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4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367692bf9216c6c8/Desktop/Exceldemy/Articles/Excel Engineering Functions/"/>
    </mc:Choice>
  </mc:AlternateContent>
  <xr:revisionPtr revIDLastSave="0" documentId="8_{571E1F93-C08A-412D-8A18-5C3FD7563686}" xr6:coauthVersionLast="47" xr6:coauthVersionMax="47" xr10:uidLastSave="{00000000-0000-0000-0000-000000000000}"/>
  <bookViews>
    <workbookView xWindow="-120" yWindow="-120" windowWidth="29040" windowHeight="15840" tabRatio="867" firstSheet="5" activeTab="23" xr2:uid="{5827075F-0DA8-45D2-A362-A71835ABCC9F}"/>
  </bookViews>
  <sheets>
    <sheet name="Overview" sheetId="25" r:id="rId1"/>
    <sheet name="BIN2DEC" sheetId="1" r:id="rId2"/>
    <sheet name="DEC2BIN" sheetId="4" r:id="rId3"/>
    <sheet name="HEX2BIN" sheetId="2" r:id="rId4"/>
    <sheet name="OCT2BIN" sheetId="3" r:id="rId5"/>
    <sheet name="ERF" sheetId="5" r:id="rId6"/>
    <sheet name="ERFC" sheetId="6" r:id="rId7"/>
    <sheet name="BITAND" sheetId="7" r:id="rId8"/>
    <sheet name="DELTA" sheetId="8" r:id="rId9"/>
    <sheet name="GESTEP" sheetId="9" r:id="rId10"/>
    <sheet name="COMPLEX" sheetId="10" r:id="rId11"/>
    <sheet name="IMARGUMENT" sheetId="11" r:id="rId12"/>
    <sheet name="IMSIN" sheetId="12" r:id="rId13"/>
    <sheet name="IMCOS" sheetId="13" r:id="rId14"/>
    <sheet name="IMTAN" sheetId="14" r:id="rId15"/>
    <sheet name="IMSEC" sheetId="15" r:id="rId16"/>
    <sheet name="IMCSC" sheetId="16" r:id="rId17"/>
    <sheet name="IMSUM" sheetId="17" r:id="rId18"/>
    <sheet name="IMPRODUCT" sheetId="18" r:id="rId19"/>
    <sheet name="IMPOWER" sheetId="19" r:id="rId20"/>
    <sheet name="IMEXP" sheetId="24" r:id="rId21"/>
    <sheet name="IMLN" sheetId="20" r:id="rId22"/>
    <sheet name="BESSELI" sheetId="22" r:id="rId23"/>
    <sheet name="CONVERT" sheetId="23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1" l="1"/>
  <c r="L11" i="11"/>
  <c r="L10" i="11"/>
  <c r="L9" i="11"/>
  <c r="L8" i="11"/>
  <c r="L7" i="11"/>
  <c r="L6" i="11"/>
  <c r="E29" i="25"/>
  <c r="E25" i="25"/>
  <c r="E21" i="25"/>
  <c r="E20" i="25"/>
  <c r="E16" i="25"/>
  <c r="D12" i="25"/>
  <c r="D11" i="25"/>
  <c r="D10" i="25"/>
  <c r="D6" i="25"/>
  <c r="D7" i="24"/>
  <c r="D8" i="24"/>
  <c r="D9" i="24"/>
  <c r="D10" i="24"/>
  <c r="D11" i="24"/>
  <c r="D12" i="24"/>
  <c r="D6" i="24"/>
  <c r="D6" i="19"/>
  <c r="D6" i="23"/>
  <c r="D12" i="23"/>
  <c r="D11" i="23"/>
  <c r="D10" i="23"/>
  <c r="D9" i="23"/>
  <c r="D8" i="23"/>
  <c r="D7" i="23"/>
  <c r="E7" i="22"/>
  <c r="E8" i="22"/>
  <c r="E9" i="22"/>
  <c r="E10" i="22"/>
  <c r="E11" i="22"/>
  <c r="E12" i="22"/>
  <c r="E6" i="22"/>
  <c r="D7" i="16"/>
  <c r="D8" i="16"/>
  <c r="D9" i="16"/>
  <c r="D10" i="16"/>
  <c r="D11" i="16"/>
  <c r="D12" i="16"/>
  <c r="D6" i="16"/>
  <c r="D7" i="15"/>
  <c r="D8" i="15"/>
  <c r="D9" i="15"/>
  <c r="D10" i="15"/>
  <c r="D11" i="15"/>
  <c r="D12" i="15"/>
  <c r="D6" i="15"/>
  <c r="D7" i="14"/>
  <c r="D8" i="14"/>
  <c r="D9" i="14"/>
  <c r="D10" i="14"/>
  <c r="D11" i="14"/>
  <c r="D12" i="14"/>
  <c r="D6" i="14"/>
  <c r="D7" i="13"/>
  <c r="D8" i="13"/>
  <c r="D9" i="13"/>
  <c r="D10" i="13"/>
  <c r="D11" i="13"/>
  <c r="D12" i="13"/>
  <c r="D6" i="13"/>
  <c r="D7" i="12"/>
  <c r="D8" i="12"/>
  <c r="D9" i="12"/>
  <c r="D10" i="12"/>
  <c r="D11" i="12"/>
  <c r="D12" i="12"/>
  <c r="D6" i="12"/>
  <c r="D7" i="20"/>
  <c r="D8" i="20"/>
  <c r="D9" i="20"/>
  <c r="D10" i="20"/>
  <c r="D11" i="20"/>
  <c r="D12" i="20"/>
  <c r="D6" i="20"/>
  <c r="D7" i="19"/>
  <c r="D8" i="19"/>
  <c r="D9" i="19"/>
  <c r="D10" i="19"/>
  <c r="D11" i="19"/>
  <c r="D12" i="19"/>
  <c r="E7" i="18"/>
  <c r="E8" i="18"/>
  <c r="E9" i="18"/>
  <c r="E10" i="18"/>
  <c r="E11" i="18"/>
  <c r="E12" i="18"/>
  <c r="E6" i="18"/>
  <c r="E7" i="17"/>
  <c r="E8" i="17"/>
  <c r="E9" i="17"/>
  <c r="E10" i="17"/>
  <c r="E11" i="17"/>
  <c r="E12" i="17"/>
  <c r="E6" i="17"/>
  <c r="D12" i="11"/>
  <c r="F12" i="11" s="1"/>
  <c r="D11" i="11"/>
  <c r="F11" i="11" s="1"/>
  <c r="D10" i="11"/>
  <c r="F10" i="11" s="1"/>
  <c r="D9" i="11"/>
  <c r="F9" i="11" s="1"/>
  <c r="D8" i="11"/>
  <c r="F8" i="11" s="1"/>
  <c r="D7" i="11"/>
  <c r="F7" i="11" s="1"/>
  <c r="D6" i="11"/>
  <c r="F6" i="11" s="1"/>
  <c r="E7" i="10"/>
  <c r="E8" i="10"/>
  <c r="E9" i="10"/>
  <c r="E10" i="10"/>
  <c r="E11" i="10"/>
  <c r="E12" i="10"/>
  <c r="E6" i="10"/>
  <c r="E7" i="9"/>
  <c r="E8" i="9"/>
  <c r="E9" i="9"/>
  <c r="E10" i="9"/>
  <c r="E11" i="9"/>
  <c r="E12" i="9"/>
  <c r="E6" i="9"/>
  <c r="E6" i="8"/>
  <c r="E7" i="8"/>
  <c r="E8" i="8"/>
  <c r="E9" i="8"/>
  <c r="E10" i="8"/>
  <c r="E11" i="8"/>
  <c r="E12" i="8"/>
  <c r="E7" i="7"/>
  <c r="E8" i="7"/>
  <c r="E9" i="7"/>
  <c r="E10" i="7"/>
  <c r="E11" i="7"/>
  <c r="E12" i="7"/>
  <c r="E6" i="7"/>
  <c r="D7" i="6"/>
  <c r="D8" i="6"/>
  <c r="D9" i="6"/>
  <c r="D10" i="6"/>
  <c r="D11" i="6"/>
  <c r="D12" i="6"/>
  <c r="D6" i="6"/>
  <c r="E7" i="5"/>
  <c r="E8" i="5"/>
  <c r="E9" i="5"/>
  <c r="E10" i="5"/>
  <c r="E11" i="5"/>
  <c r="E12" i="5"/>
  <c r="E6" i="5"/>
  <c r="D7" i="3"/>
  <c r="D8" i="3"/>
  <c r="D9" i="3"/>
  <c r="D10" i="3"/>
  <c r="D11" i="3"/>
  <c r="D12" i="3"/>
  <c r="D6" i="3"/>
  <c r="D7" i="2"/>
  <c r="D8" i="2"/>
  <c r="D9" i="2"/>
  <c r="D10" i="2"/>
  <c r="D11" i="2"/>
  <c r="D12" i="2"/>
  <c r="D6" i="2"/>
  <c r="D6" i="4"/>
  <c r="D7" i="4"/>
  <c r="D8" i="4"/>
  <c r="D9" i="4"/>
  <c r="D10" i="4"/>
  <c r="D11" i="4"/>
  <c r="D12" i="4"/>
  <c r="D7" i="1"/>
  <c r="D8" i="1"/>
  <c r="D9" i="1"/>
  <c r="D10" i="1"/>
  <c r="D11" i="1"/>
  <c r="D12" i="1"/>
  <c r="D6" i="1"/>
  <c r="C6" i="25"/>
  <c r="C11" i="23"/>
  <c r="D8" i="5"/>
  <c r="C9" i="20"/>
  <c r="C11" i="16"/>
  <c r="C6" i="2"/>
  <c r="C11" i="6"/>
  <c r="C8" i="3"/>
  <c r="C8" i="2"/>
  <c r="C6" i="14"/>
  <c r="D10" i="7"/>
  <c r="C7" i="12"/>
  <c r="C8" i="19"/>
  <c r="D10" i="17"/>
  <c r="C10" i="23"/>
  <c r="D6" i="10"/>
  <c r="D6" i="17"/>
  <c r="C8" i="16"/>
  <c r="D9" i="5"/>
  <c r="C11" i="19"/>
  <c r="C12" i="24"/>
  <c r="C6" i="12"/>
  <c r="C9" i="2"/>
  <c r="C9" i="19"/>
  <c r="C6" i="24"/>
  <c r="C9" i="23"/>
  <c r="C11" i="1"/>
  <c r="D12" i="22"/>
  <c r="C12" i="13"/>
  <c r="C6" i="4"/>
  <c r="C10" i="2"/>
  <c r="C6" i="19"/>
  <c r="C7" i="2"/>
  <c r="C11" i="2"/>
  <c r="C7" i="4"/>
  <c r="D8" i="9"/>
  <c r="C8" i="15"/>
  <c r="D7" i="8"/>
  <c r="C6" i="1"/>
  <c r="D10" i="5"/>
  <c r="D9" i="10"/>
  <c r="C10" i="14"/>
  <c r="D9" i="8"/>
  <c r="C8" i="14"/>
  <c r="C6" i="20"/>
  <c r="D7" i="5"/>
  <c r="C6" i="3"/>
  <c r="C11" i="24"/>
  <c r="C10" i="20"/>
  <c r="C10" i="15"/>
  <c r="C8" i="20"/>
  <c r="E7" i="11"/>
  <c r="D11" i="22"/>
  <c r="D8" i="18"/>
  <c r="C10" i="12"/>
  <c r="D12" i="7"/>
  <c r="C7" i="3"/>
  <c r="C12" i="19"/>
  <c r="D9" i="9"/>
  <c r="D8" i="22"/>
  <c r="C9" i="12"/>
  <c r="C9" i="1"/>
  <c r="C9" i="24"/>
  <c r="D9" i="18"/>
  <c r="C9" i="14"/>
  <c r="D11" i="17"/>
  <c r="D29" i="25"/>
  <c r="C10" i="24"/>
  <c r="D12" i="18"/>
  <c r="C10" i="13"/>
  <c r="D11" i="18"/>
  <c r="D10" i="9"/>
  <c r="C10" i="16"/>
  <c r="C11" i="3"/>
  <c r="D11" i="5"/>
  <c r="D11" i="8"/>
  <c r="D25" i="25"/>
  <c r="C12" i="16"/>
  <c r="D21" i="25"/>
  <c r="C8" i="24"/>
  <c r="C7" i="15"/>
  <c r="D6" i="18"/>
  <c r="C9" i="15"/>
  <c r="C7" i="6"/>
  <c r="C7" i="16"/>
  <c r="D6" i="8"/>
  <c r="C8" i="12"/>
  <c r="C6" i="6"/>
  <c r="D8" i="17"/>
  <c r="D11" i="10"/>
  <c r="C11" i="13"/>
  <c r="D8" i="8"/>
  <c r="C9" i="16"/>
  <c r="D7" i="22"/>
  <c r="D6" i="7"/>
  <c r="D7" i="7"/>
  <c r="C12" i="23"/>
  <c r="C8" i="13"/>
  <c r="C6" i="13"/>
  <c r="C12" i="4"/>
  <c r="D20" i="25"/>
  <c r="C7" i="24"/>
  <c r="C7" i="13"/>
  <c r="D9" i="17"/>
  <c r="C9" i="13"/>
  <c r="C11" i="4"/>
  <c r="C12" i="14"/>
  <c r="C9" i="3"/>
  <c r="E11" i="11"/>
  <c r="D11" i="9"/>
  <c r="D16" i="25"/>
  <c r="E9" i="11"/>
  <c r="D6" i="9"/>
  <c r="C11" i="12"/>
  <c r="C12" i="25"/>
  <c r="C6" i="23"/>
  <c r="D7" i="10"/>
  <c r="D12" i="10"/>
  <c r="D6" i="22"/>
  <c r="C7" i="1"/>
  <c r="E10" i="11"/>
  <c r="E8" i="11"/>
  <c r="D8" i="7"/>
  <c r="C10" i="19"/>
  <c r="C11" i="25"/>
  <c r="C8" i="23"/>
  <c r="D10" i="8"/>
  <c r="D6" i="5"/>
  <c r="C7" i="20"/>
  <c r="E6" i="11"/>
  <c r="D12" i="9"/>
  <c r="C9" i="6"/>
  <c r="C10" i="6"/>
  <c r="D12" i="17"/>
  <c r="D8" i="10"/>
  <c r="C12" i="15"/>
  <c r="D12" i="8"/>
  <c r="C12" i="2"/>
  <c r="C6" i="16"/>
  <c r="C7" i="14"/>
  <c r="C12" i="20"/>
  <c r="C10" i="3"/>
  <c r="C11" i="14"/>
  <c r="D10" i="22"/>
  <c r="D9" i="7"/>
  <c r="D12" i="5"/>
  <c r="C11" i="15"/>
  <c r="C6" i="15"/>
  <c r="C12" i="3"/>
  <c r="C10" i="25"/>
  <c r="C7" i="23"/>
  <c r="C12" i="6"/>
  <c r="C12" i="1"/>
  <c r="D10" i="18"/>
  <c r="C8" i="4"/>
  <c r="D11" i="7"/>
  <c r="C8" i="6"/>
  <c r="C9" i="4"/>
  <c r="D7" i="9"/>
  <c r="C7" i="19"/>
  <c r="D7" i="18"/>
  <c r="C10" i="1"/>
  <c r="C10" i="4"/>
  <c r="C12" i="12"/>
  <c r="D7" i="17"/>
  <c r="C11" i="20"/>
  <c r="C8" i="1"/>
  <c r="D10" i="10"/>
  <c r="E12" i="11"/>
  <c r="D9" i="22"/>
</calcChain>
</file>

<file path=xl/sharedStrings.xml><?xml version="1.0" encoding="utf-8"?>
<sst xmlns="http://schemas.openxmlformats.org/spreadsheetml/2006/main" count="454" uniqueCount="74">
  <si>
    <t>Excel ENGINEERING Functions</t>
  </si>
  <si>
    <t>Converting Between Bases</t>
  </si>
  <si>
    <t>Binary Numbers</t>
  </si>
  <si>
    <t>Formula</t>
  </si>
  <si>
    <t>Decimal Number</t>
  </si>
  <si>
    <t>`</t>
  </si>
  <si>
    <t>Hexadecimal Number</t>
  </si>
  <si>
    <t>Decimal Numbers</t>
  </si>
  <si>
    <t>AC</t>
  </si>
  <si>
    <t>CA</t>
  </si>
  <si>
    <t>F0</t>
  </si>
  <si>
    <t>Binary Number</t>
  </si>
  <si>
    <t>Octal Numbers</t>
  </si>
  <si>
    <t>Calculating Erorr Function</t>
  </si>
  <si>
    <t>Upper Limit</t>
  </si>
  <si>
    <t>Lower Limit</t>
  </si>
  <si>
    <t>Calculating Complementary Erorr Function</t>
  </si>
  <si>
    <t>Result</t>
  </si>
  <si>
    <t>Performing Bitwise Operation</t>
  </si>
  <si>
    <t>Number 1</t>
  </si>
  <si>
    <t>Number 2</t>
  </si>
  <si>
    <t>Testing Whether Two Numbers Are Equal</t>
  </si>
  <si>
    <t>Testing Whether A Number Is Greater Than Other</t>
  </si>
  <si>
    <t>Real Coefficient</t>
  </si>
  <si>
    <t>Imaginary Coefficient</t>
  </si>
  <si>
    <t>Creating Complex Number</t>
  </si>
  <si>
    <t>Finding Argument of Complex Number</t>
  </si>
  <si>
    <t>Complex Number</t>
  </si>
  <si>
    <t>Argument (Radian)</t>
  </si>
  <si>
    <t>Sine of Complex Number</t>
  </si>
  <si>
    <t>Calculating Sine of Complex Number</t>
  </si>
  <si>
    <t>Cosine of Complex Number</t>
  </si>
  <si>
    <t>Calculating Cosine of Complex Number</t>
  </si>
  <si>
    <t>Calculating Tangent of Complex Number</t>
  </si>
  <si>
    <t>Tangent of Complex Number</t>
  </si>
  <si>
    <t>Secant of Complex Number</t>
  </si>
  <si>
    <t>Cosecant of Complex Number</t>
  </si>
  <si>
    <t>5+3i</t>
  </si>
  <si>
    <t>15+15i</t>
  </si>
  <si>
    <t>21+22i</t>
  </si>
  <si>
    <t>31+31i</t>
  </si>
  <si>
    <t>41+42i</t>
  </si>
  <si>
    <t>51+52i</t>
  </si>
  <si>
    <t>61+61i</t>
  </si>
  <si>
    <t>Complex Number 1</t>
  </si>
  <si>
    <t>Complex Number 2</t>
  </si>
  <si>
    <t>6+3i</t>
  </si>
  <si>
    <t>15+16i</t>
  </si>
  <si>
    <t>19+22i</t>
  </si>
  <si>
    <t>15+31i</t>
  </si>
  <si>
    <t>41+56i</t>
  </si>
  <si>
    <t>5+52i</t>
  </si>
  <si>
    <t>61+15i</t>
  </si>
  <si>
    <t>Sum of Complex Numbers</t>
  </si>
  <si>
    <t>Calculating Sum of Complex Numbers</t>
  </si>
  <si>
    <t>Product of Complex Numbers</t>
  </si>
  <si>
    <t>Calculating Product of Complex Numbers</t>
  </si>
  <si>
    <t>Power Value of Complex Numbers</t>
  </si>
  <si>
    <t>Calculating Power Value of Complex Numbers</t>
  </si>
  <si>
    <t>Calculating Natural Logarithm of Complex Number</t>
  </si>
  <si>
    <t>Natural Logarithm of Complex Numbers</t>
  </si>
  <si>
    <t>Calculating Secant of Complex Number</t>
  </si>
  <si>
    <t>Calculating Cosecant of Complex Number</t>
  </si>
  <si>
    <t>n</t>
  </si>
  <si>
    <t>x</t>
  </si>
  <si>
    <t>Calculating Modified Bessel Function ln(x)</t>
  </si>
  <si>
    <t xml:space="preserve"> Bessel Function ln(x)</t>
  </si>
  <si>
    <t>Converting Between Units of Measurement</t>
  </si>
  <si>
    <t>Number</t>
  </si>
  <si>
    <t>Converted Units</t>
  </si>
  <si>
    <t>Calculating Exponential Value of Complex Numbers</t>
  </si>
  <si>
    <t>Overview to Excel Engineering Functions</t>
  </si>
  <si>
    <t>Numbers</t>
  </si>
  <si>
    <t>Practise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</si>
</sst>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"/>
  </numFmts>
  <fonts count="10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rgb="FF002060"/>
      <name val="Calibri"/>
      <family val="2"/>
    </font>
    <font>
      <i/>
      <sz val="11"/>
      <color theme="2" tint="-0.499984740745262"/>
      <name val="Calibri"/>
      <family val="2"/>
    </font>
    <font>
      <b/>
      <sz val="15"/>
      <color theme="0"/>
      <name val="Calibri"/>
      <family val="2"/>
    </font>
    <font>
      <sz val="8"/>
      <name val="Calibri"/>
      <family val="2"/>
    </font>
    <font>
      <sz val="9.6"/>
      <color rgb="FF0D0D0D"/>
      <name val="Segoe UI"/>
      <family val="2"/>
    </font>
    <font>
      <b/>
      <sz val="12"/>
      <color theme="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rgb="FFE3E3E3"/>
      </left>
      <right/>
      <top/>
      <bottom style="medium">
        <color rgb="FFE3E3E3"/>
      </bottom>
      <diagonal/>
    </border>
    <border>
      <left style="medium">
        <color rgb="FFE3E3E3"/>
      </left>
      <right style="medium">
        <color rgb="FFE3E3E3"/>
      </right>
      <top/>
      <bottom style="medium">
        <color rgb="FFE3E3E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/>
    <xf numFmtId="0" fontId="4" fillId="0" borderId="4" xfId="0" applyFont="1" applyBorder="1"/>
    <xf numFmtId="0" fontId="5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2" fontId="0" fillId="0" borderId="4" xfId="0" applyNumberFormat="1" applyBorder="1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64" fontId="0" fillId="0" borderId="4" xfId="0" applyNumberFormat="1" applyBorder="1"/>
    <xf numFmtId="1" fontId="0" fillId="0" borderId="4" xfId="0" applyNumberFormat="1" applyBorder="1"/>
    <xf numFmtId="0" fontId="1" fillId="2" borderId="5" xfId="0" applyFont="1" applyFill="1" applyBorder="1" applyAlignment="1">
      <alignment horizontal="center" vertical="center" wrapText="1"/>
    </xf>
    <xf numFmtId="2" fontId="4" fillId="0" borderId="4" xfId="0" applyNumberFormat="1" applyFont="1" applyBorder="1"/>
    <xf numFmtId="165" fontId="0" fillId="0" borderId="4" xfId="0" applyNumberFormat="1" applyBorder="1"/>
    <xf numFmtId="0" fontId="1" fillId="2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Continuous"/>
    </xf>
    <xf numFmtId="0" fontId="9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50088-D9E6-44B4-8E01-FD2B2AECDA38}">
  <dimension ref="B1:E29"/>
  <sheetViews>
    <sheetView showGridLines="0" workbookViewId="0"/>
  </sheetViews>
  <sheetFormatPr defaultRowHeight="15" x14ac:dyDescent="0.25"/>
  <cols>
    <col min="1" max="1" width="3.140625" customWidth="1"/>
    <col min="2" max="2" width="11.28515625" bestFit="1" customWidth="1"/>
    <col min="3" max="3" width="22.85546875" customWidth="1"/>
    <col min="4" max="4" width="19.7109375" bestFit="1" customWidth="1"/>
    <col min="5" max="5" width="16.42578125" customWidth="1"/>
    <col min="6" max="6" width="19.7109375" customWidth="1"/>
  </cols>
  <sheetData>
    <row r="1" spans="2:5" ht="9" customHeight="1" x14ac:dyDescent="0.25"/>
    <row r="2" spans="2:5" ht="18.75" x14ac:dyDescent="0.3">
      <c r="B2" s="2" t="s">
        <v>71</v>
      </c>
      <c r="C2" s="2"/>
      <c r="D2" s="2"/>
      <c r="E2" s="2"/>
    </row>
    <row r="3" spans="2:5" ht="9.75" customHeight="1" x14ac:dyDescent="0.25"/>
    <row r="4" spans="2:5" ht="15.75" x14ac:dyDescent="0.25">
      <c r="B4" s="24" t="s">
        <v>67</v>
      </c>
      <c r="C4" s="24"/>
      <c r="D4" s="24"/>
    </row>
    <row r="5" spans="2:5" x14ac:dyDescent="0.25">
      <c r="B5" s="25" t="s">
        <v>68</v>
      </c>
      <c r="C5" s="25" t="s">
        <v>3</v>
      </c>
      <c r="D5" s="25" t="s">
        <v>69</v>
      </c>
    </row>
    <row r="6" spans="2:5" ht="15.75" thickBot="1" x14ac:dyDescent="0.3">
      <c r="B6" s="22">
        <v>45</v>
      </c>
      <c r="C6" s="19" t="str">
        <f ca="1">_xlfn.FORMULATEXT(D6)</f>
        <v>=CONVERT(B6,"g","lbm")</v>
      </c>
      <c r="D6" s="16">
        <f>CONVERT(B6,"g","lbm")</f>
        <v>9.920801798319491E-2</v>
      </c>
    </row>
    <row r="7" spans="2:5" ht="8.25" customHeight="1" x14ac:dyDescent="0.25"/>
    <row r="8" spans="2:5" ht="15.75" x14ac:dyDescent="0.25">
      <c r="B8" s="24" t="s">
        <v>1</v>
      </c>
      <c r="C8" s="24"/>
      <c r="D8" s="24"/>
    </row>
    <row r="9" spans="2:5" x14ac:dyDescent="0.25">
      <c r="B9" s="25" t="s">
        <v>72</v>
      </c>
      <c r="C9" s="25" t="s">
        <v>3</v>
      </c>
      <c r="D9" s="25" t="s">
        <v>2</v>
      </c>
    </row>
    <row r="10" spans="2:5" x14ac:dyDescent="0.25">
      <c r="B10" s="6">
        <v>254</v>
      </c>
      <c r="C10" s="7" t="str">
        <f ca="1">_xlfn.FORMULATEXT(D10)</f>
        <v>=DEC2BIN(B10)</v>
      </c>
      <c r="D10" s="12" t="str">
        <f>DEC2BIN(B10)</f>
        <v>11111110</v>
      </c>
    </row>
    <row r="11" spans="2:5" x14ac:dyDescent="0.25">
      <c r="B11" s="6" t="s">
        <v>8</v>
      </c>
      <c r="C11" s="7" t="str">
        <f ca="1">_xlfn.FORMULATEXT(D11)</f>
        <v>=HEX2BIN(B11)</v>
      </c>
      <c r="D11" s="6" t="str">
        <f>HEX2BIN(B11)</f>
        <v>10101100</v>
      </c>
    </row>
    <row r="12" spans="2:5" x14ac:dyDescent="0.25">
      <c r="B12" s="6">
        <v>254</v>
      </c>
      <c r="C12" s="7" t="str">
        <f ca="1">_xlfn.FORMULATEXT(D12)</f>
        <v>=OCT2BIN(B12)</v>
      </c>
      <c r="D12" s="6" t="str">
        <f>OCT2BIN(B12)</f>
        <v>10101100</v>
      </c>
    </row>
    <row r="13" spans="2:5" ht="8.25" customHeight="1" x14ac:dyDescent="0.25"/>
    <row r="14" spans="2:5" ht="15.75" x14ac:dyDescent="0.25">
      <c r="B14" s="24" t="s">
        <v>13</v>
      </c>
      <c r="C14" s="24"/>
      <c r="D14" s="24"/>
      <c r="E14" s="24"/>
    </row>
    <row r="15" spans="2:5" x14ac:dyDescent="0.25">
      <c r="B15" s="25" t="s">
        <v>15</v>
      </c>
      <c r="C15" s="25" t="s">
        <v>14</v>
      </c>
      <c r="D15" s="25" t="s">
        <v>3</v>
      </c>
      <c r="E15" s="25" t="s">
        <v>17</v>
      </c>
    </row>
    <row r="16" spans="2:5" x14ac:dyDescent="0.25">
      <c r="B16" s="6">
        <v>0.5</v>
      </c>
      <c r="C16" s="6">
        <v>1.5</v>
      </c>
      <c r="D16" s="7" t="str">
        <f ca="1">_xlfn.FORMULATEXT(E16)</f>
        <v>=ERF(B16,C16)</v>
      </c>
      <c r="E16" s="12">
        <f>ERF(B16,C16)</f>
        <v>0.44560526866226424</v>
      </c>
    </row>
    <row r="17" spans="2:5" ht="8.25" customHeight="1" x14ac:dyDescent="0.25"/>
    <row r="18" spans="2:5" ht="15.75" x14ac:dyDescent="0.25">
      <c r="B18" s="24" t="s">
        <v>18</v>
      </c>
      <c r="C18" s="24"/>
      <c r="D18" s="24"/>
      <c r="E18" s="24"/>
    </row>
    <row r="19" spans="2:5" x14ac:dyDescent="0.25">
      <c r="B19" s="25" t="s">
        <v>19</v>
      </c>
      <c r="C19" s="25" t="s">
        <v>20</v>
      </c>
      <c r="D19" s="25" t="s">
        <v>3</v>
      </c>
      <c r="E19" s="25" t="s">
        <v>17</v>
      </c>
    </row>
    <row r="20" spans="2:5" x14ac:dyDescent="0.25">
      <c r="B20" s="6">
        <v>10</v>
      </c>
      <c r="C20" s="6">
        <v>11</v>
      </c>
      <c r="D20" s="7" t="str">
        <f ca="1">_xlfn.FORMULATEXT(E20)</f>
        <v>=BITAND(B20,C20)</v>
      </c>
      <c r="E20" s="17">
        <f>_xlfn.BITAND(B20,C20)</f>
        <v>10</v>
      </c>
    </row>
    <row r="21" spans="2:5" x14ac:dyDescent="0.25">
      <c r="B21" s="6">
        <v>10</v>
      </c>
      <c r="C21" s="6">
        <v>11</v>
      </c>
      <c r="D21" s="7" t="str">
        <f t="shared" ref="D21" ca="1" si="0">_xlfn.FORMULATEXT(E21)</f>
        <v>=BITOR(B21,C21)</v>
      </c>
      <c r="E21" s="17">
        <f>_xlfn.BITOR(B21,C21)</f>
        <v>11</v>
      </c>
    </row>
    <row r="22" spans="2:5" ht="9" customHeight="1" x14ac:dyDescent="0.25"/>
    <row r="23" spans="2:5" ht="15.75" x14ac:dyDescent="0.25">
      <c r="B23" s="24" t="s">
        <v>21</v>
      </c>
      <c r="C23" s="24"/>
      <c r="D23" s="24"/>
      <c r="E23" s="24"/>
    </row>
    <row r="24" spans="2:5" x14ac:dyDescent="0.25">
      <c r="B24" s="25" t="s">
        <v>19</v>
      </c>
      <c r="C24" s="25" t="s">
        <v>20</v>
      </c>
      <c r="D24" s="25" t="s">
        <v>3</v>
      </c>
      <c r="E24" s="25" t="s">
        <v>17</v>
      </c>
    </row>
    <row r="25" spans="2:5" x14ac:dyDescent="0.25">
      <c r="B25" s="6">
        <v>10</v>
      </c>
      <c r="C25" s="6">
        <v>9</v>
      </c>
      <c r="D25" s="7" t="str">
        <f ca="1">_xlfn.FORMULATEXT(E25)</f>
        <v>=DELTA(B25,C25)</v>
      </c>
      <c r="E25" s="17">
        <f>DELTA(B25,C25)</f>
        <v>0</v>
      </c>
    </row>
    <row r="26" spans="2:5" ht="11.25" customHeight="1" x14ac:dyDescent="0.25"/>
    <row r="27" spans="2:5" ht="15.75" x14ac:dyDescent="0.25">
      <c r="B27" s="24" t="s">
        <v>25</v>
      </c>
      <c r="C27" s="24"/>
      <c r="D27" s="24"/>
      <c r="E27" s="24"/>
    </row>
    <row r="28" spans="2:5" ht="30" x14ac:dyDescent="0.25">
      <c r="B28" s="25" t="s">
        <v>23</v>
      </c>
      <c r="C28" s="25" t="s">
        <v>24</v>
      </c>
      <c r="D28" s="25" t="s">
        <v>3</v>
      </c>
      <c r="E28" s="25" t="s">
        <v>17</v>
      </c>
    </row>
    <row r="29" spans="2:5" x14ac:dyDescent="0.25">
      <c r="B29" s="6">
        <v>10</v>
      </c>
      <c r="C29" s="6">
        <v>9</v>
      </c>
      <c r="D29" s="7" t="str">
        <f ca="1">_xlfn.FORMULATEXT(E29)</f>
        <v>=COMPLEX(B29,C29)</v>
      </c>
      <c r="E29" s="17" t="str">
        <f>COMPLEX(B29,C29)</f>
        <v>10+9i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3F2BE-268F-408A-9295-C0FC3B039078}">
  <dimension ref="B1:M23"/>
  <sheetViews>
    <sheetView showGridLines="0" workbookViewId="0"/>
  </sheetViews>
  <sheetFormatPr defaultRowHeight="15" x14ac:dyDescent="0.25"/>
  <cols>
    <col min="1" max="1" width="3.140625" customWidth="1"/>
    <col min="2" max="2" width="13.42578125" customWidth="1"/>
    <col min="3" max="3" width="13" customWidth="1"/>
    <col min="4" max="4" width="17.42578125" customWidth="1"/>
    <col min="5" max="5" width="13.42578125" customWidth="1"/>
    <col min="6" max="6" width="19.7109375" customWidth="1"/>
    <col min="10" max="10" width="13.42578125" customWidth="1"/>
    <col min="11" max="11" width="13" customWidth="1"/>
    <col min="12" max="12" width="17.42578125" customWidth="1"/>
    <col min="13" max="13" width="13.42578125" customWidth="1"/>
  </cols>
  <sheetData>
    <row r="1" spans="2:13" ht="21" x14ac:dyDescent="0.35">
      <c r="B1" s="8" t="s">
        <v>0</v>
      </c>
      <c r="C1" s="1"/>
      <c r="D1" s="1"/>
      <c r="E1" s="1"/>
    </row>
    <row r="3" spans="2:13" ht="18.75" x14ac:dyDescent="0.3">
      <c r="B3" s="2" t="s">
        <v>22</v>
      </c>
      <c r="C3" s="2"/>
      <c r="D3" s="2"/>
      <c r="E3" s="2"/>
      <c r="J3" s="2" t="s">
        <v>73</v>
      </c>
      <c r="K3" s="2"/>
      <c r="L3" s="2"/>
      <c r="M3" s="2"/>
    </row>
    <row r="5" spans="2:13" x14ac:dyDescent="0.25">
      <c r="B5" s="4" t="s">
        <v>19</v>
      </c>
      <c r="C5" s="4" t="s">
        <v>20</v>
      </c>
      <c r="D5" s="3" t="s">
        <v>3</v>
      </c>
      <c r="E5" s="13" t="s">
        <v>17</v>
      </c>
      <c r="J5" s="4" t="s">
        <v>19</v>
      </c>
      <c r="K5" s="4" t="s">
        <v>20</v>
      </c>
      <c r="L5" s="3" t="s">
        <v>3</v>
      </c>
      <c r="M5" s="13" t="s">
        <v>17</v>
      </c>
    </row>
    <row r="6" spans="2:13" x14ac:dyDescent="0.25">
      <c r="B6" s="6">
        <v>10</v>
      </c>
      <c r="C6" s="6">
        <v>9</v>
      </c>
      <c r="D6" s="7" t="str">
        <f ca="1">_xlfn.FORMULATEXT(E6)</f>
        <v>=GESTEP(B6,C6)</v>
      </c>
      <c r="E6" s="17">
        <f>GESTEP(B6,C6)</f>
        <v>1</v>
      </c>
      <c r="J6" s="6">
        <v>10</v>
      </c>
      <c r="K6" s="6">
        <v>9</v>
      </c>
      <c r="L6" s="7"/>
      <c r="M6" s="17"/>
    </row>
    <row r="7" spans="2:13" x14ac:dyDescent="0.25">
      <c r="B7" s="6">
        <v>15</v>
      </c>
      <c r="C7" s="6">
        <v>15</v>
      </c>
      <c r="D7" s="7" t="str">
        <f t="shared" ref="D7:D12" ca="1" si="0">_xlfn.FORMULATEXT(E7)</f>
        <v>=GESTEP(B7,C7)</v>
      </c>
      <c r="E7" s="17">
        <f t="shared" ref="E7:E12" si="1">GESTEP(B7,C7)</f>
        <v>1</v>
      </c>
      <c r="J7" s="6">
        <v>15</v>
      </c>
      <c r="K7" s="6">
        <v>15</v>
      </c>
      <c r="L7" s="7"/>
      <c r="M7" s="17"/>
    </row>
    <row r="8" spans="2:13" x14ac:dyDescent="0.25">
      <c r="B8" s="6">
        <v>21</v>
      </c>
      <c r="C8" s="6">
        <v>22</v>
      </c>
      <c r="D8" s="7" t="str">
        <f t="shared" ca="1" si="0"/>
        <v>=GESTEP(B8,C8)</v>
      </c>
      <c r="E8" s="17">
        <f t="shared" si="1"/>
        <v>0</v>
      </c>
      <c r="I8" s="10"/>
      <c r="J8" s="6">
        <v>21</v>
      </c>
      <c r="K8" s="6">
        <v>22</v>
      </c>
      <c r="L8" s="7"/>
      <c r="M8" s="17"/>
    </row>
    <row r="9" spans="2:13" x14ac:dyDescent="0.25">
      <c r="B9" s="6">
        <v>31</v>
      </c>
      <c r="C9" s="6">
        <v>31</v>
      </c>
      <c r="D9" s="7" t="str">
        <f t="shared" ca="1" si="0"/>
        <v>=GESTEP(B9,C9)</v>
      </c>
      <c r="E9" s="17">
        <f t="shared" si="1"/>
        <v>1</v>
      </c>
      <c r="J9" s="6">
        <v>31</v>
      </c>
      <c r="K9" s="6">
        <v>31</v>
      </c>
      <c r="L9" s="7"/>
      <c r="M9" s="17"/>
    </row>
    <row r="10" spans="2:13" x14ac:dyDescent="0.25">
      <c r="B10" s="6">
        <v>41</v>
      </c>
      <c r="C10" s="6">
        <v>42</v>
      </c>
      <c r="D10" s="7" t="str">
        <f t="shared" ca="1" si="0"/>
        <v>=GESTEP(B10,C10)</v>
      </c>
      <c r="E10" s="17">
        <f t="shared" si="1"/>
        <v>0</v>
      </c>
      <c r="J10" s="6">
        <v>41</v>
      </c>
      <c r="K10" s="6">
        <v>42</v>
      </c>
      <c r="L10" s="7"/>
      <c r="M10" s="17"/>
    </row>
    <row r="11" spans="2:13" x14ac:dyDescent="0.25">
      <c r="B11" s="6">
        <v>51</v>
      </c>
      <c r="C11" s="6">
        <v>52</v>
      </c>
      <c r="D11" s="7" t="str">
        <f t="shared" ca="1" si="0"/>
        <v>=GESTEP(B11,C11)</v>
      </c>
      <c r="E11" s="17">
        <f t="shared" si="1"/>
        <v>0</v>
      </c>
      <c r="J11" s="6">
        <v>51</v>
      </c>
      <c r="K11" s="6">
        <v>52</v>
      </c>
      <c r="L11" s="7"/>
      <c r="M11" s="17"/>
    </row>
    <row r="12" spans="2:13" x14ac:dyDescent="0.25">
      <c r="B12" s="6">
        <v>61</v>
      </c>
      <c r="C12" s="6">
        <v>61</v>
      </c>
      <c r="D12" s="7" t="str">
        <f t="shared" ca="1" si="0"/>
        <v>=GESTEP(B12,C12)</v>
      </c>
      <c r="E12" s="17">
        <f t="shared" si="1"/>
        <v>1</v>
      </c>
      <c r="J12" s="6">
        <v>61</v>
      </c>
      <c r="K12" s="6">
        <v>61</v>
      </c>
      <c r="L12" s="7"/>
      <c r="M12" s="17"/>
    </row>
    <row r="13" spans="2:13" ht="53.25" customHeight="1" x14ac:dyDescent="0.25"/>
    <row r="23" spans="10:10" x14ac:dyDescent="0.25">
      <c r="J23" t="s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4F06-9A39-4E42-8A81-1B27DDF78CF1}">
  <dimension ref="B1:M23"/>
  <sheetViews>
    <sheetView showGridLines="0" workbookViewId="0"/>
  </sheetViews>
  <sheetFormatPr defaultRowHeight="15" x14ac:dyDescent="0.25"/>
  <cols>
    <col min="1" max="1" width="3.140625" customWidth="1"/>
    <col min="2" max="2" width="13.42578125" customWidth="1"/>
    <col min="3" max="3" width="13" customWidth="1"/>
    <col min="4" max="4" width="19.7109375" bestFit="1" customWidth="1"/>
    <col min="5" max="5" width="11.28515625" customWidth="1"/>
    <col min="6" max="6" width="19.7109375" customWidth="1"/>
    <col min="10" max="10" width="13.42578125" customWidth="1"/>
    <col min="11" max="11" width="13" customWidth="1"/>
    <col min="12" max="12" width="19.7109375" bestFit="1" customWidth="1"/>
    <col min="13" max="13" width="11.28515625" customWidth="1"/>
  </cols>
  <sheetData>
    <row r="1" spans="2:13" ht="21" x14ac:dyDescent="0.35">
      <c r="B1" s="8" t="s">
        <v>0</v>
      </c>
      <c r="C1" s="1"/>
      <c r="D1" s="1"/>
      <c r="E1" s="1"/>
    </row>
    <row r="3" spans="2:13" ht="18.75" x14ac:dyDescent="0.3">
      <c r="B3" s="2" t="s">
        <v>25</v>
      </c>
      <c r="C3" s="2"/>
      <c r="D3" s="2"/>
      <c r="E3" s="2"/>
      <c r="J3" s="2" t="s">
        <v>73</v>
      </c>
      <c r="K3" s="2"/>
      <c r="L3" s="2"/>
      <c r="M3" s="2"/>
    </row>
    <row r="5" spans="2:13" ht="30" x14ac:dyDescent="0.25">
      <c r="B5" s="14" t="s">
        <v>23</v>
      </c>
      <c r="C5" s="14" t="s">
        <v>24</v>
      </c>
      <c r="D5" s="3" t="s">
        <v>3</v>
      </c>
      <c r="E5" s="13" t="s">
        <v>17</v>
      </c>
      <c r="J5" s="14" t="s">
        <v>23</v>
      </c>
      <c r="K5" s="14" t="s">
        <v>24</v>
      </c>
      <c r="L5" s="3" t="s">
        <v>3</v>
      </c>
      <c r="M5" s="13" t="s">
        <v>17</v>
      </c>
    </row>
    <row r="6" spans="2:13" x14ac:dyDescent="0.25">
      <c r="B6" s="6">
        <v>10</v>
      </c>
      <c r="C6" s="6">
        <v>9</v>
      </c>
      <c r="D6" s="7" t="str">
        <f ca="1">_xlfn.FORMULATEXT(E6)</f>
        <v>=COMPLEX(B6,C6)</v>
      </c>
      <c r="E6" s="17" t="str">
        <f>COMPLEX(B6,C6)</f>
        <v>10+9i</v>
      </c>
      <c r="J6" s="6">
        <v>10</v>
      </c>
      <c r="K6" s="6">
        <v>9</v>
      </c>
      <c r="L6" s="7"/>
      <c r="M6" s="17"/>
    </row>
    <row r="7" spans="2:13" x14ac:dyDescent="0.25">
      <c r="B7" s="6">
        <v>15</v>
      </c>
      <c r="C7" s="6">
        <v>15</v>
      </c>
      <c r="D7" s="7" t="str">
        <f t="shared" ref="D7:D12" ca="1" si="0">_xlfn.FORMULATEXT(E7)</f>
        <v>=COMPLEX(B7,C7)</v>
      </c>
      <c r="E7" s="17" t="str">
        <f t="shared" ref="E7:E12" si="1">COMPLEX(B7,C7)</f>
        <v>15+15i</v>
      </c>
      <c r="J7" s="6">
        <v>15</v>
      </c>
      <c r="K7" s="6">
        <v>15</v>
      </c>
      <c r="L7" s="7"/>
      <c r="M7" s="17"/>
    </row>
    <row r="8" spans="2:13" x14ac:dyDescent="0.25">
      <c r="B8" s="6">
        <v>21</v>
      </c>
      <c r="C8" s="6">
        <v>22</v>
      </c>
      <c r="D8" s="7" t="str">
        <f t="shared" ca="1" si="0"/>
        <v>=COMPLEX(B8,C8)</v>
      </c>
      <c r="E8" s="17" t="str">
        <f t="shared" si="1"/>
        <v>21+22i</v>
      </c>
      <c r="I8" s="10"/>
      <c r="J8" s="6">
        <v>21</v>
      </c>
      <c r="K8" s="6">
        <v>22</v>
      </c>
      <c r="L8" s="7"/>
      <c r="M8" s="17"/>
    </row>
    <row r="9" spans="2:13" x14ac:dyDescent="0.25">
      <c r="B9" s="6">
        <v>31</v>
      </c>
      <c r="C9" s="6">
        <v>31</v>
      </c>
      <c r="D9" s="7" t="str">
        <f t="shared" ca="1" si="0"/>
        <v>=COMPLEX(B9,C9)</v>
      </c>
      <c r="E9" s="17" t="str">
        <f t="shared" si="1"/>
        <v>31+31i</v>
      </c>
      <c r="J9" s="6">
        <v>31</v>
      </c>
      <c r="K9" s="6">
        <v>31</v>
      </c>
      <c r="L9" s="7"/>
      <c r="M9" s="17"/>
    </row>
    <row r="10" spans="2:13" x14ac:dyDescent="0.25">
      <c r="B10" s="6">
        <v>41</v>
      </c>
      <c r="C10" s="6">
        <v>42</v>
      </c>
      <c r="D10" s="7" t="str">
        <f t="shared" ca="1" si="0"/>
        <v>=COMPLEX(B10,C10)</v>
      </c>
      <c r="E10" s="17" t="str">
        <f t="shared" si="1"/>
        <v>41+42i</v>
      </c>
      <c r="J10" s="6">
        <v>41</v>
      </c>
      <c r="K10" s="6">
        <v>42</v>
      </c>
      <c r="L10" s="7"/>
      <c r="M10" s="17"/>
    </row>
    <row r="11" spans="2:13" x14ac:dyDescent="0.25">
      <c r="B11" s="6">
        <v>51</v>
      </c>
      <c r="C11" s="6">
        <v>52</v>
      </c>
      <c r="D11" s="7" t="str">
        <f t="shared" ca="1" si="0"/>
        <v>=COMPLEX(B11,C11)</v>
      </c>
      <c r="E11" s="17" t="str">
        <f t="shared" si="1"/>
        <v>51+52i</v>
      </c>
      <c r="J11" s="6">
        <v>51</v>
      </c>
      <c r="K11" s="6">
        <v>52</v>
      </c>
      <c r="L11" s="7"/>
      <c r="M11" s="17"/>
    </row>
    <row r="12" spans="2:13" x14ac:dyDescent="0.25">
      <c r="B12" s="6">
        <v>61</v>
      </c>
      <c r="C12" s="6">
        <v>61</v>
      </c>
      <c r="D12" s="7" t="str">
        <f t="shared" ca="1" si="0"/>
        <v>=COMPLEX(B12,C12)</v>
      </c>
      <c r="E12" s="17" t="str">
        <f t="shared" si="1"/>
        <v>61+61i</v>
      </c>
      <c r="J12" s="6">
        <v>61</v>
      </c>
      <c r="K12" s="6">
        <v>61</v>
      </c>
      <c r="L12" s="7"/>
      <c r="M12" s="17"/>
    </row>
    <row r="13" spans="2:13" ht="53.25" customHeight="1" x14ac:dyDescent="0.25"/>
    <row r="23" spans="10:10" x14ac:dyDescent="0.25">
      <c r="J23" t="s">
        <v>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B2507-5820-4F3F-BE80-36F251D2273F}">
  <dimension ref="B1:N23"/>
  <sheetViews>
    <sheetView showGridLines="0" workbookViewId="0"/>
  </sheetViews>
  <sheetFormatPr defaultRowHeight="15" x14ac:dyDescent="0.25"/>
  <cols>
    <col min="1" max="1" width="3.140625" customWidth="1"/>
    <col min="2" max="2" width="11.5703125" customWidth="1"/>
    <col min="3" max="3" width="12.5703125" customWidth="1"/>
    <col min="4" max="4" width="9.85546875" customWidth="1"/>
    <col min="5" max="5" width="19.7109375" customWidth="1"/>
    <col min="6" max="6" width="11.140625" customWidth="1"/>
    <col min="7" max="7" width="13" customWidth="1"/>
    <col min="10" max="10" width="11.5703125" customWidth="1"/>
    <col min="11" max="11" width="12.5703125" customWidth="1"/>
    <col min="12" max="12" width="9.85546875" customWidth="1"/>
    <col min="13" max="13" width="19.7109375" customWidth="1"/>
    <col min="14" max="14" width="11.140625" customWidth="1"/>
  </cols>
  <sheetData>
    <row r="1" spans="2:14" ht="21" x14ac:dyDescent="0.35">
      <c r="B1" s="8" t="s">
        <v>0</v>
      </c>
      <c r="C1" s="1"/>
      <c r="D1" s="1"/>
      <c r="E1" s="1"/>
      <c r="F1" s="8"/>
    </row>
    <row r="3" spans="2:14" ht="18.75" x14ac:dyDescent="0.3">
      <c r="B3" s="2" t="s">
        <v>26</v>
      </c>
      <c r="C3" s="2"/>
      <c r="D3" s="2"/>
      <c r="E3" s="2"/>
      <c r="F3" s="2"/>
      <c r="J3" s="2" t="s">
        <v>73</v>
      </c>
      <c r="K3" s="2"/>
      <c r="L3" s="2"/>
      <c r="M3" s="2"/>
      <c r="N3" s="2"/>
    </row>
    <row r="5" spans="2:14" ht="30" x14ac:dyDescent="0.25">
      <c r="B5" s="14" t="s">
        <v>23</v>
      </c>
      <c r="C5" s="14" t="s">
        <v>24</v>
      </c>
      <c r="D5" s="18" t="s">
        <v>27</v>
      </c>
      <c r="E5" s="18" t="s">
        <v>3</v>
      </c>
      <c r="F5" s="21" t="s">
        <v>28</v>
      </c>
      <c r="J5" s="14" t="s">
        <v>23</v>
      </c>
      <c r="K5" s="14" t="s">
        <v>24</v>
      </c>
      <c r="L5" s="18" t="s">
        <v>27</v>
      </c>
      <c r="M5" s="18" t="s">
        <v>3</v>
      </c>
      <c r="N5" s="21" t="s">
        <v>28</v>
      </c>
    </row>
    <row r="6" spans="2:14" x14ac:dyDescent="0.25">
      <c r="B6" s="6">
        <v>10</v>
      </c>
      <c r="C6" s="6">
        <v>9</v>
      </c>
      <c r="D6" s="17" t="str">
        <f t="shared" ref="D6:D12" si="0">COMPLEX(B6,C6)</f>
        <v>10+9i</v>
      </c>
      <c r="E6" s="19" t="str">
        <f ca="1">_xlfn.FORMULATEXT(F6)</f>
        <v>=IMARGUMENT(D6)</v>
      </c>
      <c r="F6" s="20">
        <f>IMARGUMENT(D6)</f>
        <v>0.73281510178650655</v>
      </c>
      <c r="J6" s="6">
        <v>10</v>
      </c>
      <c r="K6" s="6">
        <v>9</v>
      </c>
      <c r="L6" s="17" t="str">
        <f t="shared" ref="L6:L12" si="1">COMPLEX(J6,K6)</f>
        <v>10+9i</v>
      </c>
      <c r="M6" s="19"/>
      <c r="N6" s="20"/>
    </row>
    <row r="7" spans="2:14" x14ac:dyDescent="0.25">
      <c r="B7" s="6">
        <v>15</v>
      </c>
      <c r="C7" s="6">
        <v>15</v>
      </c>
      <c r="D7" s="17" t="str">
        <f t="shared" si="0"/>
        <v>15+15i</v>
      </c>
      <c r="E7" s="19" t="str">
        <f t="shared" ref="E7:E12" ca="1" si="2">_xlfn.FORMULATEXT(F7)</f>
        <v>=IMARGUMENT(D7)</v>
      </c>
      <c r="F7" s="20">
        <f t="shared" ref="F7:F12" si="3">IMARGUMENT(D7)</f>
        <v>0.78539816339744828</v>
      </c>
      <c r="J7" s="6">
        <v>15</v>
      </c>
      <c r="K7" s="6">
        <v>15</v>
      </c>
      <c r="L7" s="17" t="str">
        <f t="shared" si="1"/>
        <v>15+15i</v>
      </c>
      <c r="M7" s="19"/>
      <c r="N7" s="20"/>
    </row>
    <row r="8" spans="2:14" x14ac:dyDescent="0.25">
      <c r="B8" s="6">
        <v>21</v>
      </c>
      <c r="C8" s="6">
        <v>22</v>
      </c>
      <c r="D8" s="17" t="str">
        <f t="shared" si="0"/>
        <v>21+22i</v>
      </c>
      <c r="E8" s="19" t="str">
        <f t="shared" ca="1" si="2"/>
        <v>=IMARGUMENT(D8)</v>
      </c>
      <c r="F8" s="20">
        <f t="shared" si="3"/>
        <v>0.80864978620791128</v>
      </c>
      <c r="I8" s="10"/>
      <c r="J8" s="6">
        <v>21</v>
      </c>
      <c r="K8" s="6">
        <v>22</v>
      </c>
      <c r="L8" s="17" t="str">
        <f t="shared" si="1"/>
        <v>21+22i</v>
      </c>
      <c r="M8" s="19"/>
      <c r="N8" s="20"/>
    </row>
    <row r="9" spans="2:14" x14ac:dyDescent="0.25">
      <c r="B9" s="6">
        <v>31</v>
      </c>
      <c r="C9" s="6">
        <v>31</v>
      </c>
      <c r="D9" s="17" t="str">
        <f t="shared" si="0"/>
        <v>31+31i</v>
      </c>
      <c r="E9" s="19" t="str">
        <f t="shared" ca="1" si="2"/>
        <v>=IMARGUMENT(D9)</v>
      </c>
      <c r="F9" s="20">
        <f t="shared" si="3"/>
        <v>0.78539816339744828</v>
      </c>
      <c r="J9" s="6">
        <v>31</v>
      </c>
      <c r="K9" s="6">
        <v>31</v>
      </c>
      <c r="L9" s="17" t="str">
        <f t="shared" si="1"/>
        <v>31+31i</v>
      </c>
      <c r="M9" s="19"/>
      <c r="N9" s="20"/>
    </row>
    <row r="10" spans="2:14" x14ac:dyDescent="0.25">
      <c r="B10" s="6">
        <v>41</v>
      </c>
      <c r="C10" s="6">
        <v>42</v>
      </c>
      <c r="D10" s="17" t="str">
        <f t="shared" si="0"/>
        <v>41+42i</v>
      </c>
      <c r="E10" s="19" t="str">
        <f t="shared" ca="1" si="2"/>
        <v>=IMARGUMENT(D10)</v>
      </c>
      <c r="F10" s="20">
        <f t="shared" si="3"/>
        <v>0.79744577325163435</v>
      </c>
      <c r="J10" s="6">
        <v>41</v>
      </c>
      <c r="K10" s="6">
        <v>42</v>
      </c>
      <c r="L10" s="17" t="str">
        <f t="shared" si="1"/>
        <v>41+42i</v>
      </c>
      <c r="M10" s="19"/>
      <c r="N10" s="20"/>
    </row>
    <row r="11" spans="2:14" x14ac:dyDescent="0.25">
      <c r="B11" s="6">
        <v>51</v>
      </c>
      <c r="C11" s="6">
        <v>52</v>
      </c>
      <c r="D11" s="17" t="str">
        <f t="shared" si="0"/>
        <v>51+52i</v>
      </c>
      <c r="E11" s="19" t="str">
        <f t="shared" ca="1" si="2"/>
        <v>=IMARGUMENT(D11)</v>
      </c>
      <c r="F11" s="20">
        <f t="shared" si="3"/>
        <v>0.79510659623155722</v>
      </c>
      <c r="J11" s="6">
        <v>51</v>
      </c>
      <c r="K11" s="6">
        <v>52</v>
      </c>
      <c r="L11" s="17" t="str">
        <f t="shared" si="1"/>
        <v>51+52i</v>
      </c>
      <c r="M11" s="19"/>
      <c r="N11" s="20"/>
    </row>
    <row r="12" spans="2:14" x14ac:dyDescent="0.25">
      <c r="B12" s="6">
        <v>61</v>
      </c>
      <c r="C12" s="6">
        <v>61</v>
      </c>
      <c r="D12" s="17" t="str">
        <f t="shared" si="0"/>
        <v>61+61i</v>
      </c>
      <c r="E12" s="19" t="str">
        <f t="shared" ca="1" si="2"/>
        <v>=IMARGUMENT(D12)</v>
      </c>
      <c r="F12" s="20">
        <f t="shared" si="3"/>
        <v>0.78539816339744828</v>
      </c>
      <c r="J12" s="6">
        <v>61</v>
      </c>
      <c r="K12" s="6">
        <v>61</v>
      </c>
      <c r="L12" s="17" t="str">
        <f t="shared" si="1"/>
        <v>61+61i</v>
      </c>
      <c r="M12" s="19"/>
      <c r="N12" s="20"/>
    </row>
    <row r="13" spans="2:14" ht="53.25" customHeight="1" x14ac:dyDescent="0.25"/>
    <row r="23" spans="10:10" x14ac:dyDescent="0.25">
      <c r="J23" t="s">
        <v>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01187-28E1-45A7-8BA1-EB33E77B4B35}">
  <dimension ref="B1:L23"/>
  <sheetViews>
    <sheetView showGridLines="0" workbookViewId="0"/>
  </sheetViews>
  <sheetFormatPr defaultRowHeight="15" x14ac:dyDescent="0.25"/>
  <cols>
    <col min="1" max="1" width="3.140625" customWidth="1"/>
    <col min="2" max="2" width="11.5703125" customWidth="1"/>
    <col min="3" max="3" width="12.7109375" bestFit="1" customWidth="1"/>
    <col min="4" max="4" width="41.85546875" customWidth="1"/>
    <col min="5" max="5" width="17.28515625" customWidth="1"/>
    <col min="10" max="10" width="11.5703125" customWidth="1"/>
    <col min="11" max="11" width="12.7109375" bestFit="1" customWidth="1"/>
    <col min="12" max="12" width="41.85546875" customWidth="1"/>
  </cols>
  <sheetData>
    <row r="1" spans="2:12" ht="21" x14ac:dyDescent="0.35">
      <c r="B1" s="8" t="s">
        <v>0</v>
      </c>
      <c r="C1" s="1"/>
      <c r="D1" s="8"/>
    </row>
    <row r="3" spans="2:12" ht="18.75" x14ac:dyDescent="0.3">
      <c r="B3" s="2" t="s">
        <v>30</v>
      </c>
      <c r="C3" s="2"/>
      <c r="D3" s="2"/>
      <c r="J3" s="2" t="s">
        <v>73</v>
      </c>
      <c r="K3" s="2"/>
      <c r="L3" s="2"/>
    </row>
    <row r="5" spans="2:12" ht="30" x14ac:dyDescent="0.25">
      <c r="B5" s="14" t="s">
        <v>27</v>
      </c>
      <c r="C5" s="18" t="s">
        <v>3</v>
      </c>
      <c r="D5" s="21" t="s">
        <v>29</v>
      </c>
      <c r="J5" s="14" t="s">
        <v>27</v>
      </c>
      <c r="K5" s="18" t="s">
        <v>3</v>
      </c>
      <c r="L5" s="21" t="s">
        <v>29</v>
      </c>
    </row>
    <row r="6" spans="2:12" x14ac:dyDescent="0.25">
      <c r="B6" s="12" t="s">
        <v>37</v>
      </c>
      <c r="C6" s="19" t="str">
        <f ca="1">_xlfn.FORMULATEXT(D6)</f>
        <v>=IMSIN(B6)</v>
      </c>
      <c r="D6" s="16" t="str">
        <f>IMSIN(B6)</f>
        <v>-9.65412547685484+2.84169229560635i</v>
      </c>
      <c r="J6" s="12" t="s">
        <v>37</v>
      </c>
      <c r="K6" s="19"/>
      <c r="L6" s="16"/>
    </row>
    <row r="7" spans="2:12" x14ac:dyDescent="0.25">
      <c r="B7" s="6" t="s">
        <v>38</v>
      </c>
      <c r="C7" s="19" t="str">
        <f t="shared" ref="C7:C12" ca="1" si="0">_xlfn.FORMULATEXT(D7)</f>
        <v>=IMSIN(B7)</v>
      </c>
      <c r="D7" s="16" t="str">
        <f t="shared" ref="D7:D12" si="1">IMSIN(B7)</f>
        <v>1062901.12329059-1241716.49239617i</v>
      </c>
      <c r="J7" s="6" t="s">
        <v>38</v>
      </c>
      <c r="K7" s="19"/>
      <c r="L7" s="16"/>
    </row>
    <row r="8" spans="2:12" x14ac:dyDescent="0.25">
      <c r="B8" s="6" t="s">
        <v>39</v>
      </c>
      <c r="C8" s="19" t="str">
        <f t="shared" ca="1" si="0"/>
        <v>=IMSIN(B8)</v>
      </c>
      <c r="D8" s="16" t="str">
        <f t="shared" si="1"/>
        <v>1499668773.18817-981780830.590067i</v>
      </c>
      <c r="G8" s="10"/>
      <c r="J8" s="6" t="s">
        <v>39</v>
      </c>
      <c r="K8" s="19"/>
      <c r="L8" s="16"/>
    </row>
    <row r="9" spans="2:12" x14ac:dyDescent="0.25">
      <c r="B9" s="6" t="s">
        <v>40</v>
      </c>
      <c r="C9" s="19" t="str">
        <f t="shared" ca="1" si="0"/>
        <v>=IMSIN(B9)</v>
      </c>
      <c r="D9" s="16" t="str">
        <f t="shared" si="1"/>
        <v>-5868414409045.14+13286106617148.9i</v>
      </c>
      <c r="J9" s="6" t="s">
        <v>40</v>
      </c>
      <c r="K9" s="19"/>
      <c r="L9" s="16"/>
    </row>
    <row r="10" spans="2:12" x14ac:dyDescent="0.25">
      <c r="B10" s="6" t="s">
        <v>41</v>
      </c>
      <c r="C10" s="19" t="str">
        <f t="shared" ca="1" si="0"/>
        <v>=IMSIN(B10)</v>
      </c>
      <c r="D10" s="16" t="str">
        <f t="shared" si="1"/>
        <v>-137944216504568000-858627232088073000i</v>
      </c>
      <c r="I10" s="11"/>
      <c r="J10" s="6" t="s">
        <v>41</v>
      </c>
      <c r="K10" s="19"/>
      <c r="L10" s="16"/>
    </row>
    <row r="11" spans="2:12" x14ac:dyDescent="0.25">
      <c r="B11" s="6" t="s">
        <v>42</v>
      </c>
      <c r="C11" s="19" t="str">
        <f t="shared" ca="1" si="0"/>
        <v>=IMSIN(B11)</v>
      </c>
      <c r="D11" s="16" t="str">
        <f t="shared" si="1"/>
        <v>1.28382666748482E+22+1.42159933287949E+22i</v>
      </c>
      <c r="J11" s="6" t="s">
        <v>42</v>
      </c>
      <c r="K11" s="19"/>
      <c r="L11" s="16"/>
    </row>
    <row r="12" spans="2:12" x14ac:dyDescent="0.25">
      <c r="B12" s="6" t="s">
        <v>43</v>
      </c>
      <c r="C12" s="19" t="str">
        <f t="shared" ca="1" si="0"/>
        <v>=IMSIN(B12)</v>
      </c>
      <c r="D12" s="16" t="str">
        <f t="shared" si="1"/>
        <v>-1.499558699541E+26-4.00612187822226E+25i</v>
      </c>
      <c r="J12" s="6" t="s">
        <v>43</v>
      </c>
      <c r="K12" s="19"/>
      <c r="L12" s="16"/>
    </row>
    <row r="13" spans="2:12" ht="53.25" customHeight="1" x14ac:dyDescent="0.25"/>
    <row r="14" spans="2:12" x14ac:dyDescent="0.25">
      <c r="B14" s="10"/>
    </row>
    <row r="23" spans="8:8" x14ac:dyDescent="0.25">
      <c r="H23" t="s">
        <v>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084BD-959B-4351-87A6-D72A0AA66A43}">
  <dimension ref="B1:L23"/>
  <sheetViews>
    <sheetView showGridLines="0" workbookViewId="0"/>
  </sheetViews>
  <sheetFormatPr defaultRowHeight="15" x14ac:dyDescent="0.25"/>
  <cols>
    <col min="1" max="1" width="3.140625" customWidth="1"/>
    <col min="2" max="2" width="11.5703125" customWidth="1"/>
    <col min="3" max="3" width="12.7109375" bestFit="1" customWidth="1"/>
    <col min="4" max="4" width="42.5703125" bestFit="1" customWidth="1"/>
    <col min="5" max="5" width="17.28515625" customWidth="1"/>
    <col min="10" max="10" width="11.5703125" customWidth="1"/>
    <col min="11" max="11" width="12.7109375" bestFit="1" customWidth="1"/>
    <col min="12" max="12" width="41.85546875" customWidth="1"/>
  </cols>
  <sheetData>
    <row r="1" spans="2:12" ht="21" x14ac:dyDescent="0.35">
      <c r="B1" s="8" t="s">
        <v>0</v>
      </c>
      <c r="C1" s="1"/>
      <c r="D1" s="8"/>
    </row>
    <row r="3" spans="2:12" ht="18.75" x14ac:dyDescent="0.3">
      <c r="B3" s="2" t="s">
        <v>32</v>
      </c>
      <c r="C3" s="2"/>
      <c r="D3" s="2"/>
      <c r="J3" s="2" t="s">
        <v>73</v>
      </c>
      <c r="K3" s="2"/>
      <c r="L3" s="2"/>
    </row>
    <row r="5" spans="2:12" ht="30" x14ac:dyDescent="0.25">
      <c r="B5" s="14" t="s">
        <v>27</v>
      </c>
      <c r="C5" s="18" t="s">
        <v>3</v>
      </c>
      <c r="D5" s="21" t="s">
        <v>31</v>
      </c>
      <c r="J5" s="14" t="s">
        <v>27</v>
      </c>
      <c r="K5" s="18" t="s">
        <v>3</v>
      </c>
      <c r="L5" s="21" t="s">
        <v>31</v>
      </c>
    </row>
    <row r="6" spans="2:12" x14ac:dyDescent="0.25">
      <c r="B6" s="6" t="s">
        <v>37</v>
      </c>
      <c r="C6" s="19" t="str">
        <f ca="1">_xlfn.FORMULATEXT(D6)</f>
        <v>=IMCOS(B6)</v>
      </c>
      <c r="D6" s="16" t="str">
        <f>IMCOS(B6)</f>
        <v>2.85581500422739+9.60638344843258i</v>
      </c>
      <c r="J6" s="12" t="s">
        <v>37</v>
      </c>
      <c r="K6" s="19"/>
      <c r="L6" s="16"/>
    </row>
    <row r="7" spans="2:12" x14ac:dyDescent="0.25">
      <c r="B7" s="6" t="s">
        <v>38</v>
      </c>
      <c r="C7" s="19" t="str">
        <f t="shared" ref="C7:C12" ca="1" si="0">_xlfn.FORMULATEXT(D7)</f>
        <v>=IMCOS(B7)</v>
      </c>
      <c r="D7" s="16" t="str">
        <f t="shared" ref="D7:D12" si="1">IMCOS(B7)</f>
        <v>-1241716.4923964-1062901.12329039i</v>
      </c>
      <c r="J7" s="6" t="s">
        <v>38</v>
      </c>
      <c r="K7" s="19"/>
      <c r="L7" s="16"/>
    </row>
    <row r="8" spans="2:12" x14ac:dyDescent="0.25">
      <c r="B8" s="6" t="s">
        <v>39</v>
      </c>
      <c r="C8" s="19" t="str">
        <f t="shared" ca="1" si="0"/>
        <v>=IMCOS(B8)</v>
      </c>
      <c r="D8" s="16" t="str">
        <f t="shared" si="1"/>
        <v>-981780830.590067-1499668773.18817i</v>
      </c>
      <c r="G8" s="10"/>
      <c r="J8" s="6" t="s">
        <v>39</v>
      </c>
      <c r="K8" s="19"/>
      <c r="L8" s="16"/>
    </row>
    <row r="9" spans="2:12" x14ac:dyDescent="0.25">
      <c r="B9" s="6" t="s">
        <v>40</v>
      </c>
      <c r="C9" s="19" t="str">
        <f t="shared" ca="1" si="0"/>
        <v>=IMCOS(B9)</v>
      </c>
      <c r="D9" s="16" t="str">
        <f t="shared" si="1"/>
        <v>13286106617148.9+5868414409045.14i</v>
      </c>
      <c r="J9" s="6" t="s">
        <v>40</v>
      </c>
      <c r="K9" s="19"/>
      <c r="L9" s="16"/>
    </row>
    <row r="10" spans="2:12" x14ac:dyDescent="0.25">
      <c r="B10" s="6" t="s">
        <v>41</v>
      </c>
      <c r="C10" s="19" t="str">
        <f t="shared" ca="1" si="0"/>
        <v>=IMCOS(B10)</v>
      </c>
      <c r="D10" s="16" t="str">
        <f t="shared" si="1"/>
        <v>-858627232088073000+137944216504568000i</v>
      </c>
      <c r="I10" s="11"/>
      <c r="J10" s="6" t="s">
        <v>41</v>
      </c>
      <c r="K10" s="19"/>
      <c r="L10" s="16"/>
    </row>
    <row r="11" spans="2:12" x14ac:dyDescent="0.25">
      <c r="B11" s="6" t="s">
        <v>42</v>
      </c>
      <c r="C11" s="19" t="str">
        <f t="shared" ca="1" si="0"/>
        <v>=IMCOS(B11)</v>
      </c>
      <c r="D11" s="16" t="str">
        <f t="shared" si="1"/>
        <v>1.42159933287949E+22-1.28382666748482E+22i</v>
      </c>
      <c r="J11" s="6" t="s">
        <v>42</v>
      </c>
      <c r="K11" s="19"/>
      <c r="L11" s="16"/>
    </row>
    <row r="12" spans="2:12" x14ac:dyDescent="0.25">
      <c r="B12" s="6" t="s">
        <v>43</v>
      </c>
      <c r="C12" s="19" t="str">
        <f t="shared" ca="1" si="0"/>
        <v>=IMCOS(B12)</v>
      </c>
      <c r="D12" s="16" t="str">
        <f t="shared" si="1"/>
        <v>-4.00612187822226E+25+1.499558699541E+26i</v>
      </c>
      <c r="J12" s="6" t="s">
        <v>43</v>
      </c>
      <c r="K12" s="19"/>
      <c r="L12" s="16"/>
    </row>
    <row r="13" spans="2:12" ht="53.25" customHeight="1" x14ac:dyDescent="0.25"/>
    <row r="23" spans="8:8" x14ac:dyDescent="0.25">
      <c r="H23" t="s">
        <v>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F7C2-678A-461C-B7A3-016B1154D390}">
  <dimension ref="B1:L23"/>
  <sheetViews>
    <sheetView showGridLines="0" workbookViewId="0"/>
  </sheetViews>
  <sheetFormatPr defaultRowHeight="15" x14ac:dyDescent="0.25"/>
  <cols>
    <col min="1" max="1" width="3.140625" customWidth="1"/>
    <col min="2" max="2" width="11.5703125" customWidth="1"/>
    <col min="3" max="3" width="12.7109375" bestFit="1" customWidth="1"/>
    <col min="4" max="4" width="40.140625" bestFit="1" customWidth="1"/>
    <col min="5" max="5" width="17.28515625" customWidth="1"/>
    <col min="10" max="10" width="11.5703125" customWidth="1"/>
    <col min="11" max="11" width="12.7109375" bestFit="1" customWidth="1"/>
    <col min="12" max="12" width="41.85546875" customWidth="1"/>
  </cols>
  <sheetData>
    <row r="1" spans="2:12" ht="21" x14ac:dyDescent="0.35">
      <c r="B1" s="8" t="s">
        <v>0</v>
      </c>
      <c r="C1" s="1"/>
      <c r="D1" s="8"/>
    </row>
    <row r="3" spans="2:12" ht="18.75" x14ac:dyDescent="0.3">
      <c r="B3" s="2" t="s">
        <v>33</v>
      </c>
      <c r="C3" s="2"/>
      <c r="D3" s="2"/>
      <c r="J3" s="2" t="s">
        <v>73</v>
      </c>
      <c r="K3" s="2"/>
      <c r="L3" s="2"/>
    </row>
    <row r="5" spans="2:12" ht="30" x14ac:dyDescent="0.25">
      <c r="B5" s="14" t="s">
        <v>27</v>
      </c>
      <c r="C5" s="18" t="s">
        <v>3</v>
      </c>
      <c r="D5" s="21" t="s">
        <v>34</v>
      </c>
      <c r="J5" s="14" t="s">
        <v>27</v>
      </c>
      <c r="K5" s="18" t="s">
        <v>3</v>
      </c>
      <c r="L5" s="21" t="s">
        <v>34</v>
      </c>
    </row>
    <row r="6" spans="2:12" x14ac:dyDescent="0.25">
      <c r="B6" s="6" t="s">
        <v>37</v>
      </c>
      <c r="C6" s="19" t="str">
        <f ca="1">_xlfn.FORMULATEXT(D6)</f>
        <v>=IMTAN(B6)</v>
      </c>
      <c r="D6" s="16" t="str">
        <f>_xlfn.IMTAN(B6)</f>
        <v>-0.00270823583622407+1.00416471069482i</v>
      </c>
      <c r="J6" s="12" t="s">
        <v>37</v>
      </c>
      <c r="K6" s="19"/>
      <c r="L6" s="16"/>
    </row>
    <row r="7" spans="2:12" x14ac:dyDescent="0.25">
      <c r="B7" s="6" t="s">
        <v>38</v>
      </c>
      <c r="C7" s="19" t="str">
        <f t="shared" ref="C7:C12" ca="1" si="0">_xlfn.FORMULATEXT(D7)</f>
        <v>=IMTAN(B7)</v>
      </c>
      <c r="D7" s="16" t="str">
        <f t="shared" ref="D7:D12" si="1">_xlfn.IMTAN(B7)</f>
        <v>-1.84912548391031E-13+0.999999999999971i</v>
      </c>
      <c r="J7" s="6" t="s">
        <v>38</v>
      </c>
      <c r="K7" s="19"/>
      <c r="L7" s="16"/>
    </row>
    <row r="8" spans="2:12" x14ac:dyDescent="0.25">
      <c r="B8" s="6" t="s">
        <v>39</v>
      </c>
      <c r="C8" s="19" t="str">
        <f t="shared" ca="1" si="0"/>
        <v>=IMTAN(B8)</v>
      </c>
      <c r="D8" s="16" t="str">
        <f t="shared" si="1"/>
        <v>-1.42631507323604E-19+i</v>
      </c>
      <c r="G8" s="10"/>
      <c r="J8" s="6" t="s">
        <v>39</v>
      </c>
      <c r="K8" s="19"/>
      <c r="L8" s="16"/>
    </row>
    <row r="9" spans="2:12" x14ac:dyDescent="0.25">
      <c r="B9" s="6" t="s">
        <v>40</v>
      </c>
      <c r="C9" s="19" t="str">
        <f t="shared" ca="1" si="0"/>
        <v>=IMTAN(B9)</v>
      </c>
      <c r="D9" s="16" t="str">
        <f t="shared" si="1"/>
        <v>-1.75195414383798E-27+i</v>
      </c>
      <c r="J9" s="6" t="s">
        <v>40</v>
      </c>
      <c r="K9" s="19"/>
      <c r="L9" s="16"/>
    </row>
    <row r="10" spans="2:12" x14ac:dyDescent="0.25">
      <c r="B10" s="6" t="s">
        <v>41</v>
      </c>
      <c r="C10" s="19" t="str">
        <f t="shared" ca="1" si="0"/>
        <v>=IMTAN(B10)</v>
      </c>
      <c r="D10" s="16" t="str">
        <f t="shared" si="1"/>
        <v>2.0708811648171E-37+i</v>
      </c>
      <c r="I10" s="11"/>
      <c r="J10" s="6" t="s">
        <v>41</v>
      </c>
      <c r="K10" s="19"/>
      <c r="L10" s="16"/>
    </row>
    <row r="11" spans="2:12" x14ac:dyDescent="0.25">
      <c r="B11" s="6" t="s">
        <v>42</v>
      </c>
      <c r="C11" s="19" t="str">
        <f t="shared" ca="1" si="0"/>
        <v>=IMTAN(B11)</v>
      </c>
      <c r="D11" s="16" t="str">
        <f t="shared" si="1"/>
        <v>1.35566177410322E-45+i</v>
      </c>
      <c r="J11" s="6" t="s">
        <v>42</v>
      </c>
      <c r="K11" s="19"/>
      <c r="L11" s="16"/>
    </row>
    <row r="12" spans="2:12" x14ac:dyDescent="0.25">
      <c r="B12" s="6" t="s">
        <v>43</v>
      </c>
      <c r="C12" s="19" t="str">
        <f t="shared" ca="1" si="0"/>
        <v>=IMTAN(B12)</v>
      </c>
      <c r="D12" s="16" t="str">
        <f t="shared" si="1"/>
        <v>1.03503259485793E-53+i</v>
      </c>
      <c r="J12" s="6" t="s">
        <v>43</v>
      </c>
      <c r="K12" s="19"/>
      <c r="L12" s="16"/>
    </row>
    <row r="13" spans="2:12" ht="53.25" customHeight="1" x14ac:dyDescent="0.25"/>
    <row r="23" spans="8:8" x14ac:dyDescent="0.25">
      <c r="H23" t="s">
        <v>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EE82A-1FAA-4580-97CA-7BB13DCF1FEA}">
  <dimension ref="B1:L23"/>
  <sheetViews>
    <sheetView showGridLines="0" workbookViewId="0"/>
  </sheetViews>
  <sheetFormatPr defaultRowHeight="15" x14ac:dyDescent="0.25"/>
  <cols>
    <col min="1" max="1" width="3.140625" customWidth="1"/>
    <col min="2" max="2" width="11.5703125" customWidth="1"/>
    <col min="3" max="3" width="12.7109375" bestFit="1" customWidth="1"/>
    <col min="4" max="4" width="43" bestFit="1" customWidth="1"/>
    <col min="5" max="5" width="17.28515625" customWidth="1"/>
    <col min="10" max="10" width="11.5703125" customWidth="1"/>
    <col min="11" max="11" width="12.7109375" bestFit="1" customWidth="1"/>
    <col min="12" max="12" width="41.85546875" customWidth="1"/>
  </cols>
  <sheetData>
    <row r="1" spans="2:12" ht="21" x14ac:dyDescent="0.35">
      <c r="B1" s="8" t="s">
        <v>0</v>
      </c>
      <c r="C1" s="1"/>
      <c r="D1" s="8"/>
    </row>
    <row r="3" spans="2:12" ht="18.75" x14ac:dyDescent="0.3">
      <c r="B3" s="2" t="s">
        <v>61</v>
      </c>
      <c r="C3" s="2"/>
      <c r="D3" s="2"/>
      <c r="J3" s="2" t="s">
        <v>73</v>
      </c>
      <c r="K3" s="2"/>
      <c r="L3" s="2"/>
    </row>
    <row r="5" spans="2:12" ht="30" x14ac:dyDescent="0.25">
      <c r="B5" s="14" t="s">
        <v>27</v>
      </c>
      <c r="C5" s="18" t="s">
        <v>3</v>
      </c>
      <c r="D5" s="21" t="s">
        <v>35</v>
      </c>
      <c r="J5" s="14" t="s">
        <v>27</v>
      </c>
      <c r="K5" s="18" t="s">
        <v>3</v>
      </c>
      <c r="L5" s="21" t="s">
        <v>35</v>
      </c>
    </row>
    <row r="6" spans="2:12" x14ac:dyDescent="0.25">
      <c r="B6" s="6" t="s">
        <v>37</v>
      </c>
      <c r="C6" s="19" t="str">
        <f ca="1">_xlfn.FORMULATEXT(D6)</f>
        <v>=IMSEC(B6)</v>
      </c>
      <c r="D6" s="16" t="str">
        <f>_xlfn.IMSEC(B6)</f>
        <v>0.0284335309099717-0.0956446409552864i</v>
      </c>
      <c r="J6" s="12" t="s">
        <v>37</v>
      </c>
      <c r="K6" s="19"/>
      <c r="L6" s="16"/>
    </row>
    <row r="7" spans="2:12" x14ac:dyDescent="0.25">
      <c r="B7" s="6" t="s">
        <v>38</v>
      </c>
      <c r="C7" s="19" t="str">
        <f t="shared" ref="C7:C12" ca="1" si="0">_xlfn.FORMULATEXT(D7)</f>
        <v>=IMSEC(B7)</v>
      </c>
      <c r="D7" s="16" t="str">
        <f t="shared" ref="D7:D12" si="1">_xlfn.IMSEC(B7)</f>
        <v>-4.64780590801435E-07+3.97849118596316E-07i</v>
      </c>
      <c r="J7" s="6" t="s">
        <v>38</v>
      </c>
      <c r="K7" s="19"/>
      <c r="L7" s="16"/>
    </row>
    <row r="8" spans="2:12" x14ac:dyDescent="0.25">
      <c r="B8" s="6" t="s">
        <v>39</v>
      </c>
      <c r="C8" s="19" t="str">
        <f t="shared" ca="1" si="0"/>
        <v>=IMSEC(B8)</v>
      </c>
      <c r="D8" s="16" t="str">
        <f t="shared" si="1"/>
        <v>-3.05574658985259E-10+4.66764841683041E-10i</v>
      </c>
      <c r="G8" s="10"/>
      <c r="J8" s="6" t="s">
        <v>39</v>
      </c>
      <c r="K8" s="19"/>
      <c r="L8" s="16"/>
    </row>
    <row r="9" spans="2:12" x14ac:dyDescent="0.25">
      <c r="B9" s="6" t="s">
        <v>40</v>
      </c>
      <c r="C9" s="19" t="str">
        <f t="shared" ca="1" si="0"/>
        <v>=IMSEC(B9)</v>
      </c>
      <c r="D9" s="16" t="str">
        <f t="shared" si="1"/>
        <v>6.2979592537799E-14-2.78178068996953E-14i</v>
      </c>
      <c r="J9" s="6" t="s">
        <v>40</v>
      </c>
      <c r="K9" s="19"/>
      <c r="L9" s="16"/>
    </row>
    <row r="10" spans="2:12" x14ac:dyDescent="0.25">
      <c r="B10" s="6" t="s">
        <v>41</v>
      </c>
      <c r="C10" s="19" t="str">
        <f t="shared" ca="1" si="0"/>
        <v>=IMSEC(B10)</v>
      </c>
      <c r="D10" s="16" t="str">
        <f t="shared" si="1"/>
        <v>-1.13534583170695E-18-1.82400913182868E-19i</v>
      </c>
      <c r="I10" s="11"/>
      <c r="J10" s="6" t="s">
        <v>41</v>
      </c>
      <c r="K10" s="19"/>
      <c r="L10" s="16"/>
    </row>
    <row r="11" spans="2:12" x14ac:dyDescent="0.25">
      <c r="B11" s="6" t="s">
        <v>42</v>
      </c>
      <c r="C11" s="19" t="str">
        <f t="shared" ca="1" si="0"/>
        <v>=IMSEC(B11)</v>
      </c>
      <c r="D11" s="16" t="str">
        <f t="shared" si="1"/>
        <v>3.87445913281813E-23+3.49897037916919E-23i</v>
      </c>
      <c r="J11" s="6" t="s">
        <v>42</v>
      </c>
      <c r="K11" s="19"/>
      <c r="L11" s="16"/>
    </row>
    <row r="12" spans="2:12" x14ac:dyDescent="0.25">
      <c r="B12" s="6" t="s">
        <v>43</v>
      </c>
      <c r="C12" s="19" t="str">
        <f t="shared" ca="1" si="0"/>
        <v>=IMSEC(B12)</v>
      </c>
      <c r="D12" s="16" t="str">
        <f t="shared" si="1"/>
        <v>-1.66286639545703E-27-6.22438818708258E-27i</v>
      </c>
      <c r="J12" s="6" t="s">
        <v>43</v>
      </c>
      <c r="K12" s="19"/>
      <c r="L12" s="16"/>
    </row>
    <row r="13" spans="2:12" ht="53.25" customHeight="1" x14ac:dyDescent="0.25"/>
    <row r="23" spans="8:8" x14ac:dyDescent="0.25">
      <c r="H23" t="s">
        <v>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D5DF-D4BF-47FC-ABCA-29E347B461FF}">
  <dimension ref="B1:L23"/>
  <sheetViews>
    <sheetView showGridLines="0" workbookViewId="0"/>
  </sheetViews>
  <sheetFormatPr defaultRowHeight="15" x14ac:dyDescent="0.25"/>
  <cols>
    <col min="1" max="1" width="3.140625" customWidth="1"/>
    <col min="2" max="2" width="11.5703125" customWidth="1"/>
    <col min="3" max="3" width="12.7109375" bestFit="1" customWidth="1"/>
    <col min="4" max="4" width="43" bestFit="1" customWidth="1"/>
    <col min="5" max="5" width="17.28515625" customWidth="1"/>
    <col min="10" max="10" width="11.5703125" customWidth="1"/>
    <col min="11" max="11" width="12.7109375" bestFit="1" customWidth="1"/>
    <col min="12" max="12" width="41.85546875" customWidth="1"/>
  </cols>
  <sheetData>
    <row r="1" spans="2:12" ht="21" x14ac:dyDescent="0.35">
      <c r="B1" s="8" t="s">
        <v>0</v>
      </c>
      <c r="C1" s="1"/>
      <c r="D1" s="8"/>
    </row>
    <row r="3" spans="2:12" ht="18.75" x14ac:dyDescent="0.3">
      <c r="B3" s="2" t="s">
        <v>62</v>
      </c>
      <c r="C3" s="2"/>
      <c r="D3" s="2"/>
      <c r="J3" s="2" t="s">
        <v>73</v>
      </c>
      <c r="K3" s="2"/>
      <c r="L3" s="2"/>
    </row>
    <row r="5" spans="2:12" ht="30" x14ac:dyDescent="0.25">
      <c r="B5" s="14" t="s">
        <v>27</v>
      </c>
      <c r="C5" s="18" t="s">
        <v>3</v>
      </c>
      <c r="D5" s="21" t="s">
        <v>36</v>
      </c>
      <c r="J5" s="14" t="s">
        <v>27</v>
      </c>
      <c r="K5" s="18" t="s">
        <v>3</v>
      </c>
      <c r="L5" s="21" t="s">
        <v>36</v>
      </c>
    </row>
    <row r="6" spans="2:12" x14ac:dyDescent="0.25">
      <c r="B6" s="6" t="s">
        <v>37</v>
      </c>
      <c r="C6" s="19" t="str">
        <f ca="1">_xlfn.FORMULATEXT(D6)</f>
        <v>=IMCSC(B6)</v>
      </c>
      <c r="D6" s="16" t="str">
        <f>_xlfn.IMCSC(B6)</f>
        <v>-0.0953236346741784-0.0280585164230801i</v>
      </c>
      <c r="J6" s="12" t="s">
        <v>37</v>
      </c>
      <c r="K6" s="19"/>
      <c r="L6" s="16"/>
    </row>
    <row r="7" spans="2:12" x14ac:dyDescent="0.25">
      <c r="B7" s="6" t="s">
        <v>38</v>
      </c>
      <c r="C7" s="19" t="str">
        <f t="shared" ref="C7:C12" ca="1" si="0">_xlfn.FORMULATEXT(D7)</f>
        <v>=IMCSC(B7)</v>
      </c>
      <c r="D7" s="16" t="str">
        <f t="shared" ref="D7:D12" si="1">_xlfn.IMCSC(B7)</f>
        <v>3.97849118596413E-07+4.64780590801374E-07i</v>
      </c>
      <c r="J7" s="6" t="s">
        <v>38</v>
      </c>
      <c r="K7" s="19"/>
      <c r="L7" s="16"/>
    </row>
    <row r="8" spans="2:12" x14ac:dyDescent="0.25">
      <c r="B8" s="6" t="s">
        <v>39</v>
      </c>
      <c r="C8" s="19" t="str">
        <f t="shared" ca="1" si="0"/>
        <v>=IMCSC(B8)</v>
      </c>
      <c r="D8" s="16" t="str">
        <f t="shared" si="1"/>
        <v>4.66764841683041E-10+3.05574658985259E-10i</v>
      </c>
      <c r="G8" s="10"/>
      <c r="J8" s="6" t="s">
        <v>39</v>
      </c>
      <c r="K8" s="19"/>
      <c r="L8" s="16"/>
    </row>
    <row r="9" spans="2:12" x14ac:dyDescent="0.25">
      <c r="B9" s="6" t="s">
        <v>40</v>
      </c>
      <c r="C9" s="19" t="str">
        <f t="shared" ca="1" si="0"/>
        <v>=IMCSC(B9)</v>
      </c>
      <c r="D9" s="16" t="str">
        <f t="shared" si="1"/>
        <v>-2.78178068996953E-14-6.2979592537799E-14i</v>
      </c>
      <c r="J9" s="6" t="s">
        <v>40</v>
      </c>
      <c r="K9" s="19"/>
      <c r="L9" s="16"/>
    </row>
    <row r="10" spans="2:12" x14ac:dyDescent="0.25">
      <c r="B10" s="6" t="s">
        <v>41</v>
      </c>
      <c r="C10" s="19" t="str">
        <f t="shared" ca="1" si="0"/>
        <v>=IMCSC(B10)</v>
      </c>
      <c r="D10" s="16" t="str">
        <f t="shared" si="1"/>
        <v>-1.82400913182868E-19+1.13534583170695E-18i</v>
      </c>
      <c r="I10" s="11"/>
      <c r="J10" s="6" t="s">
        <v>41</v>
      </c>
      <c r="K10" s="19"/>
      <c r="L10" s="16"/>
    </row>
    <row r="11" spans="2:12" x14ac:dyDescent="0.25">
      <c r="B11" s="6" t="s">
        <v>42</v>
      </c>
      <c r="C11" s="19" t="str">
        <f t="shared" ca="1" si="0"/>
        <v>=IMCSC(B11)</v>
      </c>
      <c r="D11" s="16" t="str">
        <f t="shared" si="1"/>
        <v>3.49897037916919E-23-3.87445913281813E-23i</v>
      </c>
      <c r="J11" s="6" t="s">
        <v>42</v>
      </c>
      <c r="K11" s="19"/>
      <c r="L11" s="16"/>
    </row>
    <row r="12" spans="2:12" x14ac:dyDescent="0.25">
      <c r="B12" s="6" t="s">
        <v>43</v>
      </c>
      <c r="C12" s="19" t="str">
        <f t="shared" ca="1" si="0"/>
        <v>=IMCSC(B12)</v>
      </c>
      <c r="D12" s="16" t="str">
        <f t="shared" si="1"/>
        <v>-6.22438818708258E-27+1.66286639545703E-27i</v>
      </c>
      <c r="J12" s="6" t="s">
        <v>43</v>
      </c>
      <c r="K12" s="19"/>
      <c r="L12" s="16"/>
    </row>
    <row r="13" spans="2:12" ht="53.25" customHeight="1" x14ac:dyDescent="0.25"/>
    <row r="23" spans="8:8" x14ac:dyDescent="0.25">
      <c r="H23" t="s">
        <v>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32FD1-FDAD-4463-A8E9-2C1033CE98EC}">
  <dimension ref="B1:M23"/>
  <sheetViews>
    <sheetView showGridLines="0" workbookViewId="0"/>
  </sheetViews>
  <sheetFormatPr defaultRowHeight="15" x14ac:dyDescent="0.25"/>
  <cols>
    <col min="1" max="1" width="3.140625" customWidth="1"/>
    <col min="2" max="2" width="11.5703125" customWidth="1"/>
    <col min="3" max="3" width="9.85546875" customWidth="1"/>
    <col min="4" max="4" width="17.85546875" bestFit="1" customWidth="1"/>
    <col min="5" max="5" width="16.140625" customWidth="1"/>
    <col min="6" max="6" width="17.28515625" customWidth="1"/>
    <col min="10" max="10" width="11.5703125" customWidth="1"/>
    <col min="11" max="11" width="9.85546875" customWidth="1"/>
    <col min="12" max="12" width="17.85546875" bestFit="1" customWidth="1"/>
    <col min="13" max="13" width="16.140625" customWidth="1"/>
  </cols>
  <sheetData>
    <row r="1" spans="2:13" ht="21" x14ac:dyDescent="0.35">
      <c r="B1" s="8" t="s">
        <v>0</v>
      </c>
      <c r="C1" s="1"/>
      <c r="D1" s="1"/>
      <c r="E1" s="8"/>
    </row>
    <row r="3" spans="2:13" ht="18.75" x14ac:dyDescent="0.3">
      <c r="B3" s="2" t="s">
        <v>54</v>
      </c>
      <c r="C3" s="2"/>
      <c r="D3" s="2"/>
      <c r="E3" s="2"/>
      <c r="J3" s="2" t="s">
        <v>73</v>
      </c>
      <c r="K3" s="2"/>
      <c r="L3" s="2"/>
      <c r="M3" s="2"/>
    </row>
    <row r="5" spans="2:13" ht="30" x14ac:dyDescent="0.25">
      <c r="B5" s="18" t="s">
        <v>44</v>
      </c>
      <c r="C5" s="18" t="s">
        <v>45</v>
      </c>
      <c r="D5" s="18" t="s">
        <v>3</v>
      </c>
      <c r="E5" s="21" t="s">
        <v>53</v>
      </c>
      <c r="J5" s="18" t="s">
        <v>44</v>
      </c>
      <c r="K5" s="18" t="s">
        <v>45</v>
      </c>
      <c r="L5" s="18" t="s">
        <v>3</v>
      </c>
      <c r="M5" s="21" t="s">
        <v>53</v>
      </c>
    </row>
    <row r="6" spans="2:13" x14ac:dyDescent="0.25">
      <c r="B6" s="17" t="s">
        <v>37</v>
      </c>
      <c r="C6" s="17" t="s">
        <v>46</v>
      </c>
      <c r="D6" s="19" t="str">
        <f ca="1">_xlfn.FORMULATEXT(E6)</f>
        <v>=IMSUM(B6,C6)</v>
      </c>
      <c r="E6" s="16" t="str">
        <f>IMSUM(B6,C6)</f>
        <v>11+6i</v>
      </c>
      <c r="J6" s="17" t="s">
        <v>37</v>
      </c>
      <c r="K6" s="17" t="s">
        <v>46</v>
      </c>
      <c r="L6" s="19"/>
      <c r="M6" s="16"/>
    </row>
    <row r="7" spans="2:13" x14ac:dyDescent="0.25">
      <c r="B7" s="17" t="s">
        <v>38</v>
      </c>
      <c r="C7" s="17" t="s">
        <v>47</v>
      </c>
      <c r="D7" s="19" t="str">
        <f t="shared" ref="D7:D12" ca="1" si="0">_xlfn.FORMULATEXT(E7)</f>
        <v>=IMSUM(B7,C7)</v>
      </c>
      <c r="E7" s="16" t="str">
        <f t="shared" ref="E7:E12" si="1">IMSUM(B7,C7)</f>
        <v>30+31i</v>
      </c>
      <c r="J7" s="17" t="s">
        <v>38</v>
      </c>
      <c r="K7" s="17" t="s">
        <v>47</v>
      </c>
      <c r="L7" s="19"/>
      <c r="M7" s="16"/>
    </row>
    <row r="8" spans="2:13" x14ac:dyDescent="0.25">
      <c r="B8" s="17" t="s">
        <v>39</v>
      </c>
      <c r="C8" s="17" t="s">
        <v>48</v>
      </c>
      <c r="D8" s="19" t="str">
        <f t="shared" ca="1" si="0"/>
        <v>=IMSUM(B8,C8)</v>
      </c>
      <c r="E8" s="16" t="str">
        <f t="shared" si="1"/>
        <v>40+44i</v>
      </c>
      <c r="H8" s="10"/>
      <c r="J8" s="17" t="s">
        <v>39</v>
      </c>
      <c r="K8" s="17" t="s">
        <v>48</v>
      </c>
      <c r="L8" s="19"/>
      <c r="M8" s="16"/>
    </row>
    <row r="9" spans="2:13" x14ac:dyDescent="0.25">
      <c r="B9" s="17" t="s">
        <v>40</v>
      </c>
      <c r="C9" s="17" t="s">
        <v>49</v>
      </c>
      <c r="D9" s="19" t="str">
        <f t="shared" ca="1" si="0"/>
        <v>=IMSUM(B9,C9)</v>
      </c>
      <c r="E9" s="16" t="str">
        <f t="shared" si="1"/>
        <v>46+62i</v>
      </c>
      <c r="J9" s="17" t="s">
        <v>40</v>
      </c>
      <c r="K9" s="17" t="s">
        <v>49</v>
      </c>
      <c r="L9" s="19"/>
      <c r="M9" s="16"/>
    </row>
    <row r="10" spans="2:13" x14ac:dyDescent="0.25">
      <c r="B10" s="17" t="s">
        <v>41</v>
      </c>
      <c r="C10" s="17" t="s">
        <v>50</v>
      </c>
      <c r="D10" s="19" t="str">
        <f t="shared" ca="1" si="0"/>
        <v>=IMSUM(B10,C10)</v>
      </c>
      <c r="E10" s="16" t="str">
        <f t="shared" si="1"/>
        <v>82+98i</v>
      </c>
      <c r="J10" s="17" t="s">
        <v>41</v>
      </c>
      <c r="K10" s="17" t="s">
        <v>50</v>
      </c>
      <c r="L10" s="19"/>
      <c r="M10" s="16"/>
    </row>
    <row r="11" spans="2:13" x14ac:dyDescent="0.25">
      <c r="B11" s="17" t="s">
        <v>42</v>
      </c>
      <c r="C11" s="17" t="s">
        <v>51</v>
      </c>
      <c r="D11" s="19" t="str">
        <f t="shared" ca="1" si="0"/>
        <v>=IMSUM(B11,C11)</v>
      </c>
      <c r="E11" s="16" t="str">
        <f t="shared" si="1"/>
        <v>56+104i</v>
      </c>
      <c r="J11" s="17" t="s">
        <v>42</v>
      </c>
      <c r="K11" s="17" t="s">
        <v>51</v>
      </c>
      <c r="L11" s="19"/>
      <c r="M11" s="16"/>
    </row>
    <row r="12" spans="2:13" x14ac:dyDescent="0.25">
      <c r="B12" s="17" t="s">
        <v>43</v>
      </c>
      <c r="C12" s="17" t="s">
        <v>52</v>
      </c>
      <c r="D12" s="19" t="str">
        <f t="shared" ca="1" si="0"/>
        <v>=IMSUM(B12,C12)</v>
      </c>
      <c r="E12" s="16" t="str">
        <f t="shared" si="1"/>
        <v>122+76i</v>
      </c>
      <c r="J12" s="17" t="s">
        <v>43</v>
      </c>
      <c r="K12" s="17" t="s">
        <v>52</v>
      </c>
      <c r="L12" s="19"/>
      <c r="M12" s="16"/>
    </row>
    <row r="13" spans="2:13" ht="53.25" customHeight="1" x14ac:dyDescent="0.25"/>
    <row r="23" spans="9:9" x14ac:dyDescent="0.25">
      <c r="I23" t="s">
        <v>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F79C8-B8A5-4F9C-8CEC-186AC30EBBCC}">
  <dimension ref="B1:M23"/>
  <sheetViews>
    <sheetView showGridLines="0" workbookViewId="0"/>
  </sheetViews>
  <sheetFormatPr defaultRowHeight="15" x14ac:dyDescent="0.25"/>
  <cols>
    <col min="1" max="1" width="3.140625" customWidth="1"/>
    <col min="2" max="2" width="11.5703125" customWidth="1"/>
    <col min="3" max="3" width="9.85546875" customWidth="1"/>
    <col min="4" max="4" width="22.28515625" bestFit="1" customWidth="1"/>
    <col min="5" max="5" width="17.7109375" bestFit="1" customWidth="1"/>
    <col min="6" max="6" width="17.28515625" customWidth="1"/>
    <col min="10" max="10" width="11.5703125" customWidth="1"/>
    <col min="11" max="11" width="9.85546875" customWidth="1"/>
    <col min="12" max="12" width="22.28515625" bestFit="1" customWidth="1"/>
    <col min="13" max="13" width="17.7109375" bestFit="1" customWidth="1"/>
  </cols>
  <sheetData>
    <row r="1" spans="2:13" ht="21" x14ac:dyDescent="0.35">
      <c r="B1" s="8" t="s">
        <v>0</v>
      </c>
      <c r="C1" s="1"/>
      <c r="D1" s="1"/>
      <c r="E1" s="8"/>
    </row>
    <row r="3" spans="2:13" ht="18.75" x14ac:dyDescent="0.3">
      <c r="B3" s="2" t="s">
        <v>56</v>
      </c>
      <c r="C3" s="2"/>
      <c r="D3" s="2"/>
      <c r="E3" s="2"/>
      <c r="J3" s="2" t="s">
        <v>73</v>
      </c>
      <c r="K3" s="2"/>
      <c r="L3" s="2"/>
      <c r="M3" s="2"/>
    </row>
    <row r="5" spans="2:13" ht="30" x14ac:dyDescent="0.25">
      <c r="B5" s="18" t="s">
        <v>44</v>
      </c>
      <c r="C5" s="18" t="s">
        <v>45</v>
      </c>
      <c r="D5" s="18" t="s">
        <v>3</v>
      </c>
      <c r="E5" s="21" t="s">
        <v>55</v>
      </c>
      <c r="J5" s="18" t="s">
        <v>44</v>
      </c>
      <c r="K5" s="18" t="s">
        <v>45</v>
      </c>
      <c r="L5" s="18" t="s">
        <v>3</v>
      </c>
      <c r="M5" s="21" t="s">
        <v>55</v>
      </c>
    </row>
    <row r="6" spans="2:13" x14ac:dyDescent="0.25">
      <c r="B6" s="17" t="s">
        <v>37</v>
      </c>
      <c r="C6" s="17" t="s">
        <v>46</v>
      </c>
      <c r="D6" s="19" t="str">
        <f ca="1">_xlfn.FORMULATEXT(E6)</f>
        <v>=IMPRODUCT(B6,C6)</v>
      </c>
      <c r="E6" s="16" t="str">
        <f>IMPRODUCT(B6,C6)</f>
        <v>21+33i</v>
      </c>
      <c r="J6" s="17" t="s">
        <v>37</v>
      </c>
      <c r="K6" s="17" t="s">
        <v>46</v>
      </c>
      <c r="L6" s="19"/>
      <c r="M6" s="16"/>
    </row>
    <row r="7" spans="2:13" x14ac:dyDescent="0.25">
      <c r="B7" s="17" t="s">
        <v>38</v>
      </c>
      <c r="C7" s="17" t="s">
        <v>47</v>
      </c>
      <c r="D7" s="19" t="str">
        <f t="shared" ref="D7:D12" ca="1" si="0">_xlfn.FORMULATEXT(E7)</f>
        <v>=IMPRODUCT(B7,C7)</v>
      </c>
      <c r="E7" s="16" t="str">
        <f t="shared" ref="E7:E12" si="1">IMPRODUCT(B7,C7)</f>
        <v>-15+465i</v>
      </c>
      <c r="J7" s="17" t="s">
        <v>38</v>
      </c>
      <c r="K7" s="17" t="s">
        <v>47</v>
      </c>
      <c r="L7" s="19"/>
      <c r="M7" s="16"/>
    </row>
    <row r="8" spans="2:13" x14ac:dyDescent="0.25">
      <c r="B8" s="17" t="s">
        <v>39</v>
      </c>
      <c r="C8" s="17" t="s">
        <v>48</v>
      </c>
      <c r="D8" s="19" t="str">
        <f t="shared" ca="1" si="0"/>
        <v>=IMPRODUCT(B8,C8)</v>
      </c>
      <c r="E8" s="16" t="str">
        <f t="shared" si="1"/>
        <v>-85+880i</v>
      </c>
      <c r="H8" s="10"/>
      <c r="J8" s="17" t="s">
        <v>39</v>
      </c>
      <c r="K8" s="17" t="s">
        <v>48</v>
      </c>
      <c r="L8" s="19"/>
      <c r="M8" s="16"/>
    </row>
    <row r="9" spans="2:13" x14ac:dyDescent="0.25">
      <c r="B9" s="17" t="s">
        <v>40</v>
      </c>
      <c r="C9" s="17" t="s">
        <v>49</v>
      </c>
      <c r="D9" s="19" t="str">
        <f t="shared" ca="1" si="0"/>
        <v>=IMPRODUCT(B9,C9)</v>
      </c>
      <c r="E9" s="16" t="str">
        <f t="shared" si="1"/>
        <v>-496+1426i</v>
      </c>
      <c r="J9" s="17" t="s">
        <v>40</v>
      </c>
      <c r="K9" s="17" t="s">
        <v>49</v>
      </c>
      <c r="L9" s="19"/>
      <c r="M9" s="16"/>
    </row>
    <row r="10" spans="2:13" x14ac:dyDescent="0.25">
      <c r="B10" s="17" t="s">
        <v>41</v>
      </c>
      <c r="C10" s="17" t="s">
        <v>50</v>
      </c>
      <c r="D10" s="19" t="str">
        <f t="shared" ca="1" si="0"/>
        <v>=IMPRODUCT(B10,C10)</v>
      </c>
      <c r="E10" s="16" t="str">
        <f t="shared" si="1"/>
        <v>-671+4018i</v>
      </c>
      <c r="J10" s="17" t="s">
        <v>41</v>
      </c>
      <c r="K10" s="17" t="s">
        <v>50</v>
      </c>
      <c r="L10" s="19"/>
      <c r="M10" s="16"/>
    </row>
    <row r="11" spans="2:13" x14ac:dyDescent="0.25">
      <c r="B11" s="17" t="s">
        <v>42</v>
      </c>
      <c r="C11" s="17" t="s">
        <v>51</v>
      </c>
      <c r="D11" s="19" t="str">
        <f t="shared" ca="1" si="0"/>
        <v>=IMPRODUCT(B11,C11)</v>
      </c>
      <c r="E11" s="16" t="str">
        <f t="shared" si="1"/>
        <v>-2449+2912i</v>
      </c>
      <c r="J11" s="17" t="s">
        <v>42</v>
      </c>
      <c r="K11" s="17" t="s">
        <v>51</v>
      </c>
      <c r="L11" s="19"/>
      <c r="M11" s="16"/>
    </row>
    <row r="12" spans="2:13" x14ac:dyDescent="0.25">
      <c r="B12" s="17" t="s">
        <v>43</v>
      </c>
      <c r="C12" s="17" t="s">
        <v>52</v>
      </c>
      <c r="D12" s="19" t="str">
        <f t="shared" ca="1" si="0"/>
        <v>=IMPRODUCT(B12,C12)</v>
      </c>
      <c r="E12" s="16" t="str">
        <f t="shared" si="1"/>
        <v>2806+4636i</v>
      </c>
      <c r="J12" s="17" t="s">
        <v>43</v>
      </c>
      <c r="K12" s="17" t="s">
        <v>52</v>
      </c>
      <c r="L12" s="19"/>
      <c r="M12" s="16"/>
    </row>
    <row r="13" spans="2:13" ht="53.25" customHeight="1" x14ac:dyDescent="0.25"/>
    <row r="23" spans="9:9" x14ac:dyDescent="0.25">
      <c r="I23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6B0D4-36CF-4E90-A0FC-29AE079D434C}">
  <dimension ref="B1:M23"/>
  <sheetViews>
    <sheetView showGridLines="0" workbookViewId="0"/>
  </sheetViews>
  <sheetFormatPr defaultRowHeight="15" x14ac:dyDescent="0.25"/>
  <cols>
    <col min="1" max="1" width="3.140625" customWidth="1"/>
    <col min="2" max="2" width="15.28515625" bestFit="1" customWidth="1"/>
    <col min="3" max="3" width="14.85546875" bestFit="1" customWidth="1"/>
    <col min="4" max="4" width="16" bestFit="1" customWidth="1"/>
    <col min="5" max="5" width="19.7109375" customWidth="1"/>
    <col min="11" max="11" width="15.28515625" bestFit="1" customWidth="1"/>
    <col min="12" max="12" width="14.85546875" bestFit="1" customWidth="1"/>
    <col min="13" max="13" width="16" bestFit="1" customWidth="1"/>
  </cols>
  <sheetData>
    <row r="1" spans="2:13" ht="21" x14ac:dyDescent="0.35">
      <c r="B1" s="8" t="s">
        <v>0</v>
      </c>
      <c r="C1" s="1"/>
      <c r="D1" s="1"/>
    </row>
    <row r="3" spans="2:13" ht="18.75" x14ac:dyDescent="0.3">
      <c r="B3" s="2" t="s">
        <v>1</v>
      </c>
      <c r="C3" s="2"/>
      <c r="D3" s="2"/>
      <c r="K3" s="2" t="s">
        <v>73</v>
      </c>
      <c r="L3" s="2"/>
      <c r="M3" s="2"/>
    </row>
    <row r="5" spans="2:13" x14ac:dyDescent="0.25">
      <c r="B5" s="4" t="s">
        <v>2</v>
      </c>
      <c r="C5" s="5" t="s">
        <v>3</v>
      </c>
      <c r="D5" s="3" t="s">
        <v>4</v>
      </c>
      <c r="K5" s="4" t="s">
        <v>2</v>
      </c>
      <c r="L5" s="5" t="s">
        <v>3</v>
      </c>
      <c r="M5" s="3" t="s">
        <v>4</v>
      </c>
    </row>
    <row r="6" spans="2:13" x14ac:dyDescent="0.25">
      <c r="B6" s="6">
        <v>10101100</v>
      </c>
      <c r="C6" s="7" t="str">
        <f ca="1">_xlfn.FORMULATEXT(D6)</f>
        <v>=BIN2DEC(B6)</v>
      </c>
      <c r="D6" s="6">
        <f>BIN2DEC(B6)</f>
        <v>172</v>
      </c>
      <c r="K6" s="6">
        <v>10101100</v>
      </c>
      <c r="L6" s="7"/>
      <c r="M6" s="6"/>
    </row>
    <row r="7" spans="2:13" x14ac:dyDescent="0.25">
      <c r="B7" s="6">
        <v>11001010</v>
      </c>
      <c r="C7" s="7" t="str">
        <f t="shared" ref="C7:C12" ca="1" si="0">_xlfn.FORMULATEXT(D7)</f>
        <v>=BIN2DEC(B7)</v>
      </c>
      <c r="D7" s="6">
        <f t="shared" ref="D7:D12" si="1">BIN2DEC(B7)</f>
        <v>202</v>
      </c>
      <c r="K7" s="6">
        <v>11001010</v>
      </c>
      <c r="L7" s="7"/>
      <c r="M7" s="6"/>
    </row>
    <row r="8" spans="2:13" x14ac:dyDescent="0.25">
      <c r="B8" s="6">
        <v>1010101</v>
      </c>
      <c r="C8" s="7" t="str">
        <f t="shared" ca="1" si="0"/>
        <v>=BIN2DEC(B8)</v>
      </c>
      <c r="D8" s="6">
        <f t="shared" si="1"/>
        <v>85</v>
      </c>
      <c r="K8" s="6">
        <v>1010101</v>
      </c>
      <c r="L8" s="7"/>
      <c r="M8" s="6"/>
    </row>
    <row r="9" spans="2:13" x14ac:dyDescent="0.25">
      <c r="B9" s="6">
        <v>11110000</v>
      </c>
      <c r="C9" s="7" t="str">
        <f t="shared" ca="1" si="0"/>
        <v>=BIN2DEC(B9)</v>
      </c>
      <c r="D9" s="6">
        <f t="shared" si="1"/>
        <v>240</v>
      </c>
      <c r="K9" s="6">
        <v>11110000</v>
      </c>
      <c r="L9" s="7"/>
      <c r="M9" s="6"/>
    </row>
    <row r="10" spans="2:13" x14ac:dyDescent="0.25">
      <c r="B10" s="6">
        <v>110011</v>
      </c>
      <c r="C10" s="7" t="str">
        <f t="shared" ca="1" si="0"/>
        <v>=BIN2DEC(B10)</v>
      </c>
      <c r="D10" s="6">
        <f t="shared" si="1"/>
        <v>51</v>
      </c>
      <c r="K10" s="6">
        <v>110011</v>
      </c>
      <c r="L10" s="7"/>
      <c r="M10" s="6"/>
    </row>
    <row r="11" spans="2:13" x14ac:dyDescent="0.25">
      <c r="B11" s="6">
        <v>10011001</v>
      </c>
      <c r="C11" s="7" t="str">
        <f t="shared" ca="1" si="0"/>
        <v>=BIN2DEC(B11)</v>
      </c>
      <c r="D11" s="6">
        <f t="shared" si="1"/>
        <v>153</v>
      </c>
      <c r="K11" s="6">
        <v>10011001</v>
      </c>
      <c r="L11" s="7"/>
      <c r="M11" s="6"/>
    </row>
    <row r="12" spans="2:13" x14ac:dyDescent="0.25">
      <c r="B12" s="6">
        <v>1001001</v>
      </c>
      <c r="C12" s="7" t="str">
        <f t="shared" ca="1" si="0"/>
        <v>=BIN2DEC(B12)</v>
      </c>
      <c r="D12" s="6">
        <f t="shared" si="1"/>
        <v>73</v>
      </c>
      <c r="K12" s="6">
        <v>1001001</v>
      </c>
      <c r="L12" s="7"/>
      <c r="M12" s="6"/>
    </row>
    <row r="13" spans="2:13" ht="42.75" customHeight="1" x14ac:dyDescent="0.25"/>
    <row r="23" spans="9:9" x14ac:dyDescent="0.25">
      <c r="I23" t="s">
        <v>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5BEA-B69F-437A-836E-9C90F54F562E}">
  <dimension ref="B1:L23"/>
  <sheetViews>
    <sheetView showGridLines="0" workbookViewId="0"/>
  </sheetViews>
  <sheetFormatPr defaultRowHeight="15" x14ac:dyDescent="0.25"/>
  <cols>
    <col min="1" max="1" width="3.140625" customWidth="1"/>
    <col min="2" max="2" width="11.5703125" customWidth="1"/>
    <col min="3" max="3" width="19.5703125" customWidth="1"/>
    <col min="4" max="4" width="21.42578125" customWidth="1"/>
    <col min="5" max="5" width="17.28515625" customWidth="1"/>
    <col min="10" max="10" width="11.5703125" customWidth="1"/>
    <col min="11" max="11" width="19.5703125" customWidth="1"/>
    <col min="12" max="12" width="21.42578125" customWidth="1"/>
  </cols>
  <sheetData>
    <row r="1" spans="2:12" ht="21" x14ac:dyDescent="0.35">
      <c r="B1" s="8" t="s">
        <v>0</v>
      </c>
      <c r="C1" s="1"/>
      <c r="D1" s="8"/>
    </row>
    <row r="3" spans="2:12" ht="18.75" x14ac:dyDescent="0.3">
      <c r="B3" s="2" t="s">
        <v>58</v>
      </c>
      <c r="C3" s="2"/>
      <c r="D3" s="2"/>
      <c r="J3" s="2" t="s">
        <v>73</v>
      </c>
      <c r="K3" s="2"/>
      <c r="L3" s="2"/>
    </row>
    <row r="5" spans="2:12" ht="30" x14ac:dyDescent="0.25">
      <c r="B5" s="18" t="s">
        <v>27</v>
      </c>
      <c r="C5" s="18" t="s">
        <v>3</v>
      </c>
      <c r="D5" s="21" t="s">
        <v>57</v>
      </c>
      <c r="J5" s="18" t="s">
        <v>27</v>
      </c>
      <c r="K5" s="18" t="s">
        <v>3</v>
      </c>
      <c r="L5" s="21" t="s">
        <v>57</v>
      </c>
    </row>
    <row r="6" spans="2:12" x14ac:dyDescent="0.25">
      <c r="B6" s="17" t="s">
        <v>37</v>
      </c>
      <c r="C6" s="19" t="str">
        <f ca="1">_xlfn.FORMULATEXT(D6)</f>
        <v>=IMPOWER(B6,3)</v>
      </c>
      <c r="D6" s="16" t="str">
        <f>IMPOWER(B6,3)</f>
        <v>-10+198i</v>
      </c>
      <c r="J6" s="17" t="s">
        <v>37</v>
      </c>
      <c r="K6" s="19"/>
      <c r="L6" s="16"/>
    </row>
    <row r="7" spans="2:12" x14ac:dyDescent="0.25">
      <c r="B7" s="17" t="s">
        <v>38</v>
      </c>
      <c r="C7" s="19" t="str">
        <f t="shared" ref="C7:C12" ca="1" si="0">_xlfn.FORMULATEXT(D7)</f>
        <v>=IMPOWER(B7,3)</v>
      </c>
      <c r="D7" s="16" t="str">
        <f t="shared" ref="D7:D12" si="1">IMPOWER(B7,3)</f>
        <v>-6750+6750i</v>
      </c>
      <c r="J7" s="17" t="s">
        <v>38</v>
      </c>
      <c r="K7" s="19"/>
      <c r="L7" s="16"/>
    </row>
    <row r="8" spans="2:12" x14ac:dyDescent="0.25">
      <c r="B8" s="17" t="s">
        <v>39</v>
      </c>
      <c r="C8" s="19" t="str">
        <f t="shared" ca="1" si="0"/>
        <v>=IMPOWER(B8,3)</v>
      </c>
      <c r="D8" s="16" t="str">
        <f t="shared" si="1"/>
        <v>-21231+18458i</v>
      </c>
      <c r="G8" s="10"/>
      <c r="J8" s="17" t="s">
        <v>39</v>
      </c>
      <c r="K8" s="19"/>
      <c r="L8" s="16"/>
    </row>
    <row r="9" spans="2:12" x14ac:dyDescent="0.25">
      <c r="B9" s="17" t="s">
        <v>40</v>
      </c>
      <c r="C9" s="19" t="str">
        <f t="shared" ca="1" si="0"/>
        <v>=IMPOWER(B9,3)</v>
      </c>
      <c r="D9" s="16" t="str">
        <f t="shared" si="1"/>
        <v>-59582+59582i</v>
      </c>
      <c r="J9" s="17" t="s">
        <v>40</v>
      </c>
      <c r="K9" s="19"/>
      <c r="L9" s="16"/>
    </row>
    <row r="10" spans="2:12" x14ac:dyDescent="0.25">
      <c r="B10" s="17" t="s">
        <v>41</v>
      </c>
      <c r="C10" s="19" t="str">
        <f t="shared" ca="1" si="0"/>
        <v>=IMPOWER(B10,3)</v>
      </c>
      <c r="D10" s="16" t="str">
        <f t="shared" si="1"/>
        <v>-148051+137718i</v>
      </c>
      <c r="I10" s="11"/>
      <c r="J10" s="17" t="s">
        <v>41</v>
      </c>
      <c r="K10" s="19"/>
      <c r="L10" s="16"/>
    </row>
    <row r="11" spans="2:12" x14ac:dyDescent="0.25">
      <c r="B11" s="17" t="s">
        <v>42</v>
      </c>
      <c r="C11" s="19" t="str">
        <f t="shared" ca="1" si="0"/>
        <v>=IMPOWER(B11,3)</v>
      </c>
      <c r="D11" s="16" t="str">
        <f t="shared" si="1"/>
        <v>-281061+265148i</v>
      </c>
      <c r="J11" s="17" t="s">
        <v>42</v>
      </c>
      <c r="K11" s="19"/>
      <c r="L11" s="16"/>
    </row>
    <row r="12" spans="2:12" x14ac:dyDescent="0.25">
      <c r="B12" s="17" t="s">
        <v>43</v>
      </c>
      <c r="C12" s="19" t="str">
        <f t="shared" ca="1" si="0"/>
        <v>=IMPOWER(B12,3)</v>
      </c>
      <c r="D12" s="16" t="str">
        <f t="shared" si="1"/>
        <v>-453962+453962i</v>
      </c>
      <c r="J12" s="17" t="s">
        <v>43</v>
      </c>
      <c r="K12" s="19"/>
      <c r="L12" s="16"/>
    </row>
    <row r="13" spans="2:12" ht="53.25" customHeight="1" x14ac:dyDescent="0.25"/>
    <row r="23" spans="8:8" x14ac:dyDescent="0.25">
      <c r="H23" t="s">
        <v>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67BEF-46ED-4349-B241-53804E185E65}">
  <dimension ref="B1:L23"/>
  <sheetViews>
    <sheetView showGridLines="0" workbookViewId="0"/>
  </sheetViews>
  <sheetFormatPr defaultRowHeight="15" x14ac:dyDescent="0.25"/>
  <cols>
    <col min="1" max="1" width="3.140625" customWidth="1"/>
    <col min="2" max="2" width="10.7109375" customWidth="1"/>
    <col min="3" max="3" width="12.85546875" bestFit="1" customWidth="1"/>
    <col min="4" max="4" width="43.5703125" bestFit="1" customWidth="1"/>
    <col min="5" max="5" width="17.28515625" customWidth="1"/>
    <col min="10" max="10" width="10.7109375" customWidth="1"/>
    <col min="11" max="11" width="12.85546875" bestFit="1" customWidth="1"/>
    <col min="12" max="12" width="43.5703125" bestFit="1" customWidth="1"/>
  </cols>
  <sheetData>
    <row r="1" spans="2:12" ht="21" x14ac:dyDescent="0.35">
      <c r="B1" s="8" t="s">
        <v>0</v>
      </c>
      <c r="C1" s="1"/>
      <c r="D1" s="8"/>
    </row>
    <row r="3" spans="2:12" ht="18.75" x14ac:dyDescent="0.3">
      <c r="B3" s="2" t="s">
        <v>70</v>
      </c>
      <c r="C3" s="2"/>
      <c r="D3" s="2"/>
      <c r="J3" s="2" t="s">
        <v>73</v>
      </c>
      <c r="K3" s="2"/>
      <c r="L3" s="2"/>
    </row>
    <row r="5" spans="2:12" ht="30" x14ac:dyDescent="0.25">
      <c r="B5" s="18" t="s">
        <v>27</v>
      </c>
      <c r="C5" s="18" t="s">
        <v>3</v>
      </c>
      <c r="D5" s="21" t="s">
        <v>57</v>
      </c>
      <c r="J5" s="18" t="s">
        <v>27</v>
      </c>
      <c r="K5" s="18" t="s">
        <v>3</v>
      </c>
      <c r="L5" s="21" t="s">
        <v>57</v>
      </c>
    </row>
    <row r="6" spans="2:12" x14ac:dyDescent="0.25">
      <c r="B6" s="17" t="s">
        <v>37</v>
      </c>
      <c r="C6" s="19" t="str">
        <f ca="1">_xlfn.FORMULATEXT(D6)</f>
        <v>=IMEXP(B6)</v>
      </c>
      <c r="D6" s="16" t="str">
        <f>IMEXP(B6)</f>
        <v>-146.927913908319+20.944066208746i</v>
      </c>
      <c r="J6" s="17" t="s">
        <v>37</v>
      </c>
      <c r="K6" s="19"/>
      <c r="L6" s="16"/>
    </row>
    <row r="7" spans="2:12" x14ac:dyDescent="0.25">
      <c r="B7" s="17" t="s">
        <v>38</v>
      </c>
      <c r="C7" s="19" t="str">
        <f t="shared" ref="C7:C12" ca="1" si="0">_xlfn.FORMULATEXT(D7)</f>
        <v>=IMEXP(B7)</v>
      </c>
      <c r="D7" s="16" t="str">
        <f t="shared" ref="D7:D12" si="1">IMEXP(B7)</f>
        <v>-2483432.98479257+2125802.24658098i</v>
      </c>
      <c r="J7" s="17" t="s">
        <v>38</v>
      </c>
      <c r="K7" s="19"/>
      <c r="L7" s="16"/>
    </row>
    <row r="8" spans="2:12" x14ac:dyDescent="0.25">
      <c r="B8" s="17" t="s">
        <v>39</v>
      </c>
      <c r="C8" s="19" t="str">
        <f t="shared" ca="1" si="0"/>
        <v>=IMEXP(B8)</v>
      </c>
      <c r="D8" s="16" t="str">
        <f t="shared" si="1"/>
        <v>-1318764071.71609-11673245.9629621i</v>
      </c>
      <c r="G8" s="10"/>
      <c r="J8" s="17" t="s">
        <v>39</v>
      </c>
      <c r="K8" s="19"/>
      <c r="L8" s="16"/>
    </row>
    <row r="9" spans="2:12" x14ac:dyDescent="0.25">
      <c r="B9" s="17" t="s">
        <v>40</v>
      </c>
      <c r="C9" s="19" t="str">
        <f t="shared" ca="1" si="0"/>
        <v>=IMEXP(B9)</v>
      </c>
      <c r="D9" s="16" t="str">
        <f t="shared" si="1"/>
        <v>26572213234297.8-11736828818090.3i</v>
      </c>
      <c r="J9" s="17" t="s">
        <v>40</v>
      </c>
      <c r="K9" s="19"/>
      <c r="L9" s="16"/>
    </row>
    <row r="10" spans="2:12" x14ac:dyDescent="0.25">
      <c r="B10" s="17" t="s">
        <v>41</v>
      </c>
      <c r="C10" s="19" t="str">
        <f t="shared" ca="1" si="0"/>
        <v>=IMEXP(B10)</v>
      </c>
      <c r="D10" s="16" t="str">
        <f t="shared" si="1"/>
        <v>-255928001302866000-586430349113913000i</v>
      </c>
      <c r="I10" s="11"/>
      <c r="J10" s="17" t="s">
        <v>41</v>
      </c>
      <c r="K10" s="19"/>
      <c r="L10" s="16"/>
    </row>
    <row r="11" spans="2:12" x14ac:dyDescent="0.25">
      <c r="B11" s="17" t="s">
        <v>42</v>
      </c>
      <c r="C11" s="19" t="str">
        <f t="shared" ca="1" si="0"/>
        <v>=IMEXP(B11)</v>
      </c>
      <c r="D11" s="16" t="str">
        <f t="shared" si="1"/>
        <v>-2.29710907358478E+21+1.39050269153936E+22i</v>
      </c>
      <c r="J11" s="17" t="s">
        <v>42</v>
      </c>
      <c r="K11" s="19"/>
      <c r="L11" s="16"/>
    </row>
    <row r="12" spans="2:12" x14ac:dyDescent="0.25">
      <c r="B12" s="17" t="s">
        <v>43</v>
      </c>
      <c r="C12" s="19" t="str">
        <f t="shared" ca="1" si="0"/>
        <v>=IMEXP(B12)</v>
      </c>
      <c r="D12" s="16" t="str">
        <f t="shared" si="1"/>
        <v>-8.01224375644452E+25-2.999117399082E+26i</v>
      </c>
      <c r="J12" s="17" t="s">
        <v>43</v>
      </c>
      <c r="K12" s="19"/>
      <c r="L12" s="16"/>
    </row>
    <row r="13" spans="2:12" ht="53.25" customHeight="1" x14ac:dyDescent="0.25"/>
    <row r="23" spans="8:8" x14ac:dyDescent="0.25">
      <c r="H23" t="s">
        <v>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6F098-A89C-4E4E-9EFA-674C33586F03}">
  <dimension ref="B1:L23"/>
  <sheetViews>
    <sheetView showGridLines="0" workbookViewId="0"/>
  </sheetViews>
  <sheetFormatPr defaultRowHeight="15" x14ac:dyDescent="0.25"/>
  <cols>
    <col min="1" max="1" width="3.140625" customWidth="1"/>
    <col min="2" max="2" width="11.5703125" customWidth="1"/>
    <col min="3" max="3" width="11.85546875" bestFit="1" customWidth="1"/>
    <col min="4" max="4" width="36.85546875" customWidth="1"/>
    <col min="5" max="5" width="17.28515625" customWidth="1"/>
    <col min="10" max="10" width="10.7109375" customWidth="1"/>
    <col min="11" max="11" width="12.85546875" bestFit="1" customWidth="1"/>
    <col min="12" max="12" width="43.5703125" bestFit="1" customWidth="1"/>
  </cols>
  <sheetData>
    <row r="1" spans="2:12" ht="21" x14ac:dyDescent="0.35">
      <c r="B1" s="8" t="s">
        <v>0</v>
      </c>
      <c r="C1" s="1"/>
      <c r="D1" s="8"/>
    </row>
    <row r="3" spans="2:12" ht="18.75" x14ac:dyDescent="0.3">
      <c r="B3" s="2" t="s">
        <v>59</v>
      </c>
      <c r="C3" s="2"/>
      <c r="D3" s="2"/>
      <c r="J3" s="2" t="s">
        <v>73</v>
      </c>
      <c r="K3" s="2"/>
      <c r="L3" s="2"/>
    </row>
    <row r="5" spans="2:12" ht="30" x14ac:dyDescent="0.25">
      <c r="B5" s="18" t="s">
        <v>27</v>
      </c>
      <c r="C5" s="18" t="s">
        <v>3</v>
      </c>
      <c r="D5" s="21" t="s">
        <v>60</v>
      </c>
      <c r="J5" s="18" t="s">
        <v>27</v>
      </c>
      <c r="K5" s="18" t="s">
        <v>3</v>
      </c>
      <c r="L5" s="21" t="s">
        <v>60</v>
      </c>
    </row>
    <row r="6" spans="2:12" x14ac:dyDescent="0.25">
      <c r="B6" s="17" t="s">
        <v>37</v>
      </c>
      <c r="C6" s="19" t="str">
        <f ca="1">_xlfn.FORMULATEXT(D6)</f>
        <v>=IMLN(B6)</v>
      </c>
      <c r="D6" s="16" t="str">
        <f>IMLN(B6)</f>
        <v>1.76318026230808+0.540419500270584i</v>
      </c>
      <c r="J6" s="17" t="s">
        <v>37</v>
      </c>
      <c r="K6" s="19"/>
      <c r="L6" s="16"/>
    </row>
    <row r="7" spans="2:12" x14ac:dyDescent="0.25">
      <c r="B7" s="17" t="s">
        <v>38</v>
      </c>
      <c r="C7" s="19" t="str">
        <f t="shared" ref="C7:C12" ca="1" si="0">_xlfn.FORMULATEXT(D7)</f>
        <v>=IMLN(B7)</v>
      </c>
      <c r="D7" s="16" t="str">
        <f t="shared" ref="D7:D12" si="1">IMLN(B7)</f>
        <v>3.05462379138218+0.785398163397448i</v>
      </c>
      <c r="J7" s="17" t="s">
        <v>38</v>
      </c>
      <c r="K7" s="19"/>
      <c r="L7" s="16"/>
    </row>
    <row r="8" spans="2:12" x14ac:dyDescent="0.25">
      <c r="B8" s="17" t="s">
        <v>39</v>
      </c>
      <c r="C8" s="19" t="str">
        <f t="shared" ca="1" si="0"/>
        <v>=IMLN(B8)</v>
      </c>
      <c r="D8" s="16" t="str">
        <f t="shared" si="1"/>
        <v>3.41489686875621+0.808649786207911i</v>
      </c>
      <c r="G8" s="10"/>
      <c r="J8" s="17" t="s">
        <v>39</v>
      </c>
      <c r="K8" s="19"/>
      <c r="L8" s="16"/>
    </row>
    <row r="9" spans="2:12" x14ac:dyDescent="0.25">
      <c r="B9" s="17" t="s">
        <v>40</v>
      </c>
      <c r="C9" s="19" t="str">
        <f t="shared" ca="1" si="0"/>
        <v>=IMLN(B9)</v>
      </c>
      <c r="D9" s="16" t="str">
        <f t="shared" si="1"/>
        <v>3.78056079476512+0.785398163397448i</v>
      </c>
      <c r="J9" s="17" t="s">
        <v>40</v>
      </c>
      <c r="K9" s="19"/>
      <c r="L9" s="16"/>
    </row>
    <row r="10" spans="2:12" x14ac:dyDescent="0.25">
      <c r="B10" s="17" t="s">
        <v>41</v>
      </c>
      <c r="C10" s="19" t="str">
        <f t="shared" ca="1" si="0"/>
        <v>=IMLN(B10)</v>
      </c>
      <c r="D10" s="16" t="str">
        <f t="shared" si="1"/>
        <v>4.07233959172388+0.797445773251634i</v>
      </c>
      <c r="I10" s="11"/>
      <c r="J10" s="17" t="s">
        <v>41</v>
      </c>
      <c r="K10" s="19"/>
      <c r="L10" s="16"/>
    </row>
    <row r="11" spans="2:12" x14ac:dyDescent="0.25">
      <c r="B11" s="17" t="s">
        <v>42</v>
      </c>
      <c r="C11" s="19" t="str">
        <f t="shared" ca="1" si="0"/>
        <v>=IMLN(B11)</v>
      </c>
      <c r="D11" s="16" t="str">
        <f t="shared" si="1"/>
        <v>4.28820252552404+0.795106596231557i</v>
      </c>
      <c r="J11" s="17" t="s">
        <v>42</v>
      </c>
      <c r="K11" s="19"/>
      <c r="L11" s="16"/>
    </row>
    <row r="12" spans="2:12" x14ac:dyDescent="0.25">
      <c r="B12" s="17" t="s">
        <v>43</v>
      </c>
      <c r="C12" s="19" t="str">
        <f t="shared" ca="1" si="0"/>
        <v>=IMLN(B12)</v>
      </c>
      <c r="D12" s="16" t="str">
        <f t="shared" si="1"/>
        <v>4.45744745445328+0.785398163397448i</v>
      </c>
      <c r="J12" s="17" t="s">
        <v>43</v>
      </c>
      <c r="K12" s="19"/>
      <c r="L12" s="16"/>
    </row>
    <row r="13" spans="2:12" ht="53.25" customHeight="1" x14ac:dyDescent="0.25"/>
    <row r="23" spans="8:8" x14ac:dyDescent="0.25">
      <c r="H23" t="s">
        <v>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84B86-11D6-4E01-BD6C-2FDAF1DCB5BB}">
  <dimension ref="B1:M23"/>
  <sheetViews>
    <sheetView showGridLines="0" workbookViewId="0"/>
  </sheetViews>
  <sheetFormatPr defaultRowHeight="15" x14ac:dyDescent="0.25"/>
  <cols>
    <col min="1" max="1" width="3.140625" customWidth="1"/>
    <col min="2" max="2" width="8.42578125" customWidth="1"/>
    <col min="3" max="3" width="8.7109375" customWidth="1"/>
    <col min="4" max="4" width="17.7109375" bestFit="1" customWidth="1"/>
    <col min="5" max="5" width="20.140625" bestFit="1" customWidth="1"/>
    <col min="6" max="6" width="17.28515625" customWidth="1"/>
    <col min="10" max="10" width="8.42578125" customWidth="1"/>
    <col min="11" max="11" width="8.7109375" customWidth="1"/>
    <col min="12" max="12" width="17.7109375" bestFit="1" customWidth="1"/>
    <col min="13" max="13" width="20.140625" bestFit="1" customWidth="1"/>
  </cols>
  <sheetData>
    <row r="1" spans="2:13" ht="21" x14ac:dyDescent="0.35">
      <c r="B1" s="8" t="s">
        <v>0</v>
      </c>
      <c r="C1" s="8"/>
      <c r="D1" s="1"/>
      <c r="E1" s="8"/>
    </row>
    <row r="3" spans="2:13" ht="18.75" x14ac:dyDescent="0.3">
      <c r="B3" s="2" t="s">
        <v>65</v>
      </c>
      <c r="C3" s="2"/>
      <c r="D3" s="2"/>
      <c r="E3" s="2"/>
      <c r="J3" s="2" t="s">
        <v>73</v>
      </c>
      <c r="K3" s="2"/>
      <c r="L3" s="2"/>
      <c r="M3" s="2"/>
    </row>
    <row r="5" spans="2:13" x14ac:dyDescent="0.25">
      <c r="B5" s="18" t="s">
        <v>64</v>
      </c>
      <c r="C5" s="18" t="s">
        <v>63</v>
      </c>
      <c r="D5" s="18" t="s">
        <v>3</v>
      </c>
      <c r="E5" s="21" t="s">
        <v>66</v>
      </c>
      <c r="J5" s="18" t="s">
        <v>64</v>
      </c>
      <c r="K5" s="18" t="s">
        <v>63</v>
      </c>
      <c r="L5" s="18" t="s">
        <v>3</v>
      </c>
      <c r="M5" s="21" t="s">
        <v>66</v>
      </c>
    </row>
    <row r="6" spans="2:13" ht="15.75" thickBot="1" x14ac:dyDescent="0.3">
      <c r="B6" s="22">
        <v>4.5</v>
      </c>
      <c r="C6" s="23">
        <v>2</v>
      </c>
      <c r="D6" s="19" t="str">
        <f ca="1">_xlfn.FORMULATEXT(E6)</f>
        <v>=BESSELI(B6,C6)</v>
      </c>
      <c r="E6" s="16">
        <f>BESSELI(B6,C6)</f>
        <v>10.64151731201045</v>
      </c>
      <c r="J6" s="22">
        <v>4.5</v>
      </c>
      <c r="K6" s="23">
        <v>2</v>
      </c>
      <c r="L6" s="19"/>
      <c r="M6" s="16"/>
    </row>
    <row r="7" spans="2:13" ht="15.75" thickBot="1" x14ac:dyDescent="0.3">
      <c r="B7" s="22">
        <v>6.4</v>
      </c>
      <c r="C7" s="23">
        <v>3</v>
      </c>
      <c r="D7" s="19" t="str">
        <f t="shared" ref="D7:D12" ca="1" si="0">_xlfn.FORMULATEXT(E7)</f>
        <v>=BESSELI(B7,C7)</v>
      </c>
      <c r="E7" s="16">
        <f t="shared" ref="E7:E12" si="1">BESSELI(B7,C7)</f>
        <v>45.812981945235684</v>
      </c>
      <c r="J7" s="22">
        <v>6.4</v>
      </c>
      <c r="K7" s="23">
        <v>3</v>
      </c>
      <c r="L7" s="19"/>
      <c r="M7" s="16"/>
    </row>
    <row r="8" spans="2:13" ht="15.75" thickBot="1" x14ac:dyDescent="0.3">
      <c r="B8" s="22">
        <v>2.6</v>
      </c>
      <c r="C8" s="23">
        <v>4</v>
      </c>
      <c r="D8" s="19" t="str">
        <f t="shared" ca="1" si="0"/>
        <v>=BESSELI(B8,C8)</v>
      </c>
      <c r="E8" s="16">
        <f t="shared" si="1"/>
        <v>0.16537326111361789</v>
      </c>
      <c r="H8" s="10"/>
      <c r="J8" s="22">
        <v>2.6</v>
      </c>
      <c r="K8" s="23">
        <v>4</v>
      </c>
      <c r="L8" s="19"/>
      <c r="M8" s="16"/>
    </row>
    <row r="9" spans="2:13" ht="15.75" thickBot="1" x14ac:dyDescent="0.3">
      <c r="B9" s="22">
        <v>3.8</v>
      </c>
      <c r="C9" s="23">
        <v>5</v>
      </c>
      <c r="D9" s="19" t="str">
        <f t="shared" ca="1" si="0"/>
        <v>=BESSELI(B9,C9)</v>
      </c>
      <c r="E9" s="16">
        <f t="shared" si="1"/>
        <v>0.36783805764391175</v>
      </c>
      <c r="J9" s="22">
        <v>3.8</v>
      </c>
      <c r="K9" s="23">
        <v>5</v>
      </c>
      <c r="L9" s="19"/>
      <c r="M9" s="16"/>
    </row>
    <row r="10" spans="2:13" ht="15.75" thickBot="1" x14ac:dyDescent="0.3">
      <c r="B10" s="22">
        <v>7.8</v>
      </c>
      <c r="C10" s="23">
        <v>6</v>
      </c>
      <c r="D10" s="19" t="str">
        <f t="shared" ca="1" si="0"/>
        <v>=BESSELI(B10,C10)</v>
      </c>
      <c r="E10" s="16">
        <f t="shared" si="1"/>
        <v>34.1986988434236</v>
      </c>
      <c r="J10" s="22">
        <v>7.8</v>
      </c>
      <c r="K10" s="23">
        <v>6</v>
      </c>
      <c r="L10" s="19"/>
      <c r="M10" s="16"/>
    </row>
    <row r="11" spans="2:13" x14ac:dyDescent="0.25">
      <c r="B11" s="17">
        <v>9.6</v>
      </c>
      <c r="C11" s="17">
        <v>7</v>
      </c>
      <c r="D11" s="19" t="str">
        <f t="shared" ca="1" si="0"/>
        <v>=BESSELI(B11,C11)</v>
      </c>
      <c r="E11" s="16">
        <f t="shared" si="1"/>
        <v>147.53598728390315</v>
      </c>
      <c r="J11" s="17">
        <v>9.6</v>
      </c>
      <c r="K11" s="17">
        <v>7</v>
      </c>
      <c r="L11" s="19"/>
      <c r="M11" s="16"/>
    </row>
    <row r="12" spans="2:13" x14ac:dyDescent="0.25">
      <c r="B12" s="17">
        <v>6.5</v>
      </c>
      <c r="C12" s="17">
        <v>8</v>
      </c>
      <c r="D12" s="19" t="str">
        <f t="shared" ca="1" si="0"/>
        <v>=BESSELI(B12,C12)</v>
      </c>
      <c r="E12" s="16">
        <f t="shared" si="1"/>
        <v>0.93956523888110488</v>
      </c>
      <c r="J12" s="17">
        <v>6.5</v>
      </c>
      <c r="K12" s="17">
        <v>8</v>
      </c>
      <c r="L12" s="19"/>
      <c r="M12" s="16"/>
    </row>
    <row r="13" spans="2:13" ht="53.25" customHeight="1" x14ac:dyDescent="0.25"/>
    <row r="23" spans="9:9" x14ac:dyDescent="0.25">
      <c r="I23" t="s">
        <v>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47393-CDD0-4CED-965A-B987829A42F4}">
  <dimension ref="B1:L23"/>
  <sheetViews>
    <sheetView showGridLines="0" tabSelected="1" workbookViewId="0"/>
  </sheetViews>
  <sheetFormatPr defaultRowHeight="15" x14ac:dyDescent="0.25"/>
  <cols>
    <col min="1" max="1" width="3.140625" customWidth="1"/>
    <col min="2" max="2" width="10" customWidth="1"/>
    <col min="3" max="3" width="30.7109375" customWidth="1"/>
    <col min="4" max="4" width="20.140625" bestFit="1" customWidth="1"/>
    <col min="5" max="5" width="17.28515625" customWidth="1"/>
    <col min="10" max="10" width="10" customWidth="1"/>
    <col min="11" max="11" width="30.7109375" customWidth="1"/>
    <col min="12" max="12" width="20.140625" bestFit="1" customWidth="1"/>
  </cols>
  <sheetData>
    <row r="1" spans="2:12" ht="21" x14ac:dyDescent="0.35">
      <c r="B1" s="8" t="s">
        <v>0</v>
      </c>
      <c r="C1" s="1"/>
      <c r="D1" s="8"/>
    </row>
    <row r="3" spans="2:12" ht="18.75" x14ac:dyDescent="0.3">
      <c r="B3" s="2" t="s">
        <v>67</v>
      </c>
      <c r="C3" s="2"/>
      <c r="D3" s="2"/>
      <c r="J3" s="2" t="s">
        <v>73</v>
      </c>
      <c r="K3" s="2"/>
      <c r="L3" s="2"/>
    </row>
    <row r="5" spans="2:12" x14ac:dyDescent="0.25">
      <c r="B5" s="18" t="s">
        <v>68</v>
      </c>
      <c r="C5" s="18" t="s">
        <v>3</v>
      </c>
      <c r="D5" s="21" t="s">
        <v>69</v>
      </c>
      <c r="J5" s="18" t="s">
        <v>68</v>
      </c>
      <c r="K5" s="18" t="s">
        <v>3</v>
      </c>
      <c r="L5" s="21" t="s">
        <v>69</v>
      </c>
    </row>
    <row r="6" spans="2:12" ht="15.75" thickBot="1" x14ac:dyDescent="0.3">
      <c r="B6" s="22">
        <v>45</v>
      </c>
      <c r="C6" s="19" t="str">
        <f ca="1">_xlfn.FORMULATEXT(D6)</f>
        <v>=CONVERT(B6,"g","lbm")</v>
      </c>
      <c r="D6" s="16">
        <f>CONVERT(B6,"g","lbm")</f>
        <v>9.920801798319491E-2</v>
      </c>
      <c r="J6" s="22">
        <v>45</v>
      </c>
      <c r="K6" s="19"/>
      <c r="L6" s="16"/>
    </row>
    <row r="7" spans="2:12" ht="15.75" thickBot="1" x14ac:dyDescent="0.3">
      <c r="B7" s="22">
        <v>64</v>
      </c>
      <c r="C7" s="19" t="str">
        <f t="shared" ref="C7:C12" ca="1" si="0">_xlfn.FORMULATEXT(D7)</f>
        <v>=CONVERT(B7,"m","ft")</v>
      </c>
      <c r="D7" s="16">
        <f>CONVERT(B7,"m","ft")</f>
        <v>209.9737532808399</v>
      </c>
      <c r="J7" s="22">
        <v>64</v>
      </c>
      <c r="K7" s="19"/>
      <c r="L7" s="16"/>
    </row>
    <row r="8" spans="2:12" ht="15.75" thickBot="1" x14ac:dyDescent="0.3">
      <c r="B8" s="22">
        <v>26</v>
      </c>
      <c r="C8" s="19" t="str">
        <f t="shared" ca="1" si="0"/>
        <v>=CONVERT(B8,"hr","mn")</v>
      </c>
      <c r="D8" s="16">
        <f>CONVERT(B8,"hr","mn")</f>
        <v>1560</v>
      </c>
      <c r="G8" s="10"/>
      <c r="J8" s="22">
        <v>26</v>
      </c>
      <c r="K8" s="19"/>
      <c r="L8" s="16"/>
    </row>
    <row r="9" spans="2:12" ht="15.75" thickBot="1" x14ac:dyDescent="0.3">
      <c r="B9" s="22">
        <v>38</v>
      </c>
      <c r="C9" s="19" t="str">
        <f t="shared" ca="1" si="0"/>
        <v>=CONVERT(B9,"ly","parsec")</v>
      </c>
      <c r="D9" s="16">
        <f>CONVERT(B9,"ly","parsec")</f>
        <v>11.650852964643136</v>
      </c>
      <c r="J9" s="22">
        <v>38</v>
      </c>
      <c r="K9" s="19"/>
      <c r="L9" s="16"/>
    </row>
    <row r="10" spans="2:12" ht="15.75" thickBot="1" x14ac:dyDescent="0.3">
      <c r="B10" s="22">
        <v>78</v>
      </c>
      <c r="C10" s="19" t="str">
        <f t="shared" ca="1" si="0"/>
        <v>=CONVERT(B10,"uk_acre","m^2")</v>
      </c>
      <c r="D10" s="16">
        <f>CONVERT(B10,"uk_acre","m^2")</f>
        <v>315654.80094719998</v>
      </c>
      <c r="I10" s="11"/>
      <c r="J10" s="22">
        <v>78</v>
      </c>
      <c r="K10" s="19"/>
      <c r="L10" s="16"/>
    </row>
    <row r="11" spans="2:12" x14ac:dyDescent="0.25">
      <c r="B11" s="17">
        <v>98</v>
      </c>
      <c r="C11" s="19" t="str">
        <f t="shared" ca="1" si="0"/>
        <v>=CONVERT(B11,"m^3","gal")</v>
      </c>
      <c r="D11" s="16">
        <f>CONVERT(B11,"m^3","gal")</f>
        <v>25888.861131098547</v>
      </c>
      <c r="J11" s="17">
        <v>98</v>
      </c>
      <c r="K11" s="19"/>
      <c r="L11" s="16"/>
    </row>
    <row r="12" spans="2:12" x14ac:dyDescent="0.25">
      <c r="B12" s="17">
        <v>74</v>
      </c>
      <c r="C12" s="19" t="str">
        <f t="shared" ca="1" si="0"/>
        <v>=CONVERT(B12,"mph","m/sec")</v>
      </c>
      <c r="D12" s="16">
        <f>CONVERT(B12,"mph","m/sec")</f>
        <v>33.080959999999997</v>
      </c>
      <c r="J12" s="17">
        <v>74</v>
      </c>
      <c r="K12" s="19"/>
      <c r="L12" s="16"/>
    </row>
    <row r="13" spans="2:12" ht="53.25" customHeight="1" x14ac:dyDescent="0.25"/>
    <row r="23" spans="8:8" x14ac:dyDescent="0.25">
      <c r="H23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1EF84-162D-405B-A0F8-EC0FAE87E69B}">
  <dimension ref="B1:K23"/>
  <sheetViews>
    <sheetView showGridLines="0" workbookViewId="0"/>
  </sheetViews>
  <sheetFormatPr defaultRowHeight="15" x14ac:dyDescent="0.25"/>
  <cols>
    <col min="1" max="1" width="3.140625" customWidth="1"/>
    <col min="2" max="2" width="16.85546875" bestFit="1" customWidth="1"/>
    <col min="3" max="3" width="14.42578125" customWidth="1"/>
    <col min="4" max="4" width="15" customWidth="1"/>
    <col min="5" max="5" width="19.7109375" customWidth="1"/>
    <col min="9" max="9" width="16.85546875" bestFit="1" customWidth="1"/>
    <col min="10" max="10" width="14.42578125" customWidth="1"/>
    <col min="11" max="11" width="15" customWidth="1"/>
  </cols>
  <sheetData>
    <row r="1" spans="2:11" ht="21" x14ac:dyDescent="0.35">
      <c r="B1" s="8" t="s">
        <v>0</v>
      </c>
      <c r="C1" s="1"/>
      <c r="D1" s="1"/>
    </row>
    <row r="3" spans="2:11" ht="18.75" x14ac:dyDescent="0.3">
      <c r="B3" s="2" t="s">
        <v>1</v>
      </c>
      <c r="C3" s="2"/>
      <c r="D3" s="2"/>
      <c r="I3" s="2" t="s">
        <v>73</v>
      </c>
      <c r="J3" s="2"/>
      <c r="K3" s="2"/>
    </row>
    <row r="5" spans="2:11" x14ac:dyDescent="0.25">
      <c r="B5" s="4" t="s">
        <v>7</v>
      </c>
      <c r="C5" s="5" t="s">
        <v>3</v>
      </c>
      <c r="D5" s="13" t="s">
        <v>2</v>
      </c>
      <c r="I5" s="4" t="s">
        <v>7</v>
      </c>
      <c r="J5" s="5" t="s">
        <v>3</v>
      </c>
      <c r="K5" s="13" t="s">
        <v>2</v>
      </c>
    </row>
    <row r="6" spans="2:11" x14ac:dyDescent="0.25">
      <c r="B6" s="6">
        <v>254</v>
      </c>
      <c r="C6" s="7" t="str">
        <f ca="1">_xlfn.FORMULATEXT(D6)</f>
        <v>=DEC2BIN(B6)</v>
      </c>
      <c r="D6" s="12" t="str">
        <f>DEC2BIN(B6)</f>
        <v>11111110</v>
      </c>
      <c r="I6" s="6">
        <v>254</v>
      </c>
      <c r="J6" s="7"/>
      <c r="K6" s="12"/>
    </row>
    <row r="7" spans="2:11" x14ac:dyDescent="0.25">
      <c r="B7" s="6">
        <v>312</v>
      </c>
      <c r="C7" s="7" t="str">
        <f t="shared" ref="C7:C12" ca="1" si="0">_xlfn.FORMULATEXT(D7)</f>
        <v>=DEC2BIN(B7)</v>
      </c>
      <c r="D7" s="12" t="str">
        <f t="shared" ref="D7:D12" si="1">DEC2BIN(B7)</f>
        <v>100111000</v>
      </c>
      <c r="I7" s="6">
        <v>312</v>
      </c>
      <c r="J7" s="7"/>
      <c r="K7" s="12"/>
    </row>
    <row r="8" spans="2:11" x14ac:dyDescent="0.25">
      <c r="B8" s="6">
        <v>125</v>
      </c>
      <c r="C8" s="7" t="str">
        <f t="shared" ca="1" si="0"/>
        <v>=DEC2BIN(B8)</v>
      </c>
      <c r="D8" s="12" t="str">
        <f t="shared" si="1"/>
        <v>1111101</v>
      </c>
      <c r="H8" s="10"/>
      <c r="I8" s="6">
        <v>125</v>
      </c>
      <c r="J8" s="7"/>
      <c r="K8" s="12"/>
    </row>
    <row r="9" spans="2:11" x14ac:dyDescent="0.25">
      <c r="B9" s="6">
        <v>360</v>
      </c>
      <c r="C9" s="7" t="str">
        <f t="shared" ca="1" si="0"/>
        <v>=DEC2BIN(B9)</v>
      </c>
      <c r="D9" s="12" t="str">
        <f t="shared" si="1"/>
        <v>101101000</v>
      </c>
      <c r="I9" s="6">
        <v>360</v>
      </c>
      <c r="J9" s="7"/>
      <c r="K9" s="12"/>
    </row>
    <row r="10" spans="2:11" x14ac:dyDescent="0.25">
      <c r="B10" s="6">
        <v>63</v>
      </c>
      <c r="C10" s="7" t="str">
        <f t="shared" ca="1" si="0"/>
        <v>=DEC2BIN(B10)</v>
      </c>
      <c r="D10" s="12" t="str">
        <f t="shared" si="1"/>
        <v>111111</v>
      </c>
      <c r="I10" s="6">
        <v>63</v>
      </c>
      <c r="J10" s="7"/>
      <c r="K10" s="12"/>
    </row>
    <row r="11" spans="2:11" x14ac:dyDescent="0.25">
      <c r="B11" s="6">
        <v>231</v>
      </c>
      <c r="C11" s="7" t="str">
        <f t="shared" ca="1" si="0"/>
        <v>=DEC2BIN(B11)</v>
      </c>
      <c r="D11" s="12" t="str">
        <f t="shared" si="1"/>
        <v>11100111</v>
      </c>
      <c r="I11" s="6">
        <v>231</v>
      </c>
      <c r="J11" s="7"/>
      <c r="K11" s="12"/>
    </row>
    <row r="12" spans="2:11" x14ac:dyDescent="0.25">
      <c r="B12" s="6">
        <v>111</v>
      </c>
      <c r="C12" s="7" t="str">
        <f t="shared" ca="1" si="0"/>
        <v>=DEC2BIN(B12)</v>
      </c>
      <c r="D12" s="12" t="str">
        <f t="shared" si="1"/>
        <v>1101111</v>
      </c>
      <c r="I12" s="6">
        <v>111</v>
      </c>
      <c r="J12" s="7"/>
      <c r="K12" s="12"/>
    </row>
    <row r="13" spans="2:11" ht="42.75" customHeight="1" x14ac:dyDescent="0.25"/>
    <row r="23" spans="9:9" x14ac:dyDescent="0.25">
      <c r="I23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90A9E-247C-4D5E-B4A1-D891BA139DAD}">
  <dimension ref="B1:L23"/>
  <sheetViews>
    <sheetView showGridLines="0" workbookViewId="0"/>
  </sheetViews>
  <sheetFormatPr defaultRowHeight="15" x14ac:dyDescent="0.25"/>
  <cols>
    <col min="1" max="1" width="3.140625" customWidth="1"/>
    <col min="2" max="2" width="15.28515625" bestFit="1" customWidth="1"/>
    <col min="3" max="3" width="14.42578125" customWidth="1"/>
    <col min="4" max="4" width="15.140625" customWidth="1"/>
    <col min="5" max="5" width="19.7109375" customWidth="1"/>
    <col min="10" max="10" width="15.28515625" bestFit="1" customWidth="1"/>
    <col min="11" max="11" width="14.42578125" customWidth="1"/>
    <col min="12" max="12" width="15.140625" customWidth="1"/>
  </cols>
  <sheetData>
    <row r="1" spans="2:12" ht="21" x14ac:dyDescent="0.35">
      <c r="B1" s="8" t="s">
        <v>0</v>
      </c>
      <c r="C1" s="1"/>
      <c r="D1" s="1"/>
    </row>
    <row r="3" spans="2:12" ht="18.75" x14ac:dyDescent="0.3">
      <c r="B3" s="2" t="s">
        <v>1</v>
      </c>
      <c r="C3" s="2"/>
      <c r="D3" s="2"/>
      <c r="J3" s="2" t="s">
        <v>73</v>
      </c>
      <c r="K3" s="2"/>
      <c r="L3" s="2"/>
    </row>
    <row r="5" spans="2:12" ht="30" x14ac:dyDescent="0.25">
      <c r="B5" s="14" t="s">
        <v>6</v>
      </c>
      <c r="C5" s="5" t="s">
        <v>3</v>
      </c>
      <c r="D5" s="9" t="s">
        <v>11</v>
      </c>
      <c r="J5" s="14" t="s">
        <v>6</v>
      </c>
      <c r="K5" s="5" t="s">
        <v>3</v>
      </c>
      <c r="L5" s="9" t="s">
        <v>11</v>
      </c>
    </row>
    <row r="6" spans="2:12" x14ac:dyDescent="0.25">
      <c r="B6" s="6" t="s">
        <v>8</v>
      </c>
      <c r="C6" s="7" t="str">
        <f ca="1">_xlfn.FORMULATEXT(D6)</f>
        <v>=HEX2BIN(B6)</v>
      </c>
      <c r="D6" s="6" t="str">
        <f>HEX2BIN(B6)</f>
        <v>10101100</v>
      </c>
      <c r="J6" s="6" t="s">
        <v>8</v>
      </c>
      <c r="K6" s="7"/>
      <c r="L6" s="6"/>
    </row>
    <row r="7" spans="2:12" x14ac:dyDescent="0.25">
      <c r="B7" s="6" t="s">
        <v>9</v>
      </c>
      <c r="C7" s="7" t="str">
        <f t="shared" ref="C7:C12" ca="1" si="0">_xlfn.FORMULATEXT(D7)</f>
        <v>=HEX2BIN(B7)</v>
      </c>
      <c r="D7" s="6" t="str">
        <f t="shared" ref="D7:D12" si="1">HEX2BIN(B7)</f>
        <v>11001010</v>
      </c>
      <c r="J7" s="6" t="s">
        <v>9</v>
      </c>
      <c r="K7" s="7"/>
      <c r="L7" s="6"/>
    </row>
    <row r="8" spans="2:12" x14ac:dyDescent="0.25">
      <c r="B8" s="6">
        <v>55</v>
      </c>
      <c r="C8" s="7" t="str">
        <f t="shared" ca="1" si="0"/>
        <v>=HEX2BIN(B8)</v>
      </c>
      <c r="D8" s="6" t="str">
        <f t="shared" si="1"/>
        <v>1010101</v>
      </c>
      <c r="J8" s="6">
        <v>55</v>
      </c>
      <c r="K8" s="7"/>
      <c r="L8" s="6"/>
    </row>
    <row r="9" spans="2:12" x14ac:dyDescent="0.25">
      <c r="B9" s="6" t="s">
        <v>10</v>
      </c>
      <c r="C9" s="7" t="str">
        <f t="shared" ca="1" si="0"/>
        <v>=HEX2BIN(B9)</v>
      </c>
      <c r="D9" s="6" t="str">
        <f t="shared" si="1"/>
        <v>11110000</v>
      </c>
      <c r="J9" s="6" t="s">
        <v>10</v>
      </c>
      <c r="K9" s="7"/>
      <c r="L9" s="6"/>
    </row>
    <row r="10" spans="2:12" x14ac:dyDescent="0.25">
      <c r="B10" s="6">
        <v>33</v>
      </c>
      <c r="C10" s="7" t="str">
        <f t="shared" ca="1" si="0"/>
        <v>=HEX2BIN(B10)</v>
      </c>
      <c r="D10" s="6" t="str">
        <f t="shared" si="1"/>
        <v>110011</v>
      </c>
      <c r="J10" s="6">
        <v>33</v>
      </c>
      <c r="K10" s="7"/>
      <c r="L10" s="6"/>
    </row>
    <row r="11" spans="2:12" x14ac:dyDescent="0.25">
      <c r="B11" s="6">
        <v>99</v>
      </c>
      <c r="C11" s="7" t="str">
        <f t="shared" ca="1" si="0"/>
        <v>=HEX2BIN(B11)</v>
      </c>
      <c r="D11" s="6" t="str">
        <f t="shared" si="1"/>
        <v>10011001</v>
      </c>
      <c r="J11" s="6">
        <v>99</v>
      </c>
      <c r="K11" s="7"/>
      <c r="L11" s="6"/>
    </row>
    <row r="12" spans="2:12" x14ac:dyDescent="0.25">
      <c r="B12" s="6">
        <v>49</v>
      </c>
      <c r="C12" s="7" t="str">
        <f t="shared" ca="1" si="0"/>
        <v>=HEX2BIN(B12)</v>
      </c>
      <c r="D12" s="6" t="str">
        <f t="shared" si="1"/>
        <v>1001001</v>
      </c>
      <c r="J12" s="6">
        <v>49</v>
      </c>
      <c r="K12" s="7"/>
      <c r="L12" s="6"/>
    </row>
    <row r="13" spans="2:12" ht="42.75" customHeight="1" x14ac:dyDescent="0.25"/>
    <row r="23" spans="9:9" x14ac:dyDescent="0.25">
      <c r="I23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9F6E-7BB6-4CFB-B20E-1961CB75F570}">
  <dimension ref="B1:K23"/>
  <sheetViews>
    <sheetView showGridLines="0" workbookViewId="0"/>
  </sheetViews>
  <sheetFormatPr defaultRowHeight="15" x14ac:dyDescent="0.25"/>
  <cols>
    <col min="1" max="1" width="3.140625" customWidth="1"/>
    <col min="2" max="2" width="15.28515625" bestFit="1" customWidth="1"/>
    <col min="3" max="3" width="14.42578125" customWidth="1"/>
    <col min="4" max="4" width="14.85546875" customWidth="1"/>
    <col min="5" max="5" width="19.7109375" customWidth="1"/>
    <col min="9" max="9" width="15.28515625" bestFit="1" customWidth="1"/>
    <col min="10" max="10" width="14.42578125" customWidth="1"/>
    <col min="11" max="11" width="14.85546875" customWidth="1"/>
  </cols>
  <sheetData>
    <row r="1" spans="2:11" ht="21" x14ac:dyDescent="0.35">
      <c r="B1" s="8" t="s">
        <v>0</v>
      </c>
      <c r="C1" s="1"/>
      <c r="D1" s="1"/>
    </row>
    <row r="3" spans="2:11" ht="18.75" x14ac:dyDescent="0.3">
      <c r="B3" s="2" t="s">
        <v>1</v>
      </c>
      <c r="C3" s="2"/>
      <c r="D3" s="2"/>
      <c r="I3" s="2" t="s">
        <v>73</v>
      </c>
      <c r="J3" s="2"/>
      <c r="K3" s="2"/>
    </row>
    <row r="5" spans="2:11" x14ac:dyDescent="0.25">
      <c r="B5" s="4" t="s">
        <v>12</v>
      </c>
      <c r="C5" s="5" t="s">
        <v>3</v>
      </c>
      <c r="D5" s="9" t="s">
        <v>11</v>
      </c>
      <c r="I5" s="4" t="s">
        <v>12</v>
      </c>
      <c r="J5" s="5" t="s">
        <v>3</v>
      </c>
      <c r="K5" s="9" t="s">
        <v>11</v>
      </c>
    </row>
    <row r="6" spans="2:11" x14ac:dyDescent="0.25">
      <c r="B6" s="6">
        <v>254</v>
      </c>
      <c r="C6" s="7" t="str">
        <f ca="1">_xlfn.FORMULATEXT(D6)</f>
        <v>=OCT2BIN(B6)</v>
      </c>
      <c r="D6" s="6" t="str">
        <f>OCT2BIN(B6)</f>
        <v>10101100</v>
      </c>
      <c r="I6" s="6">
        <v>254</v>
      </c>
      <c r="J6" s="7"/>
      <c r="K6" s="6"/>
    </row>
    <row r="7" spans="2:11" x14ac:dyDescent="0.25">
      <c r="B7" s="6">
        <v>312</v>
      </c>
      <c r="C7" s="7" t="str">
        <f t="shared" ref="C7:C12" ca="1" si="0">_xlfn.FORMULATEXT(D7)</f>
        <v>=OCT2BIN(B7)</v>
      </c>
      <c r="D7" s="6" t="str">
        <f t="shared" ref="D7:D12" si="1">OCT2BIN(B7)</f>
        <v>11001010</v>
      </c>
      <c r="I7" s="6">
        <v>312</v>
      </c>
      <c r="J7" s="7"/>
      <c r="K7" s="6"/>
    </row>
    <row r="8" spans="2:11" x14ac:dyDescent="0.25">
      <c r="B8" s="6">
        <v>125</v>
      </c>
      <c r="C8" s="7" t="str">
        <f t="shared" ca="1" si="0"/>
        <v>=OCT2BIN(B8)</v>
      </c>
      <c r="D8" s="6" t="str">
        <f t="shared" si="1"/>
        <v>1010101</v>
      </c>
      <c r="I8" s="6">
        <v>125</v>
      </c>
      <c r="J8" s="7"/>
      <c r="K8" s="6"/>
    </row>
    <row r="9" spans="2:11" x14ac:dyDescent="0.25">
      <c r="B9" s="6">
        <v>360</v>
      </c>
      <c r="C9" s="7" t="str">
        <f t="shared" ca="1" si="0"/>
        <v>=OCT2BIN(B9)</v>
      </c>
      <c r="D9" s="6" t="str">
        <f t="shared" si="1"/>
        <v>11110000</v>
      </c>
      <c r="I9" s="6">
        <v>360</v>
      </c>
      <c r="J9" s="7"/>
      <c r="K9" s="6"/>
    </row>
    <row r="10" spans="2:11" x14ac:dyDescent="0.25">
      <c r="B10" s="6">
        <v>63</v>
      </c>
      <c r="C10" s="7" t="str">
        <f t="shared" ca="1" si="0"/>
        <v>=OCT2BIN(B10)</v>
      </c>
      <c r="D10" s="6" t="str">
        <f t="shared" si="1"/>
        <v>110011</v>
      </c>
      <c r="I10" s="6">
        <v>63</v>
      </c>
      <c r="J10" s="7"/>
      <c r="K10" s="6"/>
    </row>
    <row r="11" spans="2:11" x14ac:dyDescent="0.25">
      <c r="B11" s="6">
        <v>231</v>
      </c>
      <c r="C11" s="7" t="str">
        <f t="shared" ca="1" si="0"/>
        <v>=OCT2BIN(B11)</v>
      </c>
      <c r="D11" s="6" t="str">
        <f t="shared" si="1"/>
        <v>10011001</v>
      </c>
      <c r="I11" s="6">
        <v>231</v>
      </c>
      <c r="J11" s="7"/>
      <c r="K11" s="6"/>
    </row>
    <row r="12" spans="2:11" x14ac:dyDescent="0.25">
      <c r="B12" s="6">
        <v>111</v>
      </c>
      <c r="C12" s="7" t="str">
        <f t="shared" ca="1" si="0"/>
        <v>=OCT2BIN(B12)</v>
      </c>
      <c r="D12" s="6" t="str">
        <f t="shared" si="1"/>
        <v>1001001</v>
      </c>
      <c r="I12" s="6">
        <v>111</v>
      </c>
      <c r="J12" s="7"/>
      <c r="K12" s="6"/>
    </row>
    <row r="13" spans="2:11" ht="42.75" customHeight="1" x14ac:dyDescent="0.25"/>
    <row r="23" spans="9:9" x14ac:dyDescent="0.25">
      <c r="I23" t="s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9EDEC-9AD8-4F49-A387-C3B39605F03C}">
  <dimension ref="B1:O23"/>
  <sheetViews>
    <sheetView showGridLines="0" workbookViewId="0"/>
  </sheetViews>
  <sheetFormatPr defaultRowHeight="15" x14ac:dyDescent="0.25"/>
  <cols>
    <col min="1" max="1" width="3.140625" customWidth="1"/>
    <col min="2" max="2" width="11.85546875" customWidth="1"/>
    <col min="3" max="3" width="12.140625" customWidth="1"/>
    <col min="4" max="4" width="13.140625" customWidth="1"/>
    <col min="5" max="5" width="10.5703125" customWidth="1"/>
    <col min="6" max="6" width="19.7109375" customWidth="1"/>
    <col min="12" max="12" width="11.85546875" customWidth="1"/>
    <col min="13" max="13" width="12.140625" customWidth="1"/>
    <col min="14" max="14" width="13.140625" customWidth="1"/>
    <col min="15" max="15" width="10.5703125" customWidth="1"/>
  </cols>
  <sheetData>
    <row r="1" spans="2:15" ht="21" x14ac:dyDescent="0.35">
      <c r="B1" s="8" t="s">
        <v>0</v>
      </c>
      <c r="C1" s="1"/>
      <c r="D1" s="1"/>
      <c r="E1" s="1"/>
    </row>
    <row r="3" spans="2:15" ht="18.75" x14ac:dyDescent="0.3">
      <c r="B3" s="2" t="s">
        <v>13</v>
      </c>
      <c r="C3" s="2"/>
      <c r="D3" s="2"/>
      <c r="E3" s="2"/>
      <c r="L3" s="2" t="s">
        <v>73</v>
      </c>
      <c r="M3" s="2"/>
      <c r="N3" s="2"/>
      <c r="O3" s="2"/>
    </row>
    <row r="5" spans="2:15" x14ac:dyDescent="0.25">
      <c r="B5" s="4" t="s">
        <v>15</v>
      </c>
      <c r="C5" s="4" t="s">
        <v>14</v>
      </c>
      <c r="D5" s="15" t="s">
        <v>3</v>
      </c>
      <c r="E5" s="13" t="s">
        <v>17</v>
      </c>
      <c r="L5" s="4" t="s">
        <v>15</v>
      </c>
      <c r="M5" s="4" t="s">
        <v>14</v>
      </c>
      <c r="N5" s="15" t="s">
        <v>3</v>
      </c>
      <c r="O5" s="13" t="s">
        <v>17</v>
      </c>
    </row>
    <row r="6" spans="2:15" x14ac:dyDescent="0.25">
      <c r="B6" s="6">
        <v>0.5</v>
      </c>
      <c r="C6" s="6">
        <v>1.5</v>
      </c>
      <c r="D6" s="7" t="str">
        <f ca="1">_xlfn.FORMULATEXT(E6)</f>
        <v>=ERF(B6,C6)</v>
      </c>
      <c r="E6" s="12">
        <f>ERF(B6,C6)</f>
        <v>0.44560526866226424</v>
      </c>
      <c r="L6" s="6">
        <v>0.5</v>
      </c>
      <c r="M6" s="6">
        <v>1.5</v>
      </c>
      <c r="N6" s="7"/>
      <c r="O6" s="12"/>
    </row>
    <row r="7" spans="2:15" x14ac:dyDescent="0.25">
      <c r="B7" s="6">
        <v>0.1</v>
      </c>
      <c r="C7" s="6">
        <v>2.5</v>
      </c>
      <c r="D7" s="7" t="str">
        <f t="shared" ref="D7:D12" ca="1" si="0">_xlfn.FORMULATEXT(E7)</f>
        <v>=ERF(B7,C7)</v>
      </c>
      <c r="E7" s="12">
        <f t="shared" ref="E7:E12" si="1">ERF(B7,C7)</f>
        <v>0.88713013196427004</v>
      </c>
      <c r="L7" s="6">
        <v>0.1</v>
      </c>
      <c r="M7" s="6">
        <v>2.5</v>
      </c>
      <c r="N7" s="7"/>
      <c r="O7" s="12"/>
    </row>
    <row r="8" spans="2:15" x14ac:dyDescent="0.25">
      <c r="B8" s="6">
        <v>0</v>
      </c>
      <c r="C8" s="6">
        <v>2</v>
      </c>
      <c r="D8" s="7" t="str">
        <f t="shared" ca="1" si="0"/>
        <v>=ERF(B8,C8)</v>
      </c>
      <c r="E8" s="12">
        <f t="shared" si="1"/>
        <v>0.99532226501895271</v>
      </c>
      <c r="I8" s="10"/>
      <c r="L8" s="6">
        <v>0</v>
      </c>
      <c r="M8" s="6">
        <v>2</v>
      </c>
      <c r="N8" s="7"/>
      <c r="O8" s="12"/>
    </row>
    <row r="9" spans="2:15" x14ac:dyDescent="0.25">
      <c r="B9" s="6">
        <v>1.3</v>
      </c>
      <c r="C9" s="6">
        <v>3.1</v>
      </c>
      <c r="D9" s="7" t="str">
        <f t="shared" ca="1" si="0"/>
        <v>=ERF(B9,C9)</v>
      </c>
      <c r="E9" s="12">
        <f t="shared" si="1"/>
        <v>6.5980406401980329E-2</v>
      </c>
      <c r="L9" s="6">
        <v>1.3</v>
      </c>
      <c r="M9" s="6">
        <v>3.1</v>
      </c>
      <c r="N9" s="7"/>
      <c r="O9" s="12"/>
    </row>
    <row r="10" spans="2:15" x14ac:dyDescent="0.25">
      <c r="B10" s="6">
        <v>0.5</v>
      </c>
      <c r="C10" s="6">
        <v>2.7</v>
      </c>
      <c r="D10" s="7" t="str">
        <f t="shared" ca="1" si="0"/>
        <v>=ERF(B10,C10)</v>
      </c>
      <c r="E10" s="12">
        <f t="shared" si="1"/>
        <v>0.47936578944701291</v>
      </c>
      <c r="K10" s="11"/>
      <c r="L10" s="6">
        <v>0.5</v>
      </c>
      <c r="M10" s="6">
        <v>2.7</v>
      </c>
      <c r="N10" s="7"/>
      <c r="O10" s="12"/>
    </row>
    <row r="11" spans="2:15" x14ac:dyDescent="0.25">
      <c r="B11" s="6">
        <v>0.1</v>
      </c>
      <c r="C11" s="6">
        <v>2.9</v>
      </c>
      <c r="D11" s="7" t="str">
        <f t="shared" ca="1" si="0"/>
        <v>=ERF(B11,C11)</v>
      </c>
      <c r="E11" s="12">
        <f t="shared" si="1"/>
        <v>0.88749598610361558</v>
      </c>
      <c r="L11" s="6">
        <v>0.1</v>
      </c>
      <c r="M11" s="6">
        <v>2.9</v>
      </c>
      <c r="N11" s="7"/>
      <c r="O11" s="12"/>
    </row>
    <row r="12" spans="2:15" x14ac:dyDescent="0.25">
      <c r="B12" s="6">
        <v>0</v>
      </c>
      <c r="C12" s="6">
        <v>3</v>
      </c>
      <c r="D12" s="7" t="str">
        <f t="shared" ca="1" si="0"/>
        <v>=ERF(B12,C12)</v>
      </c>
      <c r="E12" s="12">
        <f t="shared" si="1"/>
        <v>0.99997790950300136</v>
      </c>
      <c r="L12" s="6">
        <v>0</v>
      </c>
      <c r="M12" s="6">
        <v>3</v>
      </c>
      <c r="N12" s="7"/>
      <c r="O12" s="12"/>
    </row>
    <row r="13" spans="2:15" ht="99.75" customHeight="1" x14ac:dyDescent="0.25"/>
    <row r="23" spans="10:10" x14ac:dyDescent="0.25">
      <c r="J23" t="s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3EB92-6B0F-496D-9380-90033F5D7798}">
  <dimension ref="B1:K23"/>
  <sheetViews>
    <sheetView showGridLines="0" workbookViewId="0"/>
  </sheetViews>
  <sheetFormatPr defaultRowHeight="15" x14ac:dyDescent="0.25"/>
  <cols>
    <col min="1" max="1" width="3.140625" customWidth="1"/>
    <col min="2" max="2" width="14.7109375" customWidth="1"/>
    <col min="3" max="3" width="18.140625" customWidth="1"/>
    <col min="4" max="4" width="16.140625" customWidth="1"/>
    <col min="5" max="5" width="19.7109375" customWidth="1"/>
    <col min="9" max="9" width="14.7109375" customWidth="1"/>
    <col min="10" max="10" width="18.140625" customWidth="1"/>
    <col min="11" max="11" width="16.140625" customWidth="1"/>
  </cols>
  <sheetData>
    <row r="1" spans="2:11" ht="21" x14ac:dyDescent="0.35">
      <c r="B1" s="8" t="s">
        <v>0</v>
      </c>
      <c r="C1" s="1"/>
      <c r="D1" s="1"/>
    </row>
    <row r="3" spans="2:11" ht="18.75" x14ac:dyDescent="0.3">
      <c r="B3" s="2" t="s">
        <v>16</v>
      </c>
      <c r="C3" s="2"/>
      <c r="D3" s="2"/>
      <c r="I3" s="2" t="s">
        <v>73</v>
      </c>
      <c r="J3" s="2"/>
      <c r="K3" s="2"/>
    </row>
    <row r="5" spans="2:11" x14ac:dyDescent="0.25">
      <c r="B5" s="4" t="s">
        <v>15</v>
      </c>
      <c r="C5" s="15" t="s">
        <v>3</v>
      </c>
      <c r="D5" s="13" t="s">
        <v>17</v>
      </c>
      <c r="I5" s="4" t="s">
        <v>15</v>
      </c>
      <c r="J5" s="15" t="s">
        <v>3</v>
      </c>
      <c r="K5" s="13" t="s">
        <v>17</v>
      </c>
    </row>
    <row r="6" spans="2:11" x14ac:dyDescent="0.25">
      <c r="B6" s="6">
        <v>0.5</v>
      </c>
      <c r="C6" s="7" t="str">
        <f ca="1">_xlfn.FORMULATEXT(D6)</f>
        <v>=ERFC(B6)</v>
      </c>
      <c r="D6" s="12">
        <f>ERFC(B6)</f>
        <v>0.47950012218695348</v>
      </c>
      <c r="I6" s="6">
        <v>0.5</v>
      </c>
      <c r="J6" s="7"/>
      <c r="K6" s="12"/>
    </row>
    <row r="7" spans="2:11" x14ac:dyDescent="0.25">
      <c r="B7" s="6">
        <v>0.1</v>
      </c>
      <c r="C7" s="7" t="str">
        <f t="shared" ref="C7:C12" ca="1" si="0">_xlfn.FORMULATEXT(D7)</f>
        <v>=ERFC(B7)</v>
      </c>
      <c r="D7" s="12">
        <f t="shared" ref="D7:D12" si="1">ERFC(B7)</f>
        <v>0.88753708398171505</v>
      </c>
      <c r="I7" s="6">
        <v>0.1</v>
      </c>
      <c r="J7" s="7"/>
      <c r="K7" s="12"/>
    </row>
    <row r="8" spans="2:11" x14ac:dyDescent="0.25">
      <c r="B8" s="6">
        <v>0</v>
      </c>
      <c r="C8" s="7" t="str">
        <f t="shared" ca="1" si="0"/>
        <v>=ERFC(B8)</v>
      </c>
      <c r="D8" s="12">
        <f t="shared" si="1"/>
        <v>1</v>
      </c>
      <c r="H8" s="10"/>
      <c r="I8" s="6">
        <v>0</v>
      </c>
      <c r="J8" s="7"/>
      <c r="K8" s="12"/>
    </row>
    <row r="9" spans="2:11" x14ac:dyDescent="0.25">
      <c r="B9" s="6">
        <v>1.3</v>
      </c>
      <c r="C9" s="7" t="str">
        <f t="shared" ca="1" si="0"/>
        <v>=ERFC(B9)</v>
      </c>
      <c r="D9" s="12">
        <f t="shared" si="1"/>
        <v>6.5992055059347549E-2</v>
      </c>
      <c r="I9" s="6">
        <v>1.3</v>
      </c>
      <c r="J9" s="7"/>
      <c r="K9" s="12"/>
    </row>
    <row r="10" spans="2:11" x14ac:dyDescent="0.25">
      <c r="B10" s="6">
        <v>0.5</v>
      </c>
      <c r="C10" s="7" t="str">
        <f t="shared" ca="1" si="0"/>
        <v>=ERFC(B10)</v>
      </c>
      <c r="D10" s="12">
        <f t="shared" si="1"/>
        <v>0.47950012218695348</v>
      </c>
      <c r="I10" s="6">
        <v>0.5</v>
      </c>
      <c r="J10" s="7"/>
      <c r="K10" s="12"/>
    </row>
    <row r="11" spans="2:11" x14ac:dyDescent="0.25">
      <c r="B11" s="6">
        <v>0.1</v>
      </c>
      <c r="C11" s="7" t="str">
        <f t="shared" ca="1" si="0"/>
        <v>=ERFC(B11)</v>
      </c>
      <c r="D11" s="12">
        <f t="shared" si="1"/>
        <v>0.88753708398171505</v>
      </c>
      <c r="I11" s="6">
        <v>0.1</v>
      </c>
      <c r="J11" s="7"/>
      <c r="K11" s="12"/>
    </row>
    <row r="12" spans="2:11" x14ac:dyDescent="0.25">
      <c r="B12" s="6">
        <v>0</v>
      </c>
      <c r="C12" s="7" t="str">
        <f t="shared" ca="1" si="0"/>
        <v>=ERFC(B12)</v>
      </c>
      <c r="D12" s="12">
        <f t="shared" si="1"/>
        <v>1</v>
      </c>
      <c r="I12" s="6">
        <v>0</v>
      </c>
      <c r="J12" s="7"/>
      <c r="K12" s="12"/>
    </row>
    <row r="13" spans="2:11" ht="99.75" customHeight="1" x14ac:dyDescent="0.25"/>
    <row r="23" spans="9:9" x14ac:dyDescent="0.25">
      <c r="I23" t="s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FAE01-87AA-4353-B1C4-CD43CF41EBEE}">
  <dimension ref="B1:L23"/>
  <sheetViews>
    <sheetView showGridLines="0" workbookViewId="0"/>
  </sheetViews>
  <sheetFormatPr defaultRowHeight="15" x14ac:dyDescent="0.25"/>
  <cols>
    <col min="1" max="1" width="3.140625" customWidth="1"/>
    <col min="2" max="2" width="11" customWidth="1"/>
    <col min="3" max="3" width="10.7109375" customWidth="1"/>
    <col min="4" max="4" width="17.42578125" customWidth="1"/>
    <col min="5" max="5" width="8.85546875" customWidth="1"/>
    <col min="6" max="6" width="19.7109375" customWidth="1"/>
    <col min="9" max="9" width="11" customWidth="1"/>
    <col min="10" max="10" width="10.7109375" customWidth="1"/>
    <col min="11" max="11" width="17.42578125" customWidth="1"/>
    <col min="12" max="12" width="8.85546875" customWidth="1"/>
  </cols>
  <sheetData>
    <row r="1" spans="2:12" ht="21" x14ac:dyDescent="0.35">
      <c r="B1" s="8" t="s">
        <v>0</v>
      </c>
      <c r="C1" s="1"/>
      <c r="D1" s="1"/>
      <c r="E1" s="1"/>
    </row>
    <row r="3" spans="2:12" ht="18.75" x14ac:dyDescent="0.3">
      <c r="B3" s="2" t="s">
        <v>18</v>
      </c>
      <c r="C3" s="2"/>
      <c r="D3" s="2"/>
      <c r="E3" s="2"/>
      <c r="I3" s="2" t="s">
        <v>73</v>
      </c>
      <c r="J3" s="2"/>
      <c r="K3" s="2"/>
      <c r="L3" s="2"/>
    </row>
    <row r="5" spans="2:12" x14ac:dyDescent="0.25">
      <c r="B5" s="4" t="s">
        <v>19</v>
      </c>
      <c r="C5" s="4" t="s">
        <v>20</v>
      </c>
      <c r="D5" s="3" t="s">
        <v>3</v>
      </c>
      <c r="E5" s="13" t="s">
        <v>17</v>
      </c>
      <c r="I5" s="4" t="s">
        <v>19</v>
      </c>
      <c r="J5" s="4" t="s">
        <v>20</v>
      </c>
      <c r="K5" s="3" t="s">
        <v>3</v>
      </c>
      <c r="L5" s="13" t="s">
        <v>17</v>
      </c>
    </row>
    <row r="6" spans="2:12" x14ac:dyDescent="0.25">
      <c r="B6" s="6">
        <v>10</v>
      </c>
      <c r="C6" s="6">
        <v>11</v>
      </c>
      <c r="D6" s="7" t="str">
        <f ca="1">_xlfn.FORMULATEXT(E6)</f>
        <v>=BITAND(B6,C6)</v>
      </c>
      <c r="E6" s="17">
        <f>_xlfn.BITAND(B6,C6)</f>
        <v>10</v>
      </c>
      <c r="I6" s="6">
        <v>10</v>
      </c>
      <c r="J6" s="6">
        <v>11</v>
      </c>
      <c r="K6" s="7"/>
      <c r="L6" s="17"/>
    </row>
    <row r="7" spans="2:12" x14ac:dyDescent="0.25">
      <c r="B7" s="6">
        <v>15</v>
      </c>
      <c r="C7" s="6">
        <v>16</v>
      </c>
      <c r="D7" s="7" t="str">
        <f t="shared" ref="D7:D12" ca="1" si="0">_xlfn.FORMULATEXT(E7)</f>
        <v>=BITAND(B7,C7)</v>
      </c>
      <c r="E7" s="17">
        <f t="shared" ref="E7:E12" si="1">_xlfn.BITAND(B7,C7)</f>
        <v>0</v>
      </c>
      <c r="I7" s="6">
        <v>15</v>
      </c>
      <c r="J7" s="6">
        <v>16</v>
      </c>
      <c r="K7" s="7"/>
      <c r="L7" s="17"/>
    </row>
    <row r="8" spans="2:12" x14ac:dyDescent="0.25">
      <c r="B8" s="6">
        <v>21</v>
      </c>
      <c r="C8" s="6">
        <v>22</v>
      </c>
      <c r="D8" s="7" t="str">
        <f t="shared" ca="1" si="0"/>
        <v>=BITAND(B8,C8)</v>
      </c>
      <c r="E8" s="17">
        <f t="shared" si="1"/>
        <v>20</v>
      </c>
      <c r="I8" s="6">
        <v>21</v>
      </c>
      <c r="J8" s="6">
        <v>22</v>
      </c>
      <c r="K8" s="7"/>
      <c r="L8" s="17"/>
    </row>
    <row r="9" spans="2:12" x14ac:dyDescent="0.25">
      <c r="B9" s="6">
        <v>31</v>
      </c>
      <c r="C9" s="6">
        <v>32</v>
      </c>
      <c r="D9" s="7" t="str">
        <f t="shared" ca="1" si="0"/>
        <v>=BITAND(B9,C9)</v>
      </c>
      <c r="E9" s="17">
        <f t="shared" si="1"/>
        <v>0</v>
      </c>
      <c r="I9" s="6">
        <v>31</v>
      </c>
      <c r="J9" s="6">
        <v>32</v>
      </c>
      <c r="K9" s="7"/>
      <c r="L9" s="17"/>
    </row>
    <row r="10" spans="2:12" x14ac:dyDescent="0.25">
      <c r="B10" s="6">
        <v>41</v>
      </c>
      <c r="C10" s="6">
        <v>42</v>
      </c>
      <c r="D10" s="7" t="str">
        <f t="shared" ca="1" si="0"/>
        <v>=BITAND(B10,C10)</v>
      </c>
      <c r="E10" s="17">
        <f t="shared" si="1"/>
        <v>40</v>
      </c>
      <c r="I10" s="6">
        <v>41</v>
      </c>
      <c r="J10" s="6">
        <v>42</v>
      </c>
      <c r="K10" s="7"/>
      <c r="L10" s="17"/>
    </row>
    <row r="11" spans="2:12" x14ac:dyDescent="0.25">
      <c r="B11" s="6">
        <v>51</v>
      </c>
      <c r="C11" s="6">
        <v>52</v>
      </c>
      <c r="D11" s="7" t="str">
        <f t="shared" ca="1" si="0"/>
        <v>=BITAND(B11,C11)</v>
      </c>
      <c r="E11" s="17">
        <f t="shared" si="1"/>
        <v>48</v>
      </c>
      <c r="I11" s="6">
        <v>51</v>
      </c>
      <c r="J11" s="6">
        <v>52</v>
      </c>
      <c r="K11" s="7"/>
      <c r="L11" s="17"/>
    </row>
    <row r="12" spans="2:12" x14ac:dyDescent="0.25">
      <c r="B12" s="6">
        <v>61</v>
      </c>
      <c r="C12" s="6">
        <v>62</v>
      </c>
      <c r="D12" s="7" t="str">
        <f t="shared" ca="1" si="0"/>
        <v>=BITAND(B12,C12)</v>
      </c>
      <c r="E12" s="17">
        <f t="shared" si="1"/>
        <v>60</v>
      </c>
      <c r="I12" s="6">
        <v>61</v>
      </c>
      <c r="J12" s="6">
        <v>62</v>
      </c>
      <c r="K12" s="7"/>
      <c r="L12" s="17"/>
    </row>
    <row r="13" spans="2:12" ht="53.25" customHeight="1" x14ac:dyDescent="0.25"/>
    <row r="23" spans="10:10" x14ac:dyDescent="0.25">
      <c r="J23" t="s">
        <v>5</v>
      </c>
    </row>
  </sheetData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4A75D-9901-446E-A94A-EFF759BD1366}">
  <dimension ref="B1:M23"/>
  <sheetViews>
    <sheetView showGridLines="0" workbookViewId="0"/>
  </sheetViews>
  <sheetFormatPr defaultRowHeight="15" x14ac:dyDescent="0.25"/>
  <cols>
    <col min="1" max="1" width="3.140625" customWidth="1"/>
    <col min="2" max="2" width="11" customWidth="1"/>
    <col min="3" max="3" width="10.7109375" customWidth="1"/>
    <col min="4" max="4" width="16.42578125" bestFit="1" customWidth="1"/>
    <col min="5" max="5" width="9.42578125" customWidth="1"/>
    <col min="6" max="6" width="19.7109375" customWidth="1"/>
    <col min="10" max="10" width="11" customWidth="1"/>
    <col min="11" max="11" width="10.7109375" customWidth="1"/>
    <col min="12" max="12" width="16.42578125" bestFit="1" customWidth="1"/>
    <col min="13" max="13" width="9.42578125" customWidth="1"/>
  </cols>
  <sheetData>
    <row r="1" spans="2:13" ht="21" x14ac:dyDescent="0.35">
      <c r="B1" s="8" t="s">
        <v>0</v>
      </c>
      <c r="C1" s="1"/>
      <c r="D1" s="1"/>
      <c r="E1" s="1"/>
    </row>
    <row r="3" spans="2:13" ht="18.75" x14ac:dyDescent="0.3">
      <c r="B3" s="2" t="s">
        <v>21</v>
      </c>
      <c r="C3" s="2"/>
      <c r="D3" s="2"/>
      <c r="E3" s="2"/>
      <c r="J3" s="2" t="s">
        <v>73</v>
      </c>
      <c r="K3" s="2"/>
      <c r="L3" s="2"/>
      <c r="M3" s="2"/>
    </row>
    <row r="5" spans="2:13" x14ac:dyDescent="0.25">
      <c r="B5" s="4" t="s">
        <v>19</v>
      </c>
      <c r="C5" s="4" t="s">
        <v>20</v>
      </c>
      <c r="D5" s="3" t="s">
        <v>3</v>
      </c>
      <c r="E5" s="13" t="s">
        <v>17</v>
      </c>
      <c r="J5" s="4" t="s">
        <v>19</v>
      </c>
      <c r="K5" s="4" t="s">
        <v>20</v>
      </c>
      <c r="L5" s="3" t="s">
        <v>3</v>
      </c>
      <c r="M5" s="13" t="s">
        <v>17</v>
      </c>
    </row>
    <row r="6" spans="2:13" x14ac:dyDescent="0.25">
      <c r="B6" s="6">
        <v>10</v>
      </c>
      <c r="C6" s="6">
        <v>9</v>
      </c>
      <c r="D6" s="7" t="str">
        <f ca="1">_xlfn.FORMULATEXT(E6)</f>
        <v>=DELTA(B6,C6)</v>
      </c>
      <c r="E6" s="17">
        <f>DELTA(B6,C6)</f>
        <v>0</v>
      </c>
      <c r="J6" s="6">
        <v>10</v>
      </c>
      <c r="K6" s="6">
        <v>9</v>
      </c>
      <c r="L6" s="7"/>
      <c r="M6" s="17"/>
    </row>
    <row r="7" spans="2:13" x14ac:dyDescent="0.25">
      <c r="B7" s="6">
        <v>15</v>
      </c>
      <c r="C7" s="6">
        <v>15</v>
      </c>
      <c r="D7" s="7" t="str">
        <f t="shared" ref="D7:D12" ca="1" si="0">_xlfn.FORMULATEXT(E7)</f>
        <v>=DELTA(B7,C7)</v>
      </c>
      <c r="E7" s="17">
        <f t="shared" ref="E7:E12" si="1">DELTA(B7,C7)</f>
        <v>1</v>
      </c>
      <c r="J7" s="6">
        <v>15</v>
      </c>
      <c r="K7" s="6">
        <v>15</v>
      </c>
      <c r="L7" s="7"/>
      <c r="M7" s="17"/>
    </row>
    <row r="8" spans="2:13" x14ac:dyDescent="0.25">
      <c r="B8" s="6">
        <v>21</v>
      </c>
      <c r="C8" s="6">
        <v>22</v>
      </c>
      <c r="D8" s="7" t="str">
        <f t="shared" ca="1" si="0"/>
        <v>=DELTA(B8,C8)</v>
      </c>
      <c r="E8" s="17">
        <f t="shared" si="1"/>
        <v>0</v>
      </c>
      <c r="I8" s="10"/>
      <c r="J8" s="6">
        <v>21</v>
      </c>
      <c r="K8" s="6">
        <v>22</v>
      </c>
      <c r="L8" s="7"/>
      <c r="M8" s="17"/>
    </row>
    <row r="9" spans="2:13" x14ac:dyDescent="0.25">
      <c r="B9" s="6">
        <v>31</v>
      </c>
      <c r="C9" s="6">
        <v>31</v>
      </c>
      <c r="D9" s="7" t="str">
        <f t="shared" ca="1" si="0"/>
        <v>=DELTA(B9,C9)</v>
      </c>
      <c r="E9" s="17">
        <f t="shared" si="1"/>
        <v>1</v>
      </c>
      <c r="J9" s="6">
        <v>31</v>
      </c>
      <c r="K9" s="6">
        <v>31</v>
      </c>
      <c r="L9" s="7"/>
      <c r="M9" s="17"/>
    </row>
    <row r="10" spans="2:13" x14ac:dyDescent="0.25">
      <c r="B10" s="6">
        <v>41</v>
      </c>
      <c r="C10" s="6">
        <v>42</v>
      </c>
      <c r="D10" s="7" t="str">
        <f t="shared" ca="1" si="0"/>
        <v>=DELTA(B10,C10)</v>
      </c>
      <c r="E10" s="17">
        <f t="shared" si="1"/>
        <v>0</v>
      </c>
      <c r="J10" s="6">
        <v>41</v>
      </c>
      <c r="K10" s="6">
        <v>42</v>
      </c>
      <c r="L10" s="7"/>
      <c r="M10" s="17"/>
    </row>
    <row r="11" spans="2:13" x14ac:dyDescent="0.25">
      <c r="B11" s="6">
        <v>51</v>
      </c>
      <c r="C11" s="6">
        <v>52</v>
      </c>
      <c r="D11" s="7" t="str">
        <f t="shared" ca="1" si="0"/>
        <v>=DELTA(B11,C11)</v>
      </c>
      <c r="E11" s="17">
        <f t="shared" si="1"/>
        <v>0</v>
      </c>
      <c r="J11" s="6">
        <v>51</v>
      </c>
      <c r="K11" s="6">
        <v>52</v>
      </c>
      <c r="L11" s="7"/>
      <c r="M11" s="17"/>
    </row>
    <row r="12" spans="2:13" x14ac:dyDescent="0.25">
      <c r="B12" s="6">
        <v>61</v>
      </c>
      <c r="C12" s="6">
        <v>61</v>
      </c>
      <c r="D12" s="7" t="str">
        <f t="shared" ca="1" si="0"/>
        <v>=DELTA(B12,C12)</v>
      </c>
      <c r="E12" s="17">
        <f t="shared" si="1"/>
        <v>1</v>
      </c>
      <c r="J12" s="6">
        <v>61</v>
      </c>
      <c r="K12" s="6">
        <v>61</v>
      </c>
      <c r="L12" s="7"/>
      <c r="M12" s="17"/>
    </row>
    <row r="13" spans="2:13" ht="53.25" customHeight="1" x14ac:dyDescent="0.25"/>
    <row r="23" spans="10:10" x14ac:dyDescent="0.25">
      <c r="J2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Overview</vt:lpstr>
      <vt:lpstr>BIN2DEC</vt:lpstr>
      <vt:lpstr>DEC2BIN</vt:lpstr>
      <vt:lpstr>HEX2BIN</vt:lpstr>
      <vt:lpstr>OCT2BIN</vt:lpstr>
      <vt:lpstr>ERF</vt:lpstr>
      <vt:lpstr>ERFC</vt:lpstr>
      <vt:lpstr>BITAND</vt:lpstr>
      <vt:lpstr>DELTA</vt:lpstr>
      <vt:lpstr>GESTEP</vt:lpstr>
      <vt:lpstr>COMPLEX</vt:lpstr>
      <vt:lpstr>IMARGUMENT</vt:lpstr>
      <vt:lpstr>IMSIN</vt:lpstr>
      <vt:lpstr>IMCOS</vt:lpstr>
      <vt:lpstr>IMTAN</vt:lpstr>
      <vt:lpstr>IMSEC</vt:lpstr>
      <vt:lpstr>IMCSC</vt:lpstr>
      <vt:lpstr>IMSUM</vt:lpstr>
      <vt:lpstr>IMPRODUCT</vt:lpstr>
      <vt:lpstr>IMPOWER</vt:lpstr>
      <vt:lpstr>IMEXP</vt:lpstr>
      <vt:lpstr>IMLN</vt:lpstr>
      <vt:lpstr>BESSELI</vt:lpstr>
      <vt:lpstr>CONVERT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User058</dc:creator>
  <cp:lastModifiedBy>Bhubon Costa</cp:lastModifiedBy>
  <dcterms:created xsi:type="dcterms:W3CDTF">2024-02-18T04:31:31Z</dcterms:created>
  <dcterms:modified xsi:type="dcterms:W3CDTF">2024-02-20T08:26:21Z</dcterms:modified>
</cp:coreProperties>
</file>