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Hub Article\Drp Down\"/>
    </mc:Choice>
  </mc:AlternateContent>
  <xr:revisionPtr revIDLastSave="0" documentId="13_ncr:1_{B7F7ADB8-306E-4639-AF11-BB89DA3B2E03}" xr6:coauthVersionLast="47" xr6:coauthVersionMax="47" xr10:uidLastSave="{00000000-0000-0000-0000-000000000000}"/>
  <bookViews>
    <workbookView xWindow="-108" yWindow="-108" windowWidth="23256" windowHeight="13176" xr2:uid="{08F6D364-3F8A-4F3A-B195-63ED3CF8FB21}"/>
  </bookViews>
  <sheets>
    <sheet name="Home" sheetId="35" r:id="rId1"/>
    <sheet name="Overview" sheetId="34" r:id="rId2"/>
    <sheet name="Range of Cells" sheetId="1" r:id="rId3"/>
    <sheet name="From Table" sheetId="3" r:id="rId4"/>
    <sheet name="Name Range" sheetId="4" r:id="rId5"/>
    <sheet name="Color" sheetId="6" r:id="rId6"/>
    <sheet name="Unique" sheetId="7" r:id="rId7"/>
    <sheet name="PhoneList" sheetId="8" r:id="rId8"/>
    <sheet name="AnotherSheet" sheetId="9" r:id="rId9"/>
    <sheet name="AnotherWorkbook" sheetId="10" r:id="rId10"/>
    <sheet name="Dependent" sheetId="11" r:id="rId11"/>
    <sheet name="Searchable" sheetId="19" r:id="rId12"/>
    <sheet name="Dynamic" sheetId="24" r:id="rId13"/>
    <sheet name="Dynamic and multi-dependent" sheetId="21" r:id="rId14"/>
    <sheet name="Custom Message" sheetId="16" r:id="rId15"/>
    <sheet name="Editable" sheetId="22" r:id="rId16"/>
    <sheet name="Extraction" sheetId="23" r:id="rId17"/>
    <sheet name="Protect" sheetId="31" r:id="rId18"/>
    <sheet name="Delete" sheetId="32" r:id="rId19"/>
  </sheets>
  <externalReferences>
    <externalReference r:id="rId20"/>
    <externalReference r:id="rId21"/>
  </externalReferences>
  <definedNames>
    <definedName name="Brand">OFFSET(Unique!$D$9,0,0,COUNTA(Unique!$D$9:$D$18))</definedName>
    <definedName name="Company">[1]!PhoneCompany</definedName>
    <definedName name="Customer_Name">'Name Range'!$C$6:$C$15</definedName>
    <definedName name="Device">'Name Range'!$D$6:$D$15</definedName>
    <definedName name="Devices" localSheetId="6">OFFSET(Unique!$E$9,0,0,COUNTA(Unique!$E$9:$E$18))</definedName>
    <definedName name="ID">'Name Range'!$B$6:$B$15</definedName>
    <definedName name="iPhone">PhoneList!$B$4:$B$8</definedName>
    <definedName name="NOKIA">PhoneList!$E$4:$E$8</definedName>
    <definedName name="One_Plus">PhoneList!$D$4:$D$8</definedName>
    <definedName name="PaymentMethods" localSheetId="18">[AvailablePaymentMethods.xlsx]PayType</definedName>
    <definedName name="PaymentMethods" localSheetId="1">[AvailablePaymentMethods.xlsx]PayType</definedName>
    <definedName name="PaymentMethods" localSheetId="17">[AvailablePaymentMethods.xlsx]PayType</definedName>
    <definedName name="PaymentMethods">[AvailablePaymentMethods.xlsx]PayType</definedName>
    <definedName name="PayType">[2]!PayType</definedName>
    <definedName name="Phone_Sales" localSheetId="8">Table1[#All]</definedName>
    <definedName name="Phone_Sales" localSheetId="9">Table1[#All]</definedName>
    <definedName name="Phone_Sales" localSheetId="5">Table1[#All]</definedName>
    <definedName name="Phone_Sales" localSheetId="14">Table1[#All]</definedName>
    <definedName name="Phone_Sales" localSheetId="18">Table13[#All]</definedName>
    <definedName name="Phone_Sales" localSheetId="10">Table1[#All]</definedName>
    <definedName name="Phone_Sales" localSheetId="12">Table1[#All]</definedName>
    <definedName name="Phone_Sales" localSheetId="13">Table1[#All]</definedName>
    <definedName name="Phone_Sales" localSheetId="15">Table1[#All]</definedName>
    <definedName name="Phone_Sales" localSheetId="4">Table1[#All]</definedName>
    <definedName name="Phone_Sales" localSheetId="1">Table1[#All]</definedName>
    <definedName name="Phone_Sales" localSheetId="17">Table13[#All]</definedName>
    <definedName name="Phone_Sales" localSheetId="11">Table1[#All]</definedName>
    <definedName name="Phone_Sales" localSheetId="6">Table1[#All]</definedName>
    <definedName name="Phone_Sales">Table1[#All]</definedName>
    <definedName name="PhoneCompany">[1]Sheet1!$B$3:$E$3</definedName>
    <definedName name="PhoneList">PhoneList!$B$3:$E$8</definedName>
    <definedName name="SAMSUNG">PhoneList!$C$4:$C$8</definedName>
    <definedName name="Table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34" l="1"/>
  <c r="C20" i="34"/>
  <c r="C19" i="34"/>
  <c r="C18" i="34"/>
  <c r="C17" i="34"/>
  <c r="C19" i="32"/>
  <c r="C19" i="31"/>
  <c r="C20" i="4"/>
  <c r="B21" i="23" a="1"/>
  <c r="B21" i="23" s="1"/>
  <c r="H6" i="22" a="1"/>
  <c r="H6" i="22" s="1"/>
  <c r="G6" i="22" a="1"/>
  <c r="G6" i="22" s="1"/>
  <c r="J8" i="21" a="1"/>
  <c r="J8" i="21" s="1"/>
  <c r="N6" i="21" a="1"/>
  <c r="N6" i="21" s="1"/>
  <c r="M6" i="21" a="1"/>
  <c r="M6" i="21" s="1"/>
  <c r="J10" i="24"/>
  <c r="J6" i="24"/>
  <c r="J7" i="24"/>
  <c r="J8" i="24"/>
  <c r="J9" i="24"/>
  <c r="H6" i="19" a="1"/>
  <c r="H6" i="19" s="1"/>
  <c r="C19" i="4"/>
  <c r="C19" i="3"/>
  <c r="C19" i="1"/>
  <c r="C20" i="1"/>
  <c r="C21" i="1"/>
  <c r="C22" i="1"/>
  <c r="C23" i="1"/>
  <c r="L6" i="24" a="1"/>
  <c r="L6" i="24" s="1"/>
  <c r="L6" i="21" a="1"/>
  <c r="L6" i="21" s="1"/>
  <c r="G6" i="19" a="1"/>
  <c r="G6" i="19" s="1"/>
  <c r="C22" i="7" a="1"/>
  <c r="C22" i="7" s="1"/>
  <c r="B22" i="7" a="1"/>
  <c r="B2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<sst xmlns="http://schemas.openxmlformats.org/spreadsheetml/2006/main" count="1685" uniqueCount="181">
  <si>
    <t>ID-22001</t>
  </si>
  <si>
    <t>Marilyn Pittman</t>
  </si>
  <si>
    <t>ID-22002</t>
  </si>
  <si>
    <t>Samantha Carson</t>
  </si>
  <si>
    <t>ID-22003</t>
  </si>
  <si>
    <t>Clinton Webster</t>
  </si>
  <si>
    <t>ID-22004</t>
  </si>
  <si>
    <t>Chester Paul</t>
  </si>
  <si>
    <t>ID-22005</t>
  </si>
  <si>
    <t>Rodney Gomez</t>
  </si>
  <si>
    <t>ID-22006</t>
  </si>
  <si>
    <t>Jaime Schultz</t>
  </si>
  <si>
    <t>ID-22007</t>
  </si>
  <si>
    <t>Abel Alvarado</t>
  </si>
  <si>
    <t>ID-22008</t>
  </si>
  <si>
    <t>Rudy Palmer</t>
  </si>
  <si>
    <t>ID-22009</t>
  </si>
  <si>
    <t>Ryan Russell</t>
  </si>
  <si>
    <t>ID-22010</t>
  </si>
  <si>
    <t>Ramiro Harper</t>
  </si>
  <si>
    <t>Practice Section</t>
  </si>
  <si>
    <t>Excel Drop Down List</t>
  </si>
  <si>
    <t>Creating Drop Down List from a Range of Cells</t>
  </si>
  <si>
    <t xml:space="preserve">Apple iPhone 15 Pro Max </t>
  </si>
  <si>
    <t>Samsung Galaxy S23 Ultra</t>
  </si>
  <si>
    <t>Google Pixel 8 Pro</t>
  </si>
  <si>
    <t>OnePlus 11</t>
  </si>
  <si>
    <t>Samsung Galaxy Z Flip 5</t>
  </si>
  <si>
    <t>Device</t>
  </si>
  <si>
    <t>Order Date</t>
  </si>
  <si>
    <t>Customer Name</t>
  </si>
  <si>
    <t>Delivery Date</t>
  </si>
  <si>
    <t>Cash on delivery</t>
  </si>
  <si>
    <t>MFS</t>
  </si>
  <si>
    <t>E-wallets</t>
  </si>
  <si>
    <t>Credit Card</t>
  </si>
  <si>
    <t>Order ID</t>
  </si>
  <si>
    <t>Creating a Drop Down List from Table</t>
  </si>
  <si>
    <t>ProTips:</t>
  </si>
  <si>
    <t>1. Create Table</t>
  </si>
  <si>
    <t>2. Apply INDIRECT function with table name to form drop down</t>
  </si>
  <si>
    <t>Making a Drop Down List with Named Range</t>
  </si>
  <si>
    <t>1. Set Name Ranges</t>
  </si>
  <si>
    <t>2. Use formula in Data Validation to form drop down</t>
  </si>
  <si>
    <t>Color</t>
  </si>
  <si>
    <t>Gold</t>
  </si>
  <si>
    <t>Black</t>
  </si>
  <si>
    <t>Silver</t>
  </si>
  <si>
    <t>White</t>
  </si>
  <si>
    <t>Creating a Drop Down List with Color</t>
  </si>
  <si>
    <t>Making a Drop Down List with Unique Values</t>
  </si>
  <si>
    <t>SAMSUNG</t>
  </si>
  <si>
    <t>One Plus</t>
  </si>
  <si>
    <t>NOKIA</t>
  </si>
  <si>
    <t>iPhone 12</t>
  </si>
  <si>
    <t>iPhone 13 Pro Max</t>
  </si>
  <si>
    <t>iPhone 14 Pro</t>
  </si>
  <si>
    <t>iPhone</t>
  </si>
  <si>
    <t>iPhone 15 Pro</t>
  </si>
  <si>
    <t>iPhone 15</t>
  </si>
  <si>
    <t>Galaxy S23 Ultra</t>
  </si>
  <si>
    <t>Galaxy S23+</t>
  </si>
  <si>
    <t>Galaxy S23</t>
  </si>
  <si>
    <t>Galaxy Z Fold 5</t>
  </si>
  <si>
    <t>Galaxy Z Flip 5</t>
  </si>
  <si>
    <t>OnePlus 11 5G</t>
  </si>
  <si>
    <t>OnePlus 10T 5G</t>
  </si>
  <si>
    <t>OnePlus Nord</t>
  </si>
  <si>
    <t>OnePlus Nord CE 2 5G</t>
  </si>
  <si>
    <t>OnePlus 9</t>
  </si>
  <si>
    <t>Nokia 7.2</t>
  </si>
  <si>
    <t>Nokia 110</t>
  </si>
  <si>
    <t>Nokia 106</t>
  </si>
  <si>
    <t>Nokia 5.3</t>
  </si>
  <si>
    <t>Nokia 105</t>
  </si>
  <si>
    <t>Making a Drop Down List Based on Data from Another Sheet</t>
  </si>
  <si>
    <t>Nokia 108</t>
  </si>
  <si>
    <t>Created drop down list of phones with company name from 'PhoneList' worksheet</t>
  </si>
  <si>
    <t>OnePlus</t>
  </si>
  <si>
    <t>Creating a Dependent Drop Down List</t>
  </si>
  <si>
    <t>Motorola</t>
  </si>
  <si>
    <t>Moto Edge+</t>
  </si>
  <si>
    <t>Making a Drop Down List with Custom Message</t>
  </si>
  <si>
    <t xml:space="preserve"> Creating an Editable Drop Down List</t>
  </si>
  <si>
    <t>Extracting Data Based on Drop Down Selection</t>
  </si>
  <si>
    <t>Unique Brand</t>
  </si>
  <si>
    <t>Unique Device</t>
  </si>
  <si>
    <t>Brand</t>
  </si>
  <si>
    <t>Samsung</t>
  </si>
  <si>
    <t>Google</t>
  </si>
  <si>
    <t>Samsung Galaxy S23+</t>
  </si>
  <si>
    <t>Apple iPhone 14 Pro</t>
  </si>
  <si>
    <t>Samsung Galaxy S23</t>
  </si>
  <si>
    <t>Apple iPhone 13</t>
  </si>
  <si>
    <t xml:space="preserve"> Brand</t>
  </si>
  <si>
    <t>Xiaomi</t>
  </si>
  <si>
    <t>ID-22011</t>
  </si>
  <si>
    <t>ID-22012</t>
  </si>
  <si>
    <t>David Willey</t>
  </si>
  <si>
    <t>Redmi Note 11</t>
  </si>
  <si>
    <t>Sam Billings</t>
  </si>
  <si>
    <t>Making a Searchable Drop Down List</t>
  </si>
  <si>
    <t>ID-22013</t>
  </si>
  <si>
    <t xml:space="preserve">iPhone 15 </t>
  </si>
  <si>
    <t>Mike Johnson</t>
  </si>
  <si>
    <t>Creating a Searchable, Dynamic, and Multi-dependent Drop Down List</t>
  </si>
  <si>
    <t>Payment Method</t>
  </si>
  <si>
    <t>Model</t>
  </si>
  <si>
    <t xml:space="preserve">Chipset </t>
  </si>
  <si>
    <t>Price</t>
  </si>
  <si>
    <t>Exynos</t>
  </si>
  <si>
    <t>Snapdragon</t>
  </si>
  <si>
    <t>MediaTek</t>
  </si>
  <si>
    <t>A17 Bionic</t>
  </si>
  <si>
    <t>A16 Bionic</t>
  </si>
  <si>
    <t>A15 Bionic</t>
  </si>
  <si>
    <t>Chipset</t>
  </si>
  <si>
    <t>Creating a Dynamic Drop Down List</t>
  </si>
  <si>
    <t>iPhone 13</t>
  </si>
  <si>
    <t>itel</t>
  </si>
  <si>
    <t>itel 110</t>
  </si>
  <si>
    <t>Infinix</t>
  </si>
  <si>
    <t>Note 30 Pro</t>
  </si>
  <si>
    <t>iPhone 14</t>
  </si>
  <si>
    <t>Daniel James</t>
  </si>
  <si>
    <t>Steven McCarthy</t>
  </si>
  <si>
    <t>Google Pixel 9 Pro</t>
  </si>
  <si>
    <t>Making a Drop Down List Based on Data from Another Workbook</t>
  </si>
  <si>
    <t>Installments</t>
  </si>
  <si>
    <t>Protecting Drop Down List in Excel</t>
  </si>
  <si>
    <t>Deleting Drop Down List in Excel</t>
  </si>
  <si>
    <t>Prepared By</t>
  </si>
  <si>
    <t>Naimul Hasan Arif</t>
  </si>
  <si>
    <t>Last Update</t>
  </si>
  <si>
    <t>Reviewed By</t>
  </si>
  <si>
    <t>Nehad Ulfat</t>
  </si>
  <si>
    <t>Article Link</t>
  </si>
  <si>
    <t>Contents</t>
  </si>
  <si>
    <t>Copyright © 2013-2023 ExcelDemy.com | All rights reserved.</t>
  </si>
  <si>
    <t>`</t>
  </si>
  <si>
    <t>1. Creating a Drop Down List from a Range of Cells</t>
  </si>
  <si>
    <t>2. Creating a Drop Down List from Table</t>
  </si>
  <si>
    <t>4. Creating a Drop Down List with Color</t>
  </si>
  <si>
    <t>5. Making a Drop Down List with Unique Values</t>
  </si>
  <si>
    <t>7. Creating a Drop Down List Based on Data from Another Workbook</t>
  </si>
  <si>
    <t>8. Creating a Dependent Drop Down List</t>
  </si>
  <si>
    <t>9. Making a Searchable Drop Down List</t>
  </si>
  <si>
    <t>10. Creating a Dynamic Drop Down List</t>
  </si>
  <si>
    <t>11. Creating a Searchable, Dynamic, and Multi-dependent Drop Down List</t>
  </si>
  <si>
    <t>12. Making a Drop Down List with Custom Message</t>
  </si>
  <si>
    <t>13. Creating an Editable Drop Down List with Error Alert Message</t>
  </si>
  <si>
    <t>14. Extracting Data Based on Selection in Excel</t>
  </si>
  <si>
    <t>3. Making a Drop Down List with Named Range</t>
  </si>
  <si>
    <t>6. Making a Drop Down List Based on Data from Another Worksheet</t>
  </si>
  <si>
    <t>15. Protecting Drop Down List in Excel</t>
  </si>
  <si>
    <t>16. deleting Drop Down List in Excel</t>
  </si>
  <si>
    <t>Pro Tips</t>
  </si>
  <si>
    <t>* Select a cell and go to the Data Validation option.</t>
  </si>
  <si>
    <t>* Define a range from the Source section.</t>
  </si>
  <si>
    <t>1. Create a drop down of available colors</t>
  </si>
  <si>
    <t>2. Use Conditional Formatting for changing the color with the drop down selection</t>
  </si>
  <si>
    <t>1. Separate unique values with UNIQUE function</t>
  </si>
  <si>
    <t>2. Create drop down list with those unique values</t>
  </si>
  <si>
    <t>1.Created name range with company name from another workbook</t>
  </si>
  <si>
    <t>2. Define a new name of that name range in this workbook</t>
  </si>
  <si>
    <t>3. Use that to create frop down</t>
  </si>
  <si>
    <t>1.Create drop down list with phone brands</t>
  </si>
  <si>
    <t>2. Use INDIRECT function to create dependent drop down of phone models based on brand</t>
  </si>
  <si>
    <t>1.Use a formula combined with UNIQUE and OFFSET functions to separate unique brands</t>
  </si>
  <si>
    <t>2. Create drop down list with those values</t>
  </si>
  <si>
    <t>1.Use dynamic range in 'Source' section from Data Validation option</t>
  </si>
  <si>
    <t>2. Create dependency among those drop downs</t>
  </si>
  <si>
    <t>* Define error alert pattern from the 'Error alert' tab from 'Data Validation' wizard</t>
  </si>
  <si>
    <t>* Define custom message pattern from the 'Input Message' tab from 'Data Validation' wizard</t>
  </si>
  <si>
    <t>* Create drop down list</t>
  </si>
  <si>
    <t>* Input formula based on the cell containing drop down list</t>
  </si>
  <si>
    <t>* Click on Clear All and OK sequentially from Data Validation wizard</t>
  </si>
  <si>
    <t>1. Check the Locked option from the Protection tab from the 'Number Format' wizard</t>
  </si>
  <si>
    <t>2. Lock the worksheet/workbook from Review tab</t>
  </si>
  <si>
    <t>Excel Drop Down List: Create, Edit, Remove, Filter &amp; More</t>
  </si>
  <si>
    <t>To have a complete guideline regarding drop down list in Excel, read the article and practice yourself.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</si>
</sst>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[$-409]dd\-mmm\-yy;@"/>
    <numFmt numFmtId="166" formatCode="&quot;$&quot;#,##0.00"/>
  </numFmts>
  <fonts count="17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272760"/>
      <name val="Calibri"/>
      <family val="2"/>
      <scheme val="minor"/>
    </font>
    <font>
      <sz val="14"/>
      <color rgb="FF272760"/>
      <name val="Calibri"/>
      <family val="2"/>
      <scheme val="minor"/>
    </font>
    <font>
      <sz val="8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u/>
      <sz val="11"/>
      <color rgb="FF7F7F7F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22"/>
      <color theme="4" tint="-0.249977111117893"/>
      <name val="Calibri Light"/>
      <family val="2"/>
      <scheme val="major"/>
    </font>
    <font>
      <b/>
      <i/>
      <sz val="11"/>
      <color theme="1"/>
      <name val="Segoe UI Semibold"/>
      <family val="2"/>
    </font>
    <font>
      <b/>
      <sz val="12"/>
      <color theme="4" tint="-0.499984740745262"/>
      <name val="Calibri"/>
      <family val="2"/>
      <scheme val="minor"/>
    </font>
    <font>
      <sz val="12"/>
      <name val="Calibri"/>
      <family val="2"/>
      <scheme val="minor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272760"/>
        <bgColor indexed="64"/>
      </patternFill>
    </fill>
    <fill>
      <patternFill patternType="solid">
        <fgColor rgb="FFD9E1F2"/>
        <bgColor indexed="64"/>
      </patternFill>
    </fill>
  </fills>
  <borders count="14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medium">
        <color rgb="FF272760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 style="thin">
        <color rgb="FFD9D9D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1" fillId="0" borderId="0" applyNumberFormat="0" applyFill="0" applyBorder="0" applyAlignment="0" applyProtection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164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6" fillId="0" borderId="0" xfId="1"/>
    <xf numFmtId="0" fontId="7" fillId="0" borderId="0" xfId="1" applyFont="1"/>
    <xf numFmtId="0" fontId="6" fillId="0" borderId="0" xfId="1" applyFill="1" applyBorder="1" applyAlignment="1">
      <alignment vertical="center"/>
    </xf>
    <xf numFmtId="0" fontId="3" fillId="3" borderId="2" xfId="0" applyFont="1" applyFill="1" applyBorder="1" applyAlignment="1">
      <alignment horizontal="centerContinuous" vertical="center"/>
    </xf>
    <xf numFmtId="0" fontId="4" fillId="3" borderId="2" xfId="0" applyFont="1" applyFill="1" applyBorder="1" applyAlignment="1">
      <alignment horizontal="centerContinuous" vertical="center"/>
    </xf>
    <xf numFmtId="0" fontId="1" fillId="2" borderId="12" xfId="0" applyFont="1" applyFill="1" applyBorder="1" applyAlignment="1">
      <alignment horizontal="center" vertical="center"/>
    </xf>
    <xf numFmtId="0" fontId="8" fillId="0" borderId="0" xfId="0" applyFont="1"/>
    <xf numFmtId="0" fontId="8" fillId="0" borderId="11" xfId="0" applyFont="1" applyBorder="1" applyAlignment="1">
      <alignment vertical="center"/>
    </xf>
    <xf numFmtId="0" fontId="8" fillId="0" borderId="0" xfId="0" applyFont="1" applyAlignment="1">
      <alignment vertical="center"/>
    </xf>
    <xf numFmtId="166" fontId="2" fillId="0" borderId="1" xfId="0" applyNumberFormat="1" applyFont="1" applyBorder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14" fontId="2" fillId="0" borderId="1" xfId="0" applyNumberFormat="1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164" fontId="2" fillId="0" borderId="9" xfId="0" applyNumberFormat="1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12" fillId="0" borderId="0" xfId="2" applyFont="1" applyBorder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1" fillId="0" borderId="0" xfId="4" applyAlignment="1">
      <alignment vertical="center"/>
    </xf>
    <xf numFmtId="14" fontId="0" fillId="0" borderId="0" xfId="0" applyNumberFormat="1" applyAlignment="1">
      <alignment horizontal="left" vertical="center"/>
    </xf>
    <xf numFmtId="0" fontId="11" fillId="0" borderId="0" xfId="4" applyFill="1" applyAlignment="1">
      <alignment vertical="center"/>
    </xf>
    <xf numFmtId="0" fontId="10" fillId="0" borderId="13" xfId="3" applyAlignment="1">
      <alignment vertical="center"/>
    </xf>
    <xf numFmtId="0" fontId="11" fillId="0" borderId="0" xfId="4" applyFill="1"/>
    <xf numFmtId="0" fontId="15" fillId="0" borderId="0" xfId="0" applyFont="1"/>
    <xf numFmtId="0" fontId="11" fillId="0" borderId="0" xfId="4"/>
    <xf numFmtId="0" fontId="16" fillId="0" borderId="0" xfId="0" applyFont="1"/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5">
    <cellStyle name="Explanatory Text" xfId="1" builtinId="53"/>
    <cellStyle name="Heading 2" xfId="3" builtinId="17"/>
    <cellStyle name="Hyperlink" xfId="4" builtinId="8"/>
    <cellStyle name="Normal" xfId="0" builtinId="0"/>
    <cellStyle name="Title" xfId="2" builtinId="15"/>
  </cellStyles>
  <dxfs count="54">
    <dxf>
      <fill>
        <patternFill>
          <bgColor rgb="FFFFD700"/>
        </patternFill>
      </fill>
    </dxf>
    <dxf>
      <font>
        <color theme="0"/>
      </font>
      <fill>
        <patternFill>
          <bgColor theme="1"/>
        </patternFill>
      </fill>
    </dxf>
    <dxf>
      <font>
        <color auto="1"/>
      </font>
      <fill>
        <patternFill>
          <bgColor theme="0" tint="-0.3499862666707357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/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border>
        <top style="thin">
          <color rgb="FFD9D9D9"/>
        </top>
      </border>
    </dxf>
    <dxf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protection locked="1" hidden="0"/>
    </dxf>
    <dxf>
      <border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/>
        <bottom/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/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border>
        <top style="thin">
          <color rgb="FFD9D9D9"/>
        </top>
      </border>
    </dxf>
    <dxf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protection locked="1" hidden="0"/>
    </dxf>
    <dxf>
      <border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/>
        <bottom/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color rgb="FF000000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color rgb="FF000000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border outline="0">
        <top style="thin">
          <color rgb="FFD9D9D9"/>
        </top>
      </border>
    </dxf>
    <dxf>
      <border outline="0"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D9D9D9"/>
        </left>
        <right style="thin">
          <color rgb="FFD9D9D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color rgb="FF000000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color rgb="FF000000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border outline="0">
        <top style="thin">
          <color rgb="FFD9D9D9"/>
        </top>
      </border>
    </dxf>
    <dxf>
      <border outline="0"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D9D9D9"/>
        </left>
        <right style="thin">
          <color rgb="FFD9D9D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[$-409]d\-mmm\-yy;@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/>
        <right style="thin">
          <color rgb="FFD9D9D9"/>
        </right>
        <top style="thin">
          <color rgb="FFD9D9D9"/>
        </top>
        <bottom style="thin">
          <color rgb="FFD9D9D9"/>
        </bottom>
        <vertical style="thin">
          <color rgb="FFD9D9D9"/>
        </vertical>
        <horizontal style="thin">
          <color rgb="FFD9D9D9"/>
        </horizontal>
      </border>
      <protection locked="1" hidden="0"/>
    </dxf>
    <dxf>
      <border>
        <top style="thin">
          <color rgb="FFD9D9D9"/>
        </top>
      </border>
    </dxf>
    <dxf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protection locked="1" hidden="0"/>
    </dxf>
    <dxf>
      <border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/>
        <bottom/>
        <vertical style="thin">
          <color rgb="FFD9D9D9"/>
        </vertical>
        <horizontal style="thin">
          <color rgb="FFD9D9D9"/>
        </horizontal>
      </border>
      <protection locked="1" hidden="0"/>
    </dxf>
  </dxfs>
  <tableStyles count="0" defaultTableStyle="TableStyleMedium2" defaultPivotStyle="PivotStyleLight16"/>
  <colors>
    <mruColors>
      <color rgb="FFFFD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ll\Desktop\Hub%20Article\Drp%20Down\AvailablePhone.xlsx" TargetMode="External"/><Relationship Id="rId1" Type="http://schemas.openxmlformats.org/officeDocument/2006/relationships/externalLinkPath" Target="AvailablePhon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ll\Desktop\Hub%20Article\Drp%20Down\AvailablePaymentMethods.xlsx" TargetMode="External"/><Relationship Id="rId1" Type="http://schemas.openxmlformats.org/officeDocument/2006/relationships/externalLinkPath" Target="AvailablePaymentMethod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AvailablePhone"/>
    </sheetNames>
    <definedNames>
      <definedName name="PhoneCompany" refersTo="='Sheet1'!$B$3:$E$3"/>
    </definedNames>
    <sheetDataSet>
      <sheetData sheetId="0">
        <row r="3">
          <cell r="B3" t="str">
            <v>iPhone</v>
          </cell>
          <cell r="C3" t="str">
            <v>SAMSUNG</v>
          </cell>
          <cell r="D3" t="str">
            <v>OnePlus</v>
          </cell>
          <cell r="E3" t="str">
            <v>NOKIA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AvailablePaymentMethods"/>
    </sheetNames>
    <definedNames>
      <definedName name="PayType" refersTo="='Sheet1'!$B$3:$B$7"/>
    </definedNames>
    <sheetDataSet>
      <sheetData sheetId="0">
        <row r="3">
          <cell r="B3" t="str">
            <v>Cash on delivery</v>
          </cell>
        </row>
        <row r="4">
          <cell r="B4" t="str">
            <v>Credit Card</v>
          </cell>
        </row>
        <row r="5">
          <cell r="B5" t="str">
            <v>E-wallets</v>
          </cell>
        </row>
        <row r="6">
          <cell r="B6" t="str">
            <v>MFS</v>
          </cell>
        </row>
        <row r="7">
          <cell r="B7" t="str">
            <v>Installments</v>
          </cell>
        </row>
      </sheetData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EB3C8A-8CF0-47F9-B5FC-2CBC29529E16}" name="Table1" displayName="Table1" ref="B5:G15" totalsRowShown="0" headerRowDxfId="53" dataDxfId="51" headerRowBorderDxfId="52" tableBorderDxfId="50" totalsRowBorderDxfId="49">
  <autoFilter ref="B5:G15" xr:uid="{53EB3C8A-8CF0-47F9-B5FC-2CBC29529E16}"/>
  <tableColumns count="6">
    <tableColumn id="1" xr3:uid="{4D99BAEF-2EC3-4E90-80EC-9749D8B3FB0E}" name="Order ID" dataDxfId="48"/>
    <tableColumn id="2" xr3:uid="{E258D600-0CC3-4DDD-8671-972442AFA5C9}" name="Customer Name" dataDxfId="47"/>
    <tableColumn id="3" xr3:uid="{B135EC74-34E2-4283-BB8F-3DC509697FFF}" name="Device" dataDxfId="46"/>
    <tableColumn id="4" xr3:uid="{500C8950-44A3-476C-BB27-65606D0F3F78}" name="Order Date" dataDxfId="45"/>
    <tableColumn id="5" xr3:uid="{045356D9-79E4-47B8-9759-2B5608C5BE36}" name="Delivery Date" dataDxfId="44"/>
    <tableColumn id="6" xr3:uid="{07512CAF-7ABB-4B84-8143-BB10D16E08F2}" name="Payment Method" dataDxfId="4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898FD28-DC6A-48B4-86BC-018314F7D710}" name="Table3" displayName="Table3" ref="B5:G15" totalsRowShown="0" headerRowDxfId="42" headerRowBorderDxfId="41" tableBorderDxfId="40">
  <autoFilter ref="B5:G15" xr:uid="{1898FD28-DC6A-48B4-86BC-018314F7D710}"/>
  <tableColumns count="6">
    <tableColumn id="1" xr3:uid="{A92B0620-C634-4541-AD00-90699D629D2C}" name="Order ID" dataDxfId="39"/>
    <tableColumn id="2" xr3:uid="{BF863B83-7A96-495A-BD77-150D3FAF737B}" name="Customer Name" dataDxfId="38"/>
    <tableColumn id="3" xr3:uid="{5D953E8A-137D-49D0-8C53-D2667C7FA564}" name="Device" dataDxfId="37"/>
    <tableColumn id="4" xr3:uid="{13A2070B-5396-41F0-A45C-95C322E818F4}" name="Order Date" dataDxfId="36"/>
    <tableColumn id="5" xr3:uid="{49849578-E56F-46F8-BBA5-EE751C46D352}" name="Delivery Date" dataDxfId="35"/>
    <tableColumn id="6" xr3:uid="{582A8DE2-4174-4BBC-A53E-3D570DD9CB55}" name="Payment Method" dataDxfId="3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153F5E6-815E-4342-B734-B1B56D4C74A1}" name="Table36" displayName="Table36" ref="I5:N15" totalsRowShown="0" headerRowDxfId="33" headerRowBorderDxfId="32" tableBorderDxfId="31">
  <autoFilter ref="I5:N15" xr:uid="{F153F5E6-815E-4342-B734-B1B56D4C74A1}"/>
  <tableColumns count="6">
    <tableColumn id="1" xr3:uid="{3DCAE686-CCEC-4768-A355-84D5CA915390}" name="Order ID" dataDxfId="30"/>
    <tableColumn id="2" xr3:uid="{209C0653-1962-47C2-9CE1-31BB68736BC2}" name="Customer Name" dataDxfId="29"/>
    <tableColumn id="3" xr3:uid="{888A929D-DA3A-407D-967C-C270D012D7E8}" name="Device" dataDxfId="28"/>
    <tableColumn id="4" xr3:uid="{C0B4A073-12F8-4CF7-836E-E28A0B5066D2}" name="Order Date" dataDxfId="27"/>
    <tableColumn id="5" xr3:uid="{9877B6A6-7AD3-4947-A492-9BC6C01CBE67}" name="Delivery Date" dataDxfId="26"/>
    <tableColumn id="6" xr3:uid="{01086CD4-62E4-42E7-89B5-3697D26629E0}" name="Payment Method" dataDxfId="2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8A04A7C-8B8B-4206-94DF-C71F3E2F9D53}" name="Table13" displayName="Table13" ref="B5:G15" totalsRowShown="0" headerRowDxfId="24" dataDxfId="22" headerRowBorderDxfId="23" tableBorderDxfId="21" totalsRowBorderDxfId="20">
  <autoFilter ref="B5:G15" xr:uid="{53EB3C8A-8CF0-47F9-B5FC-2CBC29529E16}"/>
  <tableColumns count="6">
    <tableColumn id="1" xr3:uid="{018394BF-9152-4DA5-B805-FB0FD56C390F}" name="Order ID" dataDxfId="19"/>
    <tableColumn id="2" xr3:uid="{DFC70B81-F83F-45D0-826E-6B93E7867448}" name="Customer Name" dataDxfId="18"/>
    <tableColumn id="3" xr3:uid="{7E18F1C3-91D5-4386-8AF1-646751ADEE4E}" name="Device" dataDxfId="17"/>
    <tableColumn id="4" xr3:uid="{248C4AB7-11FE-47C0-B1C8-64DD3B173036}" name="Order Date" dataDxfId="16"/>
    <tableColumn id="5" xr3:uid="{EF05C085-420A-40E1-B204-03FC1EACE519}" name="Delivery Date" dataDxfId="15"/>
    <tableColumn id="6" xr3:uid="{C3A94371-ED8A-4B46-AD65-7C410769DFD7}" name="Payment Method" dataDxfId="1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A4349AD-72C7-433A-82E5-9FFFBDFD6669}" name="Table135" displayName="Table135" ref="B5:G15" totalsRowShown="0" headerRowDxfId="13" dataDxfId="11" headerRowBorderDxfId="12" tableBorderDxfId="10" totalsRowBorderDxfId="9">
  <autoFilter ref="B5:G15" xr:uid="{53EB3C8A-8CF0-47F9-B5FC-2CBC29529E16}"/>
  <tableColumns count="6">
    <tableColumn id="1" xr3:uid="{F252E50D-2BC9-4E09-ADC1-9FD67B3E1DDB}" name="Order ID" dataDxfId="8"/>
    <tableColumn id="2" xr3:uid="{5222E079-2825-48B9-B869-818CAA4BA6F6}" name="Customer Name" dataDxfId="7"/>
    <tableColumn id="3" xr3:uid="{3115B635-CC5D-48AF-9C3E-710F68E0C764}" name="Device" dataDxfId="6"/>
    <tableColumn id="4" xr3:uid="{83EED73D-E084-4EDA-A95E-D8F3032B839C}" name="Order Date" dataDxfId="5"/>
    <tableColumn id="5" xr3:uid="{A9E4024A-30D2-41AF-862D-4FAFC23769CB}" name="Delivery Date" dataDxfId="4"/>
    <tableColumn id="6" xr3:uid="{C69C978C-7C62-476D-82D2-47D5F2ABDC4A}" name="Payment Method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exceldemy.com/author/nehad/" TargetMode="External"/><Relationship Id="rId1" Type="http://schemas.openxmlformats.org/officeDocument/2006/relationships/hyperlink" Target="https://www.exceldemy.com/author/naimul/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A3693-9800-4C77-86F2-83F2AE191729}">
  <dimension ref="B1:O24"/>
  <sheetViews>
    <sheetView showGridLines="0" tabSelected="1" workbookViewId="0">
      <selection activeCell="O10" sqref="O10"/>
    </sheetView>
  </sheetViews>
  <sheetFormatPr defaultRowHeight="14.4" x14ac:dyDescent="0.3"/>
  <cols>
    <col min="2" max="2" width="15.88671875" customWidth="1"/>
    <col min="3" max="3" width="12.88671875" customWidth="1"/>
  </cols>
  <sheetData>
    <row r="1" spans="2:15" ht="23.4" customHeight="1" x14ac:dyDescent="0.3"/>
    <row r="2" spans="2:15" ht="60" customHeight="1" x14ac:dyDescent="0.3">
      <c r="B2" s="29" t="s">
        <v>179</v>
      </c>
    </row>
    <row r="3" spans="2:15" ht="16.8" x14ac:dyDescent="0.3">
      <c r="B3" s="30" t="s">
        <v>180</v>
      </c>
    </row>
    <row r="4" spans="2:15" ht="16.8" x14ac:dyDescent="0.3"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</row>
    <row r="5" spans="2:15" ht="15.6" x14ac:dyDescent="0.3">
      <c r="B5" s="31" t="s">
        <v>131</v>
      </c>
      <c r="C5" s="32" t="s">
        <v>132</v>
      </c>
    </row>
    <row r="6" spans="2:15" ht="15.6" x14ac:dyDescent="0.3">
      <c r="B6" s="31" t="s">
        <v>133</v>
      </c>
      <c r="C6" s="33">
        <v>45267</v>
      </c>
    </row>
    <row r="7" spans="2:15" ht="15.6" x14ac:dyDescent="0.3">
      <c r="B7" s="31" t="s">
        <v>134</v>
      </c>
      <c r="C7" s="32" t="s">
        <v>135</v>
      </c>
    </row>
    <row r="8" spans="2:15" ht="15.6" x14ac:dyDescent="0.3">
      <c r="B8" s="31" t="s">
        <v>136</v>
      </c>
      <c r="C8" s="34"/>
    </row>
    <row r="10" spans="2:15" ht="18" thickBot="1" x14ac:dyDescent="0.35">
      <c r="B10" s="35" t="s">
        <v>137</v>
      </c>
    </row>
    <row r="11" spans="2:15" ht="15" thickTop="1" x14ac:dyDescent="0.3">
      <c r="B11" s="36" t="s">
        <v>140</v>
      </c>
      <c r="H11" s="38" t="s">
        <v>146</v>
      </c>
    </row>
    <row r="12" spans="2:15" x14ac:dyDescent="0.3">
      <c r="B12" s="36" t="s">
        <v>141</v>
      </c>
      <c r="C12" s="7"/>
      <c r="H12" s="38" t="s">
        <v>147</v>
      </c>
    </row>
    <row r="13" spans="2:15" x14ac:dyDescent="0.3">
      <c r="B13" s="36" t="s">
        <v>152</v>
      </c>
      <c r="C13" s="7"/>
      <c r="H13" s="38" t="s">
        <v>148</v>
      </c>
    </row>
    <row r="14" spans="2:15" x14ac:dyDescent="0.3">
      <c r="B14" s="36" t="s">
        <v>142</v>
      </c>
      <c r="C14" s="7"/>
      <c r="H14" s="38" t="s">
        <v>149</v>
      </c>
    </row>
    <row r="15" spans="2:15" x14ac:dyDescent="0.3">
      <c r="B15" s="36" t="s">
        <v>143</v>
      </c>
      <c r="C15" s="7"/>
      <c r="H15" s="38" t="s">
        <v>150</v>
      </c>
    </row>
    <row r="16" spans="2:15" x14ac:dyDescent="0.3">
      <c r="B16" s="36" t="s">
        <v>153</v>
      </c>
      <c r="C16" s="7"/>
      <c r="H16" s="38" t="s">
        <v>151</v>
      </c>
    </row>
    <row r="17" spans="2:8" x14ac:dyDescent="0.3">
      <c r="B17" s="36" t="s">
        <v>144</v>
      </c>
      <c r="C17" s="7"/>
      <c r="H17" s="38" t="s">
        <v>154</v>
      </c>
    </row>
    <row r="18" spans="2:8" x14ac:dyDescent="0.3">
      <c r="B18" s="34" t="s">
        <v>145</v>
      </c>
      <c r="C18" s="7"/>
      <c r="H18" s="38" t="s">
        <v>155</v>
      </c>
    </row>
    <row r="19" spans="2:8" ht="13.8" customHeight="1" x14ac:dyDescent="0.3"/>
    <row r="22" spans="2:8" ht="15.6" x14ac:dyDescent="0.3">
      <c r="C22" s="37" t="s">
        <v>138</v>
      </c>
    </row>
    <row r="24" spans="2:8" x14ac:dyDescent="0.3">
      <c r="G24" t="s">
        <v>139</v>
      </c>
    </row>
  </sheetData>
  <hyperlinks>
    <hyperlink ref="C5" r:id="rId1" xr:uid="{D481AD88-64D7-4CAF-8158-083349AF4FBE}"/>
    <hyperlink ref="C7" r:id="rId2" display="Masum Mahdy" xr:uid="{89C87548-97ED-4F0E-8BFD-4A2079B811A1}"/>
    <hyperlink ref="B12" location="'From Table'!B6" display="2. Creating a Drop Down List from Table" xr:uid="{FF55B67B-D300-4CAF-8747-B2576C503787}"/>
    <hyperlink ref="B13" location="'Without Fonts'!B3" display="3. Creating Barcodes Without Downloading Fonts" xr:uid="{AD3D1FBA-EC6C-471E-8187-867BEE172E42}"/>
    <hyperlink ref="B14" location="Color!B6" display="4. Creating a Drop Down List with Color" xr:uid="{5961F64E-72F9-464E-A7D2-1E301FA1385A}"/>
    <hyperlink ref="B15" location="Unique!B6" display="5. Making a Drop Down List with Unique Values" xr:uid="{C8580B76-D621-437C-AD9A-F33D12AF31B3}"/>
    <hyperlink ref="B11" location="'Range of Cells'!B6" display="1. Creating a Drop Down List from a Range of Cells" xr:uid="{BCC9228B-A270-4165-B310-29E8A1C87569}"/>
    <hyperlink ref="B16" location="AnotherSheet!B6" display="6. Making a Drop Down List Based on Data from" xr:uid="{3BC7915B-AB00-455B-B64D-F57733B54392}"/>
    <hyperlink ref="B17" location="AnotherWorkbook!B6" display="7. Creating a Drop Down List Based on Data from Another Workbook" xr:uid="{59E4C131-BBCC-44BA-B225-59AE9535A0AB}"/>
    <hyperlink ref="B18" location="Dependent!B6" display="8. Creating a Dependent Drop Down List" xr:uid="{F06D21FD-CB0B-44FC-A725-7E324ED1D606}"/>
    <hyperlink ref="H11" location="Searchable!B6" display="9. Making a Searchable Drop Down List" xr:uid="{3BFD5FE4-9E87-4CF0-9B5B-56EE45022A4D}"/>
    <hyperlink ref="H12" location="Dynamic!B6" display="10. Creating a Dynamic Drop Down List" xr:uid="{9FFBAAAF-E586-40EB-9B13-8C715119F75E}"/>
    <hyperlink ref="H13" location="'Dynamic and multi-dependent'!B6" display="11. Creating a Searchable, Dynamic, and Multi-dependent Drop Down List" xr:uid="{3B2EE6CE-1FA5-447F-A8C8-8D312AF6049E}"/>
    <hyperlink ref="H14" location="'Custom Message'!B6" display="12. Making a Drop Down List with Custom Message" xr:uid="{1C8AB4BB-C0C4-459B-861A-5A4EFB857975}"/>
    <hyperlink ref="H15" location="Editable!B6" display="13. Creating an Editable Drop Down List with Error Alert Message" xr:uid="{F089B705-5B68-453F-8E78-8863E1F05588}"/>
    <hyperlink ref="H16" location="Extraction!B6" display="14. Extracting Data Based on Selection in Excel" xr:uid="{8382914F-6D2E-4801-8B04-1B1722670CED}"/>
    <hyperlink ref="H17" location="Protect!B6" display="15. Protecting Drop Down List in Excel" xr:uid="{20FDBA8C-4058-4B0F-AA20-C93FEEBE5FCB}"/>
    <hyperlink ref="H18" location="Delete!B6" display="16. deleting Drop Down List in Excel" xr:uid="{BF1DF974-D0B2-466D-A10C-3634DA0DAE7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A2B5C-3FC2-4065-8E71-591D05F3177E}">
  <dimension ref="B1:G22"/>
  <sheetViews>
    <sheetView showGridLines="0" topLeftCell="E1" workbookViewId="0">
      <selection activeCell="P1" sqref="P1:V1048576"/>
    </sheetView>
  </sheetViews>
  <sheetFormatPr defaultRowHeight="14.4" x14ac:dyDescent="0.3"/>
  <cols>
    <col min="1" max="1" width="2.109375" customWidth="1"/>
    <col min="2" max="2" width="12.21875" customWidth="1"/>
    <col min="3" max="3" width="18.109375" customWidth="1"/>
    <col min="4" max="4" width="22.44140625" customWidth="1"/>
    <col min="5" max="5" width="13.33203125" customWidth="1"/>
    <col min="6" max="6" width="14" customWidth="1"/>
    <col min="7" max="7" width="20.109375" customWidth="1"/>
  </cols>
  <sheetData>
    <row r="1" spans="2:7" s="3" customFormat="1" ht="18.600000000000001" thickBot="1" x14ac:dyDescent="0.35">
      <c r="B1" s="40" t="s">
        <v>21</v>
      </c>
      <c r="C1" s="40"/>
      <c r="D1" s="40"/>
      <c r="E1" s="40"/>
      <c r="F1" s="40"/>
      <c r="G1" s="40"/>
    </row>
    <row r="2" spans="2:7" s="3" customFormat="1" x14ac:dyDescent="0.3"/>
    <row r="3" spans="2:7" s="3" customFormat="1" ht="18.600000000000001" thickBot="1" x14ac:dyDescent="0.35">
      <c r="B3" s="41" t="s">
        <v>127</v>
      </c>
      <c r="C3" s="41"/>
      <c r="D3" s="41"/>
      <c r="E3" s="41"/>
      <c r="F3" s="41"/>
      <c r="G3" s="41"/>
    </row>
    <row r="5" spans="2:7" ht="15.6" x14ac:dyDescent="0.3">
      <c r="B5" s="1" t="s">
        <v>36</v>
      </c>
      <c r="C5" s="1" t="s">
        <v>30</v>
      </c>
      <c r="D5" s="1" t="s">
        <v>28</v>
      </c>
      <c r="E5" s="1" t="s">
        <v>29</v>
      </c>
      <c r="F5" s="1" t="s">
        <v>31</v>
      </c>
      <c r="G5" s="1" t="s">
        <v>106</v>
      </c>
    </row>
    <row r="6" spans="2:7" x14ac:dyDescent="0.3">
      <c r="B6" s="2" t="s">
        <v>0</v>
      </c>
      <c r="C6" s="2" t="s">
        <v>1</v>
      </c>
      <c r="D6" s="2" t="s">
        <v>23</v>
      </c>
      <c r="E6" s="4">
        <v>45051</v>
      </c>
      <c r="F6" s="4">
        <v>45053</v>
      </c>
      <c r="G6" s="2" t="s">
        <v>35</v>
      </c>
    </row>
    <row r="7" spans="2:7" x14ac:dyDescent="0.3">
      <c r="B7" s="2" t="s">
        <v>2</v>
      </c>
      <c r="C7" s="2" t="s">
        <v>3</v>
      </c>
      <c r="D7" s="2" t="s">
        <v>24</v>
      </c>
      <c r="E7" s="4">
        <v>45051</v>
      </c>
      <c r="F7" s="4">
        <v>45053</v>
      </c>
      <c r="G7" s="2" t="s">
        <v>32</v>
      </c>
    </row>
    <row r="8" spans="2:7" x14ac:dyDescent="0.3">
      <c r="B8" s="2" t="s">
        <v>4</v>
      </c>
      <c r="C8" s="2" t="s">
        <v>5</v>
      </c>
      <c r="D8" s="2" t="s">
        <v>25</v>
      </c>
      <c r="E8" s="4">
        <v>45051</v>
      </c>
      <c r="F8" s="4">
        <v>45053</v>
      </c>
      <c r="G8" s="2" t="s">
        <v>35</v>
      </c>
    </row>
    <row r="9" spans="2:7" x14ac:dyDescent="0.3">
      <c r="B9" s="2" t="s">
        <v>6</v>
      </c>
      <c r="C9" s="2" t="s">
        <v>7</v>
      </c>
      <c r="D9" s="2" t="s">
        <v>26</v>
      </c>
      <c r="E9" s="4">
        <v>45075</v>
      </c>
      <c r="F9" s="4">
        <v>45087</v>
      </c>
      <c r="G9" s="2" t="s">
        <v>33</v>
      </c>
    </row>
    <row r="10" spans="2:7" x14ac:dyDescent="0.3">
      <c r="B10" s="2" t="s">
        <v>8</v>
      </c>
      <c r="C10" s="2" t="s">
        <v>9</v>
      </c>
      <c r="D10" s="2" t="s">
        <v>24</v>
      </c>
      <c r="E10" s="4">
        <v>45085</v>
      </c>
      <c r="F10" s="4">
        <v>45087</v>
      </c>
      <c r="G10" s="2" t="s">
        <v>128</v>
      </c>
    </row>
    <row r="11" spans="2:7" x14ac:dyDescent="0.3">
      <c r="B11" s="2" t="s">
        <v>10</v>
      </c>
      <c r="C11" s="2" t="s">
        <v>11</v>
      </c>
      <c r="D11" s="2" t="s">
        <v>27</v>
      </c>
      <c r="E11" s="4">
        <v>45087</v>
      </c>
      <c r="F11" s="4">
        <v>45087</v>
      </c>
      <c r="G11" s="2" t="s">
        <v>128</v>
      </c>
    </row>
    <row r="12" spans="2:7" x14ac:dyDescent="0.3">
      <c r="B12" s="2" t="s">
        <v>12</v>
      </c>
      <c r="C12" s="2" t="s">
        <v>13</v>
      </c>
      <c r="D12" s="2" t="s">
        <v>23</v>
      </c>
      <c r="E12" s="4">
        <v>45088</v>
      </c>
      <c r="F12" s="4">
        <v>45087</v>
      </c>
      <c r="G12" s="2" t="s">
        <v>34</v>
      </c>
    </row>
    <row r="13" spans="2:7" x14ac:dyDescent="0.3">
      <c r="B13" s="2" t="s">
        <v>14</v>
      </c>
      <c r="C13" s="2" t="s">
        <v>15</v>
      </c>
      <c r="D13" s="2" t="s">
        <v>25</v>
      </c>
      <c r="E13" s="4">
        <v>45122</v>
      </c>
      <c r="F13" s="4">
        <v>45129</v>
      </c>
      <c r="G13" s="2" t="s">
        <v>33</v>
      </c>
    </row>
    <row r="14" spans="2:7" x14ac:dyDescent="0.3">
      <c r="B14" s="2" t="s">
        <v>16</v>
      </c>
      <c r="C14" s="2" t="s">
        <v>17</v>
      </c>
      <c r="D14" s="2" t="s">
        <v>23</v>
      </c>
      <c r="E14" s="4">
        <v>45127</v>
      </c>
      <c r="F14" s="4">
        <v>45129</v>
      </c>
      <c r="G14" s="2" t="s">
        <v>32</v>
      </c>
    </row>
    <row r="15" spans="2:7" x14ac:dyDescent="0.3">
      <c r="B15" s="2" t="s">
        <v>18</v>
      </c>
      <c r="C15" s="2" t="s">
        <v>19</v>
      </c>
      <c r="D15" s="2" t="s">
        <v>24</v>
      </c>
      <c r="E15" s="4">
        <v>45128</v>
      </c>
      <c r="F15" s="4">
        <v>45129</v>
      </c>
      <c r="G15" s="2" t="s">
        <v>34</v>
      </c>
    </row>
    <row r="19" spans="2:2" x14ac:dyDescent="0.3">
      <c r="B19" s="8" t="s">
        <v>38</v>
      </c>
    </row>
    <row r="20" spans="2:2" x14ac:dyDescent="0.3">
      <c r="B20" s="9" t="s">
        <v>163</v>
      </c>
    </row>
    <row r="21" spans="2:2" x14ac:dyDescent="0.3">
      <c r="B21" s="9" t="s">
        <v>164</v>
      </c>
    </row>
    <row r="22" spans="2:2" x14ac:dyDescent="0.3">
      <c r="B22" s="9" t="s">
        <v>165</v>
      </c>
    </row>
  </sheetData>
  <mergeCells count="2">
    <mergeCell ref="B1:G1"/>
    <mergeCell ref="B3:G3"/>
  </mergeCells>
  <dataValidations count="2">
    <dataValidation type="list" allowBlank="1" showInputMessage="1" showErrorMessage="1" sqref="J11" xr:uid="{423F69A0-4B5C-4F70-B972-38BA6A51901E}">
      <formula1>INDIRECT($D6)</formula1>
    </dataValidation>
    <dataValidation type="list" allowBlank="1" showInputMessage="1" showErrorMessage="1" sqref="G6:G15" xr:uid="{D5D264B4-BAF7-439B-B322-A741CCFEE7BD}">
      <formula1>PayType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D69B9-F9C5-4B3E-9CA2-CD3CA4CD284C}">
  <dimension ref="B1:K29"/>
  <sheetViews>
    <sheetView showGridLines="0" workbookViewId="0">
      <selection activeCell="B26" sqref="B26:B28"/>
    </sheetView>
  </sheetViews>
  <sheetFormatPr defaultRowHeight="14.4" x14ac:dyDescent="0.3"/>
  <cols>
    <col min="1" max="1" width="4.33203125" customWidth="1"/>
    <col min="2" max="2" width="16.6640625" customWidth="1"/>
    <col min="3" max="3" width="23.88671875" bestFit="1" customWidth="1"/>
    <col min="4" max="4" width="21.6640625" customWidth="1"/>
    <col min="5" max="5" width="19.33203125" customWidth="1"/>
    <col min="8" max="8" width="16.33203125" bestFit="1" customWidth="1"/>
    <col min="9" max="9" width="16.109375" bestFit="1" customWidth="1"/>
    <col min="10" max="10" width="19" bestFit="1" customWidth="1"/>
    <col min="11" max="11" width="16.33203125" bestFit="1" customWidth="1"/>
  </cols>
  <sheetData>
    <row r="1" spans="2:11" s="3" customFormat="1" ht="18.600000000000001" thickBot="1" x14ac:dyDescent="0.35">
      <c r="B1" s="40" t="s">
        <v>21</v>
      </c>
      <c r="C1" s="40"/>
      <c r="D1" s="40"/>
      <c r="E1" s="40"/>
    </row>
    <row r="2" spans="2:11" s="3" customFormat="1" x14ac:dyDescent="0.3"/>
    <row r="3" spans="2:11" s="3" customFormat="1" ht="18.600000000000001" thickBot="1" x14ac:dyDescent="0.35">
      <c r="B3" s="41" t="s">
        <v>79</v>
      </c>
      <c r="C3" s="41"/>
      <c r="D3" s="41"/>
      <c r="E3" s="41"/>
      <c r="H3" s="41" t="s">
        <v>20</v>
      </c>
      <c r="I3" s="41"/>
      <c r="J3" s="41"/>
      <c r="K3" s="41"/>
    </row>
    <row r="5" spans="2:11" ht="15.6" x14ac:dyDescent="0.3">
      <c r="B5" s="1" t="s">
        <v>36</v>
      </c>
      <c r="C5" s="1" t="s">
        <v>30</v>
      </c>
      <c r="D5" s="1" t="s">
        <v>87</v>
      </c>
      <c r="E5" s="1" t="s">
        <v>107</v>
      </c>
      <c r="H5" s="1" t="s">
        <v>36</v>
      </c>
      <c r="I5" s="1" t="s">
        <v>30</v>
      </c>
      <c r="J5" s="1" t="s">
        <v>87</v>
      </c>
      <c r="K5" s="1" t="s">
        <v>107</v>
      </c>
    </row>
    <row r="6" spans="2:11" x14ac:dyDescent="0.3">
      <c r="B6" s="2" t="s">
        <v>0</v>
      </c>
      <c r="C6" s="2" t="s">
        <v>1</v>
      </c>
      <c r="D6" s="2" t="s">
        <v>51</v>
      </c>
      <c r="E6" s="2" t="s">
        <v>61</v>
      </c>
      <c r="H6" s="2" t="s">
        <v>0</v>
      </c>
      <c r="I6" s="2" t="s">
        <v>1</v>
      </c>
      <c r="J6" s="2"/>
      <c r="K6" s="2"/>
    </row>
    <row r="7" spans="2:11" x14ac:dyDescent="0.3">
      <c r="B7" s="2" t="s">
        <v>2</v>
      </c>
      <c r="C7" s="2" t="s">
        <v>3</v>
      </c>
      <c r="D7" s="2" t="s">
        <v>57</v>
      </c>
      <c r="E7" s="2" t="s">
        <v>58</v>
      </c>
      <c r="H7" s="2" t="s">
        <v>2</v>
      </c>
      <c r="I7" s="2" t="s">
        <v>3</v>
      </c>
      <c r="J7" s="2"/>
      <c r="K7" s="2"/>
    </row>
    <row r="8" spans="2:11" x14ac:dyDescent="0.3">
      <c r="B8" s="2" t="s">
        <v>4</v>
      </c>
      <c r="C8" s="2" t="s">
        <v>5</v>
      </c>
      <c r="D8" s="2" t="s">
        <v>51</v>
      </c>
      <c r="E8" s="2" t="s">
        <v>64</v>
      </c>
      <c r="H8" s="2" t="s">
        <v>4</v>
      </c>
      <c r="I8" s="2" t="s">
        <v>5</v>
      </c>
      <c r="J8" s="2"/>
      <c r="K8" s="2"/>
    </row>
    <row r="9" spans="2:11" x14ac:dyDescent="0.3">
      <c r="B9" s="2" t="s">
        <v>6</v>
      </c>
      <c r="C9" s="2" t="s">
        <v>7</v>
      </c>
      <c r="D9" s="2" t="s">
        <v>53</v>
      </c>
      <c r="E9" s="2" t="s">
        <v>74</v>
      </c>
      <c r="H9" s="2" t="s">
        <v>6</v>
      </c>
      <c r="I9" s="2" t="s">
        <v>7</v>
      </c>
      <c r="J9" s="2"/>
      <c r="K9" s="2"/>
    </row>
    <row r="10" spans="2:11" x14ac:dyDescent="0.3">
      <c r="B10" s="2" t="s">
        <v>8</v>
      </c>
      <c r="C10" s="2" t="s">
        <v>9</v>
      </c>
      <c r="D10" s="2" t="s">
        <v>57</v>
      </c>
      <c r="E10" s="2" t="s">
        <v>58</v>
      </c>
      <c r="H10" s="2" t="s">
        <v>8</v>
      </c>
      <c r="I10" s="2" t="s">
        <v>9</v>
      </c>
      <c r="J10" s="2"/>
      <c r="K10" s="2"/>
    </row>
    <row r="11" spans="2:11" x14ac:dyDescent="0.3">
      <c r="B11" s="2" t="s">
        <v>10</v>
      </c>
      <c r="C11" s="2" t="s">
        <v>11</v>
      </c>
      <c r="D11" s="2" t="s">
        <v>57</v>
      </c>
      <c r="E11" s="2" t="s">
        <v>55</v>
      </c>
      <c r="H11" s="2" t="s">
        <v>10</v>
      </c>
      <c r="I11" s="2" t="s">
        <v>11</v>
      </c>
      <c r="J11" s="2"/>
      <c r="K11" s="2"/>
    </row>
    <row r="12" spans="2:11" x14ac:dyDescent="0.3">
      <c r="B12" s="2" t="s">
        <v>12</v>
      </c>
      <c r="C12" s="2" t="s">
        <v>13</v>
      </c>
      <c r="D12" s="2" t="s">
        <v>53</v>
      </c>
      <c r="E12" s="2" t="s">
        <v>76</v>
      </c>
      <c r="H12" s="2" t="s">
        <v>12</v>
      </c>
      <c r="I12" s="2" t="s">
        <v>13</v>
      </c>
      <c r="J12" s="2"/>
      <c r="K12" s="2"/>
    </row>
    <row r="13" spans="2:11" x14ac:dyDescent="0.3">
      <c r="B13" s="2" t="s">
        <v>14</v>
      </c>
      <c r="C13" s="2" t="s">
        <v>15</v>
      </c>
      <c r="D13" s="2" t="s">
        <v>51</v>
      </c>
      <c r="E13" s="2" t="s">
        <v>63</v>
      </c>
      <c r="H13" s="2" t="s">
        <v>14</v>
      </c>
      <c r="I13" s="2" t="s">
        <v>15</v>
      </c>
      <c r="J13" s="2"/>
      <c r="K13" s="2"/>
    </row>
    <row r="14" spans="2:11" x14ac:dyDescent="0.3">
      <c r="B14" s="2" t="s">
        <v>16</v>
      </c>
      <c r="C14" s="2" t="s">
        <v>17</v>
      </c>
      <c r="D14" s="2" t="s">
        <v>51</v>
      </c>
      <c r="E14" s="2" t="s">
        <v>61</v>
      </c>
      <c r="H14" s="2" t="s">
        <v>16</v>
      </c>
      <c r="I14" s="2" t="s">
        <v>17</v>
      </c>
      <c r="J14" s="2"/>
      <c r="K14" s="2"/>
    </row>
    <row r="15" spans="2:11" x14ac:dyDescent="0.3">
      <c r="B15" s="2" t="s">
        <v>18</v>
      </c>
      <c r="C15" s="2" t="s">
        <v>19</v>
      </c>
      <c r="D15" s="2" t="s">
        <v>57</v>
      </c>
      <c r="E15" s="2" t="s">
        <v>58</v>
      </c>
      <c r="H15" s="2" t="s">
        <v>18</v>
      </c>
      <c r="I15" s="2" t="s">
        <v>19</v>
      </c>
      <c r="J15" s="2"/>
      <c r="K15" s="2"/>
    </row>
    <row r="18" spans="2:11" ht="15.6" x14ac:dyDescent="0.3">
      <c r="B18" s="1" t="s">
        <v>57</v>
      </c>
      <c r="C18" s="1" t="s">
        <v>51</v>
      </c>
      <c r="D18" s="1" t="s">
        <v>52</v>
      </c>
      <c r="E18" s="1" t="s">
        <v>53</v>
      </c>
      <c r="H18" s="1" t="s">
        <v>57</v>
      </c>
      <c r="I18" s="1" t="s">
        <v>51</v>
      </c>
      <c r="J18" s="1" t="s">
        <v>52</v>
      </c>
      <c r="K18" s="1" t="s">
        <v>53</v>
      </c>
    </row>
    <row r="19" spans="2:11" x14ac:dyDescent="0.3">
      <c r="B19" s="2" t="s">
        <v>59</v>
      </c>
      <c r="C19" s="2" t="s">
        <v>60</v>
      </c>
      <c r="D19" s="2" t="s">
        <v>65</v>
      </c>
      <c r="E19" t="s">
        <v>74</v>
      </c>
      <c r="H19" s="2" t="s">
        <v>59</v>
      </c>
      <c r="I19" s="2" t="s">
        <v>60</v>
      </c>
      <c r="J19" s="2" t="s">
        <v>65</v>
      </c>
      <c r="K19" t="s">
        <v>74</v>
      </c>
    </row>
    <row r="20" spans="2:11" x14ac:dyDescent="0.3">
      <c r="B20" s="2" t="s">
        <v>58</v>
      </c>
      <c r="C20" s="2" t="s">
        <v>61</v>
      </c>
      <c r="D20" s="2" t="s">
        <v>66</v>
      </c>
      <c r="E20" s="4" t="s">
        <v>70</v>
      </c>
      <c r="H20" s="2" t="s">
        <v>58</v>
      </c>
      <c r="I20" s="2" t="s">
        <v>61</v>
      </c>
      <c r="J20" s="2" t="s">
        <v>66</v>
      </c>
      <c r="K20" s="4" t="s">
        <v>70</v>
      </c>
    </row>
    <row r="21" spans="2:11" x14ac:dyDescent="0.3">
      <c r="B21" s="2" t="s">
        <v>54</v>
      </c>
      <c r="C21" s="2" t="s">
        <v>62</v>
      </c>
      <c r="D21" s="2" t="s">
        <v>67</v>
      </c>
      <c r="E21" s="4" t="s">
        <v>71</v>
      </c>
      <c r="H21" s="2" t="s">
        <v>54</v>
      </c>
      <c r="I21" s="2" t="s">
        <v>62</v>
      </c>
      <c r="J21" s="2" t="s">
        <v>67</v>
      </c>
      <c r="K21" s="4" t="s">
        <v>71</v>
      </c>
    </row>
    <row r="22" spans="2:11" x14ac:dyDescent="0.3">
      <c r="B22" s="2" t="s">
        <v>55</v>
      </c>
      <c r="C22" s="2" t="s">
        <v>63</v>
      </c>
      <c r="D22" s="2" t="s">
        <v>68</v>
      </c>
      <c r="E22" s="4" t="s">
        <v>72</v>
      </c>
      <c r="H22" s="2" t="s">
        <v>55</v>
      </c>
      <c r="I22" s="2" t="s">
        <v>63</v>
      </c>
      <c r="J22" s="2" t="s">
        <v>68</v>
      </c>
      <c r="K22" s="4" t="s">
        <v>72</v>
      </c>
    </row>
    <row r="23" spans="2:11" x14ac:dyDescent="0.3">
      <c r="B23" s="2" t="s">
        <v>56</v>
      </c>
      <c r="C23" s="2" t="s">
        <v>64</v>
      </c>
      <c r="D23" s="2" t="s">
        <v>69</v>
      </c>
      <c r="E23" s="4" t="s">
        <v>73</v>
      </c>
      <c r="H23" s="2" t="s">
        <v>56</v>
      </c>
      <c r="I23" s="2" t="s">
        <v>64</v>
      </c>
      <c r="J23" s="2" t="s">
        <v>69</v>
      </c>
      <c r="K23" s="4" t="s">
        <v>73</v>
      </c>
    </row>
    <row r="26" spans="2:11" x14ac:dyDescent="0.3">
      <c r="B26" s="8" t="s">
        <v>38</v>
      </c>
    </row>
    <row r="27" spans="2:11" x14ac:dyDescent="0.3">
      <c r="B27" s="9" t="s">
        <v>166</v>
      </c>
    </row>
    <row r="28" spans="2:11" x14ac:dyDescent="0.3">
      <c r="B28" s="9" t="s">
        <v>167</v>
      </c>
    </row>
    <row r="29" spans="2:11" x14ac:dyDescent="0.3">
      <c r="B29" s="9"/>
    </row>
  </sheetData>
  <mergeCells count="3">
    <mergeCell ref="B1:E1"/>
    <mergeCell ref="B3:E3"/>
    <mergeCell ref="H3:K3"/>
  </mergeCells>
  <dataValidations count="2">
    <dataValidation type="list" allowBlank="1" showInputMessage="1" showErrorMessage="1" sqref="E6:E15" xr:uid="{B777E0EF-59DF-4211-AF23-3D50F082F026}">
      <formula1>INDIRECT($D6)</formula1>
    </dataValidation>
    <dataValidation type="list" allowBlank="1" showInputMessage="1" showErrorMessage="1" sqref="D6" xr:uid="{1136F869-EE99-4F58-BF01-04E5DC8A767F}">
      <formula1>$B$18:$E$18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DC6CB4D-854D-41DE-83C2-A5539BEBB3C4}">
          <x14:formula1>
            <xm:f>PhoneList!$B$3:$E$3</xm:f>
          </x14:formula1>
          <xm:sqref>D7:D15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FEACE-0B76-497A-B9FA-BB2C6F07D119}">
  <dimension ref="B1:M24"/>
  <sheetViews>
    <sheetView showGridLines="0" workbookViewId="0">
      <selection activeCell="D22" sqref="D22:D24"/>
    </sheetView>
  </sheetViews>
  <sheetFormatPr defaultRowHeight="14.4" x14ac:dyDescent="0.3"/>
  <cols>
    <col min="1" max="1" width="4.33203125" customWidth="1"/>
    <col min="2" max="2" width="16.6640625" customWidth="1"/>
    <col min="3" max="3" width="23.88671875" bestFit="1" customWidth="1"/>
    <col min="4" max="4" width="23.109375" customWidth="1"/>
    <col min="5" max="5" width="24.6640625" customWidth="1"/>
    <col min="6" max="6" width="10" customWidth="1"/>
    <col min="7" max="7" width="10.6640625" customWidth="1"/>
    <col min="8" max="8" width="16" customWidth="1"/>
    <col min="10" max="10" width="14.21875" customWidth="1"/>
    <col min="11" max="11" width="16.109375" bestFit="1" customWidth="1"/>
    <col min="12" max="12" width="14.21875" customWidth="1"/>
    <col min="13" max="13" width="14.44140625" bestFit="1" customWidth="1"/>
  </cols>
  <sheetData>
    <row r="1" spans="2:13" s="3" customFormat="1" ht="18.600000000000001" thickBot="1" x14ac:dyDescent="0.35">
      <c r="B1" s="10" t="s">
        <v>21</v>
      </c>
      <c r="C1" s="10"/>
      <c r="D1" s="10"/>
      <c r="E1" s="10"/>
    </row>
    <row r="2" spans="2:13" s="3" customFormat="1" x14ac:dyDescent="0.3"/>
    <row r="3" spans="2:13" s="3" customFormat="1" ht="18.600000000000001" thickBot="1" x14ac:dyDescent="0.35">
      <c r="B3" s="11" t="s">
        <v>101</v>
      </c>
      <c r="C3" s="11"/>
      <c r="D3" s="11"/>
      <c r="E3" s="11"/>
      <c r="J3" s="11" t="s">
        <v>20</v>
      </c>
      <c r="K3" s="11"/>
      <c r="L3" s="11"/>
      <c r="M3" s="11"/>
    </row>
    <row r="5" spans="2:13" ht="15.6" x14ac:dyDescent="0.3">
      <c r="B5" s="1" t="s">
        <v>36</v>
      </c>
      <c r="C5" s="1" t="s">
        <v>30</v>
      </c>
      <c r="D5" s="1" t="s">
        <v>87</v>
      </c>
      <c r="E5" s="1" t="s">
        <v>107</v>
      </c>
      <c r="G5" s="1" t="s">
        <v>87</v>
      </c>
      <c r="H5" s="1" t="s">
        <v>107</v>
      </c>
      <c r="J5" s="1" t="s">
        <v>36</v>
      </c>
      <c r="K5" s="1" t="s">
        <v>30</v>
      </c>
      <c r="L5" s="1" t="s">
        <v>87</v>
      </c>
      <c r="M5" s="1" t="s">
        <v>107</v>
      </c>
    </row>
    <row r="6" spans="2:13" x14ac:dyDescent="0.3">
      <c r="B6" s="2" t="s">
        <v>0</v>
      </c>
      <c r="C6" s="2" t="s">
        <v>1</v>
      </c>
      <c r="D6" s="2" t="s">
        <v>57</v>
      </c>
      <c r="E6" s="2" t="s">
        <v>59</v>
      </c>
      <c r="G6" s="2" t="str" cm="1">
        <f t="array" aca="1" ref="G6:G13" ca="1">_xlfn.UNIQUE(OFFSET(D6,0,0,COUNTA(D:D)-1,1))</f>
        <v>iPhone</v>
      </c>
      <c r="H6" s="2" t="str" cm="1">
        <f t="array" ref="H6:H7">_xlfn.UNIQUE(_xlfn._xlws.FILTER(E6:E17,C19=D6:D17))</f>
        <v>iPhone 15</v>
      </c>
      <c r="I6" s="13"/>
      <c r="J6" s="2" t="s">
        <v>0</v>
      </c>
      <c r="K6" s="2" t="s">
        <v>1</v>
      </c>
      <c r="L6" s="2" t="s">
        <v>57</v>
      </c>
      <c r="M6" s="2" t="s">
        <v>59</v>
      </c>
    </row>
    <row r="7" spans="2:13" x14ac:dyDescent="0.3">
      <c r="B7" s="2" t="s">
        <v>2</v>
      </c>
      <c r="C7" s="2" t="s">
        <v>3</v>
      </c>
      <c r="D7" s="2" t="s">
        <v>51</v>
      </c>
      <c r="E7" s="2" t="s">
        <v>60</v>
      </c>
      <c r="G7" s="2" t="str">
        <f ca="1"/>
        <v>SAMSUNG</v>
      </c>
      <c r="H7" s="2" t="str">
        <v>iPhone 15 Pro</v>
      </c>
      <c r="J7" s="2" t="s">
        <v>2</v>
      </c>
      <c r="K7" s="2" t="s">
        <v>3</v>
      </c>
      <c r="L7" s="2" t="s">
        <v>51</v>
      </c>
      <c r="M7" s="2" t="s">
        <v>60</v>
      </c>
    </row>
    <row r="8" spans="2:13" x14ac:dyDescent="0.3">
      <c r="B8" s="2" t="s">
        <v>4</v>
      </c>
      <c r="C8" s="2" t="s">
        <v>5</v>
      </c>
      <c r="D8" s="2" t="s">
        <v>78</v>
      </c>
      <c r="E8" s="2" t="s">
        <v>65</v>
      </c>
      <c r="G8" s="2" t="str">
        <f ca="1"/>
        <v>OnePlus</v>
      </c>
      <c r="H8" s="2"/>
      <c r="J8" s="2" t="s">
        <v>4</v>
      </c>
      <c r="K8" s="2" t="s">
        <v>5</v>
      </c>
      <c r="L8" s="2" t="s">
        <v>78</v>
      </c>
      <c r="M8" s="2" t="s">
        <v>65</v>
      </c>
    </row>
    <row r="9" spans="2:13" x14ac:dyDescent="0.3">
      <c r="B9" s="2" t="s">
        <v>6</v>
      </c>
      <c r="C9" s="2" t="s">
        <v>7</v>
      </c>
      <c r="D9" s="2" t="s">
        <v>119</v>
      </c>
      <c r="E9" s="2" t="s">
        <v>120</v>
      </c>
      <c r="G9" s="2" t="str">
        <f ca="1"/>
        <v>itel</v>
      </c>
      <c r="H9" s="2"/>
      <c r="J9" s="2" t="s">
        <v>6</v>
      </c>
      <c r="K9" s="2" t="s">
        <v>7</v>
      </c>
      <c r="L9" s="2" t="s">
        <v>119</v>
      </c>
      <c r="M9" s="2" t="s">
        <v>120</v>
      </c>
    </row>
    <row r="10" spans="2:13" x14ac:dyDescent="0.3">
      <c r="B10" s="2" t="s">
        <v>8</v>
      </c>
      <c r="C10" s="2" t="s">
        <v>9</v>
      </c>
      <c r="D10" s="2" t="s">
        <v>121</v>
      </c>
      <c r="E10" s="2" t="s">
        <v>122</v>
      </c>
      <c r="G10" s="2" t="str">
        <f ca="1"/>
        <v>Infinix</v>
      </c>
      <c r="H10" s="2"/>
      <c r="J10" s="2" t="s">
        <v>8</v>
      </c>
      <c r="K10" s="2" t="s">
        <v>9</v>
      </c>
      <c r="L10" s="2" t="s">
        <v>121</v>
      </c>
      <c r="M10" s="2" t="s">
        <v>122</v>
      </c>
    </row>
    <row r="11" spans="2:13" x14ac:dyDescent="0.3">
      <c r="B11" s="2" t="s">
        <v>10</v>
      </c>
      <c r="C11" s="2" t="s">
        <v>11</v>
      </c>
      <c r="D11" s="2" t="s">
        <v>78</v>
      </c>
      <c r="E11" s="2" t="s">
        <v>67</v>
      </c>
      <c r="G11" s="2" t="str">
        <f ca="1"/>
        <v>Motorola</v>
      </c>
      <c r="H11" s="2"/>
      <c r="J11" s="2" t="s">
        <v>10</v>
      </c>
      <c r="K11" s="2" t="s">
        <v>11</v>
      </c>
      <c r="L11" s="2" t="s">
        <v>78</v>
      </c>
      <c r="M11" s="2" t="s">
        <v>67</v>
      </c>
    </row>
    <row r="12" spans="2:13" x14ac:dyDescent="0.3">
      <c r="B12" s="2" t="s">
        <v>12</v>
      </c>
      <c r="C12" s="2" t="s">
        <v>13</v>
      </c>
      <c r="D12" s="2" t="s">
        <v>57</v>
      </c>
      <c r="E12" s="2" t="s">
        <v>58</v>
      </c>
      <c r="G12" s="2" t="str">
        <f ca="1"/>
        <v>Xiaomi</v>
      </c>
      <c r="H12" s="2"/>
      <c r="J12" s="2" t="s">
        <v>12</v>
      </c>
      <c r="K12" s="2" t="s">
        <v>13</v>
      </c>
      <c r="L12" s="2" t="s">
        <v>57</v>
      </c>
      <c r="M12" s="2" t="s">
        <v>58</v>
      </c>
    </row>
    <row r="13" spans="2:13" x14ac:dyDescent="0.3">
      <c r="B13" s="2" t="s">
        <v>14</v>
      </c>
      <c r="C13" s="2" t="s">
        <v>15</v>
      </c>
      <c r="D13" s="2" t="s">
        <v>51</v>
      </c>
      <c r="E13" s="2" t="s">
        <v>63</v>
      </c>
      <c r="G13">
        <f ca="1"/>
        <v>0</v>
      </c>
      <c r="J13" s="2" t="s">
        <v>14</v>
      </c>
      <c r="K13" s="2" t="s">
        <v>15</v>
      </c>
      <c r="L13" s="2" t="s">
        <v>51</v>
      </c>
      <c r="M13" s="2" t="s">
        <v>63</v>
      </c>
    </row>
    <row r="14" spans="2:13" x14ac:dyDescent="0.3">
      <c r="B14" s="2" t="s">
        <v>16</v>
      </c>
      <c r="C14" s="2" t="s">
        <v>17</v>
      </c>
      <c r="D14" s="2" t="s">
        <v>78</v>
      </c>
      <c r="E14" s="2" t="s">
        <v>65</v>
      </c>
      <c r="J14" s="2" t="s">
        <v>16</v>
      </c>
      <c r="K14" s="2" t="s">
        <v>17</v>
      </c>
      <c r="L14" s="2" t="s">
        <v>78</v>
      </c>
      <c r="M14" s="2" t="s">
        <v>65</v>
      </c>
    </row>
    <row r="15" spans="2:13" x14ac:dyDescent="0.3">
      <c r="B15" s="2" t="s">
        <v>18</v>
      </c>
      <c r="C15" s="2" t="s">
        <v>19</v>
      </c>
      <c r="D15" s="2" t="s">
        <v>57</v>
      </c>
      <c r="E15" s="2" t="s">
        <v>58</v>
      </c>
      <c r="J15" s="2" t="s">
        <v>18</v>
      </c>
      <c r="K15" s="2" t="s">
        <v>19</v>
      </c>
      <c r="L15" s="2" t="s">
        <v>57</v>
      </c>
      <c r="M15" s="2" t="s">
        <v>58</v>
      </c>
    </row>
    <row r="16" spans="2:13" x14ac:dyDescent="0.3">
      <c r="B16" s="2" t="s">
        <v>96</v>
      </c>
      <c r="C16" s="2" t="s">
        <v>98</v>
      </c>
      <c r="D16" s="2" t="s">
        <v>80</v>
      </c>
      <c r="E16" s="2" t="s">
        <v>81</v>
      </c>
      <c r="F16" s="14"/>
      <c r="J16" s="2" t="s">
        <v>96</v>
      </c>
      <c r="K16" s="2" t="s">
        <v>98</v>
      </c>
      <c r="L16" s="2" t="s">
        <v>80</v>
      </c>
      <c r="M16" s="2" t="s">
        <v>81</v>
      </c>
    </row>
    <row r="17" spans="2:13" x14ac:dyDescent="0.3">
      <c r="B17" s="2" t="s">
        <v>97</v>
      </c>
      <c r="C17" s="2" t="s">
        <v>100</v>
      </c>
      <c r="D17" s="2" t="s">
        <v>95</v>
      </c>
      <c r="E17" s="2" t="s">
        <v>99</v>
      </c>
      <c r="J17" s="2" t="s">
        <v>97</v>
      </c>
      <c r="K17" s="2" t="s">
        <v>100</v>
      </c>
      <c r="L17" s="2" t="s">
        <v>95</v>
      </c>
      <c r="M17" s="2" t="s">
        <v>99</v>
      </c>
    </row>
    <row r="19" spans="2:13" ht="15.6" x14ac:dyDescent="0.3">
      <c r="B19" s="1" t="s">
        <v>87</v>
      </c>
      <c r="C19" s="2" t="s">
        <v>57</v>
      </c>
      <c r="J19" s="1" t="s">
        <v>87</v>
      </c>
      <c r="K19" s="2"/>
    </row>
    <row r="20" spans="2:13" ht="15.6" x14ac:dyDescent="0.3">
      <c r="B20" s="1" t="s">
        <v>107</v>
      </c>
      <c r="C20" s="2" t="s">
        <v>58</v>
      </c>
      <c r="J20" s="1" t="s">
        <v>107</v>
      </c>
      <c r="K20" s="2"/>
    </row>
    <row r="22" spans="2:13" x14ac:dyDescent="0.3">
      <c r="D22" s="8" t="s">
        <v>38</v>
      </c>
    </row>
    <row r="23" spans="2:13" x14ac:dyDescent="0.3">
      <c r="D23" s="9" t="s">
        <v>168</v>
      </c>
    </row>
    <row r="24" spans="2:13" x14ac:dyDescent="0.3">
      <c r="D24" s="9" t="s">
        <v>169</v>
      </c>
    </row>
  </sheetData>
  <dataValidations count="3">
    <dataValidation type="list" allowBlank="1" showInputMessage="1" showErrorMessage="1" sqref="C19" xr:uid="{427F5B85-FE9C-4034-B996-E1231623692B}">
      <formula1>_xlfn.ANCHORARRAY($G$6)</formula1>
    </dataValidation>
    <dataValidation type="list" allowBlank="1" showInputMessage="1" showErrorMessage="1" sqref="C20" xr:uid="{AF86C621-9397-4545-B9F5-A0EAD12ABC94}">
      <formula1>_xlfn.ANCHORARRAY($H$6)</formula1>
    </dataValidation>
    <dataValidation type="list" allowBlank="1" showInputMessage="1" showErrorMessage="1" sqref="H20" xr:uid="{49EBAE2F-2875-4DED-A4A5-1254CDF8B5B8}">
      <formula1>$D$6:$D$17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17D56-90DB-4F60-AFCB-0731F6381DF5}">
  <dimension ref="B1:V22"/>
  <sheetViews>
    <sheetView showGridLines="0" workbookViewId="0">
      <selection activeCell="B20" sqref="B20:B21"/>
    </sheetView>
  </sheetViews>
  <sheetFormatPr defaultRowHeight="14.4" x14ac:dyDescent="0.3"/>
  <cols>
    <col min="1" max="1" width="2.33203125" customWidth="1"/>
    <col min="2" max="2" width="10.88671875" customWidth="1"/>
    <col min="3" max="3" width="17.5546875" customWidth="1"/>
    <col min="4" max="4" width="22.44140625" customWidth="1"/>
    <col min="5" max="5" width="12.33203125" customWidth="1"/>
    <col min="6" max="6" width="14.5546875" customWidth="1"/>
    <col min="7" max="7" width="18.5546875" customWidth="1"/>
    <col min="8" max="8" width="1.77734375" customWidth="1"/>
    <col min="9" max="9" width="17.44140625" bestFit="1" customWidth="1"/>
    <col min="10" max="10" width="22" bestFit="1" customWidth="1"/>
    <col min="11" max="11" width="5.33203125" customWidth="1"/>
    <col min="12" max="12" width="8.88671875" customWidth="1"/>
    <col min="14" max="14" width="11" customWidth="1"/>
    <col min="15" max="15" width="16.109375" bestFit="1" customWidth="1"/>
    <col min="16" max="16" width="22.21875" bestFit="1" customWidth="1"/>
    <col min="17" max="17" width="11.44140625" bestFit="1" customWidth="1"/>
    <col min="18" max="18" width="13.6640625" bestFit="1" customWidth="1"/>
    <col min="19" max="19" width="17.44140625" bestFit="1" customWidth="1"/>
    <col min="21" max="21" width="17.44140625" bestFit="1" customWidth="1"/>
  </cols>
  <sheetData>
    <row r="1" spans="2:22" s="3" customFormat="1" ht="18.600000000000001" thickBot="1" x14ac:dyDescent="0.35">
      <c r="B1" s="40" t="s">
        <v>21</v>
      </c>
      <c r="C1" s="40"/>
      <c r="D1" s="40"/>
      <c r="E1" s="40"/>
      <c r="F1" s="40"/>
      <c r="G1" s="40"/>
    </row>
    <row r="2" spans="2:22" s="3" customFormat="1" x14ac:dyDescent="0.3"/>
    <row r="3" spans="2:22" s="3" customFormat="1" ht="18.600000000000001" thickBot="1" x14ac:dyDescent="0.35">
      <c r="B3" s="41" t="s">
        <v>117</v>
      </c>
      <c r="C3" s="41"/>
      <c r="D3" s="41"/>
      <c r="E3" s="41"/>
      <c r="F3" s="41"/>
      <c r="G3" s="41"/>
      <c r="N3" s="41" t="s">
        <v>20</v>
      </c>
      <c r="O3" s="41"/>
      <c r="P3" s="41"/>
      <c r="Q3" s="41"/>
      <c r="R3" s="41"/>
      <c r="S3" s="41"/>
    </row>
    <row r="5" spans="2:22" ht="15.6" x14ac:dyDescent="0.3">
      <c r="B5" s="1" t="s">
        <v>36</v>
      </c>
      <c r="C5" s="1" t="s">
        <v>30</v>
      </c>
      <c r="D5" s="1" t="s">
        <v>28</v>
      </c>
      <c r="E5" s="1" t="s">
        <v>29</v>
      </c>
      <c r="F5" s="1" t="s">
        <v>31</v>
      </c>
      <c r="G5" s="1" t="s">
        <v>106</v>
      </c>
      <c r="I5" s="1" t="s">
        <v>36</v>
      </c>
      <c r="J5" s="2" t="s">
        <v>96</v>
      </c>
      <c r="L5" s="1" t="s">
        <v>36</v>
      </c>
      <c r="N5" s="1" t="s">
        <v>36</v>
      </c>
      <c r="O5" s="1" t="s">
        <v>30</v>
      </c>
      <c r="P5" s="1" t="s">
        <v>28</v>
      </c>
      <c r="Q5" s="1" t="s">
        <v>29</v>
      </c>
      <c r="R5" s="1" t="s">
        <v>31</v>
      </c>
      <c r="S5" s="1" t="s">
        <v>106</v>
      </c>
      <c r="U5" s="1" t="s">
        <v>36</v>
      </c>
      <c r="V5" s="2"/>
    </row>
    <row r="6" spans="2:22" ht="15.6" x14ac:dyDescent="0.3">
      <c r="B6" s="2" t="s">
        <v>0</v>
      </c>
      <c r="C6" s="2" t="s">
        <v>1</v>
      </c>
      <c r="D6" s="2" t="s">
        <v>23</v>
      </c>
      <c r="E6" s="4">
        <v>45051</v>
      </c>
      <c r="F6" s="4">
        <v>45053</v>
      </c>
      <c r="G6" s="2" t="s">
        <v>32</v>
      </c>
      <c r="I6" s="1" t="s">
        <v>30</v>
      </c>
      <c r="J6" s="2" t="str">
        <f>VLOOKUP($J$5,B:G,ROW(I6)-ROW($I$5)+1,FALSE)</f>
        <v>Daniel James</v>
      </c>
      <c r="K6" s="18"/>
      <c r="L6" s="2" t="str" cm="1">
        <f t="array" aca="1" ref="L6:L18" ca="1">_xlfn.UNIQUE(OFFSET(B6,0,0,COUNTA(B:B)-3,1))</f>
        <v>ID-22001</v>
      </c>
      <c r="N6" s="2" t="s">
        <v>0</v>
      </c>
      <c r="O6" s="2" t="s">
        <v>1</v>
      </c>
      <c r="P6" s="2" t="s">
        <v>23</v>
      </c>
      <c r="Q6" s="4">
        <v>45051</v>
      </c>
      <c r="R6" s="4">
        <v>45053</v>
      </c>
      <c r="S6" s="2" t="s">
        <v>32</v>
      </c>
      <c r="U6" s="1" t="s">
        <v>30</v>
      </c>
      <c r="V6" s="2"/>
    </row>
    <row r="7" spans="2:22" ht="15.6" x14ac:dyDescent="0.3">
      <c r="B7" s="2" t="s">
        <v>2</v>
      </c>
      <c r="C7" s="2" t="s">
        <v>3</v>
      </c>
      <c r="D7" s="2" t="s">
        <v>24</v>
      </c>
      <c r="E7" s="4">
        <v>45051</v>
      </c>
      <c r="F7" s="4">
        <v>45053</v>
      </c>
      <c r="G7" s="2" t="s">
        <v>35</v>
      </c>
      <c r="I7" s="1" t="s">
        <v>28</v>
      </c>
      <c r="J7" s="2" t="str">
        <f t="shared" ref="J7:J10" si="0">VLOOKUP($J$5,B:G,ROW(I7)-ROW($I$5)+1,FALSE)</f>
        <v xml:space="preserve">Apple iPhone 15 Pro Max </v>
      </c>
      <c r="K7" s="18"/>
      <c r="L7" s="2" t="str">
        <f ca="1"/>
        <v>ID-22002</v>
      </c>
      <c r="N7" s="2" t="s">
        <v>2</v>
      </c>
      <c r="O7" s="2" t="s">
        <v>3</v>
      </c>
      <c r="P7" s="2" t="s">
        <v>24</v>
      </c>
      <c r="Q7" s="4">
        <v>45051</v>
      </c>
      <c r="R7" s="4">
        <v>45053</v>
      </c>
      <c r="S7" s="2" t="s">
        <v>35</v>
      </c>
      <c r="U7" s="1" t="s">
        <v>28</v>
      </c>
      <c r="V7" s="2"/>
    </row>
    <row r="8" spans="2:22" ht="15.6" x14ac:dyDescent="0.3">
      <c r="B8" s="2" t="s">
        <v>4</v>
      </c>
      <c r="C8" s="2" t="s">
        <v>5</v>
      </c>
      <c r="D8" s="2" t="s">
        <v>25</v>
      </c>
      <c r="E8" s="4">
        <v>45051</v>
      </c>
      <c r="F8" s="4">
        <v>45053</v>
      </c>
      <c r="G8" s="2" t="s">
        <v>34</v>
      </c>
      <c r="I8" s="1" t="s">
        <v>29</v>
      </c>
      <c r="J8" s="20">
        <f t="shared" si="0"/>
        <v>45131</v>
      </c>
      <c r="K8" s="19"/>
      <c r="L8" s="2" t="str">
        <f ca="1"/>
        <v>ID-22003</v>
      </c>
      <c r="N8" s="2" t="s">
        <v>4</v>
      </c>
      <c r="O8" s="2" t="s">
        <v>5</v>
      </c>
      <c r="P8" s="2" t="s">
        <v>25</v>
      </c>
      <c r="Q8" s="4">
        <v>45051</v>
      </c>
      <c r="R8" s="4">
        <v>45053</v>
      </c>
      <c r="S8" s="2" t="s">
        <v>34</v>
      </c>
      <c r="U8" s="1" t="s">
        <v>29</v>
      </c>
      <c r="V8" s="20"/>
    </row>
    <row r="9" spans="2:22" ht="15.6" x14ac:dyDescent="0.3">
      <c r="B9" s="2" t="s">
        <v>6</v>
      </c>
      <c r="C9" s="2" t="s">
        <v>7</v>
      </c>
      <c r="D9" s="2" t="s">
        <v>26</v>
      </c>
      <c r="E9" s="4">
        <v>45075</v>
      </c>
      <c r="F9" s="4">
        <v>45087</v>
      </c>
      <c r="G9" s="2" t="s">
        <v>34</v>
      </c>
      <c r="I9" s="1" t="s">
        <v>31</v>
      </c>
      <c r="J9" s="20">
        <f t="shared" si="0"/>
        <v>45134</v>
      </c>
      <c r="K9" s="19"/>
      <c r="L9" s="2" t="str">
        <f ca="1"/>
        <v>ID-22004</v>
      </c>
      <c r="N9" s="2" t="s">
        <v>6</v>
      </c>
      <c r="O9" s="2" t="s">
        <v>7</v>
      </c>
      <c r="P9" s="2" t="s">
        <v>26</v>
      </c>
      <c r="Q9" s="4">
        <v>45075</v>
      </c>
      <c r="R9" s="4">
        <v>45087</v>
      </c>
      <c r="S9" s="2" t="s">
        <v>34</v>
      </c>
      <c r="U9" s="1" t="s">
        <v>31</v>
      </c>
      <c r="V9" s="20"/>
    </row>
    <row r="10" spans="2:22" ht="15.6" x14ac:dyDescent="0.3">
      <c r="B10" s="2" t="s">
        <v>8</v>
      </c>
      <c r="C10" s="2" t="s">
        <v>9</v>
      </c>
      <c r="D10" s="2" t="s">
        <v>24</v>
      </c>
      <c r="E10" s="4">
        <v>45085</v>
      </c>
      <c r="F10" s="4">
        <v>45087</v>
      </c>
      <c r="G10" s="2" t="s">
        <v>32</v>
      </c>
      <c r="I10" s="1" t="s">
        <v>106</v>
      </c>
      <c r="J10" s="2" t="str">
        <f t="shared" si="0"/>
        <v>MFS</v>
      </c>
      <c r="K10" s="18"/>
      <c r="L10" s="2" t="str">
        <f ca="1"/>
        <v>ID-22005</v>
      </c>
      <c r="N10" s="2" t="s">
        <v>8</v>
      </c>
      <c r="O10" s="2" t="s">
        <v>9</v>
      </c>
      <c r="P10" s="2" t="s">
        <v>24</v>
      </c>
      <c r="Q10" s="4">
        <v>45085</v>
      </c>
      <c r="R10" s="4">
        <v>45087</v>
      </c>
      <c r="S10" s="2" t="s">
        <v>32</v>
      </c>
      <c r="U10" s="1" t="s">
        <v>106</v>
      </c>
      <c r="V10" s="2"/>
    </row>
    <row r="11" spans="2:22" x14ac:dyDescent="0.3">
      <c r="B11" s="2" t="s">
        <v>10</v>
      </c>
      <c r="C11" s="2" t="s">
        <v>11</v>
      </c>
      <c r="D11" s="2" t="s">
        <v>27</v>
      </c>
      <c r="E11" s="4">
        <v>45087</v>
      </c>
      <c r="F11" s="4">
        <v>45087</v>
      </c>
      <c r="G11" s="2" t="s">
        <v>33</v>
      </c>
      <c r="L11" s="2" t="str">
        <f ca="1"/>
        <v>ID-22006</v>
      </c>
      <c r="N11" s="2" t="s">
        <v>10</v>
      </c>
      <c r="O11" s="2" t="s">
        <v>11</v>
      </c>
      <c r="P11" s="2" t="s">
        <v>27</v>
      </c>
      <c r="Q11" s="4">
        <v>45087</v>
      </c>
      <c r="R11" s="4">
        <v>45087</v>
      </c>
      <c r="S11" s="2" t="s">
        <v>33</v>
      </c>
    </row>
    <row r="12" spans="2:22" x14ac:dyDescent="0.3">
      <c r="B12" s="2" t="s">
        <v>12</v>
      </c>
      <c r="C12" s="2" t="s">
        <v>13</v>
      </c>
      <c r="D12" s="2" t="s">
        <v>23</v>
      </c>
      <c r="E12" s="4">
        <v>45088</v>
      </c>
      <c r="F12" s="4">
        <v>45087</v>
      </c>
      <c r="G12" s="2" t="s">
        <v>35</v>
      </c>
      <c r="L12" s="2" t="str">
        <f ca="1"/>
        <v>ID-22007</v>
      </c>
      <c r="N12" s="2" t="s">
        <v>12</v>
      </c>
      <c r="O12" s="2" t="s">
        <v>13</v>
      </c>
      <c r="P12" s="2" t="s">
        <v>23</v>
      </c>
      <c r="Q12" s="4">
        <v>45088</v>
      </c>
      <c r="R12" s="4">
        <v>45087</v>
      </c>
      <c r="S12" s="2" t="s">
        <v>35</v>
      </c>
    </row>
    <row r="13" spans="2:22" x14ac:dyDescent="0.3">
      <c r="B13" s="2" t="s">
        <v>14</v>
      </c>
      <c r="C13" s="2" t="s">
        <v>15</v>
      </c>
      <c r="D13" s="2" t="s">
        <v>25</v>
      </c>
      <c r="E13" s="4">
        <v>45122</v>
      </c>
      <c r="F13" s="4">
        <v>45129</v>
      </c>
      <c r="G13" s="2" t="s">
        <v>35</v>
      </c>
      <c r="L13" s="2" t="str">
        <f ca="1"/>
        <v>ID-22008</v>
      </c>
      <c r="N13" s="2" t="s">
        <v>14</v>
      </c>
      <c r="O13" s="2" t="s">
        <v>15</v>
      </c>
      <c r="P13" s="2" t="s">
        <v>25</v>
      </c>
      <c r="Q13" s="4">
        <v>45122</v>
      </c>
      <c r="R13" s="4">
        <v>45129</v>
      </c>
      <c r="S13" s="2" t="s">
        <v>35</v>
      </c>
    </row>
    <row r="14" spans="2:22" x14ac:dyDescent="0.3">
      <c r="B14" s="2" t="s">
        <v>16</v>
      </c>
      <c r="C14" s="2" t="s">
        <v>17</v>
      </c>
      <c r="D14" s="2" t="s">
        <v>23</v>
      </c>
      <c r="E14" s="4">
        <v>45127</v>
      </c>
      <c r="F14" s="4">
        <v>45129</v>
      </c>
      <c r="G14" s="2" t="s">
        <v>32</v>
      </c>
      <c r="L14" s="2" t="str">
        <f ca="1"/>
        <v>ID-22009</v>
      </c>
      <c r="N14" s="2" t="s">
        <v>16</v>
      </c>
      <c r="O14" s="2" t="s">
        <v>17</v>
      </c>
      <c r="P14" s="2" t="s">
        <v>23</v>
      </c>
      <c r="Q14" s="4">
        <v>45127</v>
      </c>
      <c r="R14" s="4">
        <v>45129</v>
      </c>
      <c r="S14" s="2" t="s">
        <v>32</v>
      </c>
    </row>
    <row r="15" spans="2:22" x14ac:dyDescent="0.3">
      <c r="B15" s="2" t="s">
        <v>18</v>
      </c>
      <c r="C15" s="2" t="s">
        <v>19</v>
      </c>
      <c r="D15" s="2" t="s">
        <v>24</v>
      </c>
      <c r="E15" s="4">
        <v>45128</v>
      </c>
      <c r="F15" s="4">
        <v>45129</v>
      </c>
      <c r="G15" s="2" t="s">
        <v>32</v>
      </c>
      <c r="L15" s="2" t="str">
        <f ca="1"/>
        <v>ID-22010</v>
      </c>
      <c r="N15" s="2" t="s">
        <v>18</v>
      </c>
      <c r="O15" s="2" t="s">
        <v>19</v>
      </c>
      <c r="P15" s="2" t="s">
        <v>24</v>
      </c>
      <c r="Q15" s="4">
        <v>45128</v>
      </c>
      <c r="R15" s="4">
        <v>45129</v>
      </c>
      <c r="S15" s="2" t="s">
        <v>32</v>
      </c>
    </row>
    <row r="16" spans="2:22" x14ac:dyDescent="0.3">
      <c r="B16" s="2" t="s">
        <v>96</v>
      </c>
      <c r="C16" s="2" t="s">
        <v>124</v>
      </c>
      <c r="D16" s="2" t="s">
        <v>23</v>
      </c>
      <c r="E16" s="4">
        <v>45131</v>
      </c>
      <c r="F16" s="4">
        <v>45134</v>
      </c>
      <c r="G16" s="2" t="s">
        <v>33</v>
      </c>
      <c r="L16" t="str">
        <f ca="1"/>
        <v>ID-22011</v>
      </c>
      <c r="N16" s="2" t="s">
        <v>96</v>
      </c>
      <c r="O16" s="2" t="s">
        <v>124</v>
      </c>
      <c r="P16" s="2" t="s">
        <v>23</v>
      </c>
      <c r="Q16" s="4">
        <v>45131</v>
      </c>
      <c r="R16" s="4">
        <v>45134</v>
      </c>
      <c r="S16" s="2" t="s">
        <v>33</v>
      </c>
    </row>
    <row r="17" spans="2:19" x14ac:dyDescent="0.3">
      <c r="B17" s="2" t="s">
        <v>97</v>
      </c>
      <c r="C17" s="2" t="s">
        <v>125</v>
      </c>
      <c r="D17" s="2" t="s">
        <v>126</v>
      </c>
      <c r="E17" s="4">
        <v>45132</v>
      </c>
      <c r="F17" s="4">
        <v>45136</v>
      </c>
      <c r="G17" s="2" t="s">
        <v>34</v>
      </c>
      <c r="L17" t="str">
        <f ca="1"/>
        <v>ID-22012</v>
      </c>
      <c r="N17" s="2" t="s">
        <v>97</v>
      </c>
      <c r="O17" s="2" t="s">
        <v>125</v>
      </c>
      <c r="P17" s="2" t="s">
        <v>126</v>
      </c>
      <c r="Q17" s="4">
        <v>45132</v>
      </c>
      <c r="R17" s="4">
        <v>45136</v>
      </c>
      <c r="S17" s="2" t="s">
        <v>34</v>
      </c>
    </row>
    <row r="18" spans="2:19" x14ac:dyDescent="0.3">
      <c r="L18">
        <f ca="1"/>
        <v>0</v>
      </c>
    </row>
    <row r="20" spans="2:19" x14ac:dyDescent="0.3">
      <c r="B20" s="8" t="s">
        <v>38</v>
      </c>
    </row>
    <row r="21" spans="2:19" x14ac:dyDescent="0.3">
      <c r="B21" s="9" t="s">
        <v>170</v>
      </c>
    </row>
    <row r="22" spans="2:19" x14ac:dyDescent="0.3">
      <c r="B22" s="9"/>
    </row>
  </sheetData>
  <mergeCells count="3">
    <mergeCell ref="B1:G1"/>
    <mergeCell ref="B3:G3"/>
    <mergeCell ref="N3:S3"/>
  </mergeCells>
  <phoneticPr fontId="5" type="noConversion"/>
  <dataValidations count="1">
    <dataValidation type="list" allowBlank="1" showInputMessage="1" showErrorMessage="1" sqref="J5" xr:uid="{C94EF810-18E5-4032-83D7-5F7174248261}">
      <formula1>_xlfn.ANCHORARRAY($L$6)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7BC95-E8E2-46FD-B2A4-168EC5E624A4}">
  <dimension ref="B1:X22"/>
  <sheetViews>
    <sheetView showGridLines="0" workbookViewId="0">
      <selection activeCell="B20" sqref="B20:B21"/>
    </sheetView>
  </sheetViews>
  <sheetFormatPr defaultRowHeight="14.4" x14ac:dyDescent="0.3"/>
  <cols>
    <col min="1" max="1" width="2.21875" customWidth="1"/>
    <col min="2" max="2" width="10.33203125" customWidth="1"/>
    <col min="3" max="3" width="16.5546875" customWidth="1"/>
    <col min="4" max="4" width="11.77734375" customWidth="1"/>
    <col min="5" max="5" width="15.6640625" customWidth="1"/>
    <col min="6" max="6" width="12.21875" customWidth="1"/>
    <col min="7" max="7" width="11.77734375" customWidth="1"/>
    <col min="8" max="8" width="2.44140625" customWidth="1"/>
    <col min="9" max="9" width="17.33203125" customWidth="1"/>
    <col min="10" max="10" width="14.6640625" customWidth="1"/>
    <col min="11" max="11" width="3.109375" customWidth="1"/>
    <col min="12" max="12" width="10.21875" customWidth="1"/>
    <col min="13" max="13" width="14" customWidth="1"/>
    <col min="14" max="14" width="11.6640625" customWidth="1"/>
    <col min="16" max="16" width="11.5546875" customWidth="1"/>
    <col min="17" max="17" width="16.109375" bestFit="1" customWidth="1"/>
    <col min="18" max="18" width="9.44140625" bestFit="1" customWidth="1"/>
    <col min="19" max="19" width="14.44140625" bestFit="1" customWidth="1"/>
    <col min="20" max="20" width="10.5546875" bestFit="1" customWidth="1"/>
    <col min="21" max="21" width="12.5546875" customWidth="1"/>
  </cols>
  <sheetData>
    <row r="1" spans="2:24" s="3" customFormat="1" ht="18.600000000000001" thickBot="1" x14ac:dyDescent="0.35">
      <c r="B1" s="10" t="s">
        <v>21</v>
      </c>
      <c r="C1" s="10"/>
      <c r="D1" s="10"/>
      <c r="E1" s="10"/>
      <c r="F1" s="10"/>
      <c r="G1" s="10"/>
    </row>
    <row r="2" spans="2:24" s="3" customFormat="1" ht="18.600000000000001" thickBot="1" x14ac:dyDescent="0.35">
      <c r="P2" s="11" t="s">
        <v>20</v>
      </c>
      <c r="Q2" s="11"/>
      <c r="R2" s="11"/>
      <c r="S2" s="11"/>
      <c r="T2" s="11"/>
      <c r="U2" s="11"/>
    </row>
    <row r="3" spans="2:24" s="3" customFormat="1" ht="18.600000000000001" thickBot="1" x14ac:dyDescent="0.35">
      <c r="B3" s="11" t="s">
        <v>105</v>
      </c>
      <c r="C3" s="11"/>
      <c r="D3" s="11"/>
      <c r="E3" s="11"/>
      <c r="F3" s="11"/>
      <c r="G3" s="11"/>
      <c r="P3"/>
      <c r="Q3"/>
      <c r="R3"/>
      <c r="S3"/>
      <c r="T3"/>
      <c r="U3"/>
      <c r="V3"/>
      <c r="W3"/>
      <c r="X3"/>
    </row>
    <row r="4" spans="2:24" ht="15.6" x14ac:dyDescent="0.3">
      <c r="P4" s="1" t="s">
        <v>36</v>
      </c>
      <c r="Q4" s="1" t="s">
        <v>30</v>
      </c>
      <c r="R4" s="1" t="s">
        <v>87</v>
      </c>
      <c r="S4" s="1" t="s">
        <v>107</v>
      </c>
      <c r="T4" s="1" t="s">
        <v>108</v>
      </c>
      <c r="U4" s="1" t="s">
        <v>109</v>
      </c>
      <c r="W4" s="1" t="s">
        <v>87</v>
      </c>
      <c r="X4" s="2"/>
    </row>
    <row r="5" spans="2:24" ht="15.6" x14ac:dyDescent="0.3">
      <c r="B5" s="1" t="s">
        <v>36</v>
      </c>
      <c r="C5" s="1" t="s">
        <v>30</v>
      </c>
      <c r="D5" s="1" t="s">
        <v>87</v>
      </c>
      <c r="E5" s="1" t="s">
        <v>107</v>
      </c>
      <c r="F5" s="1" t="s">
        <v>108</v>
      </c>
      <c r="G5" s="1" t="s">
        <v>109</v>
      </c>
      <c r="I5" s="1" t="s">
        <v>87</v>
      </c>
      <c r="J5" s="2" t="s">
        <v>80</v>
      </c>
      <c r="L5" s="1" t="s">
        <v>87</v>
      </c>
      <c r="M5" s="1" t="s">
        <v>107</v>
      </c>
      <c r="N5" s="1" t="s">
        <v>116</v>
      </c>
      <c r="P5" s="2" t="s">
        <v>0</v>
      </c>
      <c r="Q5" s="2" t="s">
        <v>1</v>
      </c>
      <c r="R5" s="2" t="s">
        <v>57</v>
      </c>
      <c r="S5" s="2" t="s">
        <v>58</v>
      </c>
      <c r="T5" s="2" t="s">
        <v>113</v>
      </c>
      <c r="U5" s="16">
        <v>1502</v>
      </c>
      <c r="W5" s="1" t="s">
        <v>107</v>
      </c>
      <c r="X5" s="2"/>
    </row>
    <row r="6" spans="2:24" ht="15.6" x14ac:dyDescent="0.3">
      <c r="B6" s="2" t="s">
        <v>0</v>
      </c>
      <c r="C6" s="2" t="s">
        <v>1</v>
      </c>
      <c r="D6" s="2" t="s">
        <v>57</v>
      </c>
      <c r="E6" s="2" t="s">
        <v>58</v>
      </c>
      <c r="F6" s="2" t="s">
        <v>113</v>
      </c>
      <c r="G6" s="16">
        <v>1502</v>
      </c>
      <c r="I6" s="1" t="s">
        <v>107</v>
      </c>
      <c r="J6" s="2" t="s">
        <v>81</v>
      </c>
      <c r="L6" s="2" t="str" cm="1">
        <f t="array" aca="1" ref="L6:L10" ca="1">_xlfn.UNIQUE(OFFSET(D6,0,0,COUNTA(D:D)-1,1))</f>
        <v>iPhone</v>
      </c>
      <c r="M6" s="2" t="str" cm="1">
        <f t="array" ref="M6">_xlfn.UNIQUE(_xlfn._xlws.FILTER(E:E,J5=D:D))</f>
        <v>Moto Edge+</v>
      </c>
      <c r="N6" s="2" t="str" cm="1">
        <f t="array" ref="N6">_xlfn.UNIQUE(_xlfn._xlws.FILTER(F:F,J6=E:E))</f>
        <v>Exynos</v>
      </c>
      <c r="P6" s="2" t="s">
        <v>2</v>
      </c>
      <c r="Q6" s="2" t="s">
        <v>3</v>
      </c>
      <c r="R6" s="2" t="s">
        <v>51</v>
      </c>
      <c r="S6" s="2" t="s">
        <v>60</v>
      </c>
      <c r="T6" s="2" t="s">
        <v>110</v>
      </c>
      <c r="U6" s="16">
        <v>1515</v>
      </c>
      <c r="W6" s="1" t="s">
        <v>116</v>
      </c>
      <c r="X6" s="2"/>
    </row>
    <row r="7" spans="2:24" ht="15.6" x14ac:dyDescent="0.3">
      <c r="B7" s="2" t="s">
        <v>2</v>
      </c>
      <c r="C7" s="2" t="s">
        <v>3</v>
      </c>
      <c r="D7" s="2" t="s">
        <v>51</v>
      </c>
      <c r="E7" s="2" t="s">
        <v>60</v>
      </c>
      <c r="F7" s="2" t="s">
        <v>110</v>
      </c>
      <c r="G7" s="16">
        <v>1515</v>
      </c>
      <c r="I7" s="1" t="s">
        <v>116</v>
      </c>
      <c r="J7" s="2" t="s">
        <v>110</v>
      </c>
      <c r="L7" s="2" t="str">
        <f ca="1"/>
        <v>SAMSUNG</v>
      </c>
      <c r="M7" s="2"/>
      <c r="P7" s="2" t="s">
        <v>4</v>
      </c>
      <c r="Q7" s="2" t="s">
        <v>5</v>
      </c>
      <c r="R7" s="2" t="s">
        <v>78</v>
      </c>
      <c r="S7" s="2" t="s">
        <v>65</v>
      </c>
      <c r="T7" s="2" t="s">
        <v>110</v>
      </c>
      <c r="U7" s="16">
        <v>1081</v>
      </c>
      <c r="W7" s="17" t="s">
        <v>109</v>
      </c>
      <c r="X7" s="16"/>
    </row>
    <row r="8" spans="2:24" ht="15.6" x14ac:dyDescent="0.3">
      <c r="B8" s="2" t="s">
        <v>4</v>
      </c>
      <c r="C8" s="2" t="s">
        <v>5</v>
      </c>
      <c r="D8" s="2" t="s">
        <v>78</v>
      </c>
      <c r="E8" s="2" t="s">
        <v>65</v>
      </c>
      <c r="F8" s="2" t="s">
        <v>110</v>
      </c>
      <c r="G8" s="16">
        <v>1081</v>
      </c>
      <c r="I8" s="17" t="s">
        <v>109</v>
      </c>
      <c r="J8" s="16" cm="1">
        <f t="array" ref="J8">INDEX(G:G,MATCH(1,(J5=D:D)*(J6=E:E)*(J7=F:F),0))</f>
        <v>1670</v>
      </c>
      <c r="L8" s="2" t="str">
        <f ca="1"/>
        <v>OnePlus</v>
      </c>
      <c r="M8" s="2"/>
      <c r="P8" s="2" t="s">
        <v>6</v>
      </c>
      <c r="Q8" s="2" t="s">
        <v>7</v>
      </c>
      <c r="R8" s="2" t="s">
        <v>57</v>
      </c>
      <c r="S8" s="2" t="s">
        <v>118</v>
      </c>
      <c r="T8" s="2" t="s">
        <v>115</v>
      </c>
      <c r="U8" s="16">
        <v>1242</v>
      </c>
    </row>
    <row r="9" spans="2:24" x14ac:dyDescent="0.3">
      <c r="B9" s="2" t="s">
        <v>6</v>
      </c>
      <c r="C9" s="2" t="s">
        <v>7</v>
      </c>
      <c r="D9" s="2" t="s">
        <v>57</v>
      </c>
      <c r="E9" s="2" t="s">
        <v>118</v>
      </c>
      <c r="F9" s="2" t="s">
        <v>115</v>
      </c>
      <c r="G9" s="16">
        <v>1242</v>
      </c>
      <c r="L9" s="2" t="str">
        <f ca="1"/>
        <v>Motorola</v>
      </c>
      <c r="M9" s="2"/>
      <c r="P9" s="2" t="s">
        <v>8</v>
      </c>
      <c r="Q9" s="2" t="s">
        <v>9</v>
      </c>
      <c r="R9" s="2" t="s">
        <v>51</v>
      </c>
      <c r="S9" s="2" t="s">
        <v>60</v>
      </c>
      <c r="T9" s="2" t="s">
        <v>112</v>
      </c>
      <c r="U9" s="16">
        <v>1914</v>
      </c>
    </row>
    <row r="10" spans="2:24" x14ac:dyDescent="0.3">
      <c r="B10" s="2" t="s">
        <v>8</v>
      </c>
      <c r="C10" s="2" t="s">
        <v>9</v>
      </c>
      <c r="D10" s="2" t="s">
        <v>51</v>
      </c>
      <c r="E10" s="2" t="s">
        <v>60</v>
      </c>
      <c r="F10" s="2" t="s">
        <v>112</v>
      </c>
      <c r="G10" s="16">
        <v>1914</v>
      </c>
      <c r="L10" s="2" t="str">
        <f ca="1"/>
        <v>Xiaomi</v>
      </c>
      <c r="M10" s="2"/>
      <c r="P10" s="2" t="s">
        <v>10</v>
      </c>
      <c r="Q10" s="2" t="s">
        <v>11</v>
      </c>
      <c r="R10" s="2" t="s">
        <v>78</v>
      </c>
      <c r="S10" s="2" t="s">
        <v>67</v>
      </c>
      <c r="T10" s="2" t="s">
        <v>111</v>
      </c>
      <c r="U10" s="16">
        <v>1228</v>
      </c>
    </row>
    <row r="11" spans="2:24" x14ac:dyDescent="0.3">
      <c r="B11" s="2" t="s">
        <v>10</v>
      </c>
      <c r="C11" s="2" t="s">
        <v>11</v>
      </c>
      <c r="D11" s="2" t="s">
        <v>78</v>
      </c>
      <c r="E11" s="2" t="s">
        <v>67</v>
      </c>
      <c r="F11" s="2" t="s">
        <v>111</v>
      </c>
      <c r="G11" s="16">
        <v>1228</v>
      </c>
      <c r="P11" s="2" t="s">
        <v>12</v>
      </c>
      <c r="Q11" s="2" t="s">
        <v>13</v>
      </c>
      <c r="R11" s="2" t="s">
        <v>57</v>
      </c>
      <c r="S11" s="2" t="s">
        <v>58</v>
      </c>
      <c r="T11" s="2" t="s">
        <v>114</v>
      </c>
      <c r="U11" s="16">
        <v>1117</v>
      </c>
    </row>
    <row r="12" spans="2:24" x14ac:dyDescent="0.3">
      <c r="B12" s="2" t="s">
        <v>12</v>
      </c>
      <c r="C12" s="2" t="s">
        <v>13</v>
      </c>
      <c r="D12" s="2" t="s">
        <v>57</v>
      </c>
      <c r="E12" s="2" t="s">
        <v>58</v>
      </c>
      <c r="F12" s="2" t="s">
        <v>114</v>
      </c>
      <c r="G12" s="16">
        <v>1117</v>
      </c>
      <c r="P12" s="2" t="s">
        <v>14</v>
      </c>
      <c r="Q12" s="2" t="s">
        <v>15</v>
      </c>
      <c r="R12" s="2" t="s">
        <v>51</v>
      </c>
      <c r="S12" s="2" t="s">
        <v>60</v>
      </c>
      <c r="T12" s="2" t="s">
        <v>111</v>
      </c>
      <c r="U12" s="16">
        <v>1785</v>
      </c>
    </row>
    <row r="13" spans="2:24" x14ac:dyDescent="0.3">
      <c r="B13" s="2" t="s">
        <v>14</v>
      </c>
      <c r="C13" s="2" t="s">
        <v>15</v>
      </c>
      <c r="D13" s="2" t="s">
        <v>51</v>
      </c>
      <c r="E13" s="2" t="s">
        <v>60</v>
      </c>
      <c r="F13" s="2" t="s">
        <v>111</v>
      </c>
      <c r="G13" s="16">
        <v>1785</v>
      </c>
      <c r="P13" s="2" t="s">
        <v>16</v>
      </c>
      <c r="Q13" s="2" t="s">
        <v>17</v>
      </c>
      <c r="R13" s="2" t="s">
        <v>78</v>
      </c>
      <c r="S13" s="2" t="s">
        <v>65</v>
      </c>
      <c r="T13" s="2" t="s">
        <v>111</v>
      </c>
      <c r="U13" s="16">
        <v>1801</v>
      </c>
    </row>
    <row r="14" spans="2:24" x14ac:dyDescent="0.3">
      <c r="B14" s="2" t="s">
        <v>16</v>
      </c>
      <c r="C14" s="2" t="s">
        <v>17</v>
      </c>
      <c r="D14" s="2" t="s">
        <v>78</v>
      </c>
      <c r="E14" s="2" t="s">
        <v>65</v>
      </c>
      <c r="F14" s="2" t="s">
        <v>111</v>
      </c>
      <c r="G14" s="16">
        <v>1801</v>
      </c>
      <c r="P14" s="2" t="s">
        <v>18</v>
      </c>
      <c r="Q14" s="2" t="s">
        <v>19</v>
      </c>
      <c r="R14" s="2" t="s">
        <v>57</v>
      </c>
      <c r="S14" s="2" t="s">
        <v>123</v>
      </c>
      <c r="T14" s="2" t="s">
        <v>114</v>
      </c>
      <c r="U14" s="16">
        <v>1117</v>
      </c>
    </row>
    <row r="15" spans="2:24" x14ac:dyDescent="0.3">
      <c r="B15" s="2" t="s">
        <v>18</v>
      </c>
      <c r="C15" s="2" t="s">
        <v>19</v>
      </c>
      <c r="D15" s="2" t="s">
        <v>57</v>
      </c>
      <c r="E15" s="2" t="s">
        <v>123</v>
      </c>
      <c r="F15" s="2" t="s">
        <v>114</v>
      </c>
      <c r="G15" s="16">
        <v>1117</v>
      </c>
      <c r="P15" s="2" t="s">
        <v>96</v>
      </c>
      <c r="Q15" s="2" t="s">
        <v>98</v>
      </c>
      <c r="R15" s="2" t="s">
        <v>80</v>
      </c>
      <c r="S15" s="2" t="s">
        <v>81</v>
      </c>
      <c r="T15" s="2" t="s">
        <v>110</v>
      </c>
      <c r="U15" s="16">
        <v>1670</v>
      </c>
    </row>
    <row r="16" spans="2:24" x14ac:dyDescent="0.3">
      <c r="B16" s="2" t="s">
        <v>96</v>
      </c>
      <c r="C16" s="2" t="s">
        <v>98</v>
      </c>
      <c r="D16" s="2" t="s">
        <v>80</v>
      </c>
      <c r="E16" s="2" t="s">
        <v>81</v>
      </c>
      <c r="F16" s="2" t="s">
        <v>110</v>
      </c>
      <c r="G16" s="16">
        <v>1670</v>
      </c>
      <c r="P16" s="2" t="s">
        <v>97</v>
      </c>
      <c r="Q16" s="2" t="s">
        <v>100</v>
      </c>
      <c r="R16" s="2" t="s">
        <v>95</v>
      </c>
      <c r="S16" s="2" t="s">
        <v>99</v>
      </c>
      <c r="T16" s="2" t="s">
        <v>111</v>
      </c>
      <c r="U16" s="16">
        <v>1414</v>
      </c>
    </row>
    <row r="17" spans="2:21" x14ac:dyDescent="0.3">
      <c r="B17" s="2" t="s">
        <v>97</v>
      </c>
      <c r="C17" s="2" t="s">
        <v>100</v>
      </c>
      <c r="D17" s="2" t="s">
        <v>95</v>
      </c>
      <c r="E17" s="2" t="s">
        <v>99</v>
      </c>
      <c r="F17" s="2" t="s">
        <v>111</v>
      </c>
      <c r="G17" s="16">
        <v>1414</v>
      </c>
      <c r="P17" s="2" t="s">
        <v>102</v>
      </c>
      <c r="Q17" s="2" t="s">
        <v>104</v>
      </c>
      <c r="R17" s="2" t="s">
        <v>57</v>
      </c>
      <c r="S17" s="2" t="s">
        <v>103</v>
      </c>
      <c r="T17" s="2" t="s">
        <v>115</v>
      </c>
      <c r="U17" s="16">
        <v>1810</v>
      </c>
    </row>
    <row r="18" spans="2:21" x14ac:dyDescent="0.3">
      <c r="B18" s="2" t="s">
        <v>102</v>
      </c>
      <c r="C18" s="2" t="s">
        <v>104</v>
      </c>
      <c r="D18" s="2" t="s">
        <v>57</v>
      </c>
      <c r="E18" s="2" t="s">
        <v>103</v>
      </c>
      <c r="F18" s="2" t="s">
        <v>115</v>
      </c>
      <c r="G18" s="16">
        <v>1810</v>
      </c>
    </row>
    <row r="20" spans="2:21" x14ac:dyDescent="0.3">
      <c r="B20" s="8" t="s">
        <v>38</v>
      </c>
    </row>
    <row r="21" spans="2:21" x14ac:dyDescent="0.3">
      <c r="B21" s="9" t="s">
        <v>170</v>
      </c>
    </row>
    <row r="22" spans="2:21" x14ac:dyDescent="0.3">
      <c r="B22" s="9" t="s">
        <v>171</v>
      </c>
    </row>
  </sheetData>
  <phoneticPr fontId="5" type="noConversion"/>
  <dataValidations count="3">
    <dataValidation type="list" allowBlank="1" showInputMessage="1" showErrorMessage="1" sqref="J5" xr:uid="{E5DB7855-D658-4209-8051-737E22A739FD}">
      <formula1>_xlfn.ANCHORARRAY($L$6)</formula1>
    </dataValidation>
    <dataValidation type="list" allowBlank="1" showInputMessage="1" showErrorMessage="1" sqref="J6" xr:uid="{93CE26EE-1253-4E54-802B-C39025B0FF04}">
      <formula1>_xlfn.ANCHORARRAY($M$6)</formula1>
    </dataValidation>
    <dataValidation type="list" allowBlank="1" showInputMessage="1" showErrorMessage="1" sqref="J7" xr:uid="{5EA334BA-CDC5-4D51-8D00-692B877AD109}">
      <formula1>_xlfn.ANCHORARRAY($N$6)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9BD94-A39E-4611-B104-6126BE921066}">
  <dimension ref="B1:L20"/>
  <sheetViews>
    <sheetView showGridLines="0" workbookViewId="0">
      <selection activeCell="B21" sqref="B21"/>
    </sheetView>
  </sheetViews>
  <sheetFormatPr defaultRowHeight="14.4" x14ac:dyDescent="0.3"/>
  <cols>
    <col min="1" max="1" width="2.77734375" customWidth="1"/>
    <col min="2" max="2" width="15.109375" customWidth="1"/>
    <col min="3" max="3" width="20.109375" customWidth="1"/>
    <col min="4" max="4" width="15.44140625" customWidth="1"/>
    <col min="5" max="5" width="21.109375" customWidth="1"/>
    <col min="9" max="9" width="11.109375" customWidth="1"/>
    <col min="10" max="10" width="16.109375" bestFit="1" customWidth="1"/>
    <col min="11" max="11" width="9.44140625" bestFit="1" customWidth="1"/>
    <col min="12" max="12" width="16.33203125" bestFit="1" customWidth="1"/>
  </cols>
  <sheetData>
    <row r="1" spans="2:12" s="3" customFormat="1" ht="18.600000000000001" thickBot="1" x14ac:dyDescent="0.35">
      <c r="B1" s="40" t="s">
        <v>21</v>
      </c>
      <c r="C1" s="40"/>
      <c r="D1" s="40"/>
      <c r="E1" s="40"/>
    </row>
    <row r="2" spans="2:12" s="3" customFormat="1" x14ac:dyDescent="0.3"/>
    <row r="3" spans="2:12" s="3" customFormat="1" ht="18.600000000000001" thickBot="1" x14ac:dyDescent="0.35">
      <c r="B3" s="41" t="s">
        <v>82</v>
      </c>
      <c r="C3" s="41"/>
      <c r="D3" s="41"/>
      <c r="E3" s="41"/>
      <c r="I3" s="41" t="s">
        <v>20</v>
      </c>
      <c r="J3" s="41"/>
      <c r="K3" s="41"/>
      <c r="L3" s="41"/>
    </row>
    <row r="5" spans="2:12" ht="15.6" x14ac:dyDescent="0.3">
      <c r="B5" s="1" t="s">
        <v>36</v>
      </c>
      <c r="C5" s="1" t="s">
        <v>30</v>
      </c>
      <c r="D5" s="1" t="s">
        <v>87</v>
      </c>
      <c r="E5" s="1" t="s">
        <v>107</v>
      </c>
      <c r="I5" s="1" t="s">
        <v>36</v>
      </c>
      <c r="J5" s="1" t="s">
        <v>30</v>
      </c>
      <c r="K5" s="1" t="s">
        <v>87</v>
      </c>
      <c r="L5" s="1" t="s">
        <v>107</v>
      </c>
    </row>
    <row r="6" spans="2:12" x14ac:dyDescent="0.3">
      <c r="B6" s="2" t="s">
        <v>0</v>
      </c>
      <c r="C6" s="2" t="s">
        <v>1</v>
      </c>
      <c r="D6" s="2" t="s">
        <v>57</v>
      </c>
      <c r="E6" s="2" t="s">
        <v>58</v>
      </c>
      <c r="I6" s="2" t="s">
        <v>0</v>
      </c>
      <c r="J6" s="2" t="s">
        <v>1</v>
      </c>
      <c r="K6" s="2" t="s">
        <v>57</v>
      </c>
      <c r="L6" s="2" t="s">
        <v>58</v>
      </c>
    </row>
    <row r="7" spans="2:12" x14ac:dyDescent="0.3">
      <c r="B7" s="2" t="s">
        <v>2</v>
      </c>
      <c r="C7" s="2" t="s">
        <v>3</v>
      </c>
      <c r="D7" s="2" t="s">
        <v>51</v>
      </c>
      <c r="E7" s="2" t="s">
        <v>60</v>
      </c>
      <c r="I7" s="2" t="s">
        <v>2</v>
      </c>
      <c r="J7" s="2" t="s">
        <v>3</v>
      </c>
      <c r="K7" s="2" t="s">
        <v>51</v>
      </c>
      <c r="L7" s="2" t="s">
        <v>60</v>
      </c>
    </row>
    <row r="8" spans="2:12" x14ac:dyDescent="0.3">
      <c r="B8" s="2" t="s">
        <v>4</v>
      </c>
      <c r="C8" s="2" t="s">
        <v>5</v>
      </c>
      <c r="D8" s="2" t="s">
        <v>51</v>
      </c>
      <c r="E8" s="2" t="s">
        <v>63</v>
      </c>
      <c r="I8" s="2" t="s">
        <v>4</v>
      </c>
      <c r="J8" s="2" t="s">
        <v>5</v>
      </c>
      <c r="K8" s="2" t="s">
        <v>51</v>
      </c>
      <c r="L8" s="2" t="s">
        <v>63</v>
      </c>
    </row>
    <row r="9" spans="2:12" x14ac:dyDescent="0.3">
      <c r="B9" s="2" t="s">
        <v>6</v>
      </c>
      <c r="C9" s="2" t="s">
        <v>7</v>
      </c>
      <c r="D9" s="2" t="s">
        <v>53</v>
      </c>
      <c r="E9" s="2" t="s">
        <v>71</v>
      </c>
      <c r="I9" s="2" t="s">
        <v>6</v>
      </c>
      <c r="J9" s="2" t="s">
        <v>7</v>
      </c>
      <c r="K9" s="2" t="s">
        <v>53</v>
      </c>
      <c r="L9" s="2" t="s">
        <v>71</v>
      </c>
    </row>
    <row r="10" spans="2:12" x14ac:dyDescent="0.3">
      <c r="B10" s="2" t="s">
        <v>8</v>
      </c>
      <c r="C10" s="2" t="s">
        <v>9</v>
      </c>
      <c r="D10" s="2" t="s">
        <v>57</v>
      </c>
      <c r="E10" s="2" t="s">
        <v>59</v>
      </c>
      <c r="I10" s="2" t="s">
        <v>8</v>
      </c>
      <c r="J10" s="2" t="s">
        <v>9</v>
      </c>
      <c r="K10" s="2" t="s">
        <v>57</v>
      </c>
      <c r="L10" s="2" t="s">
        <v>59</v>
      </c>
    </row>
    <row r="11" spans="2:12" x14ac:dyDescent="0.3">
      <c r="B11" s="2" t="s">
        <v>10</v>
      </c>
      <c r="C11" s="2" t="s">
        <v>11</v>
      </c>
      <c r="D11" s="2" t="s">
        <v>57</v>
      </c>
      <c r="E11" s="2" t="s">
        <v>55</v>
      </c>
      <c r="I11" s="2" t="s">
        <v>10</v>
      </c>
      <c r="J11" s="2" t="s">
        <v>11</v>
      </c>
      <c r="K11" s="2" t="s">
        <v>57</v>
      </c>
      <c r="L11" s="2" t="s">
        <v>55</v>
      </c>
    </row>
    <row r="12" spans="2:12" x14ac:dyDescent="0.3">
      <c r="B12" s="2" t="s">
        <v>12</v>
      </c>
      <c r="C12" s="2" t="s">
        <v>13</v>
      </c>
      <c r="D12" s="2" t="s">
        <v>53</v>
      </c>
      <c r="E12" s="2" t="s">
        <v>74</v>
      </c>
      <c r="I12" s="2" t="s">
        <v>12</v>
      </c>
      <c r="J12" s="2" t="s">
        <v>13</v>
      </c>
      <c r="K12" s="2" t="s">
        <v>53</v>
      </c>
      <c r="L12" s="2" t="s">
        <v>74</v>
      </c>
    </row>
    <row r="13" spans="2:12" x14ac:dyDescent="0.3">
      <c r="B13" s="2" t="s">
        <v>14</v>
      </c>
      <c r="C13" s="2" t="s">
        <v>15</v>
      </c>
      <c r="D13" s="2" t="s">
        <v>51</v>
      </c>
      <c r="E13" s="2" t="s">
        <v>61</v>
      </c>
      <c r="I13" s="2" t="s">
        <v>14</v>
      </c>
      <c r="J13" s="2" t="s">
        <v>15</v>
      </c>
      <c r="K13" s="2" t="s">
        <v>51</v>
      </c>
      <c r="L13" s="2" t="s">
        <v>61</v>
      </c>
    </row>
    <row r="14" spans="2:12" x14ac:dyDescent="0.3">
      <c r="B14" s="2" t="s">
        <v>16</v>
      </c>
      <c r="C14" s="2" t="s">
        <v>17</v>
      </c>
      <c r="D14" s="2" t="s">
        <v>51</v>
      </c>
      <c r="E14" s="2" t="s">
        <v>62</v>
      </c>
      <c r="I14" s="2" t="s">
        <v>16</v>
      </c>
      <c r="J14" s="2" t="s">
        <v>17</v>
      </c>
      <c r="K14" s="2" t="s">
        <v>51</v>
      </c>
      <c r="L14" s="2" t="s">
        <v>62</v>
      </c>
    </row>
    <row r="15" spans="2:12" x14ac:dyDescent="0.3">
      <c r="B15" s="2" t="s">
        <v>18</v>
      </c>
      <c r="C15" s="2" t="s">
        <v>19</v>
      </c>
      <c r="D15" s="2" t="s">
        <v>57</v>
      </c>
      <c r="E15" s="2" t="s">
        <v>58</v>
      </c>
      <c r="I15" s="2" t="s">
        <v>18</v>
      </c>
      <c r="J15" s="2" t="s">
        <v>19</v>
      </c>
      <c r="K15" s="2" t="s">
        <v>57</v>
      </c>
      <c r="L15" s="2" t="s">
        <v>58</v>
      </c>
    </row>
    <row r="19" spans="2:2" x14ac:dyDescent="0.3">
      <c r="B19" s="8" t="s">
        <v>38</v>
      </c>
    </row>
    <row r="20" spans="2:2" x14ac:dyDescent="0.3">
      <c r="B20" s="9" t="s">
        <v>173</v>
      </c>
    </row>
  </sheetData>
  <mergeCells count="3">
    <mergeCell ref="B1:E1"/>
    <mergeCell ref="B3:E3"/>
    <mergeCell ref="I3:L3"/>
  </mergeCells>
  <dataValidations count="4">
    <dataValidation type="list" allowBlank="1" showInputMessage="1" showErrorMessage="1" promptTitle="Product Info" prompt="6 months replacement guaranty and 2 years service warranty." sqref="E10:E11 E13:E15 E6" xr:uid="{C1B4FB8F-9086-42EB-9C4F-425628B608C3}">
      <formula1>INDIRECT($D6)</formula1>
    </dataValidation>
    <dataValidation type="list" allowBlank="1" showInputMessage="1" showErrorMessage="1" promptTitle="Product Info" prompt="2 months replacement guaranty and 1 years service warranty." sqref="E7:E8" xr:uid="{1BB247FF-C55D-406C-9EA2-55F4B9D689AC}">
      <formula1>INDIRECT($D7)</formula1>
    </dataValidation>
    <dataValidation type="list" allowBlank="1" showInputMessage="1" showErrorMessage="1" promptTitle="Product Info" prompt="2 years replacement guaranty and 5 years service warranty." sqref="E9 E12" xr:uid="{A05A87D8-36F7-43A6-81A8-8F01FD9343E6}">
      <formula1>INDIRECT($D9)</formula1>
    </dataValidation>
    <dataValidation allowBlank="1" showInputMessage="1" sqref="L6:L15" xr:uid="{C3675A09-3F46-402C-9F41-2D45EFA269E8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6A7CB9-F2A9-4BDB-A3BB-48EB70D3C60E}">
          <x14:formula1>
            <xm:f>PhoneList!$B$3:$E$3</xm:f>
          </x14:formula1>
          <xm:sqref>D6:D15 K6:K15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F1F19-8FF2-4F41-B3BB-485C42CA2265}">
  <dimension ref="B1:N24"/>
  <sheetViews>
    <sheetView showGridLines="0" workbookViewId="0">
      <selection activeCell="B22" sqref="B22:B24"/>
    </sheetView>
  </sheetViews>
  <sheetFormatPr defaultRowHeight="14.4" x14ac:dyDescent="0.3"/>
  <cols>
    <col min="1" max="1" width="2.6640625" customWidth="1"/>
    <col min="2" max="2" width="13.109375" customWidth="1"/>
    <col min="3" max="3" width="22.6640625" customWidth="1"/>
    <col min="4" max="4" width="14.88671875" customWidth="1"/>
    <col min="5" max="5" width="17.88671875" customWidth="1"/>
    <col min="6" max="6" width="3.77734375" customWidth="1"/>
    <col min="7" max="7" width="10.6640625" customWidth="1"/>
    <col min="8" max="8" width="16.109375" customWidth="1"/>
    <col min="11" max="11" width="11" customWidth="1"/>
    <col min="12" max="12" width="16.109375" bestFit="1" customWidth="1"/>
    <col min="13" max="13" width="9.44140625" bestFit="1" customWidth="1"/>
    <col min="14" max="14" width="14.44140625" bestFit="1" customWidth="1"/>
  </cols>
  <sheetData>
    <row r="1" spans="2:14" s="3" customFormat="1" ht="18.600000000000001" thickBot="1" x14ac:dyDescent="0.35">
      <c r="B1" s="10" t="s">
        <v>21</v>
      </c>
      <c r="C1" s="10"/>
      <c r="D1" s="10"/>
      <c r="E1" s="10"/>
    </row>
    <row r="2" spans="2:14" s="3" customFormat="1" x14ac:dyDescent="0.3"/>
    <row r="3" spans="2:14" s="3" customFormat="1" ht="18.600000000000001" thickBot="1" x14ac:dyDescent="0.35">
      <c r="B3" s="11" t="s">
        <v>83</v>
      </c>
      <c r="C3" s="11"/>
      <c r="D3" s="11"/>
      <c r="E3" s="11"/>
      <c r="K3" s="11" t="s">
        <v>20</v>
      </c>
      <c r="L3" s="11"/>
      <c r="M3" s="11"/>
      <c r="N3" s="11"/>
    </row>
    <row r="5" spans="2:14" ht="15.6" x14ac:dyDescent="0.3">
      <c r="B5" s="1" t="s">
        <v>36</v>
      </c>
      <c r="C5" s="1" t="s">
        <v>30</v>
      </c>
      <c r="D5" s="1" t="s">
        <v>87</v>
      </c>
      <c r="E5" s="1" t="s">
        <v>107</v>
      </c>
      <c r="G5" s="1" t="s">
        <v>87</v>
      </c>
      <c r="H5" s="1" t="s">
        <v>107</v>
      </c>
      <c r="K5" s="1" t="s">
        <v>36</v>
      </c>
      <c r="L5" s="1" t="s">
        <v>30</v>
      </c>
      <c r="M5" s="1" t="s">
        <v>87</v>
      </c>
      <c r="N5" s="1" t="s">
        <v>107</v>
      </c>
    </row>
    <row r="6" spans="2:14" x14ac:dyDescent="0.3">
      <c r="B6" s="2" t="s">
        <v>0</v>
      </c>
      <c r="C6" s="2" t="s">
        <v>1</v>
      </c>
      <c r="D6" s="2" t="s">
        <v>57</v>
      </c>
      <c r="E6" s="2" t="s">
        <v>59</v>
      </c>
      <c r="G6" s="2" t="str" cm="1">
        <f t="array" aca="1" ref="G6:G11" ca="1">_xlfn.UNIQUE(OFFSET(D6,0,0,COUNTA(D:D)-1,1))</f>
        <v>iPhone</v>
      </c>
      <c r="H6" s="2" t="str" cm="1">
        <f t="array" ref="H6:H7">_xlfn.UNIQUE(_xlfn._xlws.FILTER(E6:E17,C19=D6:D17))</f>
        <v>iPhone 15</v>
      </c>
      <c r="I6" s="13"/>
      <c r="K6" s="2" t="s">
        <v>0</v>
      </c>
      <c r="L6" s="2" t="s">
        <v>1</v>
      </c>
      <c r="M6" s="2" t="s">
        <v>57</v>
      </c>
      <c r="N6" s="2" t="s">
        <v>59</v>
      </c>
    </row>
    <row r="7" spans="2:14" x14ac:dyDescent="0.3">
      <c r="B7" s="2" t="s">
        <v>2</v>
      </c>
      <c r="C7" s="2" t="s">
        <v>3</v>
      </c>
      <c r="D7" s="2" t="s">
        <v>51</v>
      </c>
      <c r="E7" s="2" t="s">
        <v>60</v>
      </c>
      <c r="G7" s="2" t="str">
        <f ca="1"/>
        <v>SAMSUNG</v>
      </c>
      <c r="H7" s="2" t="str">
        <v>iPhone 15 Pro</v>
      </c>
      <c r="K7" s="2" t="s">
        <v>2</v>
      </c>
      <c r="L7" s="2" t="s">
        <v>3</v>
      </c>
      <c r="M7" s="2" t="s">
        <v>51</v>
      </c>
      <c r="N7" s="2" t="s">
        <v>60</v>
      </c>
    </row>
    <row r="8" spans="2:14" x14ac:dyDescent="0.3">
      <c r="B8" s="2" t="s">
        <v>4</v>
      </c>
      <c r="C8" s="2" t="s">
        <v>5</v>
      </c>
      <c r="D8" s="2" t="s">
        <v>78</v>
      </c>
      <c r="E8" s="2" t="s">
        <v>65</v>
      </c>
      <c r="G8" s="2" t="str">
        <f ca="1"/>
        <v>OnePlus</v>
      </c>
      <c r="H8" s="2"/>
      <c r="K8" s="2" t="s">
        <v>4</v>
      </c>
      <c r="L8" s="2" t="s">
        <v>5</v>
      </c>
      <c r="M8" s="2" t="s">
        <v>78</v>
      </c>
      <c r="N8" s="2" t="s">
        <v>65</v>
      </c>
    </row>
    <row r="9" spans="2:14" x14ac:dyDescent="0.3">
      <c r="B9" s="2" t="s">
        <v>6</v>
      </c>
      <c r="C9" s="2" t="s">
        <v>7</v>
      </c>
      <c r="D9" s="2" t="s">
        <v>53</v>
      </c>
      <c r="E9" s="2" t="s">
        <v>71</v>
      </c>
      <c r="G9" s="2" t="str">
        <f ca="1"/>
        <v>NOKIA</v>
      </c>
      <c r="H9" s="2"/>
      <c r="K9" s="2" t="s">
        <v>6</v>
      </c>
      <c r="L9" s="2" t="s">
        <v>7</v>
      </c>
      <c r="M9" s="2" t="s">
        <v>53</v>
      </c>
      <c r="N9" s="2" t="s">
        <v>71</v>
      </c>
    </row>
    <row r="10" spans="2:14" x14ac:dyDescent="0.3">
      <c r="B10" s="2" t="s">
        <v>8</v>
      </c>
      <c r="C10" s="2" t="s">
        <v>9</v>
      </c>
      <c r="D10" s="2" t="s">
        <v>53</v>
      </c>
      <c r="E10" s="2" t="s">
        <v>74</v>
      </c>
      <c r="G10" s="2" t="str">
        <f ca="1"/>
        <v>Motorola</v>
      </c>
      <c r="H10" s="2"/>
      <c r="K10" s="2" t="s">
        <v>8</v>
      </c>
      <c r="L10" s="2" t="s">
        <v>9</v>
      </c>
      <c r="M10" s="2" t="s">
        <v>53</v>
      </c>
      <c r="N10" s="2" t="s">
        <v>74</v>
      </c>
    </row>
    <row r="11" spans="2:14" x14ac:dyDescent="0.3">
      <c r="B11" s="2" t="s">
        <v>10</v>
      </c>
      <c r="C11" s="2" t="s">
        <v>11</v>
      </c>
      <c r="D11" s="2" t="s">
        <v>78</v>
      </c>
      <c r="E11" s="2" t="s">
        <v>67</v>
      </c>
      <c r="G11" s="2" t="str">
        <f ca="1"/>
        <v>Xiaomi</v>
      </c>
      <c r="H11" s="2"/>
      <c r="K11" s="2" t="s">
        <v>10</v>
      </c>
      <c r="L11" s="2" t="s">
        <v>11</v>
      </c>
      <c r="M11" s="2" t="s">
        <v>78</v>
      </c>
      <c r="N11" s="2" t="s">
        <v>67</v>
      </c>
    </row>
    <row r="12" spans="2:14" x14ac:dyDescent="0.3">
      <c r="B12" s="2" t="s">
        <v>12</v>
      </c>
      <c r="C12" s="2" t="s">
        <v>13</v>
      </c>
      <c r="D12" s="2" t="s">
        <v>57</v>
      </c>
      <c r="E12" s="2" t="s">
        <v>58</v>
      </c>
      <c r="K12" s="2" t="s">
        <v>12</v>
      </c>
      <c r="L12" s="2" t="s">
        <v>13</v>
      </c>
      <c r="M12" s="2" t="s">
        <v>57</v>
      </c>
      <c r="N12" s="2" t="s">
        <v>58</v>
      </c>
    </row>
    <row r="13" spans="2:14" x14ac:dyDescent="0.3">
      <c r="B13" s="2" t="s">
        <v>14</v>
      </c>
      <c r="C13" s="2" t="s">
        <v>15</v>
      </c>
      <c r="D13" s="2" t="s">
        <v>51</v>
      </c>
      <c r="E13" s="2" t="s">
        <v>63</v>
      </c>
      <c r="K13" s="2" t="s">
        <v>14</v>
      </c>
      <c r="L13" s="2" t="s">
        <v>15</v>
      </c>
      <c r="M13" s="2" t="s">
        <v>51</v>
      </c>
      <c r="N13" s="2" t="s">
        <v>63</v>
      </c>
    </row>
    <row r="14" spans="2:14" x14ac:dyDescent="0.3">
      <c r="B14" s="2" t="s">
        <v>16</v>
      </c>
      <c r="C14" s="2" t="s">
        <v>17</v>
      </c>
      <c r="D14" s="2" t="s">
        <v>78</v>
      </c>
      <c r="E14" s="2" t="s">
        <v>65</v>
      </c>
      <c r="K14" s="2" t="s">
        <v>16</v>
      </c>
      <c r="L14" s="2" t="s">
        <v>17</v>
      </c>
      <c r="M14" s="2" t="s">
        <v>78</v>
      </c>
      <c r="N14" s="2" t="s">
        <v>65</v>
      </c>
    </row>
    <row r="15" spans="2:14" x14ac:dyDescent="0.3">
      <c r="B15" s="2" t="s">
        <v>18</v>
      </c>
      <c r="C15" s="2" t="s">
        <v>19</v>
      </c>
      <c r="D15" s="2" t="s">
        <v>57</v>
      </c>
      <c r="E15" s="2" t="s">
        <v>58</v>
      </c>
      <c r="K15" s="2" t="s">
        <v>18</v>
      </c>
      <c r="L15" s="2" t="s">
        <v>19</v>
      </c>
      <c r="M15" s="2" t="s">
        <v>57</v>
      </c>
      <c r="N15" s="2" t="s">
        <v>58</v>
      </c>
    </row>
    <row r="16" spans="2:14" x14ac:dyDescent="0.3">
      <c r="B16" s="2" t="s">
        <v>96</v>
      </c>
      <c r="C16" s="2" t="s">
        <v>98</v>
      </c>
      <c r="D16" s="2" t="s">
        <v>80</v>
      </c>
      <c r="E16" s="2" t="s">
        <v>81</v>
      </c>
      <c r="F16" s="14"/>
      <c r="K16" s="2" t="s">
        <v>96</v>
      </c>
      <c r="L16" s="2" t="s">
        <v>98</v>
      </c>
      <c r="M16" s="2" t="s">
        <v>80</v>
      </c>
      <c r="N16" s="2" t="s">
        <v>81</v>
      </c>
    </row>
    <row r="17" spans="2:14" x14ac:dyDescent="0.3">
      <c r="B17" s="2" t="s">
        <v>97</v>
      </c>
      <c r="C17" s="2" t="s">
        <v>100</v>
      </c>
      <c r="D17" s="2" t="s">
        <v>95</v>
      </c>
      <c r="E17" s="2" t="s">
        <v>99</v>
      </c>
      <c r="K17" s="2" t="s">
        <v>97</v>
      </c>
      <c r="L17" s="2" t="s">
        <v>100</v>
      </c>
      <c r="M17" s="2" t="s">
        <v>95</v>
      </c>
      <c r="N17" s="2" t="s">
        <v>99</v>
      </c>
    </row>
    <row r="19" spans="2:14" ht="15.6" x14ac:dyDescent="0.3">
      <c r="B19" s="1" t="s">
        <v>87</v>
      </c>
      <c r="C19" s="2" t="s">
        <v>57</v>
      </c>
      <c r="K19" s="1" t="s">
        <v>87</v>
      </c>
      <c r="L19" s="2"/>
    </row>
    <row r="20" spans="2:14" ht="15.6" x14ac:dyDescent="0.3">
      <c r="B20" s="1" t="s">
        <v>107</v>
      </c>
      <c r="C20" s="2" t="s">
        <v>58</v>
      </c>
      <c r="D20" s="15"/>
      <c r="K20" s="1" t="s">
        <v>107</v>
      </c>
      <c r="L20" s="2"/>
      <c r="M20" s="15"/>
    </row>
    <row r="22" spans="2:14" x14ac:dyDescent="0.3">
      <c r="B22" s="8" t="s">
        <v>38</v>
      </c>
    </row>
    <row r="23" spans="2:14" x14ac:dyDescent="0.3">
      <c r="B23" s="9" t="s">
        <v>174</v>
      </c>
    </row>
    <row r="24" spans="2:14" x14ac:dyDescent="0.3">
      <c r="B24" s="9" t="s">
        <v>172</v>
      </c>
    </row>
  </sheetData>
  <dataValidations count="3">
    <dataValidation type="list" allowBlank="1" showInputMessage="1" showErrorMessage="1" sqref="H20" xr:uid="{A186D759-84AE-4776-A66F-CE74662706A7}">
      <formula1>$D$6:$D$17</formula1>
    </dataValidation>
    <dataValidation type="list" allowBlank="1" showInputMessage="1" showErrorMessage="1" errorTitle="Wrong Search Alert" error="Not available in our stock." sqref="C20" xr:uid="{2265336F-1DC0-4E0D-A544-68A766720253}">
      <formula1>_xlfn.ANCHORARRAY($H$6)</formula1>
    </dataValidation>
    <dataValidation type="list" allowBlank="1" showInputMessage="1" showErrorMessage="1" errorTitle="Wrong Input Alert" error="Not available in the stock." sqref="C19" xr:uid="{D8046A5A-8BC0-46AB-BD0F-4B455EF9DBE9}">
      <formula1>_xlfn.ANCHORARRAY($G$6)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71F19-7939-4616-9BEF-A08A7B637F0E}">
  <dimension ref="B1:N27"/>
  <sheetViews>
    <sheetView showGridLines="0" workbookViewId="0">
      <selection activeCell="B25" sqref="B25:B26"/>
    </sheetView>
  </sheetViews>
  <sheetFormatPr defaultRowHeight="14.4" x14ac:dyDescent="0.3"/>
  <cols>
    <col min="1" max="1" width="2" customWidth="1"/>
    <col min="2" max="2" width="15.109375" customWidth="1"/>
    <col min="3" max="4" width="22.21875" bestFit="1" customWidth="1"/>
    <col min="5" max="5" width="15.5546875" customWidth="1"/>
    <col min="6" max="6" width="18.6640625" customWidth="1"/>
    <col min="7" max="7" width="21.88671875" bestFit="1" customWidth="1"/>
    <col min="9" max="9" width="13.44140625" bestFit="1" customWidth="1"/>
    <col min="10" max="10" width="22" bestFit="1" customWidth="1"/>
    <col min="11" max="11" width="22.21875" bestFit="1" customWidth="1"/>
    <col min="12" max="12" width="15.88671875" bestFit="1" customWidth="1"/>
    <col min="13" max="13" width="18.109375" bestFit="1" customWidth="1"/>
    <col min="14" max="14" width="21.88671875" bestFit="1" customWidth="1"/>
  </cols>
  <sheetData>
    <row r="1" spans="2:14" ht="18.600000000000001" thickBot="1" x14ac:dyDescent="0.35">
      <c r="B1" s="40" t="s">
        <v>21</v>
      </c>
      <c r="C1" s="40"/>
      <c r="D1" s="40"/>
      <c r="E1" s="40"/>
      <c r="F1" s="40"/>
      <c r="G1" s="40"/>
    </row>
    <row r="2" spans="2:14" x14ac:dyDescent="0.3">
      <c r="B2" s="3"/>
      <c r="C2" s="3"/>
      <c r="D2" s="3"/>
      <c r="E2" s="3"/>
      <c r="F2" s="3"/>
      <c r="G2" s="3"/>
    </row>
    <row r="3" spans="2:14" ht="18.600000000000001" thickBot="1" x14ac:dyDescent="0.35">
      <c r="B3" s="41" t="s">
        <v>84</v>
      </c>
      <c r="C3" s="41"/>
      <c r="D3" s="41"/>
      <c r="E3" s="41"/>
      <c r="F3" s="41"/>
      <c r="G3" s="41"/>
      <c r="I3" s="41" t="s">
        <v>20</v>
      </c>
      <c r="J3" s="41"/>
      <c r="K3" s="41"/>
      <c r="L3" s="41"/>
      <c r="M3" s="41"/>
      <c r="N3" s="41"/>
    </row>
    <row r="5" spans="2:14" ht="15.6" x14ac:dyDescent="0.3">
      <c r="B5" s="6" t="s">
        <v>36</v>
      </c>
      <c r="C5" s="6" t="s">
        <v>30</v>
      </c>
      <c r="D5" s="6" t="s">
        <v>28</v>
      </c>
      <c r="E5" s="6" t="s">
        <v>29</v>
      </c>
      <c r="F5" s="6" t="s">
        <v>31</v>
      </c>
      <c r="G5" s="6" t="s">
        <v>106</v>
      </c>
      <c r="I5" s="6" t="s">
        <v>36</v>
      </c>
      <c r="J5" s="6" t="s">
        <v>30</v>
      </c>
      <c r="K5" s="6" t="s">
        <v>28</v>
      </c>
      <c r="L5" s="6" t="s">
        <v>29</v>
      </c>
      <c r="M5" s="6" t="s">
        <v>31</v>
      </c>
      <c r="N5" s="6" t="s">
        <v>106</v>
      </c>
    </row>
    <row r="6" spans="2:14" x14ac:dyDescent="0.3">
      <c r="B6" s="2" t="s">
        <v>0</v>
      </c>
      <c r="C6" s="2" t="s">
        <v>1</v>
      </c>
      <c r="D6" s="2" t="s">
        <v>23</v>
      </c>
      <c r="E6" s="4">
        <v>45051</v>
      </c>
      <c r="F6" s="4">
        <v>45053</v>
      </c>
      <c r="G6" s="2" t="s">
        <v>32</v>
      </c>
      <c r="I6" s="2" t="s">
        <v>0</v>
      </c>
      <c r="J6" s="2" t="s">
        <v>1</v>
      </c>
      <c r="K6" s="2" t="s">
        <v>23</v>
      </c>
      <c r="L6" s="4">
        <v>45051</v>
      </c>
      <c r="M6" s="4">
        <v>45053</v>
      </c>
      <c r="N6" s="2" t="s">
        <v>32</v>
      </c>
    </row>
    <row r="7" spans="2:14" x14ac:dyDescent="0.3">
      <c r="B7" s="2" t="s">
        <v>2</v>
      </c>
      <c r="C7" s="2" t="s">
        <v>3</v>
      </c>
      <c r="D7" s="2" t="s">
        <v>24</v>
      </c>
      <c r="E7" s="4">
        <v>45051</v>
      </c>
      <c r="F7" s="4">
        <v>45053</v>
      </c>
      <c r="G7" s="2" t="s">
        <v>35</v>
      </c>
      <c r="I7" s="2" t="s">
        <v>2</v>
      </c>
      <c r="J7" s="2" t="s">
        <v>3</v>
      </c>
      <c r="K7" s="2" t="s">
        <v>24</v>
      </c>
      <c r="L7" s="4">
        <v>45051</v>
      </c>
      <c r="M7" s="4">
        <v>45053</v>
      </c>
      <c r="N7" s="2" t="s">
        <v>35</v>
      </c>
    </row>
    <row r="8" spans="2:14" x14ac:dyDescent="0.3">
      <c r="B8" s="2" t="s">
        <v>4</v>
      </c>
      <c r="C8" s="2" t="s">
        <v>5</v>
      </c>
      <c r="D8" s="2" t="s">
        <v>25</v>
      </c>
      <c r="E8" s="4">
        <v>45051</v>
      </c>
      <c r="F8" s="4">
        <v>45053</v>
      </c>
      <c r="G8" s="2" t="s">
        <v>34</v>
      </c>
      <c r="I8" s="2" t="s">
        <v>4</v>
      </c>
      <c r="J8" s="2" t="s">
        <v>5</v>
      </c>
      <c r="K8" s="2" t="s">
        <v>25</v>
      </c>
      <c r="L8" s="4">
        <v>45051</v>
      </c>
      <c r="M8" s="4">
        <v>45053</v>
      </c>
      <c r="N8" s="2" t="s">
        <v>34</v>
      </c>
    </row>
    <row r="9" spans="2:14" x14ac:dyDescent="0.3">
      <c r="B9" s="2" t="s">
        <v>6</v>
      </c>
      <c r="C9" s="2" t="s">
        <v>7</v>
      </c>
      <c r="D9" s="2" t="s">
        <v>26</v>
      </c>
      <c r="E9" s="4">
        <v>45075</v>
      </c>
      <c r="F9" s="4">
        <v>45087</v>
      </c>
      <c r="G9" s="2" t="s">
        <v>34</v>
      </c>
      <c r="I9" s="2" t="s">
        <v>6</v>
      </c>
      <c r="J9" s="2" t="s">
        <v>7</v>
      </c>
      <c r="K9" s="2" t="s">
        <v>26</v>
      </c>
      <c r="L9" s="4">
        <v>45075</v>
      </c>
      <c r="M9" s="4">
        <v>45087</v>
      </c>
      <c r="N9" s="2" t="s">
        <v>34</v>
      </c>
    </row>
    <row r="10" spans="2:14" x14ac:dyDescent="0.3">
      <c r="B10" s="2" t="s">
        <v>8</v>
      </c>
      <c r="C10" s="2" t="s">
        <v>9</v>
      </c>
      <c r="D10" s="2" t="s">
        <v>24</v>
      </c>
      <c r="E10" s="4">
        <v>45085</v>
      </c>
      <c r="F10" s="4">
        <v>45087</v>
      </c>
      <c r="G10" s="2" t="s">
        <v>32</v>
      </c>
      <c r="I10" s="2" t="s">
        <v>8</v>
      </c>
      <c r="J10" s="2" t="s">
        <v>9</v>
      </c>
      <c r="K10" s="2" t="s">
        <v>24</v>
      </c>
      <c r="L10" s="4">
        <v>45085</v>
      </c>
      <c r="M10" s="4">
        <v>45087</v>
      </c>
      <c r="N10" s="2" t="s">
        <v>32</v>
      </c>
    </row>
    <row r="11" spans="2:14" x14ac:dyDescent="0.3">
      <c r="B11" s="2" t="s">
        <v>10</v>
      </c>
      <c r="C11" s="2" t="s">
        <v>11</v>
      </c>
      <c r="D11" s="2" t="s">
        <v>27</v>
      </c>
      <c r="E11" s="4">
        <v>45087</v>
      </c>
      <c r="F11" s="4">
        <v>45087</v>
      </c>
      <c r="G11" s="2" t="s">
        <v>33</v>
      </c>
      <c r="I11" s="2" t="s">
        <v>10</v>
      </c>
      <c r="J11" s="2" t="s">
        <v>11</v>
      </c>
      <c r="K11" s="2" t="s">
        <v>27</v>
      </c>
      <c r="L11" s="4">
        <v>45087</v>
      </c>
      <c r="M11" s="4">
        <v>45087</v>
      </c>
      <c r="N11" s="2" t="s">
        <v>33</v>
      </c>
    </row>
    <row r="12" spans="2:14" x14ac:dyDescent="0.3">
      <c r="B12" s="2" t="s">
        <v>12</v>
      </c>
      <c r="C12" s="2" t="s">
        <v>13</v>
      </c>
      <c r="D12" s="2" t="s">
        <v>23</v>
      </c>
      <c r="E12" s="4">
        <v>45088</v>
      </c>
      <c r="F12" s="4">
        <v>45087</v>
      </c>
      <c r="G12" s="2" t="s">
        <v>35</v>
      </c>
      <c r="I12" s="2" t="s">
        <v>12</v>
      </c>
      <c r="J12" s="2" t="s">
        <v>13</v>
      </c>
      <c r="K12" s="2" t="s">
        <v>23</v>
      </c>
      <c r="L12" s="4">
        <v>45088</v>
      </c>
      <c r="M12" s="4">
        <v>45087</v>
      </c>
      <c r="N12" s="2" t="s">
        <v>35</v>
      </c>
    </row>
    <row r="13" spans="2:14" x14ac:dyDescent="0.3">
      <c r="B13" s="2" t="s">
        <v>14</v>
      </c>
      <c r="C13" s="2" t="s">
        <v>15</v>
      </c>
      <c r="D13" s="2" t="s">
        <v>25</v>
      </c>
      <c r="E13" s="4">
        <v>45122</v>
      </c>
      <c r="F13" s="4">
        <v>45129</v>
      </c>
      <c r="G13" s="2" t="s">
        <v>35</v>
      </c>
      <c r="I13" s="2" t="s">
        <v>14</v>
      </c>
      <c r="J13" s="2" t="s">
        <v>15</v>
      </c>
      <c r="K13" s="2" t="s">
        <v>25</v>
      </c>
      <c r="L13" s="4">
        <v>45122</v>
      </c>
      <c r="M13" s="4">
        <v>45129</v>
      </c>
      <c r="N13" s="2" t="s">
        <v>35</v>
      </c>
    </row>
    <row r="14" spans="2:14" x14ac:dyDescent="0.3">
      <c r="B14" s="2" t="s">
        <v>16</v>
      </c>
      <c r="C14" s="2" t="s">
        <v>17</v>
      </c>
      <c r="D14" s="2" t="s">
        <v>23</v>
      </c>
      <c r="E14" s="4">
        <v>45127</v>
      </c>
      <c r="F14" s="4">
        <v>45129</v>
      </c>
      <c r="G14" s="2" t="s">
        <v>32</v>
      </c>
      <c r="I14" s="2" t="s">
        <v>16</v>
      </c>
      <c r="J14" s="2" t="s">
        <v>17</v>
      </c>
      <c r="K14" s="2" t="s">
        <v>23</v>
      </c>
      <c r="L14" s="4">
        <v>45127</v>
      </c>
      <c r="M14" s="4">
        <v>45129</v>
      </c>
      <c r="N14" s="2" t="s">
        <v>32</v>
      </c>
    </row>
    <row r="15" spans="2:14" x14ac:dyDescent="0.3">
      <c r="B15" s="2" t="s">
        <v>18</v>
      </c>
      <c r="C15" s="2" t="s">
        <v>19</v>
      </c>
      <c r="D15" s="2" t="s">
        <v>24</v>
      </c>
      <c r="E15" s="4">
        <v>45128</v>
      </c>
      <c r="F15" s="4">
        <v>45129</v>
      </c>
      <c r="G15" s="2" t="s">
        <v>32</v>
      </c>
      <c r="I15" s="2" t="s">
        <v>18</v>
      </c>
      <c r="J15" s="2" t="s">
        <v>19</v>
      </c>
      <c r="K15" s="2" t="s">
        <v>24</v>
      </c>
      <c r="L15" s="4">
        <v>45128</v>
      </c>
      <c r="M15" s="4">
        <v>45129</v>
      </c>
      <c r="N15" s="2" t="s">
        <v>32</v>
      </c>
    </row>
    <row r="18" spans="2:14" ht="15.6" x14ac:dyDescent="0.3">
      <c r="B18" s="1" t="s">
        <v>28</v>
      </c>
      <c r="C18" s="2" t="s">
        <v>23</v>
      </c>
      <c r="I18" s="1" t="s">
        <v>28</v>
      </c>
      <c r="J18" s="2"/>
    </row>
    <row r="20" spans="2:14" ht="15.6" x14ac:dyDescent="0.3">
      <c r="B20" s="1" t="s">
        <v>36</v>
      </c>
      <c r="C20" s="1" t="s">
        <v>30</v>
      </c>
      <c r="D20" s="1" t="s">
        <v>28</v>
      </c>
      <c r="E20" s="1" t="s">
        <v>29</v>
      </c>
      <c r="F20" s="1" t="s">
        <v>31</v>
      </c>
      <c r="G20" s="1" t="s">
        <v>106</v>
      </c>
      <c r="I20" s="1" t="s">
        <v>36</v>
      </c>
      <c r="J20" s="1" t="s">
        <v>30</v>
      </c>
      <c r="K20" s="1" t="s">
        <v>28</v>
      </c>
      <c r="L20" s="1" t="s">
        <v>29</v>
      </c>
      <c r="M20" s="1" t="s">
        <v>31</v>
      </c>
      <c r="N20" s="1" t="s">
        <v>106</v>
      </c>
    </row>
    <row r="21" spans="2:14" x14ac:dyDescent="0.3">
      <c r="B21" s="2" t="str" cm="1">
        <f t="array" ref="B21:G23">_xlfn._xlws.FILTER(Table3[],Table3[Device]=$C$18,"No Information Available")</f>
        <v>ID-22001</v>
      </c>
      <c r="C21" s="2" t="str">
        <v>Marilyn Pittman</v>
      </c>
      <c r="D21" s="2" t="str">
        <v xml:space="preserve">Apple iPhone 15 Pro Max </v>
      </c>
      <c r="E21" s="4">
        <v>45051</v>
      </c>
      <c r="F21" s="4">
        <v>45053</v>
      </c>
      <c r="G21" s="2" t="str">
        <v>Cash on delivery</v>
      </c>
      <c r="I21" s="2"/>
      <c r="J21" s="2"/>
      <c r="K21" s="2"/>
      <c r="L21" s="4"/>
      <c r="M21" s="4"/>
      <c r="N21" s="2"/>
    </row>
    <row r="22" spans="2:14" x14ac:dyDescent="0.3">
      <c r="B22" s="2" t="str">
        <v>ID-22007</v>
      </c>
      <c r="C22" s="2" t="str">
        <v>Abel Alvarado</v>
      </c>
      <c r="D22" s="2" t="str">
        <v xml:space="preserve">Apple iPhone 15 Pro Max </v>
      </c>
      <c r="E22" s="4">
        <v>45088</v>
      </c>
      <c r="F22" s="4">
        <v>45087</v>
      </c>
      <c r="G22" s="2" t="str">
        <v>Credit Card</v>
      </c>
      <c r="I22" s="2"/>
      <c r="J22" s="2"/>
      <c r="K22" s="2"/>
      <c r="L22" s="4"/>
      <c r="M22" s="4"/>
      <c r="N22" s="2"/>
    </row>
    <row r="23" spans="2:14" x14ac:dyDescent="0.3">
      <c r="B23" s="2" t="str">
        <v>ID-22009</v>
      </c>
      <c r="C23" s="2" t="str">
        <v>Ryan Russell</v>
      </c>
      <c r="D23" s="2" t="str">
        <v xml:space="preserve">Apple iPhone 15 Pro Max </v>
      </c>
      <c r="E23" s="4">
        <v>45127</v>
      </c>
      <c r="F23" s="4">
        <v>45129</v>
      </c>
      <c r="G23" s="2" t="str">
        <v>Cash on delivery</v>
      </c>
      <c r="I23" s="2"/>
      <c r="J23" s="2"/>
      <c r="K23" s="2"/>
      <c r="L23" s="4"/>
      <c r="M23" s="4"/>
      <c r="N23" s="2"/>
    </row>
    <row r="25" spans="2:14" x14ac:dyDescent="0.3">
      <c r="B25" s="8" t="s">
        <v>38</v>
      </c>
    </row>
    <row r="26" spans="2:14" x14ac:dyDescent="0.3">
      <c r="B26" s="9" t="s">
        <v>174</v>
      </c>
    </row>
    <row r="27" spans="2:14" x14ac:dyDescent="0.3">
      <c r="B27" s="9" t="s">
        <v>175</v>
      </c>
    </row>
  </sheetData>
  <mergeCells count="3">
    <mergeCell ref="B1:G1"/>
    <mergeCell ref="B3:G3"/>
    <mergeCell ref="I3:N3"/>
  </mergeCells>
  <dataValidations count="1">
    <dataValidation type="list" allowBlank="1" showInputMessage="1" showErrorMessage="1" sqref="C18" xr:uid="{F113908A-1AF0-440F-9F0F-C4A55123ACE4}">
      <formula1>INDIRECT("Table3[Device]")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CACB4-B515-4272-8F62-95EA93AA44B7}">
  <dimension ref="B1:G24"/>
  <sheetViews>
    <sheetView showGridLines="0" workbookViewId="0">
      <selection activeCell="B25" sqref="B25"/>
    </sheetView>
  </sheetViews>
  <sheetFormatPr defaultRowHeight="14.4" x14ac:dyDescent="0.3"/>
  <cols>
    <col min="1" max="1" width="1.88671875" customWidth="1"/>
    <col min="2" max="2" width="16.6640625" customWidth="1"/>
    <col min="3" max="3" width="20" customWidth="1"/>
    <col min="4" max="4" width="22.88671875" customWidth="1"/>
    <col min="5" max="5" width="15.44140625" customWidth="1"/>
    <col min="6" max="6" width="17.21875" customWidth="1"/>
    <col min="7" max="7" width="23" customWidth="1"/>
  </cols>
  <sheetData>
    <row r="1" spans="2:7" s="3" customFormat="1" ht="18.600000000000001" thickBot="1" x14ac:dyDescent="0.35">
      <c r="B1" s="40" t="s">
        <v>21</v>
      </c>
      <c r="C1" s="40"/>
      <c r="D1" s="40"/>
      <c r="E1" s="40"/>
      <c r="F1" s="40"/>
      <c r="G1" s="40"/>
    </row>
    <row r="2" spans="2:7" s="3" customFormat="1" x14ac:dyDescent="0.3"/>
    <row r="3" spans="2:7" s="3" customFormat="1" ht="18.600000000000001" thickBot="1" x14ac:dyDescent="0.35">
      <c r="B3" s="41" t="s">
        <v>129</v>
      </c>
      <c r="C3" s="41"/>
      <c r="D3" s="41"/>
      <c r="E3" s="41"/>
      <c r="F3" s="41"/>
      <c r="G3" s="41"/>
    </row>
    <row r="5" spans="2:7" ht="15.6" x14ac:dyDescent="0.3">
      <c r="B5" s="21" t="s">
        <v>36</v>
      </c>
      <c r="C5" s="6" t="s">
        <v>30</v>
      </c>
      <c r="D5" s="6" t="s">
        <v>28</v>
      </c>
      <c r="E5" s="6" t="s">
        <v>29</v>
      </c>
      <c r="F5" s="6" t="s">
        <v>31</v>
      </c>
      <c r="G5" s="22" t="s">
        <v>106</v>
      </c>
    </row>
    <row r="6" spans="2:7" x14ac:dyDescent="0.3">
      <c r="B6" s="23" t="s">
        <v>0</v>
      </c>
      <c r="C6" s="2" t="s">
        <v>1</v>
      </c>
      <c r="D6" s="2" t="s">
        <v>23</v>
      </c>
      <c r="E6" s="4">
        <v>41399</v>
      </c>
      <c r="F6" s="4">
        <v>41401</v>
      </c>
      <c r="G6" s="24" t="s">
        <v>32</v>
      </c>
    </row>
    <row r="7" spans="2:7" x14ac:dyDescent="0.3">
      <c r="B7" s="23" t="s">
        <v>2</v>
      </c>
      <c r="C7" s="2" t="s">
        <v>3</v>
      </c>
      <c r="D7" s="2" t="s">
        <v>24</v>
      </c>
      <c r="E7" s="4">
        <v>41399</v>
      </c>
      <c r="F7" s="4">
        <v>41401</v>
      </c>
      <c r="G7" s="24" t="s">
        <v>35</v>
      </c>
    </row>
    <row r="8" spans="2:7" x14ac:dyDescent="0.3">
      <c r="B8" s="23" t="s">
        <v>4</v>
      </c>
      <c r="C8" s="2" t="s">
        <v>5</v>
      </c>
      <c r="D8" s="2" t="s">
        <v>25</v>
      </c>
      <c r="E8" s="4">
        <v>41399</v>
      </c>
      <c r="F8" s="4">
        <v>41401</v>
      </c>
      <c r="G8" s="24" t="s">
        <v>34</v>
      </c>
    </row>
    <row r="9" spans="2:7" x14ac:dyDescent="0.3">
      <c r="B9" s="23" t="s">
        <v>6</v>
      </c>
      <c r="C9" s="2" t="s">
        <v>7</v>
      </c>
      <c r="D9" s="2" t="s">
        <v>26</v>
      </c>
      <c r="E9" s="4">
        <v>41423</v>
      </c>
      <c r="F9" s="4">
        <v>41435</v>
      </c>
      <c r="G9" s="24" t="s">
        <v>34</v>
      </c>
    </row>
    <row r="10" spans="2:7" x14ac:dyDescent="0.3">
      <c r="B10" s="23" t="s">
        <v>8</v>
      </c>
      <c r="C10" s="2" t="s">
        <v>9</v>
      </c>
      <c r="D10" s="2" t="s">
        <v>24</v>
      </c>
      <c r="E10" s="4">
        <v>41433</v>
      </c>
      <c r="F10" s="4">
        <v>41435</v>
      </c>
      <c r="G10" s="24" t="s">
        <v>32</v>
      </c>
    </row>
    <row r="11" spans="2:7" x14ac:dyDescent="0.3">
      <c r="B11" s="23" t="s">
        <v>10</v>
      </c>
      <c r="C11" s="2" t="s">
        <v>11</v>
      </c>
      <c r="D11" s="2" t="s">
        <v>27</v>
      </c>
      <c r="E11" s="4">
        <v>41435</v>
      </c>
      <c r="F11" s="4">
        <v>41435</v>
      </c>
      <c r="G11" s="24" t="s">
        <v>33</v>
      </c>
    </row>
    <row r="12" spans="2:7" x14ac:dyDescent="0.3">
      <c r="B12" s="23" t="s">
        <v>12</v>
      </c>
      <c r="C12" s="2" t="s">
        <v>13</v>
      </c>
      <c r="D12" s="2" t="s">
        <v>23</v>
      </c>
      <c r="E12" s="4">
        <v>41436</v>
      </c>
      <c r="F12" s="4">
        <v>41435</v>
      </c>
      <c r="G12" s="24" t="s">
        <v>35</v>
      </c>
    </row>
    <row r="13" spans="2:7" x14ac:dyDescent="0.3">
      <c r="B13" s="23" t="s">
        <v>14</v>
      </c>
      <c r="C13" s="2" t="s">
        <v>15</v>
      </c>
      <c r="D13" s="2" t="s">
        <v>25</v>
      </c>
      <c r="E13" s="4">
        <v>41470</v>
      </c>
      <c r="F13" s="4">
        <v>41477</v>
      </c>
      <c r="G13" s="24" t="s">
        <v>35</v>
      </c>
    </row>
    <row r="14" spans="2:7" x14ac:dyDescent="0.3">
      <c r="B14" s="23" t="s">
        <v>16</v>
      </c>
      <c r="C14" s="2" t="s">
        <v>17</v>
      </c>
      <c r="D14" s="2" t="s">
        <v>23</v>
      </c>
      <c r="E14" s="4">
        <v>41475</v>
      </c>
      <c r="F14" s="4">
        <v>41477</v>
      </c>
      <c r="G14" s="24" t="s">
        <v>32</v>
      </c>
    </row>
    <row r="15" spans="2:7" x14ac:dyDescent="0.3">
      <c r="B15" s="25" t="s">
        <v>18</v>
      </c>
      <c r="C15" s="26" t="s">
        <v>19</v>
      </c>
      <c r="D15" s="26" t="s">
        <v>24</v>
      </c>
      <c r="E15" s="27">
        <v>41476</v>
      </c>
      <c r="F15" s="27">
        <v>41477</v>
      </c>
      <c r="G15" s="28" t="s">
        <v>32</v>
      </c>
    </row>
    <row r="18" spans="2:3" ht="15.6" x14ac:dyDescent="0.3">
      <c r="B18" s="1" t="s">
        <v>30</v>
      </c>
      <c r="C18" s="2" t="s">
        <v>7</v>
      </c>
    </row>
    <row r="19" spans="2:3" ht="15.6" x14ac:dyDescent="0.3">
      <c r="B19" s="1" t="s">
        <v>28</v>
      </c>
      <c r="C19" s="2" t="str">
        <f>INDEX(Table13[],MATCH(C18,Table13[Customer Name],0),3)</f>
        <v>OnePlus 11</v>
      </c>
    </row>
    <row r="22" spans="2:3" x14ac:dyDescent="0.3">
      <c r="B22" s="8" t="s">
        <v>38</v>
      </c>
    </row>
    <row r="23" spans="2:3" x14ac:dyDescent="0.3">
      <c r="B23" s="7" t="s">
        <v>177</v>
      </c>
    </row>
    <row r="24" spans="2:3" x14ac:dyDescent="0.3">
      <c r="B24" s="7" t="s">
        <v>178</v>
      </c>
    </row>
  </sheetData>
  <sheetProtection algorithmName="SHA-512" hashValue="1x5BQbZSnmkIHnV1l4U3hXY0OGcrQCYVltTugwTgwR1SaS6PpfUHklx/q/rqg4wxZ7m0W+LwLV6mJr1OEf7QRg==" saltValue="5MfDymXtoT6nMW1v9OdOVw==" spinCount="100000" sheet="1" objects="1" scenarios="1"/>
  <mergeCells count="2">
    <mergeCell ref="B1:G1"/>
    <mergeCell ref="B3:G3"/>
  </mergeCells>
  <dataValidations count="1">
    <dataValidation type="list" allowBlank="1" showInputMessage="1" showErrorMessage="1" sqref="C18" xr:uid="{F2EC1158-D453-4993-AEBA-0FD3615EBBF5}">
      <formula1>INDIRECT("Table1[Customer Name]")</formula1>
    </dataValidation>
  </dataValidations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CC90C-29BE-468A-91CD-ABAADA730168}">
  <dimension ref="B1:J26"/>
  <sheetViews>
    <sheetView showGridLines="0" workbookViewId="0">
      <selection activeCell="I1" sqref="I1:M1048576"/>
    </sheetView>
  </sheetViews>
  <sheetFormatPr defaultRowHeight="14.4" x14ac:dyDescent="0.3"/>
  <cols>
    <col min="1" max="1" width="1.88671875" customWidth="1"/>
    <col min="2" max="2" width="16.6640625" customWidth="1"/>
    <col min="3" max="3" width="20" customWidth="1"/>
    <col min="4" max="4" width="22.88671875" customWidth="1"/>
    <col min="5" max="5" width="15.44140625" customWidth="1"/>
    <col min="6" max="6" width="17.21875" customWidth="1"/>
    <col min="7" max="7" width="23" customWidth="1"/>
  </cols>
  <sheetData>
    <row r="1" spans="2:7" s="3" customFormat="1" ht="18.600000000000001" thickBot="1" x14ac:dyDescent="0.35">
      <c r="B1" s="40" t="s">
        <v>21</v>
      </c>
      <c r="C1" s="40"/>
      <c r="D1" s="40"/>
      <c r="E1" s="40"/>
      <c r="F1" s="40"/>
      <c r="G1" s="40"/>
    </row>
    <row r="2" spans="2:7" s="3" customFormat="1" x14ac:dyDescent="0.3"/>
    <row r="3" spans="2:7" s="3" customFormat="1" ht="18.600000000000001" thickBot="1" x14ac:dyDescent="0.35">
      <c r="B3" s="41" t="s">
        <v>130</v>
      </c>
      <c r="C3" s="41"/>
      <c r="D3" s="41"/>
      <c r="E3" s="41"/>
      <c r="F3" s="41"/>
      <c r="G3" s="41"/>
    </row>
    <row r="5" spans="2:7" ht="15.6" x14ac:dyDescent="0.3">
      <c r="B5" s="21" t="s">
        <v>36</v>
      </c>
      <c r="C5" s="6" t="s">
        <v>30</v>
      </c>
      <c r="D5" s="6" t="s">
        <v>28</v>
      </c>
      <c r="E5" s="6" t="s">
        <v>29</v>
      </c>
      <c r="F5" s="6" t="s">
        <v>31</v>
      </c>
      <c r="G5" s="22" t="s">
        <v>106</v>
      </c>
    </row>
    <row r="6" spans="2:7" x14ac:dyDescent="0.3">
      <c r="B6" s="23" t="s">
        <v>0</v>
      </c>
      <c r="C6" s="2" t="s">
        <v>1</v>
      </c>
      <c r="D6" s="2" t="s">
        <v>23</v>
      </c>
      <c r="E6" s="4">
        <v>41399</v>
      </c>
      <c r="F6" s="4">
        <v>41401</v>
      </c>
      <c r="G6" s="24" t="s">
        <v>32</v>
      </c>
    </row>
    <row r="7" spans="2:7" x14ac:dyDescent="0.3">
      <c r="B7" s="23" t="s">
        <v>2</v>
      </c>
      <c r="C7" s="2" t="s">
        <v>3</v>
      </c>
      <c r="D7" s="2" t="s">
        <v>24</v>
      </c>
      <c r="E7" s="4">
        <v>41399</v>
      </c>
      <c r="F7" s="4">
        <v>41401</v>
      </c>
      <c r="G7" s="24" t="s">
        <v>35</v>
      </c>
    </row>
    <row r="8" spans="2:7" x14ac:dyDescent="0.3">
      <c r="B8" s="23" t="s">
        <v>4</v>
      </c>
      <c r="C8" s="2" t="s">
        <v>5</v>
      </c>
      <c r="D8" s="2" t="s">
        <v>25</v>
      </c>
      <c r="E8" s="4">
        <v>41399</v>
      </c>
      <c r="F8" s="4">
        <v>41401</v>
      </c>
      <c r="G8" s="24" t="s">
        <v>34</v>
      </c>
    </row>
    <row r="9" spans="2:7" x14ac:dyDescent="0.3">
      <c r="B9" s="23" t="s">
        <v>6</v>
      </c>
      <c r="C9" s="2" t="s">
        <v>7</v>
      </c>
      <c r="D9" s="2" t="s">
        <v>26</v>
      </c>
      <c r="E9" s="4">
        <v>41423</v>
      </c>
      <c r="F9" s="4">
        <v>41435</v>
      </c>
      <c r="G9" s="24" t="s">
        <v>34</v>
      </c>
    </row>
    <row r="10" spans="2:7" x14ac:dyDescent="0.3">
      <c r="B10" s="23" t="s">
        <v>8</v>
      </c>
      <c r="C10" s="2" t="s">
        <v>9</v>
      </c>
      <c r="D10" s="2" t="s">
        <v>24</v>
      </c>
      <c r="E10" s="4">
        <v>41433</v>
      </c>
      <c r="F10" s="4">
        <v>41435</v>
      </c>
      <c r="G10" s="24" t="s">
        <v>32</v>
      </c>
    </row>
    <row r="11" spans="2:7" x14ac:dyDescent="0.3">
      <c r="B11" s="23" t="s">
        <v>10</v>
      </c>
      <c r="C11" s="2" t="s">
        <v>11</v>
      </c>
      <c r="D11" s="2" t="s">
        <v>27</v>
      </c>
      <c r="E11" s="4">
        <v>41435</v>
      </c>
      <c r="F11" s="4">
        <v>41435</v>
      </c>
      <c r="G11" s="24" t="s">
        <v>33</v>
      </c>
    </row>
    <row r="12" spans="2:7" x14ac:dyDescent="0.3">
      <c r="B12" s="23" t="s">
        <v>12</v>
      </c>
      <c r="C12" s="2" t="s">
        <v>13</v>
      </c>
      <c r="D12" s="2" t="s">
        <v>23</v>
      </c>
      <c r="E12" s="4">
        <v>41436</v>
      </c>
      <c r="F12" s="4">
        <v>41435</v>
      </c>
      <c r="G12" s="24" t="s">
        <v>35</v>
      </c>
    </row>
    <row r="13" spans="2:7" x14ac:dyDescent="0.3">
      <c r="B13" s="23" t="s">
        <v>14</v>
      </c>
      <c r="C13" s="2" t="s">
        <v>15</v>
      </c>
      <c r="D13" s="2" t="s">
        <v>25</v>
      </c>
      <c r="E13" s="4">
        <v>41470</v>
      </c>
      <c r="F13" s="4">
        <v>41477</v>
      </c>
      <c r="G13" s="24" t="s">
        <v>35</v>
      </c>
    </row>
    <row r="14" spans="2:7" x14ac:dyDescent="0.3">
      <c r="B14" s="23" t="s">
        <v>16</v>
      </c>
      <c r="C14" s="2" t="s">
        <v>17</v>
      </c>
      <c r="D14" s="2" t="s">
        <v>23</v>
      </c>
      <c r="E14" s="4">
        <v>41475</v>
      </c>
      <c r="F14" s="4">
        <v>41477</v>
      </c>
      <c r="G14" s="24" t="s">
        <v>32</v>
      </c>
    </row>
    <row r="15" spans="2:7" x14ac:dyDescent="0.3">
      <c r="B15" s="25" t="s">
        <v>18</v>
      </c>
      <c r="C15" s="26" t="s">
        <v>19</v>
      </c>
      <c r="D15" s="26" t="s">
        <v>24</v>
      </c>
      <c r="E15" s="27">
        <v>41476</v>
      </c>
      <c r="F15" s="27">
        <v>41477</v>
      </c>
      <c r="G15" s="28" t="s">
        <v>32</v>
      </c>
    </row>
    <row r="18" spans="2:10" ht="15.6" x14ac:dyDescent="0.3">
      <c r="B18" s="1" t="s">
        <v>30</v>
      </c>
      <c r="C18" s="2" t="s">
        <v>7</v>
      </c>
    </row>
    <row r="19" spans="2:10" ht="15.6" x14ac:dyDescent="0.3">
      <c r="B19" s="1" t="s">
        <v>28</v>
      </c>
      <c r="C19" s="2" t="str">
        <f>INDEX(Table135[],MATCH(C18,Table135[Customer Name],0),3)</f>
        <v>OnePlus 11</v>
      </c>
    </row>
    <row r="21" spans="2:10" x14ac:dyDescent="0.3">
      <c r="B21" s="8" t="s">
        <v>38</v>
      </c>
    </row>
    <row r="22" spans="2:10" x14ac:dyDescent="0.3">
      <c r="B22" s="9" t="s">
        <v>176</v>
      </c>
    </row>
    <row r="23" spans="2:10" x14ac:dyDescent="0.3">
      <c r="B23" s="39"/>
    </row>
    <row r="24" spans="2:10" x14ac:dyDescent="0.3">
      <c r="J24" s="8" t="s">
        <v>38</v>
      </c>
    </row>
    <row r="25" spans="2:10" x14ac:dyDescent="0.3">
      <c r="J25" s="7" t="s">
        <v>39</v>
      </c>
    </row>
    <row r="26" spans="2:10" x14ac:dyDescent="0.3">
      <c r="J26" s="7" t="s">
        <v>40</v>
      </c>
    </row>
  </sheetData>
  <mergeCells count="2">
    <mergeCell ref="B1:G1"/>
    <mergeCell ref="B3:G3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EFA49-A0B3-4F0A-8AD1-AF95C0D092BB}">
  <dimension ref="B1:G21"/>
  <sheetViews>
    <sheetView showGridLines="0" workbookViewId="0">
      <selection activeCell="C16" sqref="C16"/>
    </sheetView>
  </sheetViews>
  <sheetFormatPr defaultRowHeight="14.4" x14ac:dyDescent="0.3"/>
  <cols>
    <col min="1" max="1" width="2.6640625" customWidth="1"/>
    <col min="2" max="2" width="18.33203125" customWidth="1"/>
    <col min="3" max="3" width="23.33203125" customWidth="1"/>
    <col min="4" max="4" width="24.6640625" customWidth="1"/>
    <col min="5" max="5" width="14.44140625" customWidth="1"/>
    <col min="6" max="6" width="15" customWidth="1"/>
    <col min="7" max="7" width="18.21875" customWidth="1"/>
  </cols>
  <sheetData>
    <row r="1" spans="2:7" s="3" customFormat="1" ht="18.600000000000001" thickBot="1" x14ac:dyDescent="0.35">
      <c r="B1" s="40" t="s">
        <v>21</v>
      </c>
      <c r="C1" s="40"/>
      <c r="D1" s="40"/>
      <c r="E1" s="40"/>
      <c r="F1" s="40"/>
      <c r="G1" s="40"/>
    </row>
    <row r="3" spans="2:7" ht="15.6" x14ac:dyDescent="0.3">
      <c r="B3" s="1" t="s">
        <v>36</v>
      </c>
      <c r="C3" s="1" t="s">
        <v>30</v>
      </c>
      <c r="D3" s="1" t="s">
        <v>28</v>
      </c>
      <c r="E3" s="1" t="s">
        <v>29</v>
      </c>
      <c r="F3" s="1" t="s">
        <v>31</v>
      </c>
      <c r="G3" s="1" t="s">
        <v>106</v>
      </c>
    </row>
    <row r="4" spans="2:7" x14ac:dyDescent="0.3">
      <c r="B4" s="2" t="s">
        <v>0</v>
      </c>
      <c r="C4" s="2" t="s">
        <v>1</v>
      </c>
      <c r="D4" s="2" t="s">
        <v>23</v>
      </c>
      <c r="E4" s="4">
        <v>45051</v>
      </c>
      <c r="F4" s="4">
        <v>45053</v>
      </c>
      <c r="G4" s="2" t="s">
        <v>32</v>
      </c>
    </row>
    <row r="5" spans="2:7" x14ac:dyDescent="0.3">
      <c r="B5" s="2" t="s">
        <v>2</v>
      </c>
      <c r="C5" s="2" t="s">
        <v>3</v>
      </c>
      <c r="D5" s="2" t="s">
        <v>24</v>
      </c>
      <c r="E5" s="4">
        <v>45051</v>
      </c>
      <c r="F5" s="4">
        <v>45053</v>
      </c>
      <c r="G5" s="2" t="s">
        <v>35</v>
      </c>
    </row>
    <row r="6" spans="2:7" x14ac:dyDescent="0.3">
      <c r="B6" s="2" t="s">
        <v>4</v>
      </c>
      <c r="C6" s="2" t="s">
        <v>5</v>
      </c>
      <c r="D6" s="2" t="s">
        <v>25</v>
      </c>
      <c r="E6" s="4">
        <v>45051</v>
      </c>
      <c r="F6" s="4">
        <v>45053</v>
      </c>
      <c r="G6" s="2" t="s">
        <v>34</v>
      </c>
    </row>
    <row r="7" spans="2:7" x14ac:dyDescent="0.3">
      <c r="B7" s="2" t="s">
        <v>6</v>
      </c>
      <c r="C7" s="2" t="s">
        <v>7</v>
      </c>
      <c r="D7" s="2" t="s">
        <v>26</v>
      </c>
      <c r="E7" s="4">
        <v>45075</v>
      </c>
      <c r="F7" s="4">
        <v>45087</v>
      </c>
      <c r="G7" s="2" t="s">
        <v>34</v>
      </c>
    </row>
    <row r="8" spans="2:7" x14ac:dyDescent="0.3">
      <c r="B8" s="2" t="s">
        <v>8</v>
      </c>
      <c r="C8" s="2" t="s">
        <v>9</v>
      </c>
      <c r="D8" s="2" t="s">
        <v>24</v>
      </c>
      <c r="E8" s="4">
        <v>45085</v>
      </c>
      <c r="F8" s="4">
        <v>45087</v>
      </c>
      <c r="G8" s="2" t="s">
        <v>32</v>
      </c>
    </row>
    <row r="9" spans="2:7" x14ac:dyDescent="0.3">
      <c r="B9" s="2" t="s">
        <v>10</v>
      </c>
      <c r="C9" s="2" t="s">
        <v>11</v>
      </c>
      <c r="D9" s="2" t="s">
        <v>27</v>
      </c>
      <c r="E9" s="4">
        <v>45087</v>
      </c>
      <c r="F9" s="4">
        <v>45087</v>
      </c>
      <c r="G9" s="2" t="s">
        <v>33</v>
      </c>
    </row>
    <row r="10" spans="2:7" x14ac:dyDescent="0.3">
      <c r="B10" s="2" t="s">
        <v>12</v>
      </c>
      <c r="C10" s="2" t="s">
        <v>13</v>
      </c>
      <c r="D10" s="2" t="s">
        <v>23</v>
      </c>
      <c r="E10" s="4">
        <v>45088</v>
      </c>
      <c r="F10" s="4">
        <v>45087</v>
      </c>
      <c r="G10" s="2" t="s">
        <v>35</v>
      </c>
    </row>
    <row r="11" spans="2:7" x14ac:dyDescent="0.3">
      <c r="B11" s="2" t="s">
        <v>14</v>
      </c>
      <c r="C11" s="2" t="s">
        <v>15</v>
      </c>
      <c r="D11" s="2" t="s">
        <v>25</v>
      </c>
      <c r="E11" s="4">
        <v>45122</v>
      </c>
      <c r="F11" s="4">
        <v>45129</v>
      </c>
      <c r="G11" s="2" t="s">
        <v>35</v>
      </c>
    </row>
    <row r="12" spans="2:7" x14ac:dyDescent="0.3">
      <c r="B12" s="2" t="s">
        <v>16</v>
      </c>
      <c r="C12" s="2" t="s">
        <v>17</v>
      </c>
      <c r="D12" s="2" t="s">
        <v>23</v>
      </c>
      <c r="E12" s="4">
        <v>45127</v>
      </c>
      <c r="F12" s="4">
        <v>45129</v>
      </c>
      <c r="G12" s="2" t="s">
        <v>32</v>
      </c>
    </row>
    <row r="13" spans="2:7" x14ac:dyDescent="0.3">
      <c r="B13" s="2" t="s">
        <v>18</v>
      </c>
      <c r="C13" s="2" t="s">
        <v>19</v>
      </c>
      <c r="D13" s="2" t="s">
        <v>24</v>
      </c>
      <c r="E13" s="4">
        <v>45128</v>
      </c>
      <c r="F13" s="4">
        <v>45129</v>
      </c>
      <c r="G13" s="2" t="s">
        <v>32</v>
      </c>
    </row>
    <row r="16" spans="2:7" ht="15.6" x14ac:dyDescent="0.3">
      <c r="B16" s="1" t="s">
        <v>36</v>
      </c>
      <c r="C16" s="2" t="s">
        <v>12</v>
      </c>
    </row>
    <row r="17" spans="2:3" ht="15.6" x14ac:dyDescent="0.3">
      <c r="B17" s="1" t="s">
        <v>30</v>
      </c>
      <c r="C17" s="2" t="str">
        <f>VLOOKUP($C$16,$B$4:$G$13,ROW(B17)-ROW($B$16)+1,FALSE)</f>
        <v>Abel Alvarado</v>
      </c>
    </row>
    <row r="18" spans="2:3" ht="15.6" x14ac:dyDescent="0.3">
      <c r="B18" s="1" t="s">
        <v>28</v>
      </c>
      <c r="C18" s="2" t="str">
        <f t="shared" ref="C18:C21" si="0">VLOOKUP($C$16,$B$4:$G$13,ROW(B18)-ROW($B$16)+1,FALSE)</f>
        <v xml:space="preserve">Apple iPhone 15 Pro Max </v>
      </c>
    </row>
    <row r="19" spans="2:3" ht="15.6" x14ac:dyDescent="0.3">
      <c r="B19" s="1" t="s">
        <v>29</v>
      </c>
      <c r="C19" s="5">
        <f t="shared" si="0"/>
        <v>45088</v>
      </c>
    </row>
    <row r="20" spans="2:3" ht="15.6" x14ac:dyDescent="0.3">
      <c r="B20" s="1" t="s">
        <v>31</v>
      </c>
      <c r="C20" s="5">
        <f t="shared" si="0"/>
        <v>45087</v>
      </c>
    </row>
    <row r="21" spans="2:3" ht="15.6" x14ac:dyDescent="0.3">
      <c r="B21" s="1" t="s">
        <v>106</v>
      </c>
      <c r="C21" s="2" t="str">
        <f t="shared" si="0"/>
        <v>Credit Card</v>
      </c>
    </row>
  </sheetData>
  <mergeCells count="1">
    <mergeCell ref="B1:G1"/>
  </mergeCells>
  <dataValidations count="1">
    <dataValidation type="list" allowBlank="1" showInputMessage="1" showErrorMessage="1" sqref="C16" xr:uid="{09F213B1-693F-4F63-BB64-B68283563013}">
      <formula1>$B$4:$B$13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D8504-5319-4472-9A7E-413BF7AF468D}">
  <dimension ref="B1:O23"/>
  <sheetViews>
    <sheetView showGridLines="0" topLeftCell="A2" workbookViewId="0">
      <selection activeCell="E23" sqref="E23"/>
    </sheetView>
  </sheetViews>
  <sheetFormatPr defaultRowHeight="14.4" x14ac:dyDescent="0.3"/>
  <cols>
    <col min="1" max="1" width="2.6640625" customWidth="1"/>
    <col min="2" max="2" width="18.33203125" customWidth="1"/>
    <col min="3" max="3" width="23.33203125" customWidth="1"/>
    <col min="4" max="4" width="24.6640625" customWidth="1"/>
    <col min="5" max="5" width="14.44140625" customWidth="1"/>
    <col min="6" max="6" width="15" customWidth="1"/>
    <col min="7" max="7" width="18.21875" customWidth="1"/>
    <col min="9" max="9" width="3.109375" customWidth="1"/>
    <col min="10" max="10" width="17.44140625" bestFit="1" customWidth="1"/>
    <col min="11" max="11" width="22" bestFit="1" customWidth="1"/>
    <col min="12" max="12" width="22.21875" bestFit="1" customWidth="1"/>
    <col min="13" max="13" width="11.44140625" bestFit="1" customWidth="1"/>
    <col min="14" max="14" width="13.6640625" bestFit="1" customWidth="1"/>
    <col min="15" max="15" width="17.44140625" bestFit="1" customWidth="1"/>
  </cols>
  <sheetData>
    <row r="1" spans="2:15" s="3" customFormat="1" ht="18.600000000000001" thickBot="1" x14ac:dyDescent="0.35">
      <c r="B1" s="40" t="s">
        <v>21</v>
      </c>
      <c r="C1" s="40"/>
      <c r="D1" s="40"/>
      <c r="E1" s="40"/>
      <c r="F1" s="40"/>
      <c r="G1" s="40"/>
    </row>
    <row r="2" spans="2:15" s="3" customFormat="1" x14ac:dyDescent="0.3"/>
    <row r="3" spans="2:15" s="3" customFormat="1" ht="18.600000000000001" thickBot="1" x14ac:dyDescent="0.35">
      <c r="B3" s="41" t="s">
        <v>22</v>
      </c>
      <c r="C3" s="41"/>
      <c r="D3" s="41"/>
      <c r="E3" s="41"/>
      <c r="F3" s="41"/>
      <c r="G3" s="41"/>
      <c r="J3" s="41" t="s">
        <v>20</v>
      </c>
      <c r="K3" s="41"/>
      <c r="L3" s="41"/>
      <c r="M3" s="41"/>
      <c r="N3" s="41"/>
      <c r="O3" s="41"/>
    </row>
    <row r="5" spans="2:15" ht="15.6" x14ac:dyDescent="0.3">
      <c r="B5" s="1" t="s">
        <v>36</v>
      </c>
      <c r="C5" s="1" t="s">
        <v>30</v>
      </c>
      <c r="D5" s="1" t="s">
        <v>28</v>
      </c>
      <c r="E5" s="1" t="s">
        <v>29</v>
      </c>
      <c r="F5" s="1" t="s">
        <v>31</v>
      </c>
      <c r="G5" s="1" t="s">
        <v>106</v>
      </c>
      <c r="J5" s="1" t="s">
        <v>36</v>
      </c>
      <c r="K5" s="1" t="s">
        <v>30</v>
      </c>
      <c r="L5" s="1" t="s">
        <v>28</v>
      </c>
      <c r="M5" s="1" t="s">
        <v>29</v>
      </c>
      <c r="N5" s="1" t="s">
        <v>31</v>
      </c>
      <c r="O5" s="1" t="s">
        <v>106</v>
      </c>
    </row>
    <row r="6" spans="2:15" x14ac:dyDescent="0.3">
      <c r="B6" s="2" t="s">
        <v>0</v>
      </c>
      <c r="C6" s="2" t="s">
        <v>1</v>
      </c>
      <c r="D6" s="2" t="s">
        <v>23</v>
      </c>
      <c r="E6" s="4">
        <v>45051</v>
      </c>
      <c r="F6" s="4">
        <v>45053</v>
      </c>
      <c r="G6" s="2" t="s">
        <v>32</v>
      </c>
      <c r="J6" s="2" t="s">
        <v>0</v>
      </c>
      <c r="K6" s="2" t="s">
        <v>1</v>
      </c>
      <c r="L6" s="2" t="s">
        <v>23</v>
      </c>
      <c r="M6" s="4">
        <v>45051</v>
      </c>
      <c r="N6" s="4">
        <v>45053</v>
      </c>
      <c r="O6" s="2" t="s">
        <v>32</v>
      </c>
    </row>
    <row r="7" spans="2:15" x14ac:dyDescent="0.3">
      <c r="B7" s="2" t="s">
        <v>2</v>
      </c>
      <c r="C7" s="2" t="s">
        <v>3</v>
      </c>
      <c r="D7" s="2" t="s">
        <v>24</v>
      </c>
      <c r="E7" s="4">
        <v>45051</v>
      </c>
      <c r="F7" s="4">
        <v>45053</v>
      </c>
      <c r="G7" s="2" t="s">
        <v>35</v>
      </c>
      <c r="J7" s="2" t="s">
        <v>2</v>
      </c>
      <c r="K7" s="2" t="s">
        <v>3</v>
      </c>
      <c r="L7" s="2" t="s">
        <v>24</v>
      </c>
      <c r="M7" s="4">
        <v>45051</v>
      </c>
      <c r="N7" s="4">
        <v>45053</v>
      </c>
      <c r="O7" s="2" t="s">
        <v>35</v>
      </c>
    </row>
    <row r="8" spans="2:15" x14ac:dyDescent="0.3">
      <c r="B8" s="2" t="s">
        <v>4</v>
      </c>
      <c r="C8" s="2" t="s">
        <v>5</v>
      </c>
      <c r="D8" s="2" t="s">
        <v>25</v>
      </c>
      <c r="E8" s="4">
        <v>45051</v>
      </c>
      <c r="F8" s="4">
        <v>45053</v>
      </c>
      <c r="G8" s="2" t="s">
        <v>34</v>
      </c>
      <c r="J8" s="2" t="s">
        <v>4</v>
      </c>
      <c r="K8" s="2" t="s">
        <v>5</v>
      </c>
      <c r="L8" s="2" t="s">
        <v>25</v>
      </c>
      <c r="M8" s="4">
        <v>45051</v>
      </c>
      <c r="N8" s="4">
        <v>45053</v>
      </c>
      <c r="O8" s="2" t="s">
        <v>34</v>
      </c>
    </row>
    <row r="9" spans="2:15" x14ac:dyDescent="0.3">
      <c r="B9" s="2" t="s">
        <v>6</v>
      </c>
      <c r="C9" s="2" t="s">
        <v>7</v>
      </c>
      <c r="D9" s="2" t="s">
        <v>26</v>
      </c>
      <c r="E9" s="4">
        <v>45075</v>
      </c>
      <c r="F9" s="4">
        <v>45087</v>
      </c>
      <c r="G9" s="2" t="s">
        <v>34</v>
      </c>
      <c r="J9" s="2" t="s">
        <v>6</v>
      </c>
      <c r="K9" s="2" t="s">
        <v>7</v>
      </c>
      <c r="L9" s="2" t="s">
        <v>26</v>
      </c>
      <c r="M9" s="4">
        <v>45075</v>
      </c>
      <c r="N9" s="4">
        <v>45087</v>
      </c>
      <c r="O9" s="2" t="s">
        <v>34</v>
      </c>
    </row>
    <row r="10" spans="2:15" x14ac:dyDescent="0.3">
      <c r="B10" s="2" t="s">
        <v>8</v>
      </c>
      <c r="C10" s="2" t="s">
        <v>9</v>
      </c>
      <c r="D10" s="2" t="s">
        <v>24</v>
      </c>
      <c r="E10" s="4">
        <v>45085</v>
      </c>
      <c r="F10" s="4">
        <v>45087</v>
      </c>
      <c r="G10" s="2" t="s">
        <v>32</v>
      </c>
      <c r="J10" s="2" t="s">
        <v>8</v>
      </c>
      <c r="K10" s="2" t="s">
        <v>9</v>
      </c>
      <c r="L10" s="2" t="s">
        <v>24</v>
      </c>
      <c r="M10" s="4">
        <v>45085</v>
      </c>
      <c r="N10" s="4">
        <v>45087</v>
      </c>
      <c r="O10" s="2" t="s">
        <v>32</v>
      </c>
    </row>
    <row r="11" spans="2:15" x14ac:dyDescent="0.3">
      <c r="B11" s="2" t="s">
        <v>10</v>
      </c>
      <c r="C11" s="2" t="s">
        <v>11</v>
      </c>
      <c r="D11" s="2" t="s">
        <v>27</v>
      </c>
      <c r="E11" s="4">
        <v>45087</v>
      </c>
      <c r="F11" s="4">
        <v>45087</v>
      </c>
      <c r="G11" s="2" t="s">
        <v>33</v>
      </c>
      <c r="J11" s="2" t="s">
        <v>10</v>
      </c>
      <c r="K11" s="2" t="s">
        <v>11</v>
      </c>
      <c r="L11" s="2" t="s">
        <v>27</v>
      </c>
      <c r="M11" s="4">
        <v>45087</v>
      </c>
      <c r="N11" s="4">
        <v>45087</v>
      </c>
      <c r="O11" s="2" t="s">
        <v>33</v>
      </c>
    </row>
    <row r="12" spans="2:15" x14ac:dyDescent="0.3">
      <c r="B12" s="2" t="s">
        <v>12</v>
      </c>
      <c r="C12" s="2" t="s">
        <v>13</v>
      </c>
      <c r="D12" s="2" t="s">
        <v>23</v>
      </c>
      <c r="E12" s="4">
        <v>45088</v>
      </c>
      <c r="F12" s="4">
        <v>45087</v>
      </c>
      <c r="G12" s="2" t="s">
        <v>35</v>
      </c>
      <c r="J12" s="2" t="s">
        <v>12</v>
      </c>
      <c r="K12" s="2" t="s">
        <v>13</v>
      </c>
      <c r="L12" s="2" t="s">
        <v>23</v>
      </c>
      <c r="M12" s="4">
        <v>45088</v>
      </c>
      <c r="N12" s="4">
        <v>45087</v>
      </c>
      <c r="O12" s="2" t="s">
        <v>35</v>
      </c>
    </row>
    <row r="13" spans="2:15" x14ac:dyDescent="0.3">
      <c r="B13" s="2" t="s">
        <v>14</v>
      </c>
      <c r="C13" s="2" t="s">
        <v>15</v>
      </c>
      <c r="D13" s="2" t="s">
        <v>25</v>
      </c>
      <c r="E13" s="4">
        <v>45122</v>
      </c>
      <c r="F13" s="4">
        <v>45129</v>
      </c>
      <c r="G13" s="2" t="s">
        <v>35</v>
      </c>
      <c r="J13" s="2" t="s">
        <v>14</v>
      </c>
      <c r="K13" s="2" t="s">
        <v>15</v>
      </c>
      <c r="L13" s="2" t="s">
        <v>25</v>
      </c>
      <c r="M13" s="4">
        <v>45122</v>
      </c>
      <c r="N13" s="4">
        <v>45129</v>
      </c>
      <c r="O13" s="2" t="s">
        <v>35</v>
      </c>
    </row>
    <row r="14" spans="2:15" x14ac:dyDescent="0.3">
      <c r="B14" s="2" t="s">
        <v>16</v>
      </c>
      <c r="C14" s="2" t="s">
        <v>17</v>
      </c>
      <c r="D14" s="2" t="s">
        <v>23</v>
      </c>
      <c r="E14" s="4">
        <v>45127</v>
      </c>
      <c r="F14" s="4">
        <v>45129</v>
      </c>
      <c r="G14" s="2" t="s">
        <v>32</v>
      </c>
      <c r="J14" s="2" t="s">
        <v>16</v>
      </c>
      <c r="K14" s="2" t="s">
        <v>17</v>
      </c>
      <c r="L14" s="2" t="s">
        <v>23</v>
      </c>
      <c r="M14" s="4">
        <v>45127</v>
      </c>
      <c r="N14" s="4">
        <v>45129</v>
      </c>
      <c r="O14" s="2" t="s">
        <v>32</v>
      </c>
    </row>
    <row r="15" spans="2:15" x14ac:dyDescent="0.3">
      <c r="B15" s="2" t="s">
        <v>18</v>
      </c>
      <c r="C15" s="2" t="s">
        <v>19</v>
      </c>
      <c r="D15" s="2" t="s">
        <v>24</v>
      </c>
      <c r="E15" s="4">
        <v>45128</v>
      </c>
      <c r="F15" s="4">
        <v>45129</v>
      </c>
      <c r="G15" s="2" t="s">
        <v>32</v>
      </c>
      <c r="J15" s="2" t="s">
        <v>18</v>
      </c>
      <c r="K15" s="2" t="s">
        <v>19</v>
      </c>
      <c r="L15" s="2" t="s">
        <v>24</v>
      </c>
      <c r="M15" s="4">
        <v>45128</v>
      </c>
      <c r="N15" s="4">
        <v>45129</v>
      </c>
      <c r="O15" s="2" t="s">
        <v>32</v>
      </c>
    </row>
    <row r="18" spans="2:11" ht="15.6" x14ac:dyDescent="0.3">
      <c r="B18" s="1" t="s">
        <v>36</v>
      </c>
      <c r="C18" s="2" t="s">
        <v>12</v>
      </c>
      <c r="J18" s="1" t="s">
        <v>36</v>
      </c>
      <c r="K18" s="2"/>
    </row>
    <row r="19" spans="2:11" ht="15.6" x14ac:dyDescent="0.3">
      <c r="B19" s="1" t="s">
        <v>30</v>
      </c>
      <c r="C19" s="2" t="str">
        <f>VLOOKUP($C$18,$B$6:$G$15,ROW(B19)-ROW($B$18)+1,FALSE)</f>
        <v>Abel Alvarado</v>
      </c>
      <c r="J19" s="1" t="s">
        <v>30</v>
      </c>
      <c r="K19" s="2"/>
    </row>
    <row r="20" spans="2:11" ht="15.6" x14ac:dyDescent="0.3">
      <c r="B20" s="1" t="s">
        <v>28</v>
      </c>
      <c r="C20" s="2" t="str">
        <f t="shared" ref="C20:C23" si="0">VLOOKUP($C$18,$B$6:$G$15,ROW(B20)-ROW($B$18)+1,FALSE)</f>
        <v xml:space="preserve">Apple iPhone 15 Pro Max </v>
      </c>
      <c r="E20" s="8" t="s">
        <v>156</v>
      </c>
      <c r="J20" s="1" t="s">
        <v>28</v>
      </c>
      <c r="K20" s="2"/>
    </row>
    <row r="21" spans="2:11" ht="15.6" x14ac:dyDescent="0.3">
      <c r="B21" s="1" t="s">
        <v>29</v>
      </c>
      <c r="C21" s="5">
        <f t="shared" si="0"/>
        <v>45088</v>
      </c>
      <c r="E21" s="7" t="s">
        <v>157</v>
      </c>
      <c r="J21" s="1" t="s">
        <v>29</v>
      </c>
      <c r="K21" s="5"/>
    </row>
    <row r="22" spans="2:11" ht="15.6" x14ac:dyDescent="0.3">
      <c r="B22" s="1" t="s">
        <v>31</v>
      </c>
      <c r="C22" s="5">
        <f t="shared" si="0"/>
        <v>45087</v>
      </c>
      <c r="E22" s="7" t="s">
        <v>158</v>
      </c>
      <c r="J22" s="1" t="s">
        <v>31</v>
      </c>
      <c r="K22" s="5"/>
    </row>
    <row r="23" spans="2:11" ht="15.6" x14ac:dyDescent="0.3">
      <c r="B23" s="1" t="s">
        <v>106</v>
      </c>
      <c r="C23" s="2" t="str">
        <f t="shared" si="0"/>
        <v>Credit Card</v>
      </c>
      <c r="J23" s="1" t="s">
        <v>106</v>
      </c>
      <c r="K23" s="2"/>
    </row>
  </sheetData>
  <mergeCells count="3">
    <mergeCell ref="B1:G1"/>
    <mergeCell ref="B3:G3"/>
    <mergeCell ref="J3:O3"/>
  </mergeCells>
  <phoneticPr fontId="5" type="noConversion"/>
  <dataValidations count="1">
    <dataValidation type="list" allowBlank="1" showInputMessage="1" showErrorMessage="1" sqref="C18" xr:uid="{4FDBA7EA-EA3A-4AC5-873A-3D7B063D195B}">
      <formula1>$B$6:$B$15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91238-9241-4A09-AE31-51CDD736A24A}">
  <dimension ref="B1:N24"/>
  <sheetViews>
    <sheetView showGridLines="0" workbookViewId="0">
      <selection activeCell="B22" sqref="B22"/>
    </sheetView>
  </sheetViews>
  <sheetFormatPr defaultRowHeight="14.4" x14ac:dyDescent="0.3"/>
  <cols>
    <col min="1" max="1" width="4.33203125" customWidth="1"/>
    <col min="2" max="2" width="16.6640625" customWidth="1"/>
    <col min="3" max="3" width="23.5546875" customWidth="1"/>
    <col min="4" max="4" width="23.6640625" customWidth="1"/>
    <col min="5" max="5" width="16.33203125" customWidth="1"/>
    <col min="6" max="6" width="17.44140625" customWidth="1"/>
    <col min="7" max="7" width="23" customWidth="1"/>
    <col min="8" max="8" width="14.88671875" customWidth="1"/>
    <col min="9" max="10" width="16.109375" bestFit="1" customWidth="1"/>
    <col min="11" max="11" width="22.21875" bestFit="1" customWidth="1"/>
    <col min="12" max="12" width="11.44140625" bestFit="1" customWidth="1"/>
    <col min="13" max="13" width="13.6640625" bestFit="1" customWidth="1"/>
    <col min="14" max="14" width="17.44140625" bestFit="1" customWidth="1"/>
  </cols>
  <sheetData>
    <row r="1" spans="2:14" s="3" customFormat="1" ht="18.600000000000001" thickBot="1" x14ac:dyDescent="0.35">
      <c r="B1" s="40" t="s">
        <v>21</v>
      </c>
      <c r="C1" s="40"/>
      <c r="D1" s="40"/>
      <c r="E1" s="40"/>
      <c r="F1" s="40"/>
      <c r="G1" s="40"/>
    </row>
    <row r="2" spans="2:14" s="3" customFormat="1" x14ac:dyDescent="0.3"/>
    <row r="3" spans="2:14" s="3" customFormat="1" ht="18.600000000000001" thickBot="1" x14ac:dyDescent="0.35">
      <c r="B3" s="41" t="s">
        <v>37</v>
      </c>
      <c r="C3" s="41"/>
      <c r="D3" s="41"/>
      <c r="E3" s="41"/>
      <c r="F3" s="41"/>
      <c r="G3" s="41"/>
      <c r="I3" s="41" t="s">
        <v>20</v>
      </c>
      <c r="J3" s="41"/>
      <c r="K3" s="41"/>
      <c r="L3" s="41"/>
      <c r="M3" s="41"/>
      <c r="N3" s="41"/>
    </row>
    <row r="5" spans="2:14" ht="15.6" x14ac:dyDescent="0.3">
      <c r="B5" s="21" t="s">
        <v>36</v>
      </c>
      <c r="C5" s="6" t="s">
        <v>30</v>
      </c>
      <c r="D5" s="6" t="s">
        <v>28</v>
      </c>
      <c r="E5" s="6" t="s">
        <v>29</v>
      </c>
      <c r="F5" s="6" t="s">
        <v>31</v>
      </c>
      <c r="G5" s="22" t="s">
        <v>106</v>
      </c>
      <c r="I5" s="1" t="s">
        <v>36</v>
      </c>
      <c r="J5" s="1" t="s">
        <v>30</v>
      </c>
      <c r="K5" s="1" t="s">
        <v>28</v>
      </c>
      <c r="L5" s="1" t="s">
        <v>29</v>
      </c>
      <c r="M5" s="1" t="s">
        <v>31</v>
      </c>
      <c r="N5" s="1" t="s">
        <v>106</v>
      </c>
    </row>
    <row r="6" spans="2:14" x14ac:dyDescent="0.3">
      <c r="B6" s="23" t="s">
        <v>0</v>
      </c>
      <c r="C6" s="2" t="s">
        <v>1</v>
      </c>
      <c r="D6" s="2" t="s">
        <v>23</v>
      </c>
      <c r="E6" s="4">
        <v>41399</v>
      </c>
      <c r="F6" s="4">
        <v>41401</v>
      </c>
      <c r="G6" s="24" t="s">
        <v>32</v>
      </c>
      <c r="I6" s="2" t="s">
        <v>0</v>
      </c>
      <c r="J6" s="2" t="s">
        <v>1</v>
      </c>
      <c r="K6" s="2" t="s">
        <v>23</v>
      </c>
      <c r="L6" s="4">
        <v>45051</v>
      </c>
      <c r="M6" s="4">
        <v>45053</v>
      </c>
      <c r="N6" s="2" t="s">
        <v>32</v>
      </c>
    </row>
    <row r="7" spans="2:14" x14ac:dyDescent="0.3">
      <c r="B7" s="23" t="s">
        <v>2</v>
      </c>
      <c r="C7" s="2" t="s">
        <v>3</v>
      </c>
      <c r="D7" s="2" t="s">
        <v>24</v>
      </c>
      <c r="E7" s="4">
        <v>41399</v>
      </c>
      <c r="F7" s="4">
        <v>41401</v>
      </c>
      <c r="G7" s="24" t="s">
        <v>35</v>
      </c>
      <c r="I7" s="2" t="s">
        <v>2</v>
      </c>
      <c r="J7" s="2" t="s">
        <v>3</v>
      </c>
      <c r="K7" s="2" t="s">
        <v>24</v>
      </c>
      <c r="L7" s="4">
        <v>45051</v>
      </c>
      <c r="M7" s="4">
        <v>45053</v>
      </c>
      <c r="N7" s="2" t="s">
        <v>35</v>
      </c>
    </row>
    <row r="8" spans="2:14" x14ac:dyDescent="0.3">
      <c r="B8" s="23" t="s">
        <v>4</v>
      </c>
      <c r="C8" s="2" t="s">
        <v>5</v>
      </c>
      <c r="D8" s="2" t="s">
        <v>25</v>
      </c>
      <c r="E8" s="4">
        <v>41399</v>
      </c>
      <c r="F8" s="4">
        <v>41401</v>
      </c>
      <c r="G8" s="24" t="s">
        <v>34</v>
      </c>
      <c r="I8" s="2" t="s">
        <v>4</v>
      </c>
      <c r="J8" s="2" t="s">
        <v>5</v>
      </c>
      <c r="K8" s="2" t="s">
        <v>25</v>
      </c>
      <c r="L8" s="4">
        <v>45051</v>
      </c>
      <c r="M8" s="4">
        <v>45053</v>
      </c>
      <c r="N8" s="2" t="s">
        <v>34</v>
      </c>
    </row>
    <row r="9" spans="2:14" x14ac:dyDescent="0.3">
      <c r="B9" s="23" t="s">
        <v>6</v>
      </c>
      <c r="C9" s="2" t="s">
        <v>7</v>
      </c>
      <c r="D9" s="2" t="s">
        <v>26</v>
      </c>
      <c r="E9" s="4">
        <v>41423</v>
      </c>
      <c r="F9" s="4">
        <v>41435</v>
      </c>
      <c r="G9" s="24" t="s">
        <v>34</v>
      </c>
      <c r="I9" s="2" t="s">
        <v>6</v>
      </c>
      <c r="J9" s="2" t="s">
        <v>7</v>
      </c>
      <c r="K9" s="2" t="s">
        <v>26</v>
      </c>
      <c r="L9" s="4">
        <v>45075</v>
      </c>
      <c r="M9" s="4">
        <v>45087</v>
      </c>
      <c r="N9" s="2" t="s">
        <v>34</v>
      </c>
    </row>
    <row r="10" spans="2:14" x14ac:dyDescent="0.3">
      <c r="B10" s="23" t="s">
        <v>8</v>
      </c>
      <c r="C10" s="2" t="s">
        <v>9</v>
      </c>
      <c r="D10" s="2" t="s">
        <v>24</v>
      </c>
      <c r="E10" s="4">
        <v>41433</v>
      </c>
      <c r="F10" s="4">
        <v>41435</v>
      </c>
      <c r="G10" s="24" t="s">
        <v>32</v>
      </c>
      <c r="I10" s="2" t="s">
        <v>8</v>
      </c>
      <c r="J10" s="2" t="s">
        <v>9</v>
      </c>
      <c r="K10" s="2" t="s">
        <v>24</v>
      </c>
      <c r="L10" s="4">
        <v>45085</v>
      </c>
      <c r="M10" s="4">
        <v>45087</v>
      </c>
      <c r="N10" s="2" t="s">
        <v>32</v>
      </c>
    </row>
    <row r="11" spans="2:14" x14ac:dyDescent="0.3">
      <c r="B11" s="23" t="s">
        <v>10</v>
      </c>
      <c r="C11" s="2" t="s">
        <v>11</v>
      </c>
      <c r="D11" s="2" t="s">
        <v>27</v>
      </c>
      <c r="E11" s="4">
        <v>41435</v>
      </c>
      <c r="F11" s="4">
        <v>41435</v>
      </c>
      <c r="G11" s="24" t="s">
        <v>33</v>
      </c>
      <c r="I11" s="2" t="s">
        <v>10</v>
      </c>
      <c r="J11" s="2" t="s">
        <v>11</v>
      </c>
      <c r="K11" s="2" t="s">
        <v>27</v>
      </c>
      <c r="L11" s="4">
        <v>45087</v>
      </c>
      <c r="M11" s="4">
        <v>45087</v>
      </c>
      <c r="N11" s="2" t="s">
        <v>33</v>
      </c>
    </row>
    <row r="12" spans="2:14" x14ac:dyDescent="0.3">
      <c r="B12" s="23" t="s">
        <v>12</v>
      </c>
      <c r="C12" s="2" t="s">
        <v>13</v>
      </c>
      <c r="D12" s="2" t="s">
        <v>23</v>
      </c>
      <c r="E12" s="4">
        <v>41436</v>
      </c>
      <c r="F12" s="4">
        <v>41435</v>
      </c>
      <c r="G12" s="24" t="s">
        <v>35</v>
      </c>
      <c r="I12" s="2" t="s">
        <v>12</v>
      </c>
      <c r="J12" s="2" t="s">
        <v>13</v>
      </c>
      <c r="K12" s="2" t="s">
        <v>23</v>
      </c>
      <c r="L12" s="4">
        <v>45088</v>
      </c>
      <c r="M12" s="4">
        <v>45087</v>
      </c>
      <c r="N12" s="2" t="s">
        <v>35</v>
      </c>
    </row>
    <row r="13" spans="2:14" x14ac:dyDescent="0.3">
      <c r="B13" s="23" t="s">
        <v>14</v>
      </c>
      <c r="C13" s="2" t="s">
        <v>15</v>
      </c>
      <c r="D13" s="2" t="s">
        <v>25</v>
      </c>
      <c r="E13" s="4">
        <v>41470</v>
      </c>
      <c r="F13" s="4">
        <v>41477</v>
      </c>
      <c r="G13" s="24" t="s">
        <v>35</v>
      </c>
      <c r="I13" s="2" t="s">
        <v>14</v>
      </c>
      <c r="J13" s="2" t="s">
        <v>15</v>
      </c>
      <c r="K13" s="2" t="s">
        <v>25</v>
      </c>
      <c r="L13" s="4">
        <v>45122</v>
      </c>
      <c r="M13" s="4">
        <v>45129</v>
      </c>
      <c r="N13" s="2" t="s">
        <v>35</v>
      </c>
    </row>
    <row r="14" spans="2:14" x14ac:dyDescent="0.3">
      <c r="B14" s="23" t="s">
        <v>16</v>
      </c>
      <c r="C14" s="2" t="s">
        <v>17</v>
      </c>
      <c r="D14" s="2" t="s">
        <v>23</v>
      </c>
      <c r="E14" s="4">
        <v>41475</v>
      </c>
      <c r="F14" s="4">
        <v>41477</v>
      </c>
      <c r="G14" s="24" t="s">
        <v>32</v>
      </c>
      <c r="I14" s="2" t="s">
        <v>16</v>
      </c>
      <c r="J14" s="2" t="s">
        <v>17</v>
      </c>
      <c r="K14" s="2" t="s">
        <v>23</v>
      </c>
      <c r="L14" s="4">
        <v>45127</v>
      </c>
      <c r="M14" s="4">
        <v>45129</v>
      </c>
      <c r="N14" s="2" t="s">
        <v>32</v>
      </c>
    </row>
    <row r="15" spans="2:14" x14ac:dyDescent="0.3">
      <c r="B15" s="25" t="s">
        <v>18</v>
      </c>
      <c r="C15" s="26" t="s">
        <v>19</v>
      </c>
      <c r="D15" s="26" t="s">
        <v>24</v>
      </c>
      <c r="E15" s="27">
        <v>41476</v>
      </c>
      <c r="F15" s="27">
        <v>41477</v>
      </c>
      <c r="G15" s="28" t="s">
        <v>32</v>
      </c>
      <c r="I15" s="2" t="s">
        <v>18</v>
      </c>
      <c r="J15" s="2" t="s">
        <v>19</v>
      </c>
      <c r="K15" s="2" t="s">
        <v>24</v>
      </c>
      <c r="L15" s="4">
        <v>45128</v>
      </c>
      <c r="M15" s="4">
        <v>45129</v>
      </c>
      <c r="N15" s="2" t="s">
        <v>32</v>
      </c>
    </row>
    <row r="18" spans="2:10" ht="15.6" x14ac:dyDescent="0.3">
      <c r="B18" s="1" t="s">
        <v>30</v>
      </c>
      <c r="C18" s="2" t="s">
        <v>7</v>
      </c>
      <c r="I18" s="1" t="s">
        <v>30</v>
      </c>
      <c r="J18" s="2"/>
    </row>
    <row r="19" spans="2:10" ht="15.6" x14ac:dyDescent="0.3">
      <c r="B19" s="1" t="s">
        <v>28</v>
      </c>
      <c r="C19" s="2" t="str">
        <f>INDEX(Table1[],MATCH(C18,Table1[Customer Name],0),3)</f>
        <v>OnePlus 11</v>
      </c>
      <c r="I19" s="1" t="s">
        <v>28</v>
      </c>
      <c r="J19" s="2"/>
    </row>
    <row r="22" spans="2:10" x14ac:dyDescent="0.3">
      <c r="B22" s="8" t="s">
        <v>38</v>
      </c>
    </row>
    <row r="23" spans="2:10" x14ac:dyDescent="0.3">
      <c r="B23" s="7" t="s">
        <v>39</v>
      </c>
    </row>
    <row r="24" spans="2:10" x14ac:dyDescent="0.3">
      <c r="B24" s="7" t="s">
        <v>40</v>
      </c>
    </row>
  </sheetData>
  <mergeCells count="3">
    <mergeCell ref="B1:G1"/>
    <mergeCell ref="B3:G3"/>
    <mergeCell ref="I3:N3"/>
  </mergeCells>
  <dataValidations count="1">
    <dataValidation type="list" allowBlank="1" showInputMessage="1" showErrorMessage="1" sqref="C18" xr:uid="{BD8373D8-9CE2-4081-BFCE-687B452A6140}">
      <formula1>INDIRECT("Table1[Customer Name]")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F6380-EF38-46ED-A187-765F25484507}">
  <dimension ref="B1:N24"/>
  <sheetViews>
    <sheetView showGridLines="0" workbookViewId="0">
      <selection activeCell="B22" sqref="B22:B24"/>
    </sheetView>
  </sheetViews>
  <sheetFormatPr defaultRowHeight="14.4" x14ac:dyDescent="0.3"/>
  <cols>
    <col min="1" max="1" width="4.33203125" customWidth="1"/>
    <col min="2" max="2" width="18.109375" customWidth="1"/>
    <col min="3" max="3" width="22.5546875" customWidth="1"/>
    <col min="4" max="4" width="24.109375" customWidth="1"/>
    <col min="5" max="5" width="15.21875" customWidth="1"/>
    <col min="6" max="6" width="15.109375" customWidth="1"/>
    <col min="7" max="7" width="18.77734375" customWidth="1"/>
    <col min="9" max="9" width="16.109375" bestFit="1" customWidth="1"/>
    <col min="10" max="11" width="22.21875" bestFit="1" customWidth="1"/>
    <col min="12" max="12" width="11.44140625" bestFit="1" customWidth="1"/>
    <col min="13" max="13" width="13.6640625" bestFit="1" customWidth="1"/>
    <col min="14" max="14" width="17.44140625" bestFit="1" customWidth="1"/>
  </cols>
  <sheetData>
    <row r="1" spans="2:14" s="3" customFormat="1" ht="18.600000000000001" thickBot="1" x14ac:dyDescent="0.35">
      <c r="B1" s="40" t="s">
        <v>21</v>
      </c>
      <c r="C1" s="40"/>
      <c r="D1" s="40"/>
      <c r="E1" s="40"/>
      <c r="F1" s="40"/>
      <c r="G1" s="40"/>
    </row>
    <row r="2" spans="2:14" s="3" customFormat="1" x14ac:dyDescent="0.3"/>
    <row r="3" spans="2:14" s="3" customFormat="1" ht="18.600000000000001" thickBot="1" x14ac:dyDescent="0.35">
      <c r="B3" s="41" t="s">
        <v>41</v>
      </c>
      <c r="C3" s="41"/>
      <c r="D3" s="41"/>
      <c r="E3" s="41"/>
      <c r="F3" s="41"/>
      <c r="G3" s="41"/>
      <c r="I3" s="41" t="s">
        <v>20</v>
      </c>
      <c r="J3" s="41"/>
      <c r="K3" s="41"/>
      <c r="L3" s="41"/>
      <c r="M3" s="41"/>
      <c r="N3" s="41"/>
    </row>
    <row r="5" spans="2:14" ht="15.6" x14ac:dyDescent="0.3">
      <c r="B5" s="1" t="s">
        <v>36</v>
      </c>
      <c r="C5" s="1" t="s">
        <v>30</v>
      </c>
      <c r="D5" s="1" t="s">
        <v>28</v>
      </c>
      <c r="E5" s="1" t="s">
        <v>29</v>
      </c>
      <c r="F5" s="1" t="s">
        <v>31</v>
      </c>
      <c r="G5" s="1" t="s">
        <v>106</v>
      </c>
      <c r="I5" s="1" t="s">
        <v>36</v>
      </c>
      <c r="J5" s="1" t="s">
        <v>30</v>
      </c>
      <c r="K5" s="1" t="s">
        <v>28</v>
      </c>
      <c r="L5" s="1" t="s">
        <v>29</v>
      </c>
      <c r="M5" s="1" t="s">
        <v>31</v>
      </c>
      <c r="N5" s="1" t="s">
        <v>106</v>
      </c>
    </row>
    <row r="6" spans="2:14" x14ac:dyDescent="0.3">
      <c r="B6" s="2" t="s">
        <v>0</v>
      </c>
      <c r="C6" s="2" t="s">
        <v>1</v>
      </c>
      <c r="D6" s="2" t="s">
        <v>23</v>
      </c>
      <c r="E6" s="4">
        <v>41399</v>
      </c>
      <c r="F6" s="4">
        <v>41401</v>
      </c>
      <c r="G6" s="2" t="s">
        <v>32</v>
      </c>
      <c r="I6" s="2" t="s">
        <v>0</v>
      </c>
      <c r="J6" s="2" t="s">
        <v>1</v>
      </c>
      <c r="K6" s="2" t="s">
        <v>23</v>
      </c>
      <c r="L6" s="4">
        <v>41399</v>
      </c>
      <c r="M6" s="4">
        <v>41401</v>
      </c>
      <c r="N6" s="2" t="s">
        <v>32</v>
      </c>
    </row>
    <row r="7" spans="2:14" x14ac:dyDescent="0.3">
      <c r="B7" s="2" t="s">
        <v>2</v>
      </c>
      <c r="C7" s="2" t="s">
        <v>3</v>
      </c>
      <c r="D7" s="2" t="s">
        <v>24</v>
      </c>
      <c r="E7" s="4">
        <v>41399</v>
      </c>
      <c r="F7" s="4">
        <v>41401</v>
      </c>
      <c r="G7" s="2" t="s">
        <v>35</v>
      </c>
      <c r="I7" s="2" t="s">
        <v>2</v>
      </c>
      <c r="J7" s="2" t="s">
        <v>3</v>
      </c>
      <c r="K7" s="2" t="s">
        <v>24</v>
      </c>
      <c r="L7" s="4">
        <v>41399</v>
      </c>
      <c r="M7" s="4">
        <v>41401</v>
      </c>
      <c r="N7" s="2" t="s">
        <v>35</v>
      </c>
    </row>
    <row r="8" spans="2:14" x14ac:dyDescent="0.3">
      <c r="B8" s="2" t="s">
        <v>4</v>
      </c>
      <c r="C8" s="2" t="s">
        <v>5</v>
      </c>
      <c r="D8" s="2" t="s">
        <v>25</v>
      </c>
      <c r="E8" s="4">
        <v>41399</v>
      </c>
      <c r="F8" s="4">
        <v>41401</v>
      </c>
      <c r="G8" s="2" t="s">
        <v>34</v>
      </c>
      <c r="I8" s="2" t="s">
        <v>4</v>
      </c>
      <c r="J8" s="2" t="s">
        <v>5</v>
      </c>
      <c r="K8" s="2" t="s">
        <v>25</v>
      </c>
      <c r="L8" s="4">
        <v>41399</v>
      </c>
      <c r="M8" s="4">
        <v>41401</v>
      </c>
      <c r="N8" s="2" t="s">
        <v>34</v>
      </c>
    </row>
    <row r="9" spans="2:14" x14ac:dyDescent="0.3">
      <c r="B9" s="2" t="s">
        <v>6</v>
      </c>
      <c r="C9" s="2" t="s">
        <v>7</v>
      </c>
      <c r="D9" s="2" t="s">
        <v>26</v>
      </c>
      <c r="E9" s="4">
        <v>41423</v>
      </c>
      <c r="F9" s="4">
        <v>41435</v>
      </c>
      <c r="G9" s="2" t="s">
        <v>34</v>
      </c>
      <c r="I9" s="2" t="s">
        <v>6</v>
      </c>
      <c r="J9" s="2" t="s">
        <v>7</v>
      </c>
      <c r="K9" s="2" t="s">
        <v>26</v>
      </c>
      <c r="L9" s="4">
        <v>41423</v>
      </c>
      <c r="M9" s="4">
        <v>41435</v>
      </c>
      <c r="N9" s="2" t="s">
        <v>34</v>
      </c>
    </row>
    <row r="10" spans="2:14" x14ac:dyDescent="0.3">
      <c r="B10" s="2" t="s">
        <v>8</v>
      </c>
      <c r="C10" s="2" t="s">
        <v>9</v>
      </c>
      <c r="D10" s="2" t="s">
        <v>24</v>
      </c>
      <c r="E10" s="4">
        <v>41433</v>
      </c>
      <c r="F10" s="4">
        <v>41435</v>
      </c>
      <c r="G10" s="2" t="s">
        <v>32</v>
      </c>
      <c r="I10" s="2" t="s">
        <v>8</v>
      </c>
      <c r="J10" s="2" t="s">
        <v>9</v>
      </c>
      <c r="K10" s="2" t="s">
        <v>24</v>
      </c>
      <c r="L10" s="4">
        <v>41433</v>
      </c>
      <c r="M10" s="4">
        <v>41435</v>
      </c>
      <c r="N10" s="2" t="s">
        <v>32</v>
      </c>
    </row>
    <row r="11" spans="2:14" x14ac:dyDescent="0.3">
      <c r="B11" s="2" t="s">
        <v>10</v>
      </c>
      <c r="C11" s="2" t="s">
        <v>11</v>
      </c>
      <c r="D11" s="2" t="s">
        <v>27</v>
      </c>
      <c r="E11" s="4">
        <v>41435</v>
      </c>
      <c r="F11" s="4">
        <v>41435</v>
      </c>
      <c r="G11" s="2" t="s">
        <v>33</v>
      </c>
      <c r="I11" s="2" t="s">
        <v>10</v>
      </c>
      <c r="J11" s="2" t="s">
        <v>11</v>
      </c>
      <c r="K11" s="2" t="s">
        <v>27</v>
      </c>
      <c r="L11" s="4">
        <v>41435</v>
      </c>
      <c r="M11" s="4">
        <v>41435</v>
      </c>
      <c r="N11" s="2" t="s">
        <v>33</v>
      </c>
    </row>
    <row r="12" spans="2:14" x14ac:dyDescent="0.3">
      <c r="B12" s="2" t="s">
        <v>12</v>
      </c>
      <c r="C12" s="2" t="s">
        <v>13</v>
      </c>
      <c r="D12" s="2" t="s">
        <v>23</v>
      </c>
      <c r="E12" s="4">
        <v>41436</v>
      </c>
      <c r="F12" s="4">
        <v>41435</v>
      </c>
      <c r="G12" s="2" t="s">
        <v>35</v>
      </c>
      <c r="I12" s="2" t="s">
        <v>12</v>
      </c>
      <c r="J12" s="2" t="s">
        <v>13</v>
      </c>
      <c r="K12" s="2" t="s">
        <v>23</v>
      </c>
      <c r="L12" s="4">
        <v>41436</v>
      </c>
      <c r="M12" s="4">
        <v>41435</v>
      </c>
      <c r="N12" s="2" t="s">
        <v>35</v>
      </c>
    </row>
    <row r="13" spans="2:14" x14ac:dyDescent="0.3">
      <c r="B13" s="2" t="s">
        <v>14</v>
      </c>
      <c r="C13" s="2" t="s">
        <v>15</v>
      </c>
      <c r="D13" s="2" t="s">
        <v>25</v>
      </c>
      <c r="E13" s="4">
        <v>41470</v>
      </c>
      <c r="F13" s="4">
        <v>41477</v>
      </c>
      <c r="G13" s="2" t="s">
        <v>35</v>
      </c>
      <c r="I13" s="2" t="s">
        <v>14</v>
      </c>
      <c r="J13" s="2" t="s">
        <v>15</v>
      </c>
      <c r="K13" s="2" t="s">
        <v>25</v>
      </c>
      <c r="L13" s="4">
        <v>41470</v>
      </c>
      <c r="M13" s="4">
        <v>41477</v>
      </c>
      <c r="N13" s="2" t="s">
        <v>35</v>
      </c>
    </row>
    <row r="14" spans="2:14" x14ac:dyDescent="0.3">
      <c r="B14" s="2" t="s">
        <v>16</v>
      </c>
      <c r="C14" s="2" t="s">
        <v>17</v>
      </c>
      <c r="D14" s="2" t="s">
        <v>23</v>
      </c>
      <c r="E14" s="4">
        <v>41475</v>
      </c>
      <c r="F14" s="4">
        <v>41477</v>
      </c>
      <c r="G14" s="2" t="s">
        <v>32</v>
      </c>
      <c r="I14" s="2" t="s">
        <v>16</v>
      </c>
      <c r="J14" s="2" t="s">
        <v>17</v>
      </c>
      <c r="K14" s="2" t="s">
        <v>23</v>
      </c>
      <c r="L14" s="4">
        <v>41475</v>
      </c>
      <c r="M14" s="4">
        <v>41477</v>
      </c>
      <c r="N14" s="2" t="s">
        <v>32</v>
      </c>
    </row>
    <row r="15" spans="2:14" x14ac:dyDescent="0.3">
      <c r="B15" s="2" t="s">
        <v>18</v>
      </c>
      <c r="C15" s="2" t="s">
        <v>19</v>
      </c>
      <c r="D15" s="2" t="s">
        <v>24</v>
      </c>
      <c r="E15" s="4">
        <v>41476</v>
      </c>
      <c r="F15" s="4">
        <v>41477</v>
      </c>
      <c r="G15" s="2" t="s">
        <v>32</v>
      </c>
      <c r="I15" s="2" t="s">
        <v>18</v>
      </c>
      <c r="J15" s="2" t="s">
        <v>19</v>
      </c>
      <c r="K15" s="2" t="s">
        <v>24</v>
      </c>
      <c r="L15" s="4">
        <v>41476</v>
      </c>
      <c r="M15" s="4">
        <v>41477</v>
      </c>
      <c r="N15" s="2" t="s">
        <v>32</v>
      </c>
    </row>
    <row r="18" spans="2:10" ht="15.6" x14ac:dyDescent="0.3">
      <c r="B18" s="1" t="s">
        <v>36</v>
      </c>
      <c r="C18" s="2" t="s">
        <v>8</v>
      </c>
      <c r="I18" s="1" t="s">
        <v>36</v>
      </c>
      <c r="J18" s="2"/>
    </row>
    <row r="19" spans="2:10" ht="15.6" x14ac:dyDescent="0.3">
      <c r="B19" s="1" t="s">
        <v>30</v>
      </c>
      <c r="C19" s="2" t="str">
        <f>INDEX(B6:G15,MATCH($C$18,ID,0),2)</f>
        <v>Rodney Gomez</v>
      </c>
      <c r="I19" s="1" t="s">
        <v>30</v>
      </c>
      <c r="J19" s="2"/>
    </row>
    <row r="20" spans="2:10" ht="15.6" x14ac:dyDescent="0.3">
      <c r="B20" s="1" t="s">
        <v>28</v>
      </c>
      <c r="C20" s="2" t="str">
        <f>INDEX(B6:G15,MATCH($C$18,ID,0),3)</f>
        <v>Samsung Galaxy S23 Ultra</v>
      </c>
      <c r="I20" s="1" t="s">
        <v>28</v>
      </c>
      <c r="J20" s="2"/>
    </row>
    <row r="22" spans="2:10" x14ac:dyDescent="0.3">
      <c r="B22" s="8" t="s">
        <v>38</v>
      </c>
    </row>
    <row r="23" spans="2:10" x14ac:dyDescent="0.3">
      <c r="B23" s="7" t="s">
        <v>42</v>
      </c>
    </row>
    <row r="24" spans="2:10" x14ac:dyDescent="0.3">
      <c r="B24" s="7" t="s">
        <v>43</v>
      </c>
    </row>
  </sheetData>
  <mergeCells count="3">
    <mergeCell ref="B1:G1"/>
    <mergeCell ref="B3:G3"/>
    <mergeCell ref="I3:N3"/>
  </mergeCells>
  <dataValidations count="1">
    <dataValidation type="list" allowBlank="1" showInputMessage="1" showErrorMessage="1" sqref="C18" xr:uid="{0CB7E763-4598-4207-B8D4-E5122063447B}">
      <formula1>ID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0E936-5314-483D-9100-7B93115D9A42}">
  <dimension ref="B1:K20"/>
  <sheetViews>
    <sheetView showGridLines="0" workbookViewId="0">
      <selection activeCell="B18" sqref="B18:B20"/>
    </sheetView>
  </sheetViews>
  <sheetFormatPr defaultRowHeight="14.4" x14ac:dyDescent="0.3"/>
  <cols>
    <col min="1" max="1" width="4.33203125" customWidth="1"/>
    <col min="2" max="2" width="16.6640625" customWidth="1"/>
    <col min="3" max="3" width="23.88671875" bestFit="1" customWidth="1"/>
    <col min="4" max="4" width="24.6640625" customWidth="1"/>
    <col min="5" max="5" width="21.33203125" customWidth="1"/>
    <col min="8" max="8" width="10" customWidth="1"/>
    <col min="9" max="9" width="17.44140625" customWidth="1"/>
    <col min="10" max="10" width="24" customWidth="1"/>
    <col min="11" max="11" width="13.88671875" customWidth="1"/>
  </cols>
  <sheetData>
    <row r="1" spans="2:11" s="3" customFormat="1" ht="18.600000000000001" thickBot="1" x14ac:dyDescent="0.35">
      <c r="B1" s="40" t="s">
        <v>21</v>
      </c>
      <c r="C1" s="40"/>
      <c r="D1" s="40"/>
      <c r="E1" s="40"/>
    </row>
    <row r="2" spans="2:11" s="3" customFormat="1" x14ac:dyDescent="0.3"/>
    <row r="3" spans="2:11" s="3" customFormat="1" ht="18.600000000000001" thickBot="1" x14ac:dyDescent="0.35">
      <c r="B3" s="41" t="s">
        <v>49</v>
      </c>
      <c r="C3" s="41"/>
      <c r="D3" s="41"/>
      <c r="E3" s="41"/>
      <c r="H3" s="41" t="s">
        <v>20</v>
      </c>
      <c r="I3" s="41"/>
      <c r="J3" s="41"/>
      <c r="K3" s="41"/>
    </row>
    <row r="5" spans="2:11" ht="15.6" x14ac:dyDescent="0.3">
      <c r="B5" s="1" t="s">
        <v>36</v>
      </c>
      <c r="C5" s="1" t="s">
        <v>30</v>
      </c>
      <c r="D5" s="1" t="s">
        <v>28</v>
      </c>
      <c r="E5" s="1" t="s">
        <v>44</v>
      </c>
      <c r="H5" s="1" t="s">
        <v>36</v>
      </c>
      <c r="I5" s="1" t="s">
        <v>30</v>
      </c>
      <c r="J5" s="1" t="s">
        <v>28</v>
      </c>
      <c r="K5" s="1" t="s">
        <v>44</v>
      </c>
    </row>
    <row r="6" spans="2:11" x14ac:dyDescent="0.3">
      <c r="B6" s="2" t="s">
        <v>0</v>
      </c>
      <c r="C6" s="2" t="s">
        <v>1</v>
      </c>
      <c r="D6" s="2" t="s">
        <v>23</v>
      </c>
      <c r="E6" s="5" t="s">
        <v>45</v>
      </c>
      <c r="H6" s="2" t="s">
        <v>0</v>
      </c>
      <c r="I6" s="2" t="s">
        <v>1</v>
      </c>
      <c r="J6" s="2" t="s">
        <v>23</v>
      </c>
      <c r="K6" s="2" t="s">
        <v>45</v>
      </c>
    </row>
    <row r="7" spans="2:11" x14ac:dyDescent="0.3">
      <c r="B7" s="2" t="s">
        <v>2</v>
      </c>
      <c r="C7" s="2" t="s">
        <v>3</v>
      </c>
      <c r="D7" s="2" t="s">
        <v>24</v>
      </c>
      <c r="E7" s="5" t="s">
        <v>47</v>
      </c>
      <c r="H7" s="2" t="s">
        <v>2</v>
      </c>
      <c r="I7" s="2" t="s">
        <v>3</v>
      </c>
      <c r="J7" s="2" t="s">
        <v>24</v>
      </c>
      <c r="K7" s="2" t="s">
        <v>47</v>
      </c>
    </row>
    <row r="8" spans="2:11" x14ac:dyDescent="0.3">
      <c r="B8" s="2" t="s">
        <v>4</v>
      </c>
      <c r="C8" s="2" t="s">
        <v>5</v>
      </c>
      <c r="D8" s="2" t="s">
        <v>25</v>
      </c>
      <c r="E8" s="5" t="s">
        <v>48</v>
      </c>
      <c r="H8" s="2" t="s">
        <v>4</v>
      </c>
      <c r="I8" s="2" t="s">
        <v>5</v>
      </c>
      <c r="J8" s="2" t="s">
        <v>25</v>
      </c>
      <c r="K8" s="2" t="s">
        <v>48</v>
      </c>
    </row>
    <row r="9" spans="2:11" x14ac:dyDescent="0.3">
      <c r="B9" s="2" t="s">
        <v>6</v>
      </c>
      <c r="C9" s="2" t="s">
        <v>7</v>
      </c>
      <c r="D9" s="2" t="s">
        <v>26</v>
      </c>
      <c r="E9" s="5" t="s">
        <v>46</v>
      </c>
      <c r="H9" s="2" t="s">
        <v>6</v>
      </c>
      <c r="I9" s="2" t="s">
        <v>7</v>
      </c>
      <c r="J9" s="2" t="s">
        <v>26</v>
      </c>
      <c r="K9" s="2" t="s">
        <v>46</v>
      </c>
    </row>
    <row r="10" spans="2:11" x14ac:dyDescent="0.3">
      <c r="B10" s="2" t="s">
        <v>8</v>
      </c>
      <c r="C10" s="2" t="s">
        <v>9</v>
      </c>
      <c r="D10" s="2" t="s">
        <v>24</v>
      </c>
      <c r="E10" s="5" t="s">
        <v>48</v>
      </c>
      <c r="H10" s="2" t="s">
        <v>8</v>
      </c>
      <c r="I10" s="2" t="s">
        <v>9</v>
      </c>
      <c r="J10" s="2" t="s">
        <v>24</v>
      </c>
      <c r="K10" s="2" t="s">
        <v>48</v>
      </c>
    </row>
    <row r="11" spans="2:11" x14ac:dyDescent="0.3">
      <c r="B11" s="2" t="s">
        <v>10</v>
      </c>
      <c r="C11" s="2" t="s">
        <v>11</v>
      </c>
      <c r="D11" s="2" t="s">
        <v>27</v>
      </c>
      <c r="E11" s="5" t="s">
        <v>45</v>
      </c>
      <c r="H11" s="2" t="s">
        <v>10</v>
      </c>
      <c r="I11" s="2" t="s">
        <v>11</v>
      </c>
      <c r="J11" s="2" t="s">
        <v>27</v>
      </c>
      <c r="K11" s="2" t="s">
        <v>45</v>
      </c>
    </row>
    <row r="12" spans="2:11" x14ac:dyDescent="0.3">
      <c r="B12" s="2" t="s">
        <v>12</v>
      </c>
      <c r="C12" s="2" t="s">
        <v>13</v>
      </c>
      <c r="D12" s="2" t="s">
        <v>23</v>
      </c>
      <c r="E12" s="5" t="s">
        <v>47</v>
      </c>
      <c r="H12" s="2" t="s">
        <v>12</v>
      </c>
      <c r="I12" s="2" t="s">
        <v>13</v>
      </c>
      <c r="J12" s="2" t="s">
        <v>23</v>
      </c>
      <c r="K12" s="2" t="s">
        <v>47</v>
      </c>
    </row>
    <row r="13" spans="2:11" x14ac:dyDescent="0.3">
      <c r="B13" s="2" t="s">
        <v>14</v>
      </c>
      <c r="C13" s="2" t="s">
        <v>15</v>
      </c>
      <c r="D13" s="2" t="s">
        <v>25</v>
      </c>
      <c r="E13" s="5" t="s">
        <v>46</v>
      </c>
      <c r="H13" s="2" t="s">
        <v>14</v>
      </c>
      <c r="I13" s="2" t="s">
        <v>15</v>
      </c>
      <c r="J13" s="2" t="s">
        <v>25</v>
      </c>
      <c r="K13" s="2" t="s">
        <v>46</v>
      </c>
    </row>
    <row r="14" spans="2:11" x14ac:dyDescent="0.3">
      <c r="B14" s="2" t="s">
        <v>16</v>
      </c>
      <c r="C14" s="2" t="s">
        <v>17</v>
      </c>
      <c r="D14" s="2" t="s">
        <v>23</v>
      </c>
      <c r="E14" s="5" t="s">
        <v>45</v>
      </c>
      <c r="H14" s="2" t="s">
        <v>16</v>
      </c>
      <c r="I14" s="2" t="s">
        <v>17</v>
      </c>
      <c r="J14" s="2" t="s">
        <v>23</v>
      </c>
      <c r="K14" s="2" t="s">
        <v>45</v>
      </c>
    </row>
    <row r="15" spans="2:11" x14ac:dyDescent="0.3">
      <c r="B15" s="2" t="s">
        <v>18</v>
      </c>
      <c r="C15" s="2" t="s">
        <v>19</v>
      </c>
      <c r="D15" s="2" t="s">
        <v>24</v>
      </c>
      <c r="E15" s="5" t="s">
        <v>48</v>
      </c>
      <c r="H15" s="2" t="s">
        <v>18</v>
      </c>
      <c r="I15" s="2" t="s">
        <v>19</v>
      </c>
      <c r="J15" s="2" t="s">
        <v>24</v>
      </c>
      <c r="K15" s="2" t="s">
        <v>48</v>
      </c>
    </row>
    <row r="18" spans="2:2" x14ac:dyDescent="0.3">
      <c r="B18" s="8" t="s">
        <v>38</v>
      </c>
    </row>
    <row r="19" spans="2:2" x14ac:dyDescent="0.3">
      <c r="B19" s="7" t="s">
        <v>159</v>
      </c>
    </row>
    <row r="20" spans="2:2" x14ac:dyDescent="0.3">
      <c r="B20" s="7" t="s">
        <v>160</v>
      </c>
    </row>
  </sheetData>
  <mergeCells count="3">
    <mergeCell ref="B1:E1"/>
    <mergeCell ref="B3:E3"/>
    <mergeCell ref="H3:K3"/>
  </mergeCells>
  <conditionalFormatting sqref="E6:E15">
    <cfRule type="cellIs" dxfId="2" priority="4" operator="equal">
      <formula>"Silver"</formula>
    </cfRule>
    <cfRule type="cellIs" dxfId="1" priority="5" operator="equal">
      <formula>"Black"</formula>
    </cfRule>
    <cfRule type="cellIs" dxfId="0" priority="6" operator="equal">
      <formula>"Gold"</formula>
    </cfRule>
  </conditionalFormatting>
  <dataValidations count="1">
    <dataValidation type="list" allowBlank="1" showInputMessage="1" showErrorMessage="1" sqref="E6:E15" xr:uid="{C7393945-CE9B-4B24-9868-012335E27D95}">
      <formula1>"Black,White,Silver,Gold"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DD14B-C4DF-4C9D-9508-CA082874ACE2}">
  <dimension ref="B1:K30"/>
  <sheetViews>
    <sheetView showGridLines="0" workbookViewId="0">
      <selection activeCell="E21" sqref="E21"/>
    </sheetView>
  </sheetViews>
  <sheetFormatPr defaultRowHeight="14.4" x14ac:dyDescent="0.3"/>
  <cols>
    <col min="1" max="1" width="4.33203125" customWidth="1"/>
    <col min="2" max="2" width="18.88671875" customWidth="1"/>
    <col min="3" max="3" width="24.44140625" customWidth="1"/>
    <col min="4" max="4" width="24.6640625" customWidth="1"/>
    <col min="5" max="5" width="23.88671875" bestFit="1" customWidth="1"/>
    <col min="8" max="8" width="10.6640625" customWidth="1"/>
    <col min="9" max="9" width="23.44140625" customWidth="1"/>
    <col min="10" max="10" width="12.33203125" customWidth="1"/>
    <col min="11" max="11" width="23.6640625" customWidth="1"/>
  </cols>
  <sheetData>
    <row r="1" spans="2:11" s="3" customFormat="1" ht="18.600000000000001" thickBot="1" x14ac:dyDescent="0.35">
      <c r="B1" s="10" t="s">
        <v>21</v>
      </c>
      <c r="C1" s="10"/>
      <c r="D1" s="10"/>
      <c r="E1" s="10"/>
    </row>
    <row r="2" spans="2:11" s="3" customFormat="1" x14ac:dyDescent="0.3"/>
    <row r="3" spans="2:11" s="3" customFormat="1" ht="18.600000000000001" thickBot="1" x14ac:dyDescent="0.35">
      <c r="B3" s="11" t="s">
        <v>50</v>
      </c>
      <c r="C3" s="11"/>
      <c r="D3" s="11"/>
      <c r="E3" s="11"/>
      <c r="H3" s="11" t="s">
        <v>20</v>
      </c>
      <c r="I3" s="11"/>
      <c r="J3" s="11"/>
      <c r="K3" s="11"/>
    </row>
    <row r="5" spans="2:11" ht="15.6" x14ac:dyDescent="0.3">
      <c r="B5" s="12" t="s">
        <v>94</v>
      </c>
      <c r="C5" s="2" t="s">
        <v>88</v>
      </c>
      <c r="H5" s="12" t="s">
        <v>94</v>
      </c>
      <c r="I5" s="2"/>
    </row>
    <row r="6" spans="2:11" ht="15.6" x14ac:dyDescent="0.3">
      <c r="B6" s="12" t="s">
        <v>28</v>
      </c>
      <c r="C6" s="4" t="s">
        <v>24</v>
      </c>
      <c r="H6" s="12" t="s">
        <v>28</v>
      </c>
      <c r="I6" s="4"/>
    </row>
    <row r="8" spans="2:11" ht="15.6" x14ac:dyDescent="0.3">
      <c r="B8" s="1" t="s">
        <v>36</v>
      </c>
      <c r="C8" s="1" t="s">
        <v>30</v>
      </c>
      <c r="D8" s="1" t="s">
        <v>87</v>
      </c>
      <c r="E8" s="1" t="s">
        <v>28</v>
      </c>
      <c r="H8" s="1" t="s">
        <v>36</v>
      </c>
      <c r="I8" s="1" t="s">
        <v>30</v>
      </c>
      <c r="J8" s="1" t="s">
        <v>87</v>
      </c>
      <c r="K8" s="1" t="s">
        <v>28</v>
      </c>
    </row>
    <row r="9" spans="2:11" x14ac:dyDescent="0.3">
      <c r="B9" s="2" t="s">
        <v>0</v>
      </c>
      <c r="C9" s="2" t="s">
        <v>1</v>
      </c>
      <c r="D9" s="2" t="s">
        <v>57</v>
      </c>
      <c r="E9" s="2" t="s">
        <v>23</v>
      </c>
      <c r="H9" s="2" t="s">
        <v>0</v>
      </c>
      <c r="I9" s="2" t="s">
        <v>1</v>
      </c>
      <c r="J9" s="2" t="s">
        <v>57</v>
      </c>
      <c r="K9" s="2" t="s">
        <v>23</v>
      </c>
    </row>
    <row r="10" spans="2:11" x14ac:dyDescent="0.3">
      <c r="B10" s="2" t="s">
        <v>2</v>
      </c>
      <c r="C10" s="2" t="s">
        <v>3</v>
      </c>
      <c r="D10" s="2" t="s">
        <v>88</v>
      </c>
      <c r="E10" s="2" t="s">
        <v>24</v>
      </c>
      <c r="H10" s="2" t="s">
        <v>2</v>
      </c>
      <c r="I10" s="2" t="s">
        <v>3</v>
      </c>
      <c r="J10" s="2" t="s">
        <v>88</v>
      </c>
      <c r="K10" s="2" t="s">
        <v>24</v>
      </c>
    </row>
    <row r="11" spans="2:11" x14ac:dyDescent="0.3">
      <c r="B11" s="2" t="s">
        <v>4</v>
      </c>
      <c r="C11" s="2" t="s">
        <v>5</v>
      </c>
      <c r="D11" s="2" t="s">
        <v>89</v>
      </c>
      <c r="E11" s="2" t="s">
        <v>25</v>
      </c>
      <c r="H11" s="2" t="s">
        <v>4</v>
      </c>
      <c r="I11" s="2" t="s">
        <v>5</v>
      </c>
      <c r="J11" s="2" t="s">
        <v>89</v>
      </c>
      <c r="K11" s="2" t="s">
        <v>25</v>
      </c>
    </row>
    <row r="12" spans="2:11" x14ac:dyDescent="0.3">
      <c r="B12" s="2" t="s">
        <v>6</v>
      </c>
      <c r="C12" s="2" t="s">
        <v>7</v>
      </c>
      <c r="D12" s="2" t="s">
        <v>78</v>
      </c>
      <c r="E12" s="2" t="s">
        <v>26</v>
      </c>
      <c r="H12" s="2" t="s">
        <v>6</v>
      </c>
      <c r="I12" s="2" t="s">
        <v>7</v>
      </c>
      <c r="J12" s="2" t="s">
        <v>78</v>
      </c>
      <c r="K12" s="2" t="s">
        <v>26</v>
      </c>
    </row>
    <row r="13" spans="2:11" x14ac:dyDescent="0.3">
      <c r="B13" s="2" t="s">
        <v>8</v>
      </c>
      <c r="C13" s="2" t="s">
        <v>9</v>
      </c>
      <c r="D13" s="2" t="s">
        <v>88</v>
      </c>
      <c r="E13" s="2" t="s">
        <v>90</v>
      </c>
      <c r="H13" s="2" t="s">
        <v>8</v>
      </c>
      <c r="I13" s="2" t="s">
        <v>9</v>
      </c>
      <c r="J13" s="2" t="s">
        <v>88</v>
      </c>
      <c r="K13" s="2" t="s">
        <v>90</v>
      </c>
    </row>
    <row r="14" spans="2:11" x14ac:dyDescent="0.3">
      <c r="B14" s="2" t="s">
        <v>10</v>
      </c>
      <c r="C14" s="2" t="s">
        <v>11</v>
      </c>
      <c r="D14" s="2" t="s">
        <v>88</v>
      </c>
      <c r="E14" s="2" t="s">
        <v>27</v>
      </c>
      <c r="H14" s="2" t="s">
        <v>10</v>
      </c>
      <c r="I14" s="2" t="s">
        <v>11</v>
      </c>
      <c r="J14" s="2" t="s">
        <v>88</v>
      </c>
      <c r="K14" s="2" t="s">
        <v>27</v>
      </c>
    </row>
    <row r="15" spans="2:11" x14ac:dyDescent="0.3">
      <c r="B15" s="2" t="s">
        <v>12</v>
      </c>
      <c r="C15" s="2" t="s">
        <v>13</v>
      </c>
      <c r="D15" s="2" t="s">
        <v>57</v>
      </c>
      <c r="E15" s="2" t="s">
        <v>91</v>
      </c>
      <c r="H15" s="2" t="s">
        <v>12</v>
      </c>
      <c r="I15" s="2" t="s">
        <v>13</v>
      </c>
      <c r="J15" s="2" t="s">
        <v>57</v>
      </c>
      <c r="K15" s="2" t="s">
        <v>91</v>
      </c>
    </row>
    <row r="16" spans="2:11" x14ac:dyDescent="0.3">
      <c r="B16" s="2" t="s">
        <v>14</v>
      </c>
      <c r="C16" s="2" t="s">
        <v>15</v>
      </c>
      <c r="D16" s="2" t="s">
        <v>89</v>
      </c>
      <c r="E16" s="2" t="s">
        <v>25</v>
      </c>
      <c r="H16" s="2" t="s">
        <v>14</v>
      </c>
      <c r="I16" s="2" t="s">
        <v>15</v>
      </c>
      <c r="J16" s="2" t="s">
        <v>89</v>
      </c>
      <c r="K16" s="2" t="s">
        <v>25</v>
      </c>
    </row>
    <row r="17" spans="2:11" x14ac:dyDescent="0.3">
      <c r="B17" s="2" t="s">
        <v>16</v>
      </c>
      <c r="C17" s="2" t="s">
        <v>17</v>
      </c>
      <c r="D17" s="2" t="s">
        <v>57</v>
      </c>
      <c r="E17" s="2" t="s">
        <v>93</v>
      </c>
      <c r="H17" s="2" t="s">
        <v>16</v>
      </c>
      <c r="I17" s="2" t="s">
        <v>17</v>
      </c>
      <c r="J17" s="2" t="s">
        <v>57</v>
      </c>
      <c r="K17" s="2" t="s">
        <v>93</v>
      </c>
    </row>
    <row r="18" spans="2:11" x14ac:dyDescent="0.3">
      <c r="B18" s="2" t="s">
        <v>18</v>
      </c>
      <c r="C18" s="2" t="s">
        <v>19</v>
      </c>
      <c r="D18" s="2" t="s">
        <v>88</v>
      </c>
      <c r="E18" s="2" t="s">
        <v>92</v>
      </c>
      <c r="H18" s="2" t="s">
        <v>18</v>
      </c>
      <c r="I18" s="2" t="s">
        <v>19</v>
      </c>
      <c r="J18" s="2" t="s">
        <v>88</v>
      </c>
      <c r="K18" s="2" t="s">
        <v>92</v>
      </c>
    </row>
    <row r="21" spans="2:11" ht="15.6" x14ac:dyDescent="0.3">
      <c r="B21" s="1" t="s">
        <v>85</v>
      </c>
      <c r="C21" s="1" t="s">
        <v>86</v>
      </c>
      <c r="E21" s="8" t="s">
        <v>38</v>
      </c>
    </row>
    <row r="22" spans="2:11" x14ac:dyDescent="0.3">
      <c r="B22" s="2" t="str" cm="1">
        <f t="array" ref="B22:B25">_xlfn.UNIQUE(D9:D18)</f>
        <v>iPhone</v>
      </c>
      <c r="C22" s="4" t="str" cm="1">
        <f t="array" ref="C22:C25">_xlfn._xlws.FILTER(E9:E18,C5=D9:D18)</f>
        <v>Samsung Galaxy S23 Ultra</v>
      </c>
      <c r="E22" s="7" t="s">
        <v>161</v>
      </c>
    </row>
    <row r="23" spans="2:11" x14ac:dyDescent="0.3">
      <c r="B23" s="2" t="str">
        <v>Samsung</v>
      </c>
      <c r="C23" s="4" t="str">
        <v>Samsung Galaxy S23+</v>
      </c>
      <c r="E23" s="7" t="s">
        <v>162</v>
      </c>
    </row>
    <row r="24" spans="2:11" x14ac:dyDescent="0.3">
      <c r="B24" s="2" t="str">
        <v>Google</v>
      </c>
      <c r="C24" s="4" t="str">
        <v>Samsung Galaxy Z Flip 5</v>
      </c>
    </row>
    <row r="25" spans="2:11" x14ac:dyDescent="0.3">
      <c r="B25" s="2" t="str">
        <v>OnePlus</v>
      </c>
      <c r="C25" s="4" t="str">
        <v>Samsung Galaxy S23</v>
      </c>
    </row>
    <row r="30" spans="2:11" x14ac:dyDescent="0.3">
      <c r="E30" s="13"/>
    </row>
  </sheetData>
  <dataValidations count="2">
    <dataValidation type="list" allowBlank="1" showInputMessage="1" showErrorMessage="1" sqref="C5" xr:uid="{811448CF-EAD8-4D7B-990E-68CB01454DD0}">
      <formula1>$B$22:$B$25</formula1>
    </dataValidation>
    <dataValidation type="list" allowBlank="1" showInputMessage="1" showErrorMessage="1" sqref="C6" xr:uid="{A993FB71-B8D2-4D40-B754-41AA88310F83}">
      <formula1>_xlfn.ANCHORARRAY($C$22)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5017C-C388-4F7D-AED1-F34B222ADFD2}">
  <dimension ref="B1:E8"/>
  <sheetViews>
    <sheetView showGridLines="0" workbookViewId="0">
      <selection activeCell="B3" sqref="B3:E8"/>
    </sheetView>
  </sheetViews>
  <sheetFormatPr defaultRowHeight="14.4" x14ac:dyDescent="0.3"/>
  <cols>
    <col min="1" max="1" width="3.88671875" customWidth="1"/>
    <col min="2" max="2" width="16.33203125" bestFit="1" customWidth="1"/>
    <col min="3" max="3" width="16.109375" bestFit="1" customWidth="1"/>
    <col min="4" max="4" width="22.33203125" bestFit="1" customWidth="1"/>
    <col min="5" max="5" width="13.44140625" customWidth="1"/>
  </cols>
  <sheetData>
    <row r="1" spans="2:5" s="3" customFormat="1" ht="18.600000000000001" thickBot="1" x14ac:dyDescent="0.35">
      <c r="B1" s="40" t="s">
        <v>21</v>
      </c>
      <c r="C1" s="40"/>
      <c r="D1" s="40"/>
      <c r="E1" s="40"/>
    </row>
    <row r="3" spans="2:5" ht="15.6" x14ac:dyDescent="0.3">
      <c r="B3" s="1" t="s">
        <v>57</v>
      </c>
      <c r="C3" s="1" t="s">
        <v>51</v>
      </c>
      <c r="D3" s="1" t="s">
        <v>52</v>
      </c>
      <c r="E3" s="1" t="s">
        <v>53</v>
      </c>
    </row>
    <row r="4" spans="2:5" x14ac:dyDescent="0.3">
      <c r="B4" s="2" t="s">
        <v>59</v>
      </c>
      <c r="C4" s="2" t="s">
        <v>60</v>
      </c>
      <c r="D4" s="2" t="s">
        <v>65</v>
      </c>
      <c r="E4" t="s">
        <v>74</v>
      </c>
    </row>
    <row r="5" spans="2:5" x14ac:dyDescent="0.3">
      <c r="B5" s="2" t="s">
        <v>58</v>
      </c>
      <c r="C5" s="2" t="s">
        <v>61</v>
      </c>
      <c r="D5" s="2" t="s">
        <v>66</v>
      </c>
      <c r="E5" s="4" t="s">
        <v>70</v>
      </c>
    </row>
    <row r="6" spans="2:5" x14ac:dyDescent="0.3">
      <c r="B6" s="2" t="s">
        <v>54</v>
      </c>
      <c r="C6" s="2" t="s">
        <v>62</v>
      </c>
      <c r="D6" s="2" t="s">
        <v>67</v>
      </c>
      <c r="E6" s="4" t="s">
        <v>71</v>
      </c>
    </row>
    <row r="7" spans="2:5" x14ac:dyDescent="0.3">
      <c r="B7" s="2" t="s">
        <v>55</v>
      </c>
      <c r="C7" s="2" t="s">
        <v>63</v>
      </c>
      <c r="D7" s="2" t="s">
        <v>68</v>
      </c>
      <c r="E7" s="4" t="s">
        <v>72</v>
      </c>
    </row>
    <row r="8" spans="2:5" x14ac:dyDescent="0.3">
      <c r="B8" s="2" t="s">
        <v>56</v>
      </c>
      <c r="C8" s="2" t="s">
        <v>64</v>
      </c>
      <c r="D8" s="2" t="s">
        <v>69</v>
      </c>
      <c r="E8" s="4" t="s">
        <v>73</v>
      </c>
    </row>
  </sheetData>
  <mergeCells count="1">
    <mergeCell ref="B1:E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5562B-1E93-43F8-A374-404CCD96D853}">
  <dimension ref="B1:R21"/>
  <sheetViews>
    <sheetView showGridLines="0" workbookViewId="0">
      <selection activeCell="G33" sqref="G33"/>
    </sheetView>
  </sheetViews>
  <sheetFormatPr defaultRowHeight="14.4" x14ac:dyDescent="0.3"/>
  <cols>
    <col min="1" max="1" width="4.33203125" customWidth="1"/>
    <col min="2" max="2" width="16.6640625" customWidth="1"/>
    <col min="3" max="3" width="23.88671875" bestFit="1" customWidth="1"/>
    <col min="4" max="4" width="15.21875" customWidth="1"/>
    <col min="5" max="5" width="18.21875" customWidth="1"/>
  </cols>
  <sheetData>
    <row r="1" spans="2:18" s="3" customFormat="1" ht="18.600000000000001" thickBot="1" x14ac:dyDescent="0.35">
      <c r="B1" s="40" t="s">
        <v>21</v>
      </c>
      <c r="C1" s="40"/>
      <c r="D1" s="40"/>
      <c r="E1" s="40"/>
    </row>
    <row r="2" spans="2:18" s="3" customFormat="1" hidden="1" x14ac:dyDescent="0.3"/>
    <row r="3" spans="2:18" s="3" customFormat="1" ht="18.600000000000001" hidden="1" thickBot="1" x14ac:dyDescent="0.35">
      <c r="B3" s="41" t="s">
        <v>75</v>
      </c>
      <c r="C3" s="41"/>
      <c r="D3" s="41"/>
      <c r="E3" s="41"/>
      <c r="N3" s="41" t="s">
        <v>20</v>
      </c>
      <c r="O3" s="41"/>
      <c r="P3" s="41"/>
      <c r="Q3" s="41"/>
      <c r="R3" s="41"/>
    </row>
    <row r="5" spans="2:18" ht="15.6" x14ac:dyDescent="0.3">
      <c r="B5" s="1" t="s">
        <v>36</v>
      </c>
      <c r="C5" s="1" t="s">
        <v>30</v>
      </c>
      <c r="D5" s="1" t="s">
        <v>87</v>
      </c>
      <c r="E5" s="1" t="s">
        <v>107</v>
      </c>
    </row>
    <row r="6" spans="2:18" x14ac:dyDescent="0.3">
      <c r="B6" s="2" t="s">
        <v>0</v>
      </c>
      <c r="C6" s="2" t="s">
        <v>1</v>
      </c>
      <c r="D6" s="2" t="s">
        <v>51</v>
      </c>
      <c r="E6" s="2" t="s">
        <v>61</v>
      </c>
    </row>
    <row r="7" spans="2:18" x14ac:dyDescent="0.3">
      <c r="B7" s="2" t="s">
        <v>2</v>
      </c>
      <c r="C7" s="2" t="s">
        <v>3</v>
      </c>
      <c r="D7" s="2" t="s">
        <v>51</v>
      </c>
      <c r="E7" s="2" t="s">
        <v>60</v>
      </c>
    </row>
    <row r="8" spans="2:18" x14ac:dyDescent="0.3">
      <c r="B8" s="2" t="s">
        <v>4</v>
      </c>
      <c r="C8" s="2" t="s">
        <v>5</v>
      </c>
      <c r="D8" s="2" t="s">
        <v>51</v>
      </c>
      <c r="E8" s="2" t="s">
        <v>64</v>
      </c>
    </row>
    <row r="9" spans="2:18" x14ac:dyDescent="0.3">
      <c r="B9" s="2" t="s">
        <v>6</v>
      </c>
      <c r="C9" s="2" t="s">
        <v>7</v>
      </c>
      <c r="D9" s="2" t="s">
        <v>53</v>
      </c>
      <c r="E9" s="2" t="s">
        <v>74</v>
      </c>
    </row>
    <row r="10" spans="2:18" x14ac:dyDescent="0.3">
      <c r="B10" s="2" t="s">
        <v>8</v>
      </c>
      <c r="C10" s="2" t="s">
        <v>9</v>
      </c>
      <c r="D10" s="2" t="s">
        <v>57</v>
      </c>
      <c r="E10" s="2" t="s">
        <v>59</v>
      </c>
    </row>
    <row r="11" spans="2:18" x14ac:dyDescent="0.3">
      <c r="B11" s="2" t="s">
        <v>10</v>
      </c>
      <c r="C11" s="2" t="s">
        <v>11</v>
      </c>
      <c r="D11" s="2" t="s">
        <v>57</v>
      </c>
      <c r="E11" s="2" t="s">
        <v>55</v>
      </c>
    </row>
    <row r="12" spans="2:18" x14ac:dyDescent="0.3">
      <c r="B12" s="2" t="s">
        <v>12</v>
      </c>
      <c r="C12" s="2" t="s">
        <v>13</v>
      </c>
      <c r="D12" s="2" t="s">
        <v>53</v>
      </c>
      <c r="E12" s="2" t="s">
        <v>76</v>
      </c>
    </row>
    <row r="13" spans="2:18" x14ac:dyDescent="0.3">
      <c r="B13" s="2" t="s">
        <v>14</v>
      </c>
      <c r="C13" s="2" t="s">
        <v>15</v>
      </c>
      <c r="D13" s="2" t="s">
        <v>51</v>
      </c>
      <c r="E13" s="2" t="s">
        <v>63</v>
      </c>
    </row>
    <row r="14" spans="2:18" x14ac:dyDescent="0.3">
      <c r="B14" s="2" t="s">
        <v>16</v>
      </c>
      <c r="C14" s="2" t="s">
        <v>17</v>
      </c>
      <c r="D14" s="2" t="s">
        <v>51</v>
      </c>
      <c r="E14" s="2" t="s">
        <v>61</v>
      </c>
    </row>
    <row r="15" spans="2:18" x14ac:dyDescent="0.3">
      <c r="B15" s="2" t="s">
        <v>18</v>
      </c>
      <c r="C15" s="2" t="s">
        <v>19</v>
      </c>
      <c r="D15" s="2" t="s">
        <v>57</v>
      </c>
      <c r="E15" s="2" t="s">
        <v>58</v>
      </c>
    </row>
    <row r="20" spans="2:13" x14ac:dyDescent="0.3">
      <c r="B20" s="8" t="s">
        <v>38</v>
      </c>
    </row>
    <row r="21" spans="2:13" x14ac:dyDescent="0.3">
      <c r="B21" s="9" t="s">
        <v>77</v>
      </c>
      <c r="M21" s="9"/>
    </row>
  </sheetData>
  <mergeCells count="3">
    <mergeCell ref="B1:E1"/>
    <mergeCell ref="B3:E3"/>
    <mergeCell ref="N3:R3"/>
  </mergeCells>
  <phoneticPr fontId="5" type="noConversion"/>
  <dataValidations count="1">
    <dataValidation type="list" allowBlank="1" showInputMessage="1" showErrorMessage="1" sqref="E6:E15" xr:uid="{61CBA7AB-9BED-408B-9254-07060708BEAF}">
      <formula1>INDIRECT($D6)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7DD34B-5424-4A3B-9C9B-328ED25C5856}">
          <x14:formula1>
            <xm:f>PhoneList!$B$3:$E$3</xm:f>
          </x14:formula1>
          <xm:sqref>D6:D15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23</vt:i4>
      </vt:variant>
    </vt:vector>
  </HeadingPairs>
  <TitlesOfParts>
    <vt:vector size="42" baseType="lpstr">
      <vt:lpstr>Home</vt:lpstr>
      <vt:lpstr>Overview</vt:lpstr>
      <vt:lpstr>Range of Cells</vt:lpstr>
      <vt:lpstr>From Table</vt:lpstr>
      <vt:lpstr>Name Range</vt:lpstr>
      <vt:lpstr>Color</vt:lpstr>
      <vt:lpstr>Unique</vt:lpstr>
      <vt:lpstr>PhoneList</vt:lpstr>
      <vt:lpstr>AnotherSheet</vt:lpstr>
      <vt:lpstr>AnotherWorkbook</vt:lpstr>
      <vt:lpstr>Dependent</vt:lpstr>
      <vt:lpstr>Searchable</vt:lpstr>
      <vt:lpstr>Dynamic</vt:lpstr>
      <vt:lpstr>Dynamic and multi-dependent</vt:lpstr>
      <vt:lpstr>Custom Message</vt:lpstr>
      <vt:lpstr>Editable</vt:lpstr>
      <vt:lpstr>Extraction</vt:lpstr>
      <vt:lpstr>Protect</vt:lpstr>
      <vt:lpstr>Delete</vt:lpstr>
      <vt:lpstr>Customer_Name</vt:lpstr>
      <vt:lpstr>Device</vt:lpstr>
      <vt:lpstr>ID</vt:lpstr>
      <vt:lpstr>iPhone</vt:lpstr>
      <vt:lpstr>NOKIA</vt:lpstr>
      <vt:lpstr>One_Plus</vt:lpstr>
      <vt:lpstr>AnotherSheet!Phone_Sales</vt:lpstr>
      <vt:lpstr>AnotherWorkbook!Phone_Sales</vt:lpstr>
      <vt:lpstr>Color!Phone_Sales</vt:lpstr>
      <vt:lpstr>'Custom Message'!Phone_Sales</vt:lpstr>
      <vt:lpstr>Delete!Phone_Sales</vt:lpstr>
      <vt:lpstr>Dependent!Phone_Sales</vt:lpstr>
      <vt:lpstr>Dynamic!Phone_Sales</vt:lpstr>
      <vt:lpstr>'Dynamic and multi-dependent'!Phone_Sales</vt:lpstr>
      <vt:lpstr>Editable!Phone_Sales</vt:lpstr>
      <vt:lpstr>'Name Range'!Phone_Sales</vt:lpstr>
      <vt:lpstr>Overview!Phone_Sales</vt:lpstr>
      <vt:lpstr>Protect!Phone_Sales</vt:lpstr>
      <vt:lpstr>Searchable!Phone_Sales</vt:lpstr>
      <vt:lpstr>Unique!Phone_Sales</vt:lpstr>
      <vt:lpstr>Phone_Sales</vt:lpstr>
      <vt:lpstr>PhoneList</vt:lpstr>
      <vt:lpstr>SAMSUNG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Sanjida Ahmed</dc:creator>
  <cp:lastModifiedBy>User058</cp:lastModifiedBy>
  <dcterms:created xsi:type="dcterms:W3CDTF">2023-11-29T10:28:03Z</dcterms:created>
  <dcterms:modified xsi:type="dcterms:W3CDTF">2023-12-07T15:35:33Z</dcterms:modified>
</cp:coreProperties>
</file>