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filterPrivacy="1"/>
  <xr:revisionPtr revIDLastSave="0" documentId="13_ncr:1_{8D70FA2F-5A9B-4FFD-B7ED-4D20DE54BD0B}" xr6:coauthVersionLast="47" xr6:coauthVersionMax="47" xr10:uidLastSave="{00000000-0000-0000-0000-000000000000}"/>
  <workbookProtection lockStructure="1"/>
  <bookViews>
    <workbookView xWindow="-120" yWindow="-120" windowWidth="29040" windowHeight="15720" activeTab="5" xr2:uid="{00000000-000D-0000-FFFF-FFFF00000000}"/>
  </bookViews>
  <sheets>
    <sheet name="Home Page" sheetId="11" r:id="rId1"/>
    <sheet name="@" sheetId="6" r:id="rId2"/>
    <sheet name="Named Ranges" sheetId="4" state="hidden" r:id="rId3"/>
    <sheet name="Payoff Calc." sheetId="12" r:id="rId4"/>
    <sheet name="Payoff Calc.(Extra Payments)" sheetId="3" r:id="rId5"/>
    <sheet name="Payoff with Grace Period" sheetId="16" r:id="rId6"/>
  </sheets>
  <externalReferences>
    <externalReference r:id="rId7"/>
  </externalReferences>
  <definedNames>
    <definedName name="apr" localSheetId="3">'Payoff Calc.'!$E$7</definedName>
    <definedName name="apr" localSheetId="5">'Payoff with Grace Period'!$E$7</definedName>
    <definedName name="apr">'Payoff Calc.(Extra Payments)'!$E$8</definedName>
    <definedName name="array" localSheetId="3">'Payoff Calc.'!$B$19:$B$1645</definedName>
    <definedName name="array" localSheetId="5">OFFSET('Payoff with Grace Period'!$B$22,0,0,COUNTA('Payoff with Grace Period'!$B$22:$B$2104),1)</definedName>
    <definedName name="array">'Payoff Calc.(Extra Payments)'!$B$24:$B$1650</definedName>
    <definedName name="array2" localSheetId="5">OFFSET('Payoff with Grace Period'!$AG$22,0,0,COUNTA('Payoff with Grace Period'!$AG$22:$AG$2104),1)</definedName>
    <definedName name="array2">OFFSET(#REF!,0,0,COUNTA(#REF!),1)</definedName>
    <definedName name="BD" localSheetId="3">'Payoff Calc.'!$N$11</definedName>
    <definedName name="BD">'Payoff Calc.(Extra Payments)'!$N$11</definedName>
    <definedName name="Bi_monthly_ep">'Named Ranges'!$P$2:$P$4</definedName>
    <definedName name="Bi_monthly_table">'Named Ranges'!$T$11:$U$13</definedName>
    <definedName name="Bi_weekly_ep">'Named Ranges'!$M$2</definedName>
    <definedName name="Bi_weekly_table">'Named Ranges'!$N$11:$O$11</definedName>
    <definedName name="Compound_Rate" localSheetId="5">'Payoff with Grace Period'!$N$5</definedName>
    <definedName name="Compound_Rate">#REF!</definedName>
    <definedName name="dates" localSheetId="3">'Payoff Calc.'!$C$19:$C$1645</definedName>
    <definedName name="Dates" localSheetId="5">OFFSET('Payoff with Grace Period'!$E$22,0,0,COUNTA('Payoff with Grace Period'!$E$22:$E$2101),1)</definedName>
    <definedName name="dates">'Payoff Calc.(Extra Payments)'!$C$24:$C$1650</definedName>
    <definedName name="Extra_Accrued_interest" localSheetId="5">OFFSET('Payoff with Grace Period'!$I$22,0,0,COUNTA('Payoff with Grace Period'!$I$22:$I$2101),1)</definedName>
    <definedName name="Extra_Accrued_interest">OFFSET(#REF!,0,0,COUNTA(#REF!),1)</definedName>
    <definedName name="first_payment_date" localSheetId="3">'Payoff Calc.'!$E$8</definedName>
    <definedName name="first_payment_date" localSheetId="5">'Payoff with Grace Period'!$E$8</definedName>
    <definedName name="first_payment_date">'Payoff Calc.(Extra Payments)'!$E$9</definedName>
    <definedName name="interest_compounded" localSheetId="3">'Payoff Calc.'!$E$11</definedName>
    <definedName name="interest_compounded" localSheetId="5">'Payoff with Grace Period'!$E$10</definedName>
    <definedName name="interest_compounded">'Payoff Calc.(Extra Payments)'!$E$12</definedName>
    <definedName name="interest_paid" localSheetId="3">'Payoff Calc.'!$E$19:$E$1645</definedName>
    <definedName name="Interest_Paid" localSheetId="5">OFFSET('Payoff with Grace Period'!$AJ$22,0,0,COUNTA('Payoff with Grace Period'!$AJ$22:$AJ$2101),1)</definedName>
    <definedName name="interest_paid">'Payoff Calc.(Extra Payments)'!$G$24:$G$1650</definedName>
    <definedName name="Interest_Paid_Moratorium" localSheetId="5">OFFSET('Payoff with Grace Period'!$G$22,0,0,COUNTA('Payoff with Grace Period'!$G$22:$G$2101),1)</definedName>
    <definedName name="Interest_Paid_Moratorium">OFFSET(#REF!,0,0,COUNTA(#REF!),1)</definedName>
    <definedName name="loan" localSheetId="3">'Payoff Calc.'!$E$6</definedName>
    <definedName name="loan" localSheetId="5">'Payoff with Grace Period'!$E$6</definedName>
    <definedName name="loan">'Payoff Calc.(Extra Payments)'!$E$7</definedName>
    <definedName name="Monthly">'Named Ranges'!$J$1:$J$9</definedName>
    <definedName name="Monthly_ep">'Named Ranges'!$O$2:$O$6</definedName>
    <definedName name="Monthly_table">'Named Ranges'!$R$11:$S$15</definedName>
    <definedName name="nper" localSheetId="3">'Payoff Calc.'!$E$13</definedName>
    <definedName name="nper" localSheetId="5">'Payoff with Grace Period'!$E$16</definedName>
    <definedName name="nper">'Payoff Calc.(Extra Payments)'!$E$17</definedName>
    <definedName name="payment" localSheetId="3">'Payoff Calc.'!$D$15</definedName>
    <definedName name="payment" localSheetId="5">'Payoff with Grace Period'!$D$18</definedName>
    <definedName name="payment">'Payoff Calc.(Extra Payments)'!$D$20</definedName>
    <definedName name="payment_due" localSheetId="5">'[1]Named Ranges'!$A$2:$A$9</definedName>
    <definedName name="payment_due">'Named Ranges'!$A$2:$A$9</definedName>
    <definedName name="payment_frequency" localSheetId="3">'Payoff Calc.'!$E$10</definedName>
    <definedName name="payment_frequency" localSheetId="5">'Payoff with Grace Period'!$E$11</definedName>
    <definedName name="payment_frequency">'Payoff Calc.(Extra Payments)'!$E$11</definedName>
    <definedName name="payment_type" localSheetId="3">'Payoff Calc.'!$E$12</definedName>
    <definedName name="Payment_Type" localSheetId="5">'Payoff with Grace Period'!$E$15</definedName>
    <definedName name="payment_type">'Payoff Calc.(Extra Payments)'!$E$16</definedName>
    <definedName name="payment_types" localSheetId="5">'[1]Named Ranges'!$G$1:$G$2</definedName>
    <definedName name="payment_types">'Named Ranges'!$G$1:$G$2</definedName>
    <definedName name="periodic_table" localSheetId="5">'[1]Named Ranges'!$A$1:$E$9</definedName>
    <definedName name="periodic_table">'Named Ranges'!$A$1:$E$9</definedName>
    <definedName name="principal_paid" localSheetId="3">'Payoff Calc.'!$F$19:$F$1645</definedName>
    <definedName name="Principal_Paid" localSheetId="5">OFFSET('Payoff with Grace Period'!$AK$22,0,0,COUNTA('Payoff with Grace Period'!$AK$22:$AK$2101),1)</definedName>
    <definedName name="principal_paid">'Payoff Calc.(Extra Payments)'!$H$24:$H$1650</definedName>
    <definedName name="Principal_Paid_Moratorium" localSheetId="5">OFFSET('Payoff with Grace Period'!$H$22,0,0,COUNTA('Payoff with Grace Period'!$H$22:$H$2101),1)</definedName>
    <definedName name="Principal_Paid_Moratorium">OFFSET(#REF!,0,0,COUNTA(#REF!),1)</definedName>
    <definedName name="Quarterly_ep">'Named Ranges'!$Q$2:$Q$4</definedName>
    <definedName name="Quarterly_table">'Named Ranges'!$V$11:$W$13</definedName>
    <definedName name="rate" localSheetId="3">'Payoff Calc.'!$I$5</definedName>
    <definedName name="rate">'Payoff Calc.(Extra Payments)'!$I$5</definedName>
    <definedName name="recurring_payment_frequency" localSheetId="3">'Payoff Calc.'!#REF!</definedName>
    <definedName name="recurring_payment_frequency">'Payoff Calc.(Extra Payments)'!$E$14</definedName>
    <definedName name="Semi_annually_ep">'Named Ranges'!$R$2:$R$3</definedName>
    <definedName name="Semi_annually_table">'Named Ranges'!$X$11:$Y$12</definedName>
    <definedName name="Semi_monthly_ep">'Named Ranges'!$N$2:$N$7</definedName>
    <definedName name="Semi_monthly_table">'Named Ranges'!$P$11:$Q$16</definedName>
    <definedName name="term" localSheetId="3">'Payoff Calc.'!$E$5</definedName>
    <definedName name="term" localSheetId="5">'Payoff with Grace Period'!$E$5</definedName>
    <definedName name="term">'Payoff Calc.(Extra Payments)'!$E$5</definedName>
    <definedName name="weekly">'Named Ranges'!$I$1:$I$9</definedName>
    <definedName name="Weekly_ep">'Named Ranges'!$L$2:$L$3</definedName>
    <definedName name="Weekly_table">'Named Ranges'!$L$11:$M$12</definedName>
    <definedName name="Yearly_ep">'Named Ranges'!$S$2</definedName>
    <definedName name="Yearly_table">'Named Ranges'!$Z$11:$AA$11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16" l="1"/>
  <c r="J11" i="16"/>
  <c r="E14" i="16" s="1"/>
  <c r="J21" i="16"/>
  <c r="B22" i="16" s="1"/>
  <c r="C22" i="16" s="1"/>
  <c r="D22" i="16" s="1"/>
  <c r="I5" i="3"/>
  <c r="F12" i="3"/>
  <c r="I23" i="3" a="1"/>
  <c r="I23" i="3" s="1"/>
  <c r="I5" i="12"/>
  <c r="G18" i="12" a="1"/>
  <c r="G18" i="12" s="1"/>
  <c r="B18" i="16"/>
  <c r="AL21" i="16"/>
  <c r="AG22" i="16" s="1"/>
  <c r="E16" i="16"/>
  <c r="E15" i="16"/>
  <c r="M9" i="16"/>
  <c r="I9" i="16"/>
  <c r="N5" i="16"/>
  <c r="D18" i="16" l="1"/>
  <c r="AJ22" i="16"/>
  <c r="AH22" i="16"/>
  <c r="E22" i="16"/>
  <c r="G22" i="16"/>
  <c r="I22" i="16"/>
  <c r="B15" i="12" l="1"/>
  <c r="E13" i="12"/>
  <c r="E12" i="12"/>
  <c r="D15" i="12" s="1"/>
  <c r="E18" i="3"/>
  <c r="B19" i="12" l="1"/>
  <c r="I18" i="3"/>
  <c r="F14" i="3" s="1"/>
  <c r="E19" i="12" l="1"/>
  <c r="D19" i="12"/>
  <c r="C19" i="12"/>
  <c r="I17" i="3"/>
  <c r="F19" i="12" l="1"/>
  <c r="G19" i="12" s="1"/>
  <c r="I16" i="3"/>
  <c r="B20" i="12" l="1"/>
  <c r="B20" i="3"/>
  <c r="E20" i="12" l="1"/>
  <c r="C20" i="12"/>
  <c r="D20" i="12"/>
  <c r="E17" i="3"/>
  <c r="E16" i="3"/>
  <c r="D20" i="3" l="1"/>
  <c r="F20" i="12"/>
  <c r="G20" i="12" s="1"/>
  <c r="B24" i="3"/>
  <c r="B21" i="12" l="1"/>
  <c r="C24" i="3"/>
  <c r="D21" i="12" l="1"/>
  <c r="C21" i="12"/>
  <c r="E21" i="12"/>
  <c r="G24" i="3"/>
  <c r="D24" i="3"/>
  <c r="E24" i="3" s="1"/>
  <c r="F21" i="12" l="1"/>
  <c r="G21" i="12" s="1"/>
  <c r="H24" i="3"/>
  <c r="I24" i="3" s="1"/>
  <c r="B22" i="12" l="1"/>
  <c r="B25" i="3"/>
  <c r="E22" i="12" l="1"/>
  <c r="D22" i="12"/>
  <c r="C22" i="12"/>
  <c r="G25" i="3"/>
  <c r="C25" i="3"/>
  <c r="D25" i="3"/>
  <c r="E25" i="3" s="1"/>
  <c r="F22" i="12" l="1"/>
  <c r="G22" i="12" s="1"/>
  <c r="H25" i="3"/>
  <c r="I25" i="3" s="1"/>
  <c r="B23" i="12" l="1"/>
  <c r="B26" i="3"/>
  <c r="D23" i="12" l="1"/>
  <c r="C23" i="12"/>
  <c r="E23" i="12"/>
  <c r="C26" i="3"/>
  <c r="G26" i="3"/>
  <c r="D26" i="3"/>
  <c r="E26" i="3" s="1"/>
  <c r="F23" i="12" l="1"/>
  <c r="G23" i="12" s="1"/>
  <c r="B24" i="12" s="1"/>
  <c r="H26" i="3"/>
  <c r="I26" i="3" s="1"/>
  <c r="D24" i="12" l="1"/>
  <c r="C24" i="12"/>
  <c r="E24" i="12"/>
  <c r="B27" i="3"/>
  <c r="F24" i="12" l="1"/>
  <c r="G24" i="12" s="1"/>
  <c r="C27" i="3"/>
  <c r="G27" i="3"/>
  <c r="D27" i="3"/>
  <c r="E27" i="3" s="1"/>
  <c r="B25" i="12" l="1"/>
  <c r="H27" i="3"/>
  <c r="I27" i="3" s="1"/>
  <c r="D25" i="12" l="1"/>
  <c r="E25" i="12"/>
  <c r="C25" i="12"/>
  <c r="B28" i="3"/>
  <c r="F25" i="12" l="1"/>
  <c r="G25" i="12" s="1"/>
  <c r="B26" i="12" s="1"/>
  <c r="G28" i="3"/>
  <c r="C28" i="3"/>
  <c r="D28" i="3"/>
  <c r="E28" i="3" s="1"/>
  <c r="E26" i="12" l="1"/>
  <c r="D26" i="12"/>
  <c r="C26" i="12"/>
  <c r="H28" i="3"/>
  <c r="I28" i="3" s="1"/>
  <c r="F26" i="12" l="1"/>
  <c r="G26" i="12" s="1"/>
  <c r="B29" i="3"/>
  <c r="G29" i="3" s="1"/>
  <c r="B27" i="12" l="1"/>
  <c r="C29" i="3"/>
  <c r="D29" i="3"/>
  <c r="E29" i="3" s="1"/>
  <c r="E27" i="12" l="1"/>
  <c r="D27" i="12"/>
  <c r="C27" i="12"/>
  <c r="H29" i="3"/>
  <c r="I29" i="3" s="1"/>
  <c r="F27" i="12" l="1"/>
  <c r="G27" i="12" s="1"/>
  <c r="B30" i="3"/>
  <c r="G30" i="3" s="1"/>
  <c r="B28" i="12" l="1"/>
  <c r="C30" i="3"/>
  <c r="D30" i="3"/>
  <c r="E30" i="3" s="1"/>
  <c r="D28" i="12" l="1"/>
  <c r="C28" i="12"/>
  <c r="E28" i="12"/>
  <c r="H30" i="3"/>
  <c r="I30" i="3" s="1"/>
  <c r="F28" i="12" l="1"/>
  <c r="G28" i="12" s="1"/>
  <c r="B29" i="12" s="1"/>
  <c r="B31" i="3"/>
  <c r="G31" i="3" s="1"/>
  <c r="D29" i="12" l="1"/>
  <c r="C29" i="12"/>
  <c r="E29" i="12"/>
  <c r="C31" i="3"/>
  <c r="D31" i="3"/>
  <c r="E31" i="3" s="1"/>
  <c r="F29" i="12" l="1"/>
  <c r="G29" i="12" s="1"/>
  <c r="H31" i="3"/>
  <c r="I31" i="3" s="1"/>
  <c r="B32" i="3" s="1"/>
  <c r="G32" i="3" s="1"/>
  <c r="B30" i="12" l="1"/>
  <c r="C32" i="3"/>
  <c r="D32" i="3"/>
  <c r="E32" i="3" s="1"/>
  <c r="C30" i="12" l="1"/>
  <c r="E30" i="12"/>
  <c r="D30" i="12"/>
  <c r="H32" i="3"/>
  <c r="I32" i="3" s="1"/>
  <c r="F30" i="12" l="1"/>
  <c r="G30" i="12" s="1"/>
  <c r="B33" i="3"/>
  <c r="G33" i="3" s="1"/>
  <c r="B31" i="12" l="1"/>
  <c r="C33" i="3"/>
  <c r="D33" i="3"/>
  <c r="E33" i="3" s="1"/>
  <c r="E31" i="12" l="1"/>
  <c r="D31" i="12"/>
  <c r="C31" i="12"/>
  <c r="H33" i="3"/>
  <c r="I33" i="3" s="1"/>
  <c r="F31" i="12" l="1"/>
  <c r="G31" i="12" s="1"/>
  <c r="B34" i="3"/>
  <c r="G34" i="3" s="1"/>
  <c r="B32" i="12" l="1"/>
  <c r="C34" i="3"/>
  <c r="D34" i="3"/>
  <c r="E34" i="3" s="1"/>
  <c r="C32" i="12" l="1"/>
  <c r="E32" i="12"/>
  <c r="D32" i="12"/>
  <c r="H34" i="3"/>
  <c r="I34" i="3" s="1"/>
  <c r="F32" i="12" l="1"/>
  <c r="G32" i="12" s="1"/>
  <c r="B35" i="3"/>
  <c r="G35" i="3" s="1"/>
  <c r="B33" i="12" l="1"/>
  <c r="C35" i="3"/>
  <c r="D35" i="3"/>
  <c r="E35" i="3" s="1"/>
  <c r="D33" i="12" l="1"/>
  <c r="C33" i="12"/>
  <c r="E33" i="12"/>
  <c r="H35" i="3"/>
  <c r="I35" i="3" s="1"/>
  <c r="F33" i="12" l="1"/>
  <c r="G33" i="12" s="1"/>
  <c r="B36" i="3"/>
  <c r="G36" i="3" s="1"/>
  <c r="B34" i="12" l="1"/>
  <c r="C36" i="3"/>
  <c r="D36" i="3"/>
  <c r="E36" i="3" s="1"/>
  <c r="E34" i="12" l="1"/>
  <c r="D34" i="12"/>
  <c r="C34" i="12"/>
  <c r="H36" i="3"/>
  <c r="I36" i="3" s="1"/>
  <c r="F34" i="12" l="1"/>
  <c r="G34" i="12" s="1"/>
  <c r="B37" i="3"/>
  <c r="G37" i="3" s="1"/>
  <c r="B35" i="12" l="1"/>
  <c r="C37" i="3"/>
  <c r="D37" i="3"/>
  <c r="E37" i="3" s="1"/>
  <c r="D35" i="12" l="1"/>
  <c r="C35" i="12"/>
  <c r="E35" i="12"/>
  <c r="H37" i="3"/>
  <c r="I37" i="3" s="1"/>
  <c r="B38" i="3" s="1"/>
  <c r="G38" i="3" s="1"/>
  <c r="F35" i="12" l="1"/>
  <c r="G35" i="12" s="1"/>
  <c r="B36" i="12" s="1"/>
  <c r="C38" i="3"/>
  <c r="D38" i="3"/>
  <c r="E38" i="3" s="1"/>
  <c r="D36" i="12" l="1"/>
  <c r="C36" i="12"/>
  <c r="E36" i="12"/>
  <c r="H38" i="3"/>
  <c r="I38" i="3" s="1"/>
  <c r="F36" i="12" l="1"/>
  <c r="G36" i="12" s="1"/>
  <c r="B39" i="3"/>
  <c r="G39" i="3" s="1"/>
  <c r="B37" i="12" l="1"/>
  <c r="C39" i="3"/>
  <c r="D39" i="3"/>
  <c r="E39" i="3" s="1"/>
  <c r="D37" i="12" l="1"/>
  <c r="E37" i="12"/>
  <c r="C37" i="12"/>
  <c r="H39" i="3"/>
  <c r="F37" i="12" l="1"/>
  <c r="G37" i="12" s="1"/>
  <c r="I39" i="3"/>
  <c r="B38" i="12" l="1"/>
  <c r="B40" i="3"/>
  <c r="G40" i="3" s="1"/>
  <c r="E38" i="12" l="1"/>
  <c r="D38" i="12"/>
  <c r="C38" i="12"/>
  <c r="C40" i="3"/>
  <c r="D40" i="3"/>
  <c r="E40" i="3" s="1"/>
  <c r="F38" i="12" l="1"/>
  <c r="G38" i="12" s="1"/>
  <c r="H40" i="3"/>
  <c r="I40" i="3" s="1"/>
  <c r="B39" i="12" l="1"/>
  <c r="B41" i="3"/>
  <c r="G41" i="3" s="1"/>
  <c r="E39" i="12" l="1"/>
  <c r="D39" i="12"/>
  <c r="C39" i="12"/>
  <c r="D41" i="3"/>
  <c r="E41" i="3" s="1"/>
  <c r="C41" i="3"/>
  <c r="F39" i="12" l="1"/>
  <c r="G39" i="12" s="1"/>
  <c r="H41" i="3"/>
  <c r="I41" i="3" s="1"/>
  <c r="B40" i="12" l="1"/>
  <c r="B42" i="3"/>
  <c r="G42" i="3" s="1"/>
  <c r="D40" i="12" l="1"/>
  <c r="C40" i="12"/>
  <c r="E40" i="12"/>
  <c r="C42" i="3"/>
  <c r="D42" i="3"/>
  <c r="E42" i="3" s="1"/>
  <c r="F40" i="12" l="1"/>
  <c r="G40" i="12" s="1"/>
  <c r="B41" i="12" s="1"/>
  <c r="H42" i="3"/>
  <c r="I42" i="3" s="1"/>
  <c r="B43" i="3" s="1"/>
  <c r="G43" i="3" s="1"/>
  <c r="D41" i="12" l="1"/>
  <c r="C41" i="12"/>
  <c r="E41" i="12"/>
  <c r="C43" i="3"/>
  <c r="D43" i="3"/>
  <c r="E43" i="3" s="1"/>
  <c r="F41" i="12" l="1"/>
  <c r="G41" i="12" s="1"/>
  <c r="H43" i="3"/>
  <c r="I43" i="3" s="1"/>
  <c r="B44" i="3" s="1"/>
  <c r="G44" i="3" s="1"/>
  <c r="B42" i="12" l="1"/>
  <c r="C44" i="3"/>
  <c r="D44" i="3"/>
  <c r="E44" i="3" s="1"/>
  <c r="C42" i="12" l="1"/>
  <c r="E42" i="12"/>
  <c r="D42" i="12"/>
  <c r="H44" i="3"/>
  <c r="I44" i="3" s="1"/>
  <c r="F42" i="12" l="1"/>
  <c r="G42" i="12" s="1"/>
  <c r="B45" i="3"/>
  <c r="G45" i="3" s="1"/>
  <c r="B43" i="12" l="1"/>
  <c r="C45" i="3"/>
  <c r="D45" i="3"/>
  <c r="E45" i="3" s="1"/>
  <c r="E43" i="12" l="1"/>
  <c r="D43" i="12"/>
  <c r="C43" i="12"/>
  <c r="H45" i="3"/>
  <c r="I45" i="3" s="1"/>
  <c r="B46" i="3" s="1"/>
  <c r="G46" i="3" s="1"/>
  <c r="F43" i="12" l="1"/>
  <c r="G43" i="12" s="1"/>
  <c r="C46" i="3"/>
  <c r="D46" i="3"/>
  <c r="E46" i="3" s="1"/>
  <c r="B44" i="12" l="1"/>
  <c r="H46" i="3"/>
  <c r="I46" i="3" s="1"/>
  <c r="C44" i="12" l="1"/>
  <c r="E44" i="12"/>
  <c r="D44" i="12"/>
  <c r="B47" i="3"/>
  <c r="G47" i="3" s="1"/>
  <c r="F44" i="12" l="1"/>
  <c r="G44" i="12" s="1"/>
  <c r="C47" i="3"/>
  <c r="D47" i="3"/>
  <c r="E47" i="3" s="1"/>
  <c r="B45" i="12" l="1"/>
  <c r="H47" i="3"/>
  <c r="I47" i="3" s="1"/>
  <c r="D45" i="12" l="1"/>
  <c r="C45" i="12"/>
  <c r="E45" i="12"/>
  <c r="B48" i="3"/>
  <c r="G48" i="3" s="1"/>
  <c r="F45" i="12" l="1"/>
  <c r="G45" i="12" s="1"/>
  <c r="B46" i="12" s="1"/>
  <c r="C48" i="3"/>
  <c r="D48" i="3"/>
  <c r="E48" i="3" s="1"/>
  <c r="E46" i="12" l="1"/>
  <c r="D46" i="12"/>
  <c r="C46" i="12"/>
  <c r="H48" i="3"/>
  <c r="I48" i="3" s="1"/>
  <c r="F46" i="12" l="1"/>
  <c r="G46" i="12" s="1"/>
  <c r="B49" i="3"/>
  <c r="G49" i="3" s="1"/>
  <c r="B47" i="12" l="1"/>
  <c r="C49" i="3"/>
  <c r="D49" i="3"/>
  <c r="E49" i="3" s="1"/>
  <c r="D47" i="12" l="1"/>
  <c r="C47" i="12"/>
  <c r="E47" i="12"/>
  <c r="H49" i="3"/>
  <c r="F47" i="12" l="1"/>
  <c r="G47" i="12" s="1"/>
  <c r="B48" i="12" s="1"/>
  <c r="I49" i="3"/>
  <c r="D48" i="12" l="1"/>
  <c r="C48" i="12"/>
  <c r="E48" i="12"/>
  <c r="B50" i="3"/>
  <c r="G50" i="3" s="1"/>
  <c r="F48" i="12" l="1"/>
  <c r="G48" i="12" s="1"/>
  <c r="D50" i="3"/>
  <c r="E50" i="3" s="1"/>
  <c r="C50" i="3"/>
  <c r="B49" i="12" l="1"/>
  <c r="H50" i="3"/>
  <c r="I50" i="3" s="1"/>
  <c r="E49" i="12" l="1"/>
  <c r="D49" i="12"/>
  <c r="C49" i="12"/>
  <c r="B51" i="3"/>
  <c r="G51" i="3" s="1"/>
  <c r="F49" i="12" l="1"/>
  <c r="G49" i="12" s="1"/>
  <c r="D51" i="3"/>
  <c r="E51" i="3" s="1"/>
  <c r="H51" i="3" s="1"/>
  <c r="I51" i="3" s="1"/>
  <c r="C51" i="3"/>
  <c r="B50" i="12" l="1"/>
  <c r="B52" i="3"/>
  <c r="G52" i="3" s="1"/>
  <c r="D50" i="12" l="1"/>
  <c r="C50" i="12"/>
  <c r="E50" i="12"/>
  <c r="D52" i="3"/>
  <c r="E52" i="3" s="1"/>
  <c r="C52" i="3"/>
  <c r="F50" i="12" l="1"/>
  <c r="G50" i="12" s="1"/>
  <c r="H52" i="3"/>
  <c r="I52" i="3" s="1"/>
  <c r="B51" i="12" l="1"/>
  <c r="B53" i="3"/>
  <c r="G53" i="3" s="1"/>
  <c r="D51" i="12" l="1"/>
  <c r="C51" i="12"/>
  <c r="E51" i="12"/>
  <c r="C53" i="3"/>
  <c r="D53" i="3"/>
  <c r="E53" i="3" s="1"/>
  <c r="F51" i="12" l="1"/>
  <c r="G51" i="12" s="1"/>
  <c r="H53" i="3"/>
  <c r="I53" i="3" s="1"/>
  <c r="B54" i="3" s="1"/>
  <c r="G54" i="3" s="1"/>
  <c r="B52" i="12" l="1"/>
  <c r="C54" i="3"/>
  <c r="D54" i="3"/>
  <c r="E54" i="3" s="1"/>
  <c r="D52" i="12" l="1"/>
  <c r="C52" i="12"/>
  <c r="E52" i="12"/>
  <c r="H54" i="3"/>
  <c r="I54" i="3" s="1"/>
  <c r="F52" i="12" l="1"/>
  <c r="G52" i="12" s="1"/>
  <c r="B53" i="12" s="1"/>
  <c r="B55" i="3"/>
  <c r="G55" i="3" s="1"/>
  <c r="D53" i="12" l="1"/>
  <c r="C53" i="12"/>
  <c r="E53" i="12"/>
  <c r="C55" i="3"/>
  <c r="D55" i="3"/>
  <c r="E55" i="3" s="1"/>
  <c r="F53" i="12" l="1"/>
  <c r="G53" i="12" s="1"/>
  <c r="H55" i="3"/>
  <c r="I55" i="3" s="1"/>
  <c r="B54" i="12" l="1"/>
  <c r="B56" i="3"/>
  <c r="G56" i="3" s="1"/>
  <c r="C54" i="12" l="1"/>
  <c r="E54" i="12"/>
  <c r="D54" i="12"/>
  <c r="C56" i="3"/>
  <c r="D56" i="3"/>
  <c r="E56" i="3" s="1"/>
  <c r="F54" i="12" l="1"/>
  <c r="G54" i="12" s="1"/>
  <c r="H56" i="3"/>
  <c r="I56" i="3" s="1"/>
  <c r="B55" i="12" l="1"/>
  <c r="B57" i="3"/>
  <c r="G57" i="3" s="1"/>
  <c r="E55" i="12" l="1"/>
  <c r="D55" i="12"/>
  <c r="C55" i="12"/>
  <c r="D57" i="3"/>
  <c r="E57" i="3" s="1"/>
  <c r="C57" i="3"/>
  <c r="F55" i="12" l="1"/>
  <c r="G55" i="12" s="1"/>
  <c r="H57" i="3"/>
  <c r="I57" i="3" s="1"/>
  <c r="B58" i="3" s="1"/>
  <c r="G58" i="3" s="1"/>
  <c r="B56" i="12" l="1"/>
  <c r="D58" i="3"/>
  <c r="E58" i="3" s="1"/>
  <c r="C58" i="3"/>
  <c r="C56" i="12" l="1"/>
  <c r="E56" i="12"/>
  <c r="D56" i="12"/>
  <c r="H58" i="3"/>
  <c r="I58" i="3" s="1"/>
  <c r="F56" i="12" l="1"/>
  <c r="G56" i="12" s="1"/>
  <c r="B59" i="3"/>
  <c r="G59" i="3" s="1"/>
  <c r="B57" i="12" l="1"/>
  <c r="C59" i="3"/>
  <c r="D59" i="3"/>
  <c r="E59" i="3" s="1"/>
  <c r="D57" i="12" l="1"/>
  <c r="C57" i="12"/>
  <c r="E57" i="12"/>
  <c r="H59" i="3"/>
  <c r="I59" i="3" s="1"/>
  <c r="B60" i="3" s="1"/>
  <c r="G60" i="3" s="1"/>
  <c r="F57" i="12" l="1"/>
  <c r="G57" i="12" s="1"/>
  <c r="B58" i="12" s="1"/>
  <c r="C60" i="3"/>
  <c r="D60" i="3"/>
  <c r="E60" i="3" s="1"/>
  <c r="E58" i="12" l="1"/>
  <c r="D58" i="12"/>
  <c r="C58" i="12"/>
  <c r="H60" i="3"/>
  <c r="I60" i="3" s="1"/>
  <c r="B61" i="3" s="1"/>
  <c r="G61" i="3" s="1"/>
  <c r="F58" i="12" l="1"/>
  <c r="G58" i="12" s="1"/>
  <c r="C61" i="3"/>
  <c r="D61" i="3"/>
  <c r="E61" i="3" s="1"/>
  <c r="B59" i="12" l="1"/>
  <c r="H61" i="3"/>
  <c r="I61" i="3" s="1"/>
  <c r="D59" i="12" l="1"/>
  <c r="C59" i="12"/>
  <c r="E59" i="12"/>
  <c r="B62" i="3"/>
  <c r="G62" i="3" s="1"/>
  <c r="F59" i="12" l="1"/>
  <c r="G59" i="12" s="1"/>
  <c r="B60" i="12" s="1"/>
  <c r="D62" i="3"/>
  <c r="E62" i="3" s="1"/>
  <c r="C62" i="3"/>
  <c r="D60" i="12" l="1"/>
  <c r="C60" i="12"/>
  <c r="E60" i="12"/>
  <c r="H62" i="3"/>
  <c r="I62" i="3" s="1"/>
  <c r="F60" i="12" l="1"/>
  <c r="G60" i="12" s="1"/>
  <c r="B63" i="3"/>
  <c r="G63" i="3" s="1"/>
  <c r="B61" i="12" l="1"/>
  <c r="C63" i="3"/>
  <c r="D63" i="3"/>
  <c r="E63" i="3" s="1"/>
  <c r="E61" i="12" l="1"/>
  <c r="D61" i="12"/>
  <c r="C61" i="12"/>
  <c r="H63" i="3"/>
  <c r="I63" i="3" s="1"/>
  <c r="B64" i="3" s="1"/>
  <c r="G64" i="3" s="1"/>
  <c r="F61" i="12" l="1"/>
  <c r="G61" i="12" s="1"/>
  <c r="C64" i="3"/>
  <c r="D64" i="3"/>
  <c r="E64" i="3" s="1"/>
  <c r="B62" i="12" l="1"/>
  <c r="H64" i="3"/>
  <c r="I64" i="3" s="1"/>
  <c r="D62" i="12" l="1"/>
  <c r="C62" i="12"/>
  <c r="E62" i="12"/>
  <c r="B65" i="3"/>
  <c r="G65" i="3" s="1"/>
  <c r="F62" i="12" l="1"/>
  <c r="G62" i="12" s="1"/>
  <c r="C65" i="3"/>
  <c r="D65" i="3"/>
  <c r="E65" i="3" s="1"/>
  <c r="B63" i="12" l="1"/>
  <c r="H65" i="3"/>
  <c r="I65" i="3" s="1"/>
  <c r="D63" i="12" l="1"/>
  <c r="C63" i="12"/>
  <c r="E63" i="12"/>
  <c r="B66" i="3"/>
  <c r="G66" i="3" s="1"/>
  <c r="F63" i="12" l="1"/>
  <c r="G63" i="12" s="1"/>
  <c r="C66" i="3"/>
  <c r="D66" i="3"/>
  <c r="E66" i="3" s="1"/>
  <c r="B64" i="12" l="1"/>
  <c r="H66" i="3"/>
  <c r="I66" i="3" s="1"/>
  <c r="D64" i="12" l="1"/>
  <c r="C64" i="12"/>
  <c r="E64" i="12"/>
  <c r="B67" i="3"/>
  <c r="G67" i="3" s="1"/>
  <c r="F64" i="12" l="1"/>
  <c r="G64" i="12" s="1"/>
  <c r="B65" i="12" s="1"/>
  <c r="D67" i="3"/>
  <c r="E67" i="3" s="1"/>
  <c r="C67" i="3"/>
  <c r="D65" i="12" l="1"/>
  <c r="C65" i="12"/>
  <c r="E65" i="12"/>
  <c r="F65" i="12" s="1"/>
  <c r="H67" i="3"/>
  <c r="I67" i="3" s="1"/>
  <c r="G65" i="12" l="1"/>
  <c r="B68" i="3"/>
  <c r="G68" i="3" s="1"/>
  <c r="B66" i="12" l="1"/>
  <c r="C68" i="3"/>
  <c r="D68" i="3"/>
  <c r="E68" i="3" s="1"/>
  <c r="C66" i="12" l="1"/>
  <c r="E66" i="12"/>
  <c r="D66" i="12"/>
  <c r="H68" i="3"/>
  <c r="I68" i="3" s="1"/>
  <c r="B69" i="3" s="1"/>
  <c r="G69" i="3" s="1"/>
  <c r="F66" i="12" l="1"/>
  <c r="G66" i="12" s="1"/>
  <c r="C69" i="3"/>
  <c r="D69" i="3"/>
  <c r="E69" i="3" s="1"/>
  <c r="B67" i="12" l="1"/>
  <c r="H69" i="3"/>
  <c r="I69" i="3" s="1"/>
  <c r="E67" i="12" l="1"/>
  <c r="D67" i="12"/>
  <c r="C67" i="12"/>
  <c r="B70" i="3"/>
  <c r="G70" i="3" s="1"/>
  <c r="F67" i="12" l="1"/>
  <c r="G67" i="12" s="1"/>
  <c r="C70" i="3"/>
  <c r="D70" i="3"/>
  <c r="E70" i="3" s="1"/>
  <c r="B68" i="12" l="1"/>
  <c r="H70" i="3"/>
  <c r="I70" i="3" s="1"/>
  <c r="C68" i="12" l="1"/>
  <c r="E68" i="12"/>
  <c r="D68" i="12"/>
  <c r="B71" i="3"/>
  <c r="G71" i="3" s="1"/>
  <c r="F68" i="12" l="1"/>
  <c r="G68" i="12" s="1"/>
  <c r="C71" i="3"/>
  <c r="D71" i="3"/>
  <c r="E71" i="3" s="1"/>
  <c r="B69" i="12" l="1"/>
  <c r="H71" i="3"/>
  <c r="I71" i="3" s="1"/>
  <c r="D69" i="12" l="1"/>
  <c r="C69" i="12"/>
  <c r="E69" i="12"/>
  <c r="B72" i="3"/>
  <c r="G72" i="3" s="1"/>
  <c r="F69" i="12" l="1"/>
  <c r="G69" i="12" s="1"/>
  <c r="C72" i="3"/>
  <c r="D72" i="3"/>
  <c r="E72" i="3" s="1"/>
  <c r="B70" i="12" l="1"/>
  <c r="H72" i="3"/>
  <c r="I72" i="3" s="1"/>
  <c r="E70" i="12" l="1"/>
  <c r="D70" i="12"/>
  <c r="C70" i="12"/>
  <c r="B73" i="3"/>
  <c r="G73" i="3" s="1"/>
  <c r="F70" i="12" l="1"/>
  <c r="G70" i="12" s="1"/>
  <c r="C73" i="3"/>
  <c r="D73" i="3"/>
  <c r="E73" i="3" s="1"/>
  <c r="B71" i="12" l="1"/>
  <c r="H73" i="3"/>
  <c r="I73" i="3" s="1"/>
  <c r="D71" i="12" l="1"/>
  <c r="C71" i="12"/>
  <c r="E71" i="12"/>
  <c r="B74" i="3"/>
  <c r="G74" i="3" s="1"/>
  <c r="F71" i="12" l="1"/>
  <c r="G71" i="12" s="1"/>
  <c r="B72" i="12" s="1"/>
  <c r="C74" i="3"/>
  <c r="D74" i="3"/>
  <c r="E74" i="3" s="1"/>
  <c r="D72" i="12" l="1"/>
  <c r="C72" i="12"/>
  <c r="E72" i="12"/>
  <c r="H74" i="3"/>
  <c r="I74" i="3" s="1"/>
  <c r="F72" i="12" l="1"/>
  <c r="G72" i="12" s="1"/>
  <c r="B75" i="3"/>
  <c r="G75" i="3" s="1"/>
  <c r="B73" i="12" l="1"/>
  <c r="C75" i="3"/>
  <c r="D75" i="3"/>
  <c r="E75" i="3" s="1"/>
  <c r="D73" i="12" l="1"/>
  <c r="E73" i="12"/>
  <c r="C73" i="12"/>
  <c r="H75" i="3"/>
  <c r="I75" i="3" s="1"/>
  <c r="F73" i="12" l="1"/>
  <c r="G73" i="12" s="1"/>
  <c r="B74" i="12" s="1"/>
  <c r="B76" i="3"/>
  <c r="G76" i="3" s="1"/>
  <c r="D74" i="12" l="1"/>
  <c r="C74" i="12"/>
  <c r="E74" i="12"/>
  <c r="C76" i="3"/>
  <c r="D76" i="3"/>
  <c r="E76" i="3" s="1"/>
  <c r="F74" i="12" l="1"/>
  <c r="G74" i="12" s="1"/>
  <c r="H76" i="3"/>
  <c r="I76" i="3" s="1"/>
  <c r="B75" i="12" l="1"/>
  <c r="B77" i="3"/>
  <c r="G77" i="3" s="1"/>
  <c r="D75" i="12" l="1"/>
  <c r="C75" i="12"/>
  <c r="E75" i="12"/>
  <c r="C77" i="3"/>
  <c r="D77" i="3"/>
  <c r="E77" i="3" s="1"/>
  <c r="F75" i="12" l="1"/>
  <c r="G75" i="12" s="1"/>
  <c r="H77" i="3"/>
  <c r="I77" i="3" s="1"/>
  <c r="B76" i="12" l="1"/>
  <c r="B78" i="3"/>
  <c r="G78" i="3" s="1"/>
  <c r="D76" i="12" l="1"/>
  <c r="C76" i="12"/>
  <c r="E76" i="12"/>
  <c r="C78" i="3"/>
  <c r="D78" i="3"/>
  <c r="E78" i="3" s="1"/>
  <c r="F76" i="12" l="1"/>
  <c r="G76" i="12" s="1"/>
  <c r="B77" i="12" s="1"/>
  <c r="H78" i="3"/>
  <c r="I78" i="3" s="1"/>
  <c r="D77" i="12" l="1"/>
  <c r="C77" i="12"/>
  <c r="E77" i="12"/>
  <c r="B79" i="3"/>
  <c r="G79" i="3" s="1"/>
  <c r="F77" i="12" l="1"/>
  <c r="G77" i="12" s="1"/>
  <c r="C79" i="3"/>
  <c r="D79" i="3"/>
  <c r="E79" i="3" s="1"/>
  <c r="B78" i="12" l="1"/>
  <c r="H79" i="3"/>
  <c r="I79" i="3" s="1"/>
  <c r="C78" i="12" l="1"/>
  <c r="E78" i="12"/>
  <c r="D78" i="12"/>
  <c r="B80" i="3"/>
  <c r="G80" i="3" s="1"/>
  <c r="F78" i="12" l="1"/>
  <c r="G78" i="12" s="1"/>
  <c r="C80" i="3"/>
  <c r="D80" i="3"/>
  <c r="E80" i="3" s="1"/>
  <c r="B79" i="12" l="1"/>
  <c r="H80" i="3"/>
  <c r="I80" i="3" s="1"/>
  <c r="E79" i="12" l="1"/>
  <c r="D79" i="12"/>
  <c r="C79" i="12"/>
  <c r="B81" i="3"/>
  <c r="G81" i="3" s="1"/>
  <c r="F79" i="12" l="1"/>
  <c r="G79" i="12" s="1"/>
  <c r="C81" i="3"/>
  <c r="D81" i="3"/>
  <c r="E81" i="3" s="1"/>
  <c r="B80" i="12" l="1"/>
  <c r="H81" i="3"/>
  <c r="C80" i="12" l="1"/>
  <c r="D80" i="12"/>
  <c r="E80" i="12"/>
  <c r="I81" i="3"/>
  <c r="F80" i="12" l="1"/>
  <c r="G80" i="12" s="1"/>
  <c r="B82" i="3"/>
  <c r="G82" i="3" s="1"/>
  <c r="B81" i="12" l="1"/>
  <c r="C82" i="3"/>
  <c r="D82" i="3"/>
  <c r="E82" i="3" s="1"/>
  <c r="D81" i="12" l="1"/>
  <c r="C81" i="12"/>
  <c r="E81" i="12"/>
  <c r="H82" i="3"/>
  <c r="I82" i="3" s="1"/>
  <c r="F81" i="12" l="1"/>
  <c r="G81" i="12" s="1"/>
  <c r="B82" i="12" s="1"/>
  <c r="B83" i="3"/>
  <c r="G83" i="3" s="1"/>
  <c r="E82" i="12" l="1"/>
  <c r="D82" i="12"/>
  <c r="C82" i="12"/>
  <c r="C83" i="3"/>
  <c r="D83" i="3"/>
  <c r="E83" i="3" s="1"/>
  <c r="F82" i="12" l="1"/>
  <c r="G82" i="12" s="1"/>
  <c r="B83" i="12" s="1"/>
  <c r="H83" i="3"/>
  <c r="I83" i="3" s="1"/>
  <c r="D83" i="12" l="1"/>
  <c r="C83" i="12"/>
  <c r="E83" i="12"/>
  <c r="B84" i="3"/>
  <c r="G84" i="3" s="1"/>
  <c r="F83" i="12" l="1"/>
  <c r="G83" i="12" s="1"/>
  <c r="B84" i="12" s="1"/>
  <c r="C84" i="3"/>
  <c r="D84" i="3"/>
  <c r="E84" i="3" s="1"/>
  <c r="H84" i="3" s="1"/>
  <c r="I84" i="3" s="1"/>
  <c r="D84" i="12" l="1"/>
  <c r="C84" i="12"/>
  <c r="E84" i="12"/>
  <c r="B85" i="3"/>
  <c r="G85" i="3" s="1"/>
  <c r="F84" i="12" l="1"/>
  <c r="G84" i="12" s="1"/>
  <c r="D85" i="3"/>
  <c r="E85" i="3" s="1"/>
  <c r="C85" i="3"/>
  <c r="B85" i="12" l="1"/>
  <c r="H85" i="3"/>
  <c r="I85" i="3" s="1"/>
  <c r="B86" i="3" s="1"/>
  <c r="G86" i="3" s="1"/>
  <c r="D85" i="12" l="1"/>
  <c r="E85" i="12"/>
  <c r="C85" i="12"/>
  <c r="C86" i="3"/>
  <c r="D86" i="3"/>
  <c r="E86" i="3" s="1"/>
  <c r="F85" i="12" l="1"/>
  <c r="G85" i="12" s="1"/>
  <c r="B86" i="12" s="1"/>
  <c r="H86" i="3"/>
  <c r="I86" i="3" s="1"/>
  <c r="B87" i="3" s="1"/>
  <c r="G87" i="3" s="1"/>
  <c r="D86" i="12" l="1"/>
  <c r="C86" i="12"/>
  <c r="E86" i="12"/>
  <c r="C87" i="3"/>
  <c r="D87" i="3"/>
  <c r="E87" i="3" s="1"/>
  <c r="F86" i="12" l="1"/>
  <c r="G86" i="12" s="1"/>
  <c r="B87" i="12" s="1"/>
  <c r="H87" i="3"/>
  <c r="I87" i="3" s="1"/>
  <c r="D87" i="12" l="1"/>
  <c r="C87" i="12"/>
  <c r="E87" i="12"/>
  <c r="B88" i="3"/>
  <c r="G88" i="3" s="1"/>
  <c r="F87" i="12" l="1"/>
  <c r="G87" i="12" s="1"/>
  <c r="C88" i="3"/>
  <c r="D88" i="3"/>
  <c r="E88" i="3" s="1"/>
  <c r="B88" i="12" l="1"/>
  <c r="H88" i="3"/>
  <c r="I88" i="3" s="1"/>
  <c r="D88" i="12" l="1"/>
  <c r="C88" i="12"/>
  <c r="E88" i="12"/>
  <c r="B89" i="3"/>
  <c r="G89" i="3" s="1"/>
  <c r="F88" i="12" l="1"/>
  <c r="G88" i="12" s="1"/>
  <c r="B89" i="12" s="1"/>
  <c r="C89" i="3"/>
  <c r="D89" i="3"/>
  <c r="E89" i="3" s="1"/>
  <c r="D89" i="12" l="1"/>
  <c r="C89" i="12"/>
  <c r="E89" i="12"/>
  <c r="H89" i="3"/>
  <c r="F89" i="12" l="1"/>
  <c r="G89" i="12" s="1"/>
  <c r="I89" i="3"/>
  <c r="B90" i="12" l="1"/>
  <c r="B90" i="3"/>
  <c r="G90" i="3" s="1"/>
  <c r="C90" i="12" l="1"/>
  <c r="E90" i="12"/>
  <c r="D90" i="12"/>
  <c r="C90" i="3"/>
  <c r="D90" i="3"/>
  <c r="E90" i="3" s="1"/>
  <c r="F90" i="12" l="1"/>
  <c r="G90" i="12" s="1"/>
  <c r="H90" i="3"/>
  <c r="I90" i="3" s="1"/>
  <c r="B91" i="12" l="1"/>
  <c r="B91" i="3"/>
  <c r="G91" i="3" s="1"/>
  <c r="D91" i="12" l="1"/>
  <c r="C91" i="12"/>
  <c r="E91" i="12"/>
  <c r="C91" i="3"/>
  <c r="D91" i="3"/>
  <c r="E91" i="3" s="1"/>
  <c r="F91" i="12" l="1"/>
  <c r="G91" i="12" s="1"/>
  <c r="H91" i="3"/>
  <c r="I91" i="3" s="1"/>
  <c r="B92" i="12" l="1"/>
  <c r="B92" i="3"/>
  <c r="G92" i="3" s="1"/>
  <c r="C92" i="12" l="1"/>
  <c r="D92" i="12"/>
  <c r="E92" i="12"/>
  <c r="C92" i="3"/>
  <c r="D92" i="3"/>
  <c r="E92" i="3" s="1"/>
  <c r="F92" i="12" l="1"/>
  <c r="G92" i="12" s="1"/>
  <c r="H92" i="3"/>
  <c r="I92" i="3" s="1"/>
  <c r="B93" i="12" l="1"/>
  <c r="B93" i="3"/>
  <c r="G93" i="3" s="1"/>
  <c r="D93" i="12" l="1"/>
  <c r="C93" i="12"/>
  <c r="E93" i="12"/>
  <c r="C93" i="3"/>
  <c r="D93" i="3"/>
  <c r="E93" i="3" s="1"/>
  <c r="F93" i="12" l="1"/>
  <c r="G93" i="12" s="1"/>
  <c r="B94" i="12" s="1"/>
  <c r="H93" i="3"/>
  <c r="I93" i="3" s="1"/>
  <c r="E94" i="12" l="1"/>
  <c r="D94" i="12"/>
  <c r="C94" i="12"/>
  <c r="B94" i="3"/>
  <c r="G94" i="3" s="1"/>
  <c r="F94" i="12" l="1"/>
  <c r="G94" i="12" s="1"/>
  <c r="C94" i="3"/>
  <c r="D94" i="3"/>
  <c r="E94" i="3" s="1"/>
  <c r="B95" i="12" l="1"/>
  <c r="H94" i="3"/>
  <c r="I94" i="3" s="1"/>
  <c r="D95" i="12" l="1"/>
  <c r="C95" i="12"/>
  <c r="E95" i="12"/>
  <c r="B95" i="3"/>
  <c r="G95" i="3" s="1"/>
  <c r="F95" i="12" l="1"/>
  <c r="G95" i="12" s="1"/>
  <c r="B96" i="12" s="1"/>
  <c r="C95" i="3"/>
  <c r="D95" i="3"/>
  <c r="E95" i="3" s="1"/>
  <c r="D96" i="12" l="1"/>
  <c r="C96" i="12"/>
  <c r="E96" i="12"/>
  <c r="H95" i="3"/>
  <c r="I95" i="3" s="1"/>
  <c r="F96" i="12" l="1"/>
  <c r="G96" i="12" s="1"/>
  <c r="B96" i="3"/>
  <c r="G96" i="3" s="1"/>
  <c r="B97" i="12" l="1"/>
  <c r="C96" i="3"/>
  <c r="D96" i="3"/>
  <c r="E96" i="3" s="1"/>
  <c r="D97" i="12" l="1"/>
  <c r="E97" i="12"/>
  <c r="C97" i="12"/>
  <c r="H96" i="3"/>
  <c r="I96" i="3" s="1"/>
  <c r="F97" i="12" l="1"/>
  <c r="G97" i="12" s="1"/>
  <c r="B98" i="12" s="1"/>
  <c r="B97" i="3"/>
  <c r="G97" i="3" s="1"/>
  <c r="D98" i="12" l="1"/>
  <c r="C98" i="12"/>
  <c r="E98" i="12"/>
  <c r="D97" i="3"/>
  <c r="E97" i="3" s="1"/>
  <c r="C97" i="3"/>
  <c r="F98" i="12" l="1"/>
  <c r="G98" i="12" s="1"/>
  <c r="H97" i="3"/>
  <c r="I97" i="3" s="1"/>
  <c r="B99" i="12" l="1"/>
  <c r="B98" i="3"/>
  <c r="G98" i="3" s="1"/>
  <c r="D99" i="12" l="1"/>
  <c r="C99" i="12"/>
  <c r="E99" i="12"/>
  <c r="C98" i="3"/>
  <c r="D98" i="3"/>
  <c r="E98" i="3" s="1"/>
  <c r="F99" i="12" l="1"/>
  <c r="G99" i="12" s="1"/>
  <c r="H98" i="3"/>
  <c r="I98" i="3" s="1"/>
  <c r="B99" i="3" s="1"/>
  <c r="G99" i="3" s="1"/>
  <c r="B100" i="12" l="1"/>
  <c r="C99" i="3"/>
  <c r="D99" i="3"/>
  <c r="E99" i="3" s="1"/>
  <c r="D100" i="12" l="1"/>
  <c r="C100" i="12"/>
  <c r="E100" i="12"/>
  <c r="H99" i="3"/>
  <c r="I99" i="3" s="1"/>
  <c r="B100" i="3" s="1"/>
  <c r="G100" i="3" s="1"/>
  <c r="F100" i="12" l="1"/>
  <c r="G100" i="12" s="1"/>
  <c r="B101" i="12" s="1"/>
  <c r="C100" i="3"/>
  <c r="D100" i="3"/>
  <c r="E100" i="3" s="1"/>
  <c r="H100" i="3" s="1"/>
  <c r="I100" i="3" s="1"/>
  <c r="D101" i="12" l="1"/>
  <c r="C101" i="12"/>
  <c r="E101" i="12"/>
  <c r="B101" i="3"/>
  <c r="G101" i="3" s="1"/>
  <c r="F101" i="12" l="1"/>
  <c r="G101" i="12" s="1"/>
  <c r="C101" i="3"/>
  <c r="D101" i="3"/>
  <c r="E101" i="3" s="1"/>
  <c r="B102" i="12" l="1"/>
  <c r="H101" i="3"/>
  <c r="I101" i="3" s="1"/>
  <c r="B102" i="3" s="1"/>
  <c r="G102" i="3" s="1"/>
  <c r="C102" i="12" l="1"/>
  <c r="D102" i="12"/>
  <c r="E102" i="12"/>
  <c r="C102" i="3"/>
  <c r="D102" i="3"/>
  <c r="E102" i="3" s="1"/>
  <c r="F102" i="12" l="1"/>
  <c r="G102" i="12" s="1"/>
  <c r="H102" i="3"/>
  <c r="I102" i="3" s="1"/>
  <c r="B103" i="12" l="1"/>
  <c r="B103" i="3"/>
  <c r="G103" i="3" s="1"/>
  <c r="D103" i="12" l="1"/>
  <c r="C103" i="12"/>
  <c r="E103" i="12"/>
  <c r="C103" i="3"/>
  <c r="D103" i="3"/>
  <c r="E103" i="3" s="1"/>
  <c r="F103" i="12" l="1"/>
  <c r="G103" i="12" s="1"/>
  <c r="H103" i="3"/>
  <c r="I103" i="3" s="1"/>
  <c r="B104" i="3" s="1"/>
  <c r="G104" i="3" s="1"/>
  <c r="B104" i="12" l="1"/>
  <c r="C104" i="3"/>
  <c r="D104" i="3"/>
  <c r="E104" i="3" s="1"/>
  <c r="C104" i="12" l="1"/>
  <c r="D104" i="12"/>
  <c r="E104" i="12"/>
  <c r="H104" i="3"/>
  <c r="I104" i="3" s="1"/>
  <c r="F104" i="12" l="1"/>
  <c r="G104" i="12" s="1"/>
  <c r="B105" i="3"/>
  <c r="G105" i="3" s="1"/>
  <c r="B105" i="12" l="1"/>
  <c r="C105" i="3"/>
  <c r="D105" i="3"/>
  <c r="E105" i="3" s="1"/>
  <c r="D105" i="12" l="1"/>
  <c r="C105" i="12"/>
  <c r="E105" i="12"/>
  <c r="H105" i="3"/>
  <c r="I105" i="3" s="1"/>
  <c r="F105" i="12" l="1"/>
  <c r="G105" i="12" s="1"/>
  <c r="B106" i="12" s="1"/>
  <c r="B106" i="3"/>
  <c r="G106" i="3" s="1"/>
  <c r="D106" i="12" l="1"/>
  <c r="C106" i="12"/>
  <c r="E106" i="12"/>
  <c r="D106" i="3"/>
  <c r="E106" i="3" s="1"/>
  <c r="C106" i="3"/>
  <c r="F106" i="12" l="1"/>
  <c r="G106" i="12" s="1"/>
  <c r="H106" i="3"/>
  <c r="I106" i="3" s="1"/>
  <c r="B107" i="12" l="1"/>
  <c r="B107" i="3"/>
  <c r="G107" i="3" s="1"/>
  <c r="D107" i="12" l="1"/>
  <c r="C107" i="12"/>
  <c r="E107" i="12"/>
  <c r="C107" i="3"/>
  <c r="D107" i="3"/>
  <c r="E107" i="3" s="1"/>
  <c r="H107" i="3" s="1"/>
  <c r="I107" i="3" s="1"/>
  <c r="F107" i="12" l="1"/>
  <c r="G107" i="12" s="1"/>
  <c r="B108" i="12" s="1"/>
  <c r="B108" i="3"/>
  <c r="G108" i="3" s="1"/>
  <c r="D108" i="12" l="1"/>
  <c r="C108" i="12"/>
  <c r="E108" i="12"/>
  <c r="D108" i="3"/>
  <c r="E108" i="3" s="1"/>
  <c r="C108" i="3"/>
  <c r="F108" i="12" l="1"/>
  <c r="G108" i="12" s="1"/>
  <c r="H108" i="3"/>
  <c r="I108" i="3" s="1"/>
  <c r="B109" i="3" s="1"/>
  <c r="G109" i="3" s="1"/>
  <c r="B109" i="12" l="1"/>
  <c r="C109" i="3"/>
  <c r="D109" i="3"/>
  <c r="E109" i="3" s="1"/>
  <c r="D109" i="12" l="1"/>
  <c r="E109" i="12"/>
  <c r="C109" i="12"/>
  <c r="H109" i="3"/>
  <c r="I109" i="3" s="1"/>
  <c r="B110" i="3" s="1"/>
  <c r="G110" i="3" s="1"/>
  <c r="F109" i="12" l="1"/>
  <c r="G109" i="12" s="1"/>
  <c r="B110" i="12" s="1"/>
  <c r="C110" i="3"/>
  <c r="D110" i="3"/>
  <c r="E110" i="3" s="1"/>
  <c r="D110" i="12" l="1"/>
  <c r="C110" i="12"/>
  <c r="E110" i="12"/>
  <c r="H110" i="3"/>
  <c r="I110" i="3" s="1"/>
  <c r="B111" i="3" s="1"/>
  <c r="G111" i="3" s="1"/>
  <c r="F110" i="12" l="1"/>
  <c r="G110" i="12" s="1"/>
  <c r="C111" i="3"/>
  <c r="D111" i="3"/>
  <c r="E111" i="3" s="1"/>
  <c r="B111" i="12" l="1"/>
  <c r="H111" i="3"/>
  <c r="I111" i="3" s="1"/>
  <c r="D111" i="12" l="1"/>
  <c r="C111" i="12"/>
  <c r="E111" i="12"/>
  <c r="B112" i="3"/>
  <c r="G112" i="3" s="1"/>
  <c r="F111" i="12" l="1"/>
  <c r="G111" i="12" s="1"/>
  <c r="B112" i="12" s="1"/>
  <c r="C112" i="3"/>
  <c r="D112" i="3"/>
  <c r="E112" i="3" s="1"/>
  <c r="D112" i="12" l="1"/>
  <c r="C112" i="12"/>
  <c r="E112" i="12"/>
  <c r="H112" i="3"/>
  <c r="I112" i="3" s="1"/>
  <c r="F112" i="12" l="1"/>
  <c r="G112" i="12" s="1"/>
  <c r="B113" i="12" s="1"/>
  <c r="B113" i="3"/>
  <c r="G113" i="3" s="1"/>
  <c r="D113" i="12" l="1"/>
  <c r="C113" i="12"/>
  <c r="E113" i="12"/>
  <c r="C113" i="3"/>
  <c r="D113" i="3"/>
  <c r="E113" i="3" s="1"/>
  <c r="F113" i="12" l="1"/>
  <c r="G113" i="12" s="1"/>
  <c r="H113" i="3"/>
  <c r="I113" i="3" s="1"/>
  <c r="B114" i="12" l="1"/>
  <c r="B114" i="3"/>
  <c r="G114" i="3" s="1"/>
  <c r="C114" i="12" l="1"/>
  <c r="D114" i="12"/>
  <c r="E114" i="12"/>
  <c r="C114" i="3"/>
  <c r="D114" i="3"/>
  <c r="E114" i="3" s="1"/>
  <c r="F114" i="12" l="1"/>
  <c r="G114" i="12" s="1"/>
  <c r="H114" i="3"/>
  <c r="I114" i="3" s="1"/>
  <c r="B115" i="12" l="1"/>
  <c r="B115" i="3"/>
  <c r="G115" i="3" s="1"/>
  <c r="D115" i="12" l="1"/>
  <c r="C115" i="12"/>
  <c r="E115" i="12"/>
  <c r="C115" i="3"/>
  <c r="D115" i="3"/>
  <c r="E115" i="3" s="1"/>
  <c r="F115" i="12" l="1"/>
  <c r="G115" i="12" s="1"/>
  <c r="H115" i="3"/>
  <c r="I115" i="3" s="1"/>
  <c r="B116" i="3" s="1"/>
  <c r="G116" i="3" s="1"/>
  <c r="B116" i="12" l="1"/>
  <c r="C116" i="3"/>
  <c r="D116" i="3"/>
  <c r="E116" i="3" s="1"/>
  <c r="D116" i="12" l="1"/>
  <c r="E116" i="12"/>
  <c r="C116" i="12"/>
  <c r="H116" i="3"/>
  <c r="I116" i="3" s="1"/>
  <c r="F116" i="12" l="1"/>
  <c r="G116" i="12" s="1"/>
  <c r="B117" i="12" s="1"/>
  <c r="B117" i="3"/>
  <c r="G117" i="3" s="1"/>
  <c r="D117" i="12" l="1"/>
  <c r="C117" i="12"/>
  <c r="E117" i="12"/>
  <c r="C117" i="3"/>
  <c r="D117" i="3"/>
  <c r="E117" i="3" s="1"/>
  <c r="F117" i="12" l="1"/>
  <c r="G117" i="12" s="1"/>
  <c r="H117" i="3"/>
  <c r="I117" i="3" s="1"/>
  <c r="B118" i="12" l="1"/>
  <c r="B118" i="3"/>
  <c r="G118" i="3" s="1"/>
  <c r="C118" i="12" l="1"/>
  <c r="D118" i="12"/>
  <c r="E118" i="12"/>
  <c r="C118" i="3"/>
  <c r="D118" i="3"/>
  <c r="E118" i="3" s="1"/>
  <c r="F118" i="12" l="1"/>
  <c r="G118" i="12" s="1"/>
  <c r="H118" i="3"/>
  <c r="I118" i="3" s="1"/>
  <c r="B119" i="12" l="1"/>
  <c r="B119" i="3"/>
  <c r="G119" i="3" s="1"/>
  <c r="D119" i="12" l="1"/>
  <c r="C119" i="12"/>
  <c r="E119" i="12"/>
  <c r="C119" i="3"/>
  <c r="D119" i="3"/>
  <c r="E119" i="3" s="1"/>
  <c r="F119" i="12" l="1"/>
  <c r="G119" i="12" s="1"/>
  <c r="H119" i="3"/>
  <c r="I119" i="3" s="1"/>
  <c r="B120" i="12" l="1"/>
  <c r="B120" i="3"/>
  <c r="G120" i="3" s="1"/>
  <c r="E120" i="12" l="1"/>
  <c r="D120" i="12"/>
  <c r="C120" i="12"/>
  <c r="C120" i="3"/>
  <c r="D120" i="3"/>
  <c r="E120" i="3" s="1"/>
  <c r="F120" i="12" l="1"/>
  <c r="G120" i="12" s="1"/>
  <c r="H120" i="3"/>
  <c r="I120" i="3" s="1"/>
  <c r="B121" i="12" l="1"/>
  <c r="B121" i="3"/>
  <c r="G121" i="3" s="1"/>
  <c r="C121" i="12" l="1"/>
  <c r="D121" i="12"/>
  <c r="E121" i="12"/>
  <c r="C121" i="3"/>
  <c r="D121" i="3"/>
  <c r="E121" i="3" s="1"/>
  <c r="F121" i="12" l="1"/>
  <c r="G121" i="12" s="1"/>
  <c r="H121" i="3"/>
  <c r="I121" i="3" s="1"/>
  <c r="B122" i="12" l="1"/>
  <c r="B122" i="3"/>
  <c r="G122" i="3" s="1"/>
  <c r="D122" i="12" l="1"/>
  <c r="E122" i="12"/>
  <c r="C122" i="12"/>
  <c r="C122" i="3"/>
  <c r="D122" i="3"/>
  <c r="E122" i="3" s="1"/>
  <c r="F122" i="12" l="1"/>
  <c r="G122" i="12" s="1"/>
  <c r="B123" i="12" s="1"/>
  <c r="H122" i="3"/>
  <c r="I122" i="3" s="1"/>
  <c r="D123" i="12" l="1"/>
  <c r="C123" i="12"/>
  <c r="E123" i="12"/>
  <c r="B123" i="3"/>
  <c r="G123" i="3" s="1"/>
  <c r="F123" i="12" l="1"/>
  <c r="G123" i="12" s="1"/>
  <c r="B124" i="12" s="1"/>
  <c r="C123" i="3"/>
  <c r="D123" i="3"/>
  <c r="E123" i="3" s="1"/>
  <c r="D124" i="12" l="1"/>
  <c r="C124" i="12"/>
  <c r="E124" i="12"/>
  <c r="H123" i="3"/>
  <c r="I123" i="3" s="1"/>
  <c r="F124" i="12" l="1"/>
  <c r="G124" i="12" s="1"/>
  <c r="B124" i="3"/>
  <c r="G124" i="3" s="1"/>
  <c r="B125" i="12" l="1"/>
  <c r="C124" i="3"/>
  <c r="D124" i="3"/>
  <c r="E124" i="3" s="1"/>
  <c r="D125" i="12" l="1"/>
  <c r="C125" i="12"/>
  <c r="E125" i="12"/>
  <c r="H124" i="3"/>
  <c r="I124" i="3" s="1"/>
  <c r="F125" i="12" l="1"/>
  <c r="G125" i="12" s="1"/>
  <c r="B126" i="12" s="1"/>
  <c r="B125" i="3"/>
  <c r="G125" i="3" s="1"/>
  <c r="D126" i="12" l="1"/>
  <c r="C126" i="12"/>
  <c r="E126" i="12"/>
  <c r="C125" i="3"/>
  <c r="D125" i="3"/>
  <c r="E125" i="3" s="1"/>
  <c r="F126" i="12" l="1"/>
  <c r="G126" i="12" s="1"/>
  <c r="H125" i="3"/>
  <c r="I125" i="3" s="1"/>
  <c r="B127" i="12" l="1"/>
  <c r="B126" i="3"/>
  <c r="G126" i="3" s="1"/>
  <c r="D127" i="12" l="1"/>
  <c r="C127" i="12"/>
  <c r="E127" i="12"/>
  <c r="C126" i="3"/>
  <c r="D126" i="3"/>
  <c r="E126" i="3" s="1"/>
  <c r="F127" i="12" l="1"/>
  <c r="G127" i="12" s="1"/>
  <c r="H126" i="3"/>
  <c r="I126" i="3" s="1"/>
  <c r="B127" i="3" s="1"/>
  <c r="G127" i="3" s="1"/>
  <c r="B128" i="12" l="1"/>
  <c r="C127" i="3"/>
  <c r="D127" i="3"/>
  <c r="E127" i="3" s="1"/>
  <c r="C128" i="12" l="1"/>
  <c r="E128" i="12"/>
  <c r="D128" i="12"/>
  <c r="H127" i="3"/>
  <c r="F128" i="12" l="1"/>
  <c r="G128" i="12" s="1"/>
  <c r="I127" i="3"/>
  <c r="B129" i="12" l="1"/>
  <c r="B128" i="3"/>
  <c r="G128" i="3" s="1"/>
  <c r="D129" i="12" l="1"/>
  <c r="C129" i="12"/>
  <c r="E129" i="12"/>
  <c r="C128" i="3"/>
  <c r="D128" i="3"/>
  <c r="E128" i="3" s="1"/>
  <c r="F129" i="12" l="1"/>
  <c r="G129" i="12" s="1"/>
  <c r="H128" i="3"/>
  <c r="I128" i="3" s="1"/>
  <c r="B130" i="12" l="1"/>
  <c r="B129" i="3"/>
  <c r="G129" i="3" s="1"/>
  <c r="C130" i="12" l="1"/>
  <c r="D130" i="12"/>
  <c r="E130" i="12"/>
  <c r="C129" i="3"/>
  <c r="D129" i="3"/>
  <c r="E129" i="3" s="1"/>
  <c r="F130" i="12" l="1"/>
  <c r="G130" i="12" s="1"/>
  <c r="B131" i="12" s="1"/>
  <c r="H129" i="3"/>
  <c r="I129" i="3" s="1"/>
  <c r="D131" i="12" l="1"/>
  <c r="C131" i="12"/>
  <c r="E131" i="12"/>
  <c r="B130" i="3"/>
  <c r="G130" i="3" s="1"/>
  <c r="F131" i="12" l="1"/>
  <c r="G131" i="12" s="1"/>
  <c r="C130" i="3"/>
  <c r="D130" i="3"/>
  <c r="E130" i="3" s="1"/>
  <c r="B132" i="12" l="1"/>
  <c r="H130" i="3"/>
  <c r="I130" i="3" s="1"/>
  <c r="D132" i="12" l="1"/>
  <c r="C132" i="12"/>
  <c r="E132" i="12"/>
  <c r="B131" i="3"/>
  <c r="G131" i="3" s="1"/>
  <c r="F132" i="12" l="1"/>
  <c r="G132" i="12" s="1"/>
  <c r="B133" i="12" s="1"/>
  <c r="D131" i="3"/>
  <c r="E131" i="3" s="1"/>
  <c r="H131" i="3" s="1"/>
  <c r="I131" i="3" s="1"/>
  <c r="C131" i="3"/>
  <c r="C133" i="12" l="1"/>
  <c r="D133" i="12"/>
  <c r="E133" i="12"/>
  <c r="B132" i="3"/>
  <c r="G132" i="3" s="1"/>
  <c r="F133" i="12" l="1"/>
  <c r="G133" i="12" s="1"/>
  <c r="C132" i="3"/>
  <c r="D132" i="3"/>
  <c r="E132" i="3" s="1"/>
  <c r="B134" i="12" l="1"/>
  <c r="H132" i="3"/>
  <c r="I132" i="3" s="1"/>
  <c r="B133" i="3" s="1"/>
  <c r="G133" i="3" s="1"/>
  <c r="D134" i="12" l="1"/>
  <c r="E134" i="12"/>
  <c r="C134" i="12"/>
  <c r="C133" i="3"/>
  <c r="D133" i="3"/>
  <c r="E133" i="3" s="1"/>
  <c r="F134" i="12" l="1"/>
  <c r="G134" i="12" s="1"/>
  <c r="B135" i="12" s="1"/>
  <c r="H133" i="3"/>
  <c r="I133" i="3" s="1"/>
  <c r="D135" i="12" l="1"/>
  <c r="C135" i="12"/>
  <c r="E135" i="12"/>
  <c r="B134" i="3"/>
  <c r="G134" i="3" s="1"/>
  <c r="F135" i="12" l="1"/>
  <c r="G135" i="12" s="1"/>
  <c r="C134" i="3"/>
  <c r="D134" i="3"/>
  <c r="E134" i="3" s="1"/>
  <c r="B136" i="12" l="1"/>
  <c r="H134" i="3"/>
  <c r="I134" i="3" s="1"/>
  <c r="D136" i="12" l="1"/>
  <c r="C136" i="12"/>
  <c r="E136" i="12"/>
  <c r="B135" i="3"/>
  <c r="G135" i="3" s="1"/>
  <c r="F136" i="12" l="1"/>
  <c r="G136" i="12" s="1"/>
  <c r="B137" i="12" s="1"/>
  <c r="C135" i="3"/>
  <c r="D135" i="3"/>
  <c r="E135" i="3" s="1"/>
  <c r="D137" i="12" l="1"/>
  <c r="C137" i="12"/>
  <c r="E137" i="12"/>
  <c r="H135" i="3"/>
  <c r="I135" i="3" s="1"/>
  <c r="F137" i="12" l="1"/>
  <c r="G137" i="12" s="1"/>
  <c r="B136" i="3"/>
  <c r="G136" i="3" s="1"/>
  <c r="B138" i="12" l="1"/>
  <c r="C136" i="3"/>
  <c r="D136" i="3"/>
  <c r="E136" i="3" s="1"/>
  <c r="D138" i="12" l="1"/>
  <c r="C138" i="12"/>
  <c r="E138" i="12"/>
  <c r="H136" i="3"/>
  <c r="I136" i="3" s="1"/>
  <c r="F138" i="12" l="1"/>
  <c r="G138" i="12" s="1"/>
  <c r="B137" i="3"/>
  <c r="G137" i="3" s="1"/>
  <c r="B139" i="12" l="1"/>
  <c r="C137" i="3"/>
  <c r="D137" i="3"/>
  <c r="E137" i="3" s="1"/>
  <c r="D139" i="12" l="1"/>
  <c r="C139" i="12"/>
  <c r="E139" i="12"/>
  <c r="H137" i="3"/>
  <c r="I137" i="3" s="1"/>
  <c r="F139" i="12" l="1"/>
  <c r="G139" i="12" s="1"/>
  <c r="B138" i="3"/>
  <c r="G138" i="3" s="1"/>
  <c r="B140" i="12" l="1"/>
  <c r="C138" i="3"/>
  <c r="D138" i="3"/>
  <c r="E138" i="3" s="1"/>
  <c r="D140" i="12" l="1"/>
  <c r="C140" i="12"/>
  <c r="E140" i="12"/>
  <c r="H138" i="3"/>
  <c r="I138" i="3" s="1"/>
  <c r="F140" i="12" l="1"/>
  <c r="G140" i="12" s="1"/>
  <c r="B141" i="12" s="1"/>
  <c r="B139" i="3"/>
  <c r="G139" i="3" s="1"/>
  <c r="D141" i="12" l="1"/>
  <c r="C141" i="12"/>
  <c r="E141" i="12"/>
  <c r="C139" i="3"/>
  <c r="D139" i="3"/>
  <c r="E139" i="3" s="1"/>
  <c r="F141" i="12" l="1"/>
  <c r="G141" i="12" s="1"/>
  <c r="H139" i="3"/>
  <c r="I139" i="3" s="1"/>
  <c r="B142" i="12" l="1"/>
  <c r="B140" i="3"/>
  <c r="G140" i="3" s="1"/>
  <c r="C142" i="12" l="1"/>
  <c r="D142" i="12"/>
  <c r="E142" i="12"/>
  <c r="C140" i="3"/>
  <c r="D140" i="3"/>
  <c r="E140" i="3" s="1"/>
  <c r="F142" i="12" l="1"/>
  <c r="G142" i="12" s="1"/>
  <c r="B143" i="12" s="1"/>
  <c r="H140" i="3"/>
  <c r="I140" i="3" s="1"/>
  <c r="D143" i="12" l="1"/>
  <c r="C143" i="12"/>
  <c r="E143" i="12"/>
  <c r="B141" i="3"/>
  <c r="G141" i="3" s="1"/>
  <c r="F143" i="12" l="1"/>
  <c r="G143" i="12" s="1"/>
  <c r="C141" i="3"/>
  <c r="D141" i="3"/>
  <c r="E141" i="3" s="1"/>
  <c r="B144" i="12" l="1"/>
  <c r="H141" i="3"/>
  <c r="I141" i="3" s="1"/>
  <c r="D144" i="12" l="1"/>
  <c r="C144" i="12"/>
  <c r="E144" i="12"/>
  <c r="B142" i="3"/>
  <c r="G142" i="3" s="1"/>
  <c r="F144" i="12" l="1"/>
  <c r="G144" i="12" s="1"/>
  <c r="B145" i="12" s="1"/>
  <c r="C142" i="3"/>
  <c r="D142" i="3"/>
  <c r="E142" i="3" s="1"/>
  <c r="C145" i="12" l="1"/>
  <c r="D145" i="12"/>
  <c r="E145" i="12"/>
  <c r="H142" i="3"/>
  <c r="I142" i="3" s="1"/>
  <c r="F145" i="12" l="1"/>
  <c r="G145" i="12" s="1"/>
  <c r="B146" i="12" s="1"/>
  <c r="B143" i="3"/>
  <c r="G143" i="3" s="1"/>
  <c r="D146" i="12" l="1"/>
  <c r="C146" i="12"/>
  <c r="E146" i="12"/>
  <c r="C143" i="3"/>
  <c r="D143" i="3"/>
  <c r="E143" i="3" s="1"/>
  <c r="F146" i="12" l="1"/>
  <c r="G146" i="12" s="1"/>
  <c r="B147" i="12" s="1"/>
  <c r="H143" i="3"/>
  <c r="I143" i="3" s="1"/>
  <c r="D147" i="12" l="1"/>
  <c r="C147" i="12"/>
  <c r="E147" i="12"/>
  <c r="B144" i="3"/>
  <c r="G144" i="3" s="1"/>
  <c r="F147" i="12" l="1"/>
  <c r="G147" i="12" s="1"/>
  <c r="B148" i="12" s="1"/>
  <c r="C144" i="3"/>
  <c r="D144" i="3"/>
  <c r="E144" i="3" s="1"/>
  <c r="D148" i="12" l="1"/>
  <c r="C148" i="12"/>
  <c r="E148" i="12"/>
  <c r="H144" i="3"/>
  <c r="I144" i="3" s="1"/>
  <c r="F148" i="12" l="1"/>
  <c r="G148" i="12" s="1"/>
  <c r="B145" i="3"/>
  <c r="G145" i="3" s="1"/>
  <c r="B149" i="12" l="1"/>
  <c r="D145" i="3"/>
  <c r="E145" i="3" s="1"/>
  <c r="C145" i="3"/>
  <c r="C149" i="12" l="1"/>
  <c r="D149" i="12"/>
  <c r="E149" i="12"/>
  <c r="H145" i="3"/>
  <c r="I145" i="3" s="1"/>
  <c r="F149" i="12" l="1"/>
  <c r="G149" i="12" s="1"/>
  <c r="B150" i="12" s="1"/>
  <c r="B146" i="3"/>
  <c r="G146" i="3" s="1"/>
  <c r="D150" i="12" l="1"/>
  <c r="C150" i="12"/>
  <c r="E150" i="12"/>
  <c r="C146" i="3"/>
  <c r="D146" i="3"/>
  <c r="E146" i="3" s="1"/>
  <c r="F150" i="12" l="1"/>
  <c r="G150" i="12" s="1"/>
  <c r="H146" i="3"/>
  <c r="I146" i="3" s="1"/>
  <c r="B147" i="3" s="1"/>
  <c r="G147" i="3" s="1"/>
  <c r="B151" i="12" l="1"/>
  <c r="C147" i="3"/>
  <c r="D147" i="3"/>
  <c r="E147" i="3" s="1"/>
  <c r="C151" i="12" l="1"/>
  <c r="D151" i="12"/>
  <c r="E151" i="12"/>
  <c r="H147" i="3"/>
  <c r="I147" i="3" s="1"/>
  <c r="B148" i="3" s="1"/>
  <c r="G148" i="3" s="1"/>
  <c r="F151" i="12" l="1"/>
  <c r="G151" i="12" s="1"/>
  <c r="B152" i="12" s="1"/>
  <c r="C148" i="3"/>
  <c r="D148" i="3"/>
  <c r="E148" i="3" s="1"/>
  <c r="D152" i="12" l="1"/>
  <c r="C152" i="12"/>
  <c r="E152" i="12"/>
  <c r="H148" i="3"/>
  <c r="I148" i="3" s="1"/>
  <c r="B149" i="3" s="1"/>
  <c r="G149" i="3" s="1"/>
  <c r="F152" i="12" l="1"/>
  <c r="G152" i="12" s="1"/>
  <c r="D149" i="3"/>
  <c r="E149" i="3" s="1"/>
  <c r="C149" i="3"/>
  <c r="B153" i="12" l="1"/>
  <c r="H149" i="3"/>
  <c r="I149" i="3" s="1"/>
  <c r="C153" i="12" l="1"/>
  <c r="D153" i="12"/>
  <c r="E153" i="12"/>
  <c r="B150" i="3"/>
  <c r="G150" i="3" s="1"/>
  <c r="F153" i="12" l="1"/>
  <c r="G153" i="12" s="1"/>
  <c r="C150" i="3"/>
  <c r="D150" i="3"/>
  <c r="E150" i="3" s="1"/>
  <c r="B154" i="12" l="1"/>
  <c r="H150" i="3"/>
  <c r="I150" i="3" s="1"/>
  <c r="B151" i="3" s="1"/>
  <c r="G151" i="3" s="1"/>
  <c r="C154" i="12" l="1"/>
  <c r="D154" i="12"/>
  <c r="E154" i="12"/>
  <c r="C151" i="3"/>
  <c r="D151" i="3"/>
  <c r="E151" i="3" s="1"/>
  <c r="F154" i="12" l="1"/>
  <c r="G154" i="12" s="1"/>
  <c r="H151" i="3"/>
  <c r="I151" i="3" s="1"/>
  <c r="B152" i="3" s="1"/>
  <c r="G152" i="3" s="1"/>
  <c r="B155" i="12" l="1"/>
  <c r="C152" i="3"/>
  <c r="D152" i="3"/>
  <c r="E152" i="3" s="1"/>
  <c r="C155" i="12" l="1"/>
  <c r="D155" i="12"/>
  <c r="E155" i="12"/>
  <c r="H152" i="3"/>
  <c r="I152" i="3" s="1"/>
  <c r="B153" i="3" s="1"/>
  <c r="G153" i="3" s="1"/>
  <c r="F155" i="12" l="1"/>
  <c r="G155" i="12" s="1"/>
  <c r="C153" i="3"/>
  <c r="D153" i="3"/>
  <c r="E153" i="3" s="1"/>
  <c r="B156" i="12" l="1"/>
  <c r="H153" i="3"/>
  <c r="I153" i="3" s="1"/>
  <c r="B154" i="3" s="1"/>
  <c r="G154" i="3" s="1"/>
  <c r="D156" i="12" l="1"/>
  <c r="C156" i="12"/>
  <c r="E156" i="12"/>
  <c r="D154" i="3"/>
  <c r="E154" i="3" s="1"/>
  <c r="C154" i="3"/>
  <c r="F156" i="12" l="1"/>
  <c r="G156" i="12" s="1"/>
  <c r="H154" i="3"/>
  <c r="I154" i="3" s="1"/>
  <c r="B157" i="12" l="1"/>
  <c r="B155" i="3"/>
  <c r="G155" i="3" s="1"/>
  <c r="C157" i="12" l="1"/>
  <c r="D157" i="12"/>
  <c r="E157" i="12"/>
  <c r="C155" i="3"/>
  <c r="D155" i="3"/>
  <c r="F157" i="12" l="1"/>
  <c r="G157" i="12" s="1"/>
  <c r="E155" i="3"/>
  <c r="H155" i="3" s="1"/>
  <c r="I155" i="3" s="1"/>
  <c r="B158" i="12" l="1"/>
  <c r="B156" i="3"/>
  <c r="G156" i="3" s="1"/>
  <c r="D158" i="12" l="1"/>
  <c r="C158" i="12"/>
  <c r="E158" i="12"/>
  <c r="C156" i="3"/>
  <c r="D156" i="3"/>
  <c r="E156" i="3" s="1"/>
  <c r="F158" i="12" l="1"/>
  <c r="G158" i="12" s="1"/>
  <c r="H156" i="3"/>
  <c r="I156" i="3" s="1"/>
  <c r="B157" i="3" s="1"/>
  <c r="G157" i="3" s="1"/>
  <c r="B159" i="12" l="1"/>
  <c r="D157" i="3"/>
  <c r="E157" i="3" s="1"/>
  <c r="C157" i="3"/>
  <c r="D159" i="12" l="1"/>
  <c r="C159" i="12"/>
  <c r="E159" i="12"/>
  <c r="H157" i="3"/>
  <c r="I157" i="3" s="1"/>
  <c r="F159" i="12" l="1"/>
  <c r="G159" i="12" s="1"/>
  <c r="B160" i="12" s="1"/>
  <c r="B158" i="3"/>
  <c r="G158" i="3" s="1"/>
  <c r="D160" i="12" l="1"/>
  <c r="C160" i="12"/>
  <c r="E160" i="12"/>
  <c r="D158" i="3"/>
  <c r="E158" i="3" s="1"/>
  <c r="C158" i="3"/>
  <c r="F160" i="12" l="1"/>
  <c r="G160" i="12" s="1"/>
  <c r="H158" i="3"/>
  <c r="I158" i="3" s="1"/>
  <c r="B159" i="3" s="1"/>
  <c r="G159" i="3" s="1"/>
  <c r="B161" i="12" l="1"/>
  <c r="D159" i="3"/>
  <c r="E159" i="3" s="1"/>
  <c r="C159" i="3"/>
  <c r="C161" i="12" l="1"/>
  <c r="D161" i="12"/>
  <c r="E161" i="12"/>
  <c r="H159" i="3"/>
  <c r="I159" i="3" s="1"/>
  <c r="B160" i="3" s="1"/>
  <c r="G160" i="3" s="1"/>
  <c r="F161" i="12" l="1"/>
  <c r="G161" i="12" s="1"/>
  <c r="D160" i="3"/>
  <c r="E160" i="3" s="1"/>
  <c r="C160" i="3"/>
  <c r="B162" i="12" l="1"/>
  <c r="H160" i="3"/>
  <c r="I160" i="3" s="1"/>
  <c r="D162" i="12" l="1"/>
  <c r="C162" i="12"/>
  <c r="E162" i="12"/>
  <c r="B161" i="3"/>
  <c r="G161" i="3" s="1"/>
  <c r="F162" i="12" l="1"/>
  <c r="G162" i="12" s="1"/>
  <c r="C161" i="3"/>
  <c r="D161" i="3"/>
  <c r="E161" i="3" s="1"/>
  <c r="B163" i="12" l="1"/>
  <c r="H161" i="3"/>
  <c r="I161" i="3" s="1"/>
  <c r="B162" i="3" s="1"/>
  <c r="G162" i="3" s="1"/>
  <c r="C163" i="12" l="1"/>
  <c r="D163" i="12"/>
  <c r="E163" i="12"/>
  <c r="C162" i="3"/>
  <c r="D162" i="3"/>
  <c r="E162" i="3" s="1"/>
  <c r="F163" i="12" l="1"/>
  <c r="G163" i="12" s="1"/>
  <c r="H162" i="3"/>
  <c r="I162" i="3" s="1"/>
  <c r="B163" i="3" s="1"/>
  <c r="G163" i="3" s="1"/>
  <c r="B164" i="12" l="1"/>
  <c r="C163" i="3"/>
  <c r="D163" i="3"/>
  <c r="E163" i="3" s="1"/>
  <c r="H163" i="3" s="1"/>
  <c r="I163" i="3" s="1"/>
  <c r="D164" i="12" l="1"/>
  <c r="C164" i="12"/>
  <c r="E164" i="12"/>
  <c r="B164" i="3"/>
  <c r="G164" i="3" s="1"/>
  <c r="F164" i="12" l="1"/>
  <c r="G164" i="12" s="1"/>
  <c r="C164" i="3"/>
  <c r="D164" i="3"/>
  <c r="E164" i="3" s="1"/>
  <c r="B165" i="12" l="1"/>
  <c r="H164" i="3"/>
  <c r="I164" i="3" s="1"/>
  <c r="C165" i="12" l="1"/>
  <c r="D165" i="12"/>
  <c r="E165" i="12"/>
  <c r="B165" i="3"/>
  <c r="G165" i="3" s="1"/>
  <c r="F165" i="12" l="1"/>
  <c r="G165" i="12" s="1"/>
  <c r="D165" i="3"/>
  <c r="E165" i="3" s="1"/>
  <c r="C165" i="3"/>
  <c r="B166" i="12" l="1"/>
  <c r="H165" i="3"/>
  <c r="I165" i="3" s="1"/>
  <c r="B166" i="3" s="1"/>
  <c r="G166" i="3" s="1"/>
  <c r="C166" i="12" l="1"/>
  <c r="D166" i="12"/>
  <c r="E166" i="12"/>
  <c r="C166" i="3"/>
  <c r="D166" i="3"/>
  <c r="E166" i="3" s="1"/>
  <c r="F166" i="12" l="1"/>
  <c r="G166" i="12" s="1"/>
  <c r="H166" i="3"/>
  <c r="I166" i="3" s="1"/>
  <c r="B167" i="12" l="1"/>
  <c r="B167" i="3"/>
  <c r="G167" i="3" s="1"/>
  <c r="C167" i="12" l="1"/>
  <c r="E167" i="12"/>
  <c r="D167" i="12"/>
  <c r="D167" i="3"/>
  <c r="E167" i="3" s="1"/>
  <c r="C167" i="3"/>
  <c r="F167" i="12" l="1"/>
  <c r="G167" i="12" s="1"/>
  <c r="H167" i="3"/>
  <c r="I167" i="3" s="1"/>
  <c r="B168" i="12" l="1"/>
  <c r="B168" i="3"/>
  <c r="G168" i="3" s="1"/>
  <c r="D168" i="12" l="1"/>
  <c r="C168" i="12"/>
  <c r="E168" i="12"/>
  <c r="C168" i="3"/>
  <c r="D168" i="3"/>
  <c r="F168" i="12" l="1"/>
  <c r="G168" i="12" s="1"/>
  <c r="B169" i="12" s="1"/>
  <c r="E168" i="3"/>
  <c r="H168" i="3" s="1"/>
  <c r="I168" i="3" s="1"/>
  <c r="C169" i="12" l="1"/>
  <c r="D169" i="12"/>
  <c r="E169" i="12"/>
  <c r="B169" i="3"/>
  <c r="G169" i="3" s="1"/>
  <c r="F169" i="12" l="1"/>
  <c r="G169" i="12" s="1"/>
  <c r="D169" i="3"/>
  <c r="E169" i="3" s="1"/>
  <c r="H169" i="3" s="1"/>
  <c r="I169" i="3" s="1"/>
  <c r="B170" i="3" s="1"/>
  <c r="G170" i="3" s="1"/>
  <c r="C169" i="3"/>
  <c r="B170" i="12" l="1"/>
  <c r="C170" i="3"/>
  <c r="D170" i="3"/>
  <c r="E170" i="3" s="1"/>
  <c r="D170" i="12" l="1"/>
  <c r="C170" i="12"/>
  <c r="E170" i="12"/>
  <c r="H170" i="3"/>
  <c r="I170" i="3" s="1"/>
  <c r="B171" i="3" s="1"/>
  <c r="G171" i="3" s="1"/>
  <c r="F170" i="12" l="1"/>
  <c r="G170" i="12" s="1"/>
  <c r="D171" i="3"/>
  <c r="E171" i="3" s="1"/>
  <c r="C171" i="3"/>
  <c r="B171" i="12" l="1"/>
  <c r="H171" i="3"/>
  <c r="I171" i="3" s="1"/>
  <c r="D171" i="12" l="1"/>
  <c r="C171" i="12"/>
  <c r="E171" i="12"/>
  <c r="B172" i="3"/>
  <c r="G172" i="3" s="1"/>
  <c r="F171" i="12" l="1"/>
  <c r="G171" i="12" s="1"/>
  <c r="B172" i="12" s="1"/>
  <c r="C172" i="3"/>
  <c r="D172" i="3"/>
  <c r="E172" i="3" s="1"/>
  <c r="D172" i="12" l="1"/>
  <c r="C172" i="12"/>
  <c r="E172" i="12"/>
  <c r="H172" i="3"/>
  <c r="I172" i="3" s="1"/>
  <c r="F172" i="12" l="1"/>
  <c r="G172" i="12" s="1"/>
  <c r="B173" i="3"/>
  <c r="G173" i="3" s="1"/>
  <c r="B173" i="12" l="1"/>
  <c r="C173" i="3"/>
  <c r="D173" i="3"/>
  <c r="E173" i="3" s="1"/>
  <c r="D173" i="12" l="1"/>
  <c r="C173" i="12"/>
  <c r="E173" i="12"/>
  <c r="H173" i="3"/>
  <c r="I173" i="3" s="1"/>
  <c r="B174" i="3" s="1"/>
  <c r="G174" i="3" s="1"/>
  <c r="F173" i="12" l="1"/>
  <c r="G173" i="12" s="1"/>
  <c r="B174" i="12" s="1"/>
  <c r="D174" i="3"/>
  <c r="E174" i="3" s="1"/>
  <c r="C174" i="3"/>
  <c r="D174" i="12" l="1"/>
  <c r="C174" i="12"/>
  <c r="E174" i="12"/>
  <c r="H174" i="3"/>
  <c r="I174" i="3" s="1"/>
  <c r="B175" i="3" s="1"/>
  <c r="G175" i="3" s="1"/>
  <c r="F174" i="12" l="1"/>
  <c r="G174" i="12" s="1"/>
  <c r="C175" i="3"/>
  <c r="D175" i="3"/>
  <c r="E175" i="3" s="1"/>
  <c r="B175" i="12" l="1"/>
  <c r="H175" i="3"/>
  <c r="I175" i="3" s="1"/>
  <c r="B176" i="3" s="1"/>
  <c r="G176" i="3" s="1"/>
  <c r="D175" i="12" l="1"/>
  <c r="C175" i="12"/>
  <c r="E175" i="12"/>
  <c r="D176" i="3"/>
  <c r="E176" i="3" s="1"/>
  <c r="C176" i="3"/>
  <c r="F175" i="12" l="1"/>
  <c r="G175" i="12" s="1"/>
  <c r="B176" i="12" s="1"/>
  <c r="H176" i="3"/>
  <c r="I176" i="3" s="1"/>
  <c r="D176" i="12" l="1"/>
  <c r="C176" i="12"/>
  <c r="E176" i="12"/>
  <c r="B177" i="3"/>
  <c r="G177" i="3" s="1"/>
  <c r="F176" i="12" l="1"/>
  <c r="G176" i="12" s="1"/>
  <c r="D177" i="3"/>
  <c r="E177" i="3" s="1"/>
  <c r="C177" i="3"/>
  <c r="B177" i="12" l="1"/>
  <c r="H177" i="3"/>
  <c r="I177" i="3" s="1"/>
  <c r="D177" i="12" l="1"/>
  <c r="C177" i="12"/>
  <c r="E177" i="12"/>
  <c r="B178" i="3"/>
  <c r="G178" i="3" s="1"/>
  <c r="F177" i="12" l="1"/>
  <c r="G177" i="12" s="1"/>
  <c r="D178" i="3"/>
  <c r="C178" i="3"/>
  <c r="B178" i="12" l="1"/>
  <c r="E178" i="3"/>
  <c r="H178" i="3" s="1"/>
  <c r="I178" i="3" s="1"/>
  <c r="C178" i="12" l="1"/>
  <c r="D178" i="12"/>
  <c r="E178" i="12"/>
  <c r="B179" i="3"/>
  <c r="G179" i="3" s="1"/>
  <c r="F178" i="12" l="1"/>
  <c r="G178" i="12" s="1"/>
  <c r="D179" i="3"/>
  <c r="E179" i="3" s="1"/>
  <c r="C179" i="3"/>
  <c r="B179" i="12" l="1"/>
  <c r="H179" i="3"/>
  <c r="I179" i="3" s="1"/>
  <c r="B180" i="3" s="1"/>
  <c r="G180" i="3" s="1"/>
  <c r="D179" i="12" l="1"/>
  <c r="C179" i="12"/>
  <c r="E179" i="12"/>
  <c r="C180" i="3"/>
  <c r="D180" i="3"/>
  <c r="E180" i="3" s="1"/>
  <c r="F179" i="12" l="1"/>
  <c r="G179" i="12" s="1"/>
  <c r="B180" i="12" s="1"/>
  <c r="H180" i="3"/>
  <c r="I180" i="3" s="1"/>
  <c r="B181" i="3" s="1"/>
  <c r="G181" i="3" s="1"/>
  <c r="D180" i="12" l="1"/>
  <c r="C180" i="12"/>
  <c r="E180" i="12"/>
  <c r="D181" i="3"/>
  <c r="E181" i="3" s="1"/>
  <c r="C181" i="3"/>
  <c r="F180" i="12" l="1"/>
  <c r="G180" i="12" s="1"/>
  <c r="H181" i="3"/>
  <c r="I181" i="3" s="1"/>
  <c r="B182" i="3" s="1"/>
  <c r="G182" i="3" s="1"/>
  <c r="B181" i="12" l="1"/>
  <c r="C182" i="3"/>
  <c r="D182" i="3"/>
  <c r="C181" i="12" l="1"/>
  <c r="D181" i="12"/>
  <c r="E181" i="12"/>
  <c r="E182" i="3"/>
  <c r="H182" i="3" s="1"/>
  <c r="I182" i="3" s="1"/>
  <c r="F181" i="12" l="1"/>
  <c r="G181" i="12" s="1"/>
  <c r="B183" i="3"/>
  <c r="G183" i="3" s="1"/>
  <c r="B182" i="12" l="1"/>
  <c r="D183" i="3"/>
  <c r="E183" i="3" s="1"/>
  <c r="H183" i="3" s="1"/>
  <c r="I183" i="3" s="1"/>
  <c r="B184" i="3" s="1"/>
  <c r="G184" i="3" s="1"/>
  <c r="C183" i="3"/>
  <c r="D182" i="12" l="1"/>
  <c r="C182" i="12"/>
  <c r="E182" i="12"/>
  <c r="C184" i="3"/>
  <c r="D184" i="3"/>
  <c r="E184" i="3" s="1"/>
  <c r="F182" i="12" l="1"/>
  <c r="G182" i="12" s="1"/>
  <c r="H184" i="3"/>
  <c r="I184" i="3" s="1"/>
  <c r="B185" i="3" s="1"/>
  <c r="G185" i="3" s="1"/>
  <c r="B183" i="12" l="1"/>
  <c r="C185" i="3"/>
  <c r="D185" i="3"/>
  <c r="D183" i="12" l="1"/>
  <c r="C183" i="12"/>
  <c r="E183" i="12"/>
  <c r="E185" i="3"/>
  <c r="H185" i="3" s="1"/>
  <c r="I185" i="3" s="1"/>
  <c r="F183" i="12" l="1"/>
  <c r="G183" i="12" s="1"/>
  <c r="B184" i="12" s="1"/>
  <c r="B186" i="3"/>
  <c r="G186" i="3" s="1"/>
  <c r="D184" i="12" l="1"/>
  <c r="C184" i="12"/>
  <c r="E184" i="12"/>
  <c r="D186" i="3"/>
  <c r="E186" i="3" s="1"/>
  <c r="H186" i="3" s="1"/>
  <c r="I186" i="3" s="1"/>
  <c r="C186" i="3"/>
  <c r="F184" i="12" l="1"/>
  <c r="G184" i="12" s="1"/>
  <c r="B187" i="3"/>
  <c r="G187" i="3" s="1"/>
  <c r="B185" i="12" l="1"/>
  <c r="C187" i="3"/>
  <c r="D187" i="3"/>
  <c r="E187" i="3" s="1"/>
  <c r="D185" i="12" l="1"/>
  <c r="C185" i="12"/>
  <c r="E185" i="12"/>
  <c r="H187" i="3"/>
  <c r="I187" i="3" s="1"/>
  <c r="F185" i="12" l="1"/>
  <c r="G185" i="12" s="1"/>
  <c r="B186" i="12" s="1"/>
  <c r="B188" i="3"/>
  <c r="G188" i="3" s="1"/>
  <c r="D186" i="12" l="1"/>
  <c r="C186" i="12"/>
  <c r="E186" i="12"/>
  <c r="C188" i="3"/>
  <c r="D188" i="3"/>
  <c r="E188" i="3" s="1"/>
  <c r="F186" i="12" l="1"/>
  <c r="G186" i="12" s="1"/>
  <c r="B187" i="12" s="1"/>
  <c r="H188" i="3"/>
  <c r="I188" i="3" s="1"/>
  <c r="D187" i="12" l="1"/>
  <c r="C187" i="12"/>
  <c r="E187" i="12"/>
  <c r="B189" i="3"/>
  <c r="G189" i="3" s="1"/>
  <c r="F187" i="12" l="1"/>
  <c r="G187" i="12" s="1"/>
  <c r="B188" i="12" s="1"/>
  <c r="C189" i="3"/>
  <c r="D189" i="3"/>
  <c r="E189" i="3" s="1"/>
  <c r="C188" i="12" l="1"/>
  <c r="D188" i="12"/>
  <c r="E188" i="12"/>
  <c r="H189" i="3"/>
  <c r="I189" i="3" s="1"/>
  <c r="B190" i="3" s="1"/>
  <c r="G190" i="3" s="1"/>
  <c r="F188" i="12" l="1"/>
  <c r="G188" i="12" s="1"/>
  <c r="C190" i="3"/>
  <c r="D190" i="3"/>
  <c r="E190" i="3" s="1"/>
  <c r="B189" i="12" l="1"/>
  <c r="H190" i="3"/>
  <c r="I190" i="3" s="1"/>
  <c r="D189" i="12" l="1"/>
  <c r="C189" i="12"/>
  <c r="E189" i="12"/>
  <c r="B191" i="3"/>
  <c r="G191" i="3" s="1"/>
  <c r="F189" i="12" l="1"/>
  <c r="G189" i="12" s="1"/>
  <c r="C191" i="3"/>
  <c r="D191" i="3"/>
  <c r="E191" i="3" s="1"/>
  <c r="B190" i="12" l="1"/>
  <c r="H191" i="3"/>
  <c r="I191" i="3" s="1"/>
  <c r="C190" i="12" l="1"/>
  <c r="D190" i="12"/>
  <c r="E190" i="12"/>
  <c r="B192" i="3"/>
  <c r="G192" i="3" s="1"/>
  <c r="F190" i="12" l="1"/>
  <c r="G190" i="12" s="1"/>
  <c r="C192" i="3"/>
  <c r="D192" i="3"/>
  <c r="E192" i="3" s="1"/>
  <c r="B191" i="12" l="1"/>
  <c r="H192" i="3"/>
  <c r="I192" i="3" s="1"/>
  <c r="B193" i="3" s="1"/>
  <c r="G193" i="3" s="1"/>
  <c r="D191" i="12" l="1"/>
  <c r="C191" i="12"/>
  <c r="E191" i="12"/>
  <c r="C193" i="3"/>
  <c r="D193" i="3"/>
  <c r="E193" i="3" s="1"/>
  <c r="F191" i="12" l="1"/>
  <c r="G191" i="12" s="1"/>
  <c r="H193" i="3"/>
  <c r="I193" i="3" s="1"/>
  <c r="B192" i="12" l="1"/>
  <c r="B194" i="3"/>
  <c r="G194" i="3" s="1"/>
  <c r="D192" i="12" l="1"/>
  <c r="C192" i="12"/>
  <c r="E192" i="12"/>
  <c r="C194" i="3"/>
  <c r="D194" i="3"/>
  <c r="E194" i="3" s="1"/>
  <c r="F192" i="12" l="1"/>
  <c r="G192" i="12" s="1"/>
  <c r="B193" i="12" s="1"/>
  <c r="H194" i="3"/>
  <c r="I194" i="3" s="1"/>
  <c r="B195" i="3" s="1"/>
  <c r="G195" i="3" s="1"/>
  <c r="C193" i="12" l="1"/>
  <c r="D193" i="12"/>
  <c r="E193" i="12"/>
  <c r="C195" i="3"/>
  <c r="D195" i="3"/>
  <c r="F193" i="12" l="1"/>
  <c r="G193" i="12" s="1"/>
  <c r="E195" i="3"/>
  <c r="H195" i="3" s="1"/>
  <c r="I195" i="3" s="1"/>
  <c r="B194" i="12" l="1"/>
  <c r="B196" i="3"/>
  <c r="G196" i="3" s="1"/>
  <c r="D194" i="12" l="1"/>
  <c r="C194" i="12"/>
  <c r="E194" i="12"/>
  <c r="D196" i="3"/>
  <c r="E196" i="3" s="1"/>
  <c r="H196" i="3" s="1"/>
  <c r="I196" i="3" s="1"/>
  <c r="C196" i="3"/>
  <c r="F194" i="12" l="1"/>
  <c r="G194" i="12" s="1"/>
  <c r="B197" i="3"/>
  <c r="G197" i="3" s="1"/>
  <c r="B195" i="12" l="1"/>
  <c r="D197" i="3"/>
  <c r="E197" i="3" s="1"/>
  <c r="C197" i="3"/>
  <c r="D195" i="12" l="1"/>
  <c r="C195" i="12"/>
  <c r="E195" i="12"/>
  <c r="H197" i="3"/>
  <c r="I197" i="3" s="1"/>
  <c r="B198" i="3" s="1"/>
  <c r="G198" i="3" s="1"/>
  <c r="F195" i="12" l="1"/>
  <c r="G195" i="12" s="1"/>
  <c r="B196" i="12" s="1"/>
  <c r="D198" i="3"/>
  <c r="E198" i="3" s="1"/>
  <c r="H198" i="3" s="1"/>
  <c r="I198" i="3" s="1"/>
  <c r="B199" i="3" s="1"/>
  <c r="G199" i="3" s="1"/>
  <c r="C198" i="3"/>
  <c r="D196" i="12" l="1"/>
  <c r="C196" i="12"/>
  <c r="E196" i="12"/>
  <c r="C199" i="3"/>
  <c r="D199" i="3"/>
  <c r="E199" i="3" s="1"/>
  <c r="F196" i="12" l="1"/>
  <c r="G196" i="12" s="1"/>
  <c r="B197" i="12" s="1"/>
  <c r="H199" i="3"/>
  <c r="I199" i="3" s="1"/>
  <c r="D197" i="12" l="1"/>
  <c r="C197" i="12"/>
  <c r="E197" i="12"/>
  <c r="B200" i="3"/>
  <c r="G200" i="3" s="1"/>
  <c r="F197" i="12" l="1"/>
  <c r="G197" i="12" s="1"/>
  <c r="C200" i="3"/>
  <c r="D200" i="3"/>
  <c r="B198" i="12" l="1"/>
  <c r="E200" i="3"/>
  <c r="H200" i="3" s="1"/>
  <c r="I200" i="3" s="1"/>
  <c r="D198" i="12" l="1"/>
  <c r="C198" i="12"/>
  <c r="E198" i="12"/>
  <c r="B201" i="3"/>
  <c r="G201" i="3" s="1"/>
  <c r="F198" i="12" l="1"/>
  <c r="G198" i="12" s="1"/>
  <c r="D201" i="3"/>
  <c r="E201" i="3" s="1"/>
  <c r="C201" i="3"/>
  <c r="B199" i="12" l="1"/>
  <c r="H201" i="3"/>
  <c r="I201" i="3" s="1"/>
  <c r="B202" i="3" s="1"/>
  <c r="G202" i="3" s="1"/>
  <c r="D199" i="12" l="1"/>
  <c r="C199" i="12"/>
  <c r="E199" i="12"/>
  <c r="C202" i="3"/>
  <c r="D202" i="3"/>
  <c r="E202" i="3" s="1"/>
  <c r="F199" i="12" l="1"/>
  <c r="G199" i="12" s="1"/>
  <c r="H202" i="3"/>
  <c r="I202" i="3" s="1"/>
  <c r="B203" i="3" s="1"/>
  <c r="G203" i="3" s="1"/>
  <c r="B200" i="12" l="1"/>
  <c r="C203" i="3"/>
  <c r="D203" i="3"/>
  <c r="E203" i="3" s="1"/>
  <c r="D200" i="12" l="1"/>
  <c r="C200" i="12"/>
  <c r="E200" i="12"/>
  <c r="H203" i="3"/>
  <c r="I203" i="3" s="1"/>
  <c r="B204" i="3" s="1"/>
  <c r="G204" i="3" s="1"/>
  <c r="F200" i="12" l="1"/>
  <c r="G200" i="12" s="1"/>
  <c r="B201" i="12" s="1"/>
  <c r="D204" i="3"/>
  <c r="E204" i="3" s="1"/>
  <c r="H204" i="3" s="1"/>
  <c r="I204" i="3" s="1"/>
  <c r="B205" i="3" s="1"/>
  <c r="G205" i="3" s="1"/>
  <c r="C204" i="3"/>
  <c r="D201" i="12" l="1"/>
  <c r="C201" i="12"/>
  <c r="E201" i="12"/>
  <c r="C205" i="3"/>
  <c r="D205" i="3"/>
  <c r="E205" i="3" s="1"/>
  <c r="F201" i="12" l="1"/>
  <c r="G201" i="12" s="1"/>
  <c r="H205" i="3"/>
  <c r="I205" i="3" s="1"/>
  <c r="B206" i="3" s="1"/>
  <c r="G206" i="3" s="1"/>
  <c r="B202" i="12" l="1"/>
  <c r="C206" i="3"/>
  <c r="D206" i="3"/>
  <c r="E206" i="3" s="1"/>
  <c r="C202" i="12" l="1"/>
  <c r="D202" i="12"/>
  <c r="E202" i="12"/>
  <c r="H206" i="3"/>
  <c r="I206" i="3" s="1"/>
  <c r="B207" i="3" s="1"/>
  <c r="G207" i="3" s="1"/>
  <c r="F202" i="12" l="1"/>
  <c r="G202" i="12" s="1"/>
  <c r="C207" i="3"/>
  <c r="D207" i="3"/>
  <c r="B203" i="12" l="1"/>
  <c r="E207" i="3"/>
  <c r="H207" i="3" s="1"/>
  <c r="I207" i="3" s="1"/>
  <c r="D203" i="12" l="1"/>
  <c r="C203" i="12"/>
  <c r="E203" i="12"/>
  <c r="B208" i="3"/>
  <c r="G208" i="3" s="1"/>
  <c r="F203" i="12" l="1"/>
  <c r="G203" i="12" s="1"/>
  <c r="D208" i="3"/>
  <c r="E208" i="3" s="1"/>
  <c r="C208" i="3"/>
  <c r="B204" i="12" l="1"/>
  <c r="H208" i="3"/>
  <c r="I208" i="3" s="1"/>
  <c r="B209" i="3" s="1"/>
  <c r="G209" i="3" s="1"/>
  <c r="D204" i="12" l="1"/>
  <c r="C204" i="12"/>
  <c r="E204" i="12"/>
  <c r="D209" i="3"/>
  <c r="E209" i="3" s="1"/>
  <c r="H209" i="3" s="1"/>
  <c r="I209" i="3" s="1"/>
  <c r="B210" i="3" s="1"/>
  <c r="G210" i="3" s="1"/>
  <c r="C209" i="3"/>
  <c r="F204" i="12" l="1"/>
  <c r="G204" i="12" s="1"/>
  <c r="B205" i="12" s="1"/>
  <c r="C210" i="3"/>
  <c r="D210" i="3"/>
  <c r="E210" i="3" s="1"/>
  <c r="C205" i="12" l="1"/>
  <c r="D205" i="12"/>
  <c r="E205" i="12"/>
  <c r="H210" i="3"/>
  <c r="I210" i="3" s="1"/>
  <c r="F205" i="12" l="1"/>
  <c r="G205" i="12" s="1"/>
  <c r="B211" i="3"/>
  <c r="G211" i="3" s="1"/>
  <c r="B206" i="12" l="1"/>
  <c r="C211" i="3"/>
  <c r="D211" i="3"/>
  <c r="E211" i="3" s="1"/>
  <c r="D206" i="12" l="1"/>
  <c r="C206" i="12"/>
  <c r="E206" i="12"/>
  <c r="H211" i="3"/>
  <c r="I211" i="3" s="1"/>
  <c r="B212" i="3" s="1"/>
  <c r="G212" i="3" s="1"/>
  <c r="F206" i="12" l="1"/>
  <c r="G206" i="12" s="1"/>
  <c r="C212" i="3"/>
  <c r="D212" i="3"/>
  <c r="E212" i="3" s="1"/>
  <c r="B207" i="12" l="1"/>
  <c r="H212" i="3"/>
  <c r="I212" i="3" s="1"/>
  <c r="B213" i="3" s="1"/>
  <c r="G213" i="3" s="1"/>
  <c r="D207" i="12" l="1"/>
  <c r="C207" i="12"/>
  <c r="E207" i="12"/>
  <c r="C213" i="3"/>
  <c r="D213" i="3"/>
  <c r="E213" i="3" s="1"/>
  <c r="F207" i="12" l="1"/>
  <c r="G207" i="12" s="1"/>
  <c r="B208" i="12" s="1"/>
  <c r="H213" i="3"/>
  <c r="I213" i="3" s="1"/>
  <c r="B214" i="3" s="1"/>
  <c r="G214" i="3" s="1"/>
  <c r="C208" i="12" l="1"/>
  <c r="D208" i="12"/>
  <c r="E208" i="12"/>
  <c r="C214" i="3"/>
  <c r="D214" i="3"/>
  <c r="E214" i="3" s="1"/>
  <c r="F208" i="12" l="1"/>
  <c r="G208" i="12" s="1"/>
  <c r="H214" i="3"/>
  <c r="I214" i="3" s="1"/>
  <c r="B209" i="12" l="1"/>
  <c r="B215" i="3"/>
  <c r="G215" i="3" s="1"/>
  <c r="D209" i="12" l="1"/>
  <c r="C209" i="12"/>
  <c r="E209" i="12"/>
  <c r="C215" i="3"/>
  <c r="D215" i="3"/>
  <c r="E215" i="3" s="1"/>
  <c r="F209" i="12" l="1"/>
  <c r="G209" i="12" s="1"/>
  <c r="H215" i="3"/>
  <c r="I215" i="3" s="1"/>
  <c r="B210" i="12" l="1"/>
  <c r="B216" i="3"/>
  <c r="G216" i="3" s="1"/>
  <c r="D210" i="12" l="1"/>
  <c r="C210" i="12"/>
  <c r="E210" i="12"/>
  <c r="C216" i="3"/>
  <c r="D216" i="3"/>
  <c r="E216" i="3" s="1"/>
  <c r="F210" i="12" l="1"/>
  <c r="G210" i="12" s="1"/>
  <c r="H216" i="3"/>
  <c r="I216" i="3" s="1"/>
  <c r="B211" i="12" l="1"/>
  <c r="B217" i="3"/>
  <c r="G217" i="3" s="1"/>
  <c r="C211" i="12" l="1"/>
  <c r="D211" i="12"/>
  <c r="E211" i="12"/>
  <c r="C217" i="3"/>
  <c r="D217" i="3"/>
  <c r="E217" i="3" s="1"/>
  <c r="F211" i="12" l="1"/>
  <c r="G211" i="12" s="1"/>
  <c r="H217" i="3"/>
  <c r="I217" i="3" s="1"/>
  <c r="B218" i="3" s="1"/>
  <c r="G218" i="3" s="1"/>
  <c r="B212" i="12" l="1"/>
  <c r="C218" i="3"/>
  <c r="D218" i="3"/>
  <c r="E218" i="3" s="1"/>
  <c r="D212" i="12" l="1"/>
  <c r="C212" i="12"/>
  <c r="E212" i="12"/>
  <c r="H218" i="3"/>
  <c r="I218" i="3" s="1"/>
  <c r="F212" i="12" l="1"/>
  <c r="G212" i="12" s="1"/>
  <c r="B213" i="12" s="1"/>
  <c r="B219" i="3"/>
  <c r="G219" i="3" s="1"/>
  <c r="D213" i="12" l="1"/>
  <c r="C213" i="12"/>
  <c r="E213" i="12"/>
  <c r="C219" i="3"/>
  <c r="D219" i="3"/>
  <c r="E219" i="3" s="1"/>
  <c r="F213" i="12" l="1"/>
  <c r="G213" i="12" s="1"/>
  <c r="H219" i="3"/>
  <c r="I219" i="3" s="1"/>
  <c r="B214" i="12" l="1"/>
  <c r="B220" i="3"/>
  <c r="G220" i="3" s="1"/>
  <c r="C214" i="12" l="1"/>
  <c r="D214" i="12"/>
  <c r="E214" i="12"/>
  <c r="C220" i="3"/>
  <c r="D220" i="3"/>
  <c r="E220" i="3" s="1"/>
  <c r="F214" i="12" l="1"/>
  <c r="G214" i="12" s="1"/>
  <c r="H220" i="3"/>
  <c r="I220" i="3" s="1"/>
  <c r="B215" i="12" l="1"/>
  <c r="B221" i="3"/>
  <c r="G221" i="3" s="1"/>
  <c r="D215" i="12" l="1"/>
  <c r="C215" i="12"/>
  <c r="E215" i="12"/>
  <c r="C221" i="3"/>
  <c r="D221" i="3"/>
  <c r="F215" i="12" l="1"/>
  <c r="G215" i="12" s="1"/>
  <c r="B216" i="12" s="1"/>
  <c r="E221" i="3"/>
  <c r="H221" i="3" s="1"/>
  <c r="I221" i="3" s="1"/>
  <c r="C216" i="12" l="1"/>
  <c r="D216" i="12"/>
  <c r="E216" i="12"/>
  <c r="B222" i="3"/>
  <c r="G222" i="3" s="1"/>
  <c r="F216" i="12" l="1"/>
  <c r="G216" i="12" s="1"/>
  <c r="D222" i="3"/>
  <c r="E222" i="3" s="1"/>
  <c r="H222" i="3" s="1"/>
  <c r="I222" i="3" s="1"/>
  <c r="B223" i="3" s="1"/>
  <c r="G223" i="3" s="1"/>
  <c r="C222" i="3"/>
  <c r="B217" i="12" l="1"/>
  <c r="C223" i="3"/>
  <c r="D223" i="3"/>
  <c r="E223" i="3" s="1"/>
  <c r="C217" i="12" l="1"/>
  <c r="D217" i="12"/>
  <c r="E217" i="12"/>
  <c r="H223" i="3"/>
  <c r="I223" i="3" s="1"/>
  <c r="B224" i="3" s="1"/>
  <c r="G224" i="3" s="1"/>
  <c r="F217" i="12" l="1"/>
  <c r="G217" i="12" s="1"/>
  <c r="C224" i="3"/>
  <c r="D224" i="3"/>
  <c r="E224" i="3" s="1"/>
  <c r="B218" i="12" l="1"/>
  <c r="H224" i="3"/>
  <c r="I224" i="3" s="1"/>
  <c r="D218" i="12" l="1"/>
  <c r="C218" i="12"/>
  <c r="E218" i="12"/>
  <c r="B225" i="3"/>
  <c r="G225" i="3" s="1"/>
  <c r="F218" i="12" l="1"/>
  <c r="G218" i="12" s="1"/>
  <c r="C225" i="3"/>
  <c r="D225" i="3"/>
  <c r="E225" i="3" s="1"/>
  <c r="B219" i="12" l="1"/>
  <c r="H225" i="3"/>
  <c r="I225" i="3" s="1"/>
  <c r="D219" i="12" l="1"/>
  <c r="C219" i="12"/>
  <c r="E219" i="12"/>
  <c r="B226" i="3"/>
  <c r="G226" i="3" s="1"/>
  <c r="F219" i="12" l="1"/>
  <c r="G219" i="12" s="1"/>
  <c r="B220" i="12" s="1"/>
  <c r="C226" i="3"/>
  <c r="D226" i="3"/>
  <c r="D220" i="12" l="1"/>
  <c r="C220" i="12"/>
  <c r="E220" i="12"/>
  <c r="E226" i="3"/>
  <c r="H226" i="3" s="1"/>
  <c r="I226" i="3" s="1"/>
  <c r="F220" i="12" l="1"/>
  <c r="G220" i="12" s="1"/>
  <c r="B221" i="12" s="1"/>
  <c r="B227" i="3"/>
  <c r="G227" i="3" s="1"/>
  <c r="C221" i="12" l="1"/>
  <c r="D221" i="12"/>
  <c r="E221" i="12"/>
  <c r="D227" i="3"/>
  <c r="E227" i="3" s="1"/>
  <c r="H227" i="3" s="1"/>
  <c r="I227" i="3" s="1"/>
  <c r="C227" i="3"/>
  <c r="F221" i="12" l="1"/>
  <c r="G221" i="12" s="1"/>
  <c r="B228" i="3"/>
  <c r="G228" i="3" s="1"/>
  <c r="B222" i="12" l="1"/>
  <c r="D228" i="3"/>
  <c r="E228" i="3" s="1"/>
  <c r="H228" i="3" s="1"/>
  <c r="I228" i="3" s="1"/>
  <c r="B229" i="3" s="1"/>
  <c r="G229" i="3" s="1"/>
  <c r="C228" i="3"/>
  <c r="D222" i="12" l="1"/>
  <c r="C222" i="12"/>
  <c r="E222" i="12"/>
  <c r="C229" i="3"/>
  <c r="D229" i="3"/>
  <c r="E229" i="3" s="1"/>
  <c r="F222" i="12" l="1"/>
  <c r="G222" i="12" s="1"/>
  <c r="H229" i="3"/>
  <c r="I229" i="3" s="1"/>
  <c r="B230" i="3" s="1"/>
  <c r="G230" i="3" s="1"/>
  <c r="B223" i="12" l="1"/>
  <c r="C230" i="3"/>
  <c r="D230" i="3"/>
  <c r="E230" i="3" s="1"/>
  <c r="D223" i="12" l="1"/>
  <c r="C223" i="12"/>
  <c r="E223" i="12"/>
  <c r="H230" i="3"/>
  <c r="I230" i="3" s="1"/>
  <c r="B231" i="3" s="1"/>
  <c r="G231" i="3" s="1"/>
  <c r="F223" i="12" l="1"/>
  <c r="G223" i="12" s="1"/>
  <c r="C231" i="3"/>
  <c r="D231" i="3"/>
  <c r="E231" i="3" s="1"/>
  <c r="B224" i="12" l="1"/>
  <c r="H231" i="3"/>
  <c r="I231" i="3" s="1"/>
  <c r="D224" i="12" l="1"/>
  <c r="C224" i="12"/>
  <c r="E224" i="12"/>
  <c r="B232" i="3"/>
  <c r="G232" i="3" s="1"/>
  <c r="F224" i="12" l="1"/>
  <c r="G224" i="12" s="1"/>
  <c r="B225" i="12" s="1"/>
  <c r="C232" i="3"/>
  <c r="D232" i="3"/>
  <c r="E232" i="3" s="1"/>
  <c r="D225" i="12" l="1"/>
  <c r="C225" i="12"/>
  <c r="E225" i="12"/>
  <c r="H232" i="3"/>
  <c r="I232" i="3" s="1"/>
  <c r="F225" i="12" l="1"/>
  <c r="G225" i="12" s="1"/>
  <c r="B233" i="3"/>
  <c r="G233" i="3" s="1"/>
  <c r="B226" i="12" l="1"/>
  <c r="C233" i="3"/>
  <c r="D233" i="3"/>
  <c r="E233" i="3" s="1"/>
  <c r="C226" i="12" l="1"/>
  <c r="D226" i="12"/>
  <c r="E226" i="12"/>
  <c r="H233" i="3"/>
  <c r="I233" i="3" s="1"/>
  <c r="B234" i="3" s="1"/>
  <c r="G234" i="3" s="1"/>
  <c r="F226" i="12" l="1"/>
  <c r="G226" i="12" s="1"/>
  <c r="C234" i="3"/>
  <c r="D234" i="3"/>
  <c r="E234" i="3" s="1"/>
  <c r="B227" i="12" l="1"/>
  <c r="H234" i="3"/>
  <c r="I234" i="3" s="1"/>
  <c r="C227" i="12" l="1"/>
  <c r="D227" i="12"/>
  <c r="E227" i="12"/>
  <c r="B235" i="3"/>
  <c r="G235" i="3" s="1"/>
  <c r="F227" i="12" l="1"/>
  <c r="G227" i="12" s="1"/>
  <c r="C235" i="3"/>
  <c r="D235" i="3"/>
  <c r="E235" i="3" s="1"/>
  <c r="B228" i="12" l="1"/>
  <c r="H235" i="3"/>
  <c r="I235" i="3" s="1"/>
  <c r="C228" i="12" l="1"/>
  <c r="D228" i="12"/>
  <c r="E228" i="12"/>
  <c r="B236" i="3"/>
  <c r="G236" i="3" s="1"/>
  <c r="F228" i="12" l="1"/>
  <c r="G228" i="12" s="1"/>
  <c r="C236" i="3"/>
  <c r="D236" i="3"/>
  <c r="E236" i="3" s="1"/>
  <c r="B229" i="12" l="1"/>
  <c r="H236" i="3"/>
  <c r="I236" i="3" s="1"/>
  <c r="B237" i="3" s="1"/>
  <c r="G237" i="3" s="1"/>
  <c r="D229" i="12" l="1"/>
  <c r="C229" i="12"/>
  <c r="E229" i="12"/>
  <c r="C237" i="3"/>
  <c r="D237" i="3"/>
  <c r="F229" i="12" l="1"/>
  <c r="G229" i="12" s="1"/>
  <c r="B230" i="12" s="1"/>
  <c r="E237" i="3"/>
  <c r="H237" i="3" s="1"/>
  <c r="I237" i="3" s="1"/>
  <c r="D230" i="12" l="1"/>
  <c r="C230" i="12"/>
  <c r="E230" i="12"/>
  <c r="B238" i="3"/>
  <c r="G238" i="3" s="1"/>
  <c r="F230" i="12" l="1"/>
  <c r="G230" i="12" s="1"/>
  <c r="D238" i="3"/>
  <c r="E238" i="3" s="1"/>
  <c r="H238" i="3" s="1"/>
  <c r="I238" i="3" s="1"/>
  <c r="C238" i="3"/>
  <c r="B231" i="12" l="1"/>
  <c r="B239" i="3"/>
  <c r="G239" i="3" s="1"/>
  <c r="D231" i="12" l="1"/>
  <c r="C231" i="12"/>
  <c r="E231" i="12"/>
  <c r="C239" i="3"/>
  <c r="D239" i="3"/>
  <c r="E239" i="3" s="1"/>
  <c r="F231" i="12" l="1"/>
  <c r="G231" i="12" s="1"/>
  <c r="H239" i="3"/>
  <c r="I239" i="3" s="1"/>
  <c r="B232" i="12" l="1"/>
  <c r="B240" i="3"/>
  <c r="G240" i="3" s="1"/>
  <c r="D232" i="12" l="1"/>
  <c r="C232" i="12"/>
  <c r="E232" i="12"/>
  <c r="C240" i="3"/>
  <c r="D240" i="3"/>
  <c r="F232" i="12" l="1"/>
  <c r="G232" i="12" s="1"/>
  <c r="E240" i="3"/>
  <c r="H240" i="3" s="1"/>
  <c r="I240" i="3" s="1"/>
  <c r="B233" i="12" l="1"/>
  <c r="B241" i="3"/>
  <c r="G241" i="3" s="1"/>
  <c r="C233" i="12" l="1"/>
  <c r="D233" i="12"/>
  <c r="E233" i="12"/>
  <c r="D241" i="3"/>
  <c r="E241" i="3" s="1"/>
  <c r="C241" i="3"/>
  <c r="F233" i="12" l="1"/>
  <c r="G233" i="12" s="1"/>
  <c r="H241" i="3"/>
  <c r="I241" i="3" s="1"/>
  <c r="B242" i="3" s="1"/>
  <c r="G242" i="3" s="1"/>
  <c r="B234" i="12" l="1"/>
  <c r="D242" i="3"/>
  <c r="E242" i="3" s="1"/>
  <c r="H242" i="3" s="1"/>
  <c r="I242" i="3" s="1"/>
  <c r="C242" i="3"/>
  <c r="D234" i="12" l="1"/>
  <c r="C234" i="12"/>
  <c r="E234" i="12"/>
  <c r="B243" i="3"/>
  <c r="G243" i="3" s="1"/>
  <c r="F234" i="12" l="1"/>
  <c r="G234" i="12" s="1"/>
  <c r="C243" i="3"/>
  <c r="D243" i="3"/>
  <c r="B235" i="12" l="1"/>
  <c r="E243" i="3"/>
  <c r="H243" i="3" s="1"/>
  <c r="I243" i="3" s="1"/>
  <c r="D235" i="12" l="1"/>
  <c r="C235" i="12"/>
  <c r="E235" i="12"/>
  <c r="B244" i="3"/>
  <c r="G244" i="3" s="1"/>
  <c r="F235" i="12" l="1"/>
  <c r="G235" i="12" s="1"/>
  <c r="D244" i="3"/>
  <c r="E244" i="3" s="1"/>
  <c r="C244" i="3"/>
  <c r="B236" i="12" l="1"/>
  <c r="H244" i="3"/>
  <c r="I244" i="3" s="1"/>
  <c r="B245" i="3" s="1"/>
  <c r="G245" i="3" s="1"/>
  <c r="D236" i="12" l="1"/>
  <c r="C236" i="12"/>
  <c r="E236" i="12"/>
  <c r="C245" i="3"/>
  <c r="D245" i="3"/>
  <c r="E245" i="3" s="1"/>
  <c r="F236" i="12" l="1"/>
  <c r="G236" i="12" s="1"/>
  <c r="H245" i="3"/>
  <c r="I245" i="3" s="1"/>
  <c r="B237" i="12" l="1"/>
  <c r="B246" i="3"/>
  <c r="G246" i="3" s="1"/>
  <c r="D237" i="12" l="1"/>
  <c r="C237" i="12"/>
  <c r="E237" i="12"/>
  <c r="C246" i="3"/>
  <c r="D246" i="3"/>
  <c r="E246" i="3" s="1"/>
  <c r="F237" i="12" l="1"/>
  <c r="G237" i="12" s="1"/>
  <c r="H246" i="3"/>
  <c r="I246" i="3" s="1"/>
  <c r="B238" i="12" l="1"/>
  <c r="B247" i="3"/>
  <c r="G247" i="3" s="1"/>
  <c r="C238" i="12" l="1"/>
  <c r="D238" i="12"/>
  <c r="E238" i="12"/>
  <c r="C247" i="3"/>
  <c r="D247" i="3"/>
  <c r="E247" i="3" s="1"/>
  <c r="F238" i="12" l="1"/>
  <c r="G238" i="12" s="1"/>
  <c r="H247" i="3"/>
  <c r="I247" i="3" s="1"/>
  <c r="B248" i="3" s="1"/>
  <c r="G248" i="3" s="1"/>
  <c r="B239" i="12" l="1"/>
  <c r="C248" i="3"/>
  <c r="D248" i="3"/>
  <c r="E248" i="3" s="1"/>
  <c r="D239" i="12" l="1"/>
  <c r="C239" i="12"/>
  <c r="E239" i="12"/>
  <c r="H248" i="3"/>
  <c r="I248" i="3" s="1"/>
  <c r="F239" i="12" l="1"/>
  <c r="G239" i="12" s="1"/>
  <c r="B249" i="3"/>
  <c r="G249" i="3" s="1"/>
  <c r="B240" i="12" l="1"/>
  <c r="C249" i="3"/>
  <c r="D249" i="3"/>
  <c r="E249" i="3" s="1"/>
  <c r="D240" i="12" l="1"/>
  <c r="C240" i="12"/>
  <c r="E240" i="12"/>
  <c r="H249" i="3"/>
  <c r="I249" i="3" s="1"/>
  <c r="F240" i="12" l="1"/>
  <c r="G240" i="12" s="1"/>
  <c r="B250" i="3"/>
  <c r="G250" i="3" s="1"/>
  <c r="B241" i="12" l="1"/>
  <c r="C250" i="3"/>
  <c r="D250" i="3"/>
  <c r="E250" i="3" s="1"/>
  <c r="D241" i="12" l="1"/>
  <c r="C241" i="12"/>
  <c r="E241" i="12"/>
  <c r="H250" i="3"/>
  <c r="I250" i="3" s="1"/>
  <c r="B251" i="3" s="1"/>
  <c r="G251" i="3" s="1"/>
  <c r="F241" i="12" l="1"/>
  <c r="G241" i="12" s="1"/>
  <c r="B242" i="12" s="1"/>
  <c r="C251" i="3"/>
  <c r="D251" i="3"/>
  <c r="E251" i="3" s="1"/>
  <c r="D242" i="12" l="1"/>
  <c r="C242" i="12"/>
  <c r="E242" i="12"/>
  <c r="H251" i="3"/>
  <c r="I251" i="3" s="1"/>
  <c r="F242" i="12" l="1"/>
  <c r="G242" i="12" s="1"/>
  <c r="B252" i="3"/>
  <c r="G252" i="3" s="1"/>
  <c r="B243" i="12" l="1"/>
  <c r="C252" i="3"/>
  <c r="D252" i="3"/>
  <c r="E252" i="3" s="1"/>
  <c r="D243" i="12" l="1"/>
  <c r="C243" i="12"/>
  <c r="E243" i="12"/>
  <c r="H252" i="3"/>
  <c r="I252" i="3" s="1"/>
  <c r="F243" i="12" l="1"/>
  <c r="G243" i="12" s="1"/>
  <c r="B244" i="12" s="1"/>
  <c r="B253" i="3"/>
  <c r="G253" i="3" s="1"/>
  <c r="D244" i="12" l="1"/>
  <c r="C244" i="12"/>
  <c r="E244" i="12"/>
  <c r="C253" i="3"/>
  <c r="D253" i="3"/>
  <c r="E253" i="3" s="1"/>
  <c r="F244" i="12" l="1"/>
  <c r="G244" i="12" s="1"/>
  <c r="H253" i="3"/>
  <c r="I253" i="3" s="1"/>
  <c r="B254" i="3" s="1"/>
  <c r="G254" i="3" s="1"/>
  <c r="B245" i="12" l="1"/>
  <c r="C254" i="3"/>
  <c r="D254" i="3"/>
  <c r="C245" i="12" l="1"/>
  <c r="D245" i="12"/>
  <c r="E245" i="12"/>
  <c r="E254" i="3"/>
  <c r="H254" i="3" s="1"/>
  <c r="I254" i="3" s="1"/>
  <c r="F245" i="12" l="1"/>
  <c r="G245" i="12" s="1"/>
  <c r="B255" i="3"/>
  <c r="G255" i="3" s="1"/>
  <c r="B246" i="12" l="1"/>
  <c r="D255" i="3"/>
  <c r="E255" i="3" s="1"/>
  <c r="H255" i="3" s="1"/>
  <c r="I255" i="3" s="1"/>
  <c r="C255" i="3"/>
  <c r="D246" i="12" l="1"/>
  <c r="C246" i="12"/>
  <c r="E246" i="12"/>
  <c r="B256" i="3"/>
  <c r="G256" i="3" s="1"/>
  <c r="F246" i="12" l="1"/>
  <c r="G246" i="12" s="1"/>
  <c r="C256" i="3"/>
  <c r="D256" i="3"/>
  <c r="E256" i="3" s="1"/>
  <c r="B247" i="12" l="1"/>
  <c r="H256" i="3"/>
  <c r="I256" i="3" s="1"/>
  <c r="D247" i="12" l="1"/>
  <c r="C247" i="12"/>
  <c r="E247" i="12"/>
  <c r="B257" i="3"/>
  <c r="G257" i="3" s="1"/>
  <c r="F247" i="12" l="1"/>
  <c r="G247" i="12" s="1"/>
  <c r="C257" i="3"/>
  <c r="D257" i="3"/>
  <c r="E257" i="3" s="1"/>
  <c r="B248" i="12" l="1"/>
  <c r="H257" i="3"/>
  <c r="I257" i="3" s="1"/>
  <c r="D248" i="12" l="1"/>
  <c r="C248" i="12"/>
  <c r="E248" i="12"/>
  <c r="B258" i="3"/>
  <c r="G258" i="3" s="1"/>
  <c r="F248" i="12" l="1"/>
  <c r="G248" i="12" s="1"/>
  <c r="B249" i="12" s="1"/>
  <c r="C258" i="3"/>
  <c r="D258" i="3"/>
  <c r="E258" i="3" s="1"/>
  <c r="D249" i="12" l="1"/>
  <c r="C249" i="12"/>
  <c r="E249" i="12"/>
  <c r="H258" i="3"/>
  <c r="I258" i="3" s="1"/>
  <c r="B259" i="3" s="1"/>
  <c r="G259" i="3" s="1"/>
  <c r="F249" i="12" l="1"/>
  <c r="G249" i="12" s="1"/>
  <c r="C259" i="3"/>
  <c r="D259" i="3"/>
  <c r="E259" i="3" s="1"/>
  <c r="B250" i="12" l="1"/>
  <c r="H259" i="3"/>
  <c r="I259" i="3" s="1"/>
  <c r="C250" i="12" l="1"/>
  <c r="D250" i="12"/>
  <c r="E250" i="12"/>
  <c r="B260" i="3"/>
  <c r="G260" i="3" s="1"/>
  <c r="F250" i="12" l="1"/>
  <c r="G250" i="12" s="1"/>
  <c r="C260" i="3"/>
  <c r="D260" i="3"/>
  <c r="E260" i="3" s="1"/>
  <c r="B251" i="12" l="1"/>
  <c r="H260" i="3"/>
  <c r="I260" i="3" s="1"/>
  <c r="D251" i="12" l="1"/>
  <c r="C251" i="12"/>
  <c r="E251" i="12"/>
  <c r="B261" i="3"/>
  <c r="G261" i="3" s="1"/>
  <c r="F251" i="12" l="1"/>
  <c r="G251" i="12" s="1"/>
  <c r="C261" i="3"/>
  <c r="D261" i="3"/>
  <c r="E261" i="3" s="1"/>
  <c r="B252" i="12" l="1"/>
  <c r="H261" i="3"/>
  <c r="I261" i="3" s="1"/>
  <c r="B262" i="3" s="1"/>
  <c r="G262" i="3" s="1"/>
  <c r="D252" i="12" l="1"/>
  <c r="C252" i="12"/>
  <c r="E252" i="12"/>
  <c r="C262" i="3"/>
  <c r="D262" i="3"/>
  <c r="F252" i="12" l="1"/>
  <c r="G252" i="12" s="1"/>
  <c r="E262" i="3"/>
  <c r="H262" i="3" s="1"/>
  <c r="I262" i="3" s="1"/>
  <c r="B253" i="12" l="1"/>
  <c r="B263" i="3"/>
  <c r="G263" i="3" s="1"/>
  <c r="D253" i="12" l="1"/>
  <c r="C253" i="12"/>
  <c r="E253" i="12"/>
  <c r="D263" i="3"/>
  <c r="E263" i="3" s="1"/>
  <c r="C263" i="3"/>
  <c r="F253" i="12" l="1"/>
  <c r="G253" i="12" s="1"/>
  <c r="B254" i="12" s="1"/>
  <c r="H263" i="3"/>
  <c r="I263" i="3" s="1"/>
  <c r="B264" i="3" s="1"/>
  <c r="G264" i="3" s="1"/>
  <c r="D254" i="12" l="1"/>
  <c r="C254" i="12"/>
  <c r="E254" i="12"/>
  <c r="C264" i="3"/>
  <c r="D264" i="3"/>
  <c r="E264" i="3" s="1"/>
  <c r="H264" i="3" s="1"/>
  <c r="I264" i="3" s="1"/>
  <c r="F254" i="12" l="1"/>
  <c r="G254" i="12" s="1"/>
  <c r="B265" i="3"/>
  <c r="G265" i="3" s="1"/>
  <c r="B255" i="12" l="1"/>
  <c r="C265" i="3"/>
  <c r="D265" i="3"/>
  <c r="E265" i="3" s="1"/>
  <c r="D255" i="12" l="1"/>
  <c r="C255" i="12"/>
  <c r="E255" i="12"/>
  <c r="H265" i="3"/>
  <c r="I265" i="3" s="1"/>
  <c r="B266" i="3" s="1"/>
  <c r="G266" i="3" s="1"/>
  <c r="F255" i="12" l="1"/>
  <c r="G255" i="12" s="1"/>
  <c r="B256" i="12" s="1"/>
  <c r="C266" i="3"/>
  <c r="D266" i="3"/>
  <c r="E266" i="3" s="1"/>
  <c r="D256" i="12" l="1"/>
  <c r="C256" i="12"/>
  <c r="E256" i="12"/>
  <c r="H266" i="3"/>
  <c r="I266" i="3" s="1"/>
  <c r="F256" i="12" l="1"/>
  <c r="G256" i="12" s="1"/>
  <c r="B257" i="12" s="1"/>
  <c r="B267" i="3"/>
  <c r="G267" i="3" s="1"/>
  <c r="C257" i="12" l="1"/>
  <c r="D257" i="12"/>
  <c r="E257" i="12"/>
  <c r="F257" i="12" s="1"/>
  <c r="C267" i="3"/>
  <c r="D267" i="3"/>
  <c r="E267" i="3" s="1"/>
  <c r="G257" i="12" l="1"/>
  <c r="B258" i="12" s="1"/>
  <c r="H267" i="3"/>
  <c r="I267" i="3" s="1"/>
  <c r="D258" i="12" l="1"/>
  <c r="C258" i="12"/>
  <c r="E258" i="12"/>
  <c r="B268" i="3"/>
  <c r="G268" i="3" s="1"/>
  <c r="F258" i="12" l="1"/>
  <c r="G258" i="12" s="1"/>
  <c r="B259" i="12" s="1"/>
  <c r="C268" i="3"/>
  <c r="D268" i="3"/>
  <c r="E268" i="3" s="1"/>
  <c r="D259" i="12" l="1"/>
  <c r="C259" i="12"/>
  <c r="E259" i="12"/>
  <c r="H268" i="3"/>
  <c r="I268" i="3" s="1"/>
  <c r="B269" i="3" s="1"/>
  <c r="G269" i="3" s="1"/>
  <c r="F259" i="12" l="1"/>
  <c r="G259" i="12" s="1"/>
  <c r="B260" i="12" s="1"/>
  <c r="C269" i="3"/>
  <c r="D269" i="3"/>
  <c r="E269" i="3" s="1"/>
  <c r="D260" i="12" l="1"/>
  <c r="C260" i="12"/>
  <c r="E260" i="12"/>
  <c r="H269" i="3"/>
  <c r="I269" i="3" s="1"/>
  <c r="F260" i="12" l="1"/>
  <c r="G260" i="12" s="1"/>
  <c r="B261" i="12" s="1"/>
  <c r="B270" i="3"/>
  <c r="G270" i="3" s="1"/>
  <c r="D261" i="12" l="1"/>
  <c r="C261" i="12"/>
  <c r="E261" i="12"/>
  <c r="C270" i="3"/>
  <c r="D270" i="3"/>
  <c r="E270" i="3" s="1"/>
  <c r="F261" i="12" l="1"/>
  <c r="G261" i="12" s="1"/>
  <c r="B262" i="12" s="1"/>
  <c r="H270" i="3"/>
  <c r="I270" i="3" s="1"/>
  <c r="C262" i="12" l="1"/>
  <c r="D262" i="12"/>
  <c r="E262" i="12"/>
  <c r="B271" i="3"/>
  <c r="G271" i="3" s="1"/>
  <c r="F262" i="12" l="1"/>
  <c r="G262" i="12" s="1"/>
  <c r="B263" i="12" s="1"/>
  <c r="C271" i="3"/>
  <c r="D271" i="3"/>
  <c r="E271" i="3" s="1"/>
  <c r="D263" i="12" l="1"/>
  <c r="C263" i="12"/>
  <c r="E263" i="12"/>
  <c r="H271" i="3"/>
  <c r="I271" i="3" s="1"/>
  <c r="F263" i="12" l="1"/>
  <c r="G263" i="12" s="1"/>
  <c r="B264" i="12" s="1"/>
  <c r="B272" i="3"/>
  <c r="G272" i="3" s="1"/>
  <c r="D264" i="12" l="1"/>
  <c r="C264" i="12"/>
  <c r="E264" i="12"/>
  <c r="C272" i="3"/>
  <c r="D272" i="3"/>
  <c r="E272" i="3" s="1"/>
  <c r="F264" i="12" l="1"/>
  <c r="G264" i="12" s="1"/>
  <c r="B265" i="12" s="1"/>
  <c r="H272" i="3"/>
  <c r="I272" i="3" s="1"/>
  <c r="B273" i="3" s="1"/>
  <c r="G273" i="3" s="1"/>
  <c r="D265" i="12" l="1"/>
  <c r="C265" i="12"/>
  <c r="E265" i="12"/>
  <c r="C273" i="3"/>
  <c r="D273" i="3"/>
  <c r="E273" i="3" s="1"/>
  <c r="F265" i="12" l="1"/>
  <c r="G265" i="12" s="1"/>
  <c r="B266" i="12" s="1"/>
  <c r="H273" i="3"/>
  <c r="I273" i="3" s="1"/>
  <c r="D266" i="12" l="1"/>
  <c r="C266" i="12"/>
  <c r="E266" i="12"/>
  <c r="B274" i="3"/>
  <c r="G274" i="3" s="1"/>
  <c r="F266" i="12" l="1"/>
  <c r="G266" i="12" s="1"/>
  <c r="B267" i="12" s="1"/>
  <c r="C274" i="3"/>
  <c r="D274" i="3"/>
  <c r="E274" i="3" s="1"/>
  <c r="D267" i="12" l="1"/>
  <c r="C267" i="12"/>
  <c r="E267" i="12"/>
  <c r="H274" i="3"/>
  <c r="I274" i="3" s="1"/>
  <c r="F267" i="12" l="1"/>
  <c r="G267" i="12" s="1"/>
  <c r="B268" i="12" s="1"/>
  <c r="B275" i="3"/>
  <c r="G275" i="3" s="1"/>
  <c r="D268" i="12" l="1"/>
  <c r="C268" i="12"/>
  <c r="E268" i="12"/>
  <c r="C275" i="3"/>
  <c r="D275" i="3"/>
  <c r="E275" i="3" s="1"/>
  <c r="F268" i="12" l="1"/>
  <c r="G268" i="12" s="1"/>
  <c r="B269" i="12" s="1"/>
  <c r="H275" i="3"/>
  <c r="I275" i="3" s="1"/>
  <c r="C269" i="12" l="1"/>
  <c r="D269" i="12"/>
  <c r="E269" i="12"/>
  <c r="B276" i="3"/>
  <c r="G276" i="3" s="1"/>
  <c r="F269" i="12" l="1"/>
  <c r="G269" i="12" s="1"/>
  <c r="B270" i="12" s="1"/>
  <c r="C276" i="3"/>
  <c r="D276" i="3"/>
  <c r="E276" i="3" s="1"/>
  <c r="D270" i="12" l="1"/>
  <c r="C270" i="12"/>
  <c r="E270" i="12"/>
  <c r="H276" i="3"/>
  <c r="I276" i="3" s="1"/>
  <c r="F270" i="12" l="1"/>
  <c r="G270" i="12" s="1"/>
  <c r="B271" i="12" s="1"/>
  <c r="B277" i="3"/>
  <c r="G277" i="3" s="1"/>
  <c r="D271" i="12" l="1"/>
  <c r="C271" i="12"/>
  <c r="E271" i="12"/>
  <c r="C277" i="3"/>
  <c r="D277" i="3"/>
  <c r="E277" i="3" s="1"/>
  <c r="F271" i="12" l="1"/>
  <c r="G271" i="12" s="1"/>
  <c r="B272" i="12" s="1"/>
  <c r="H277" i="3"/>
  <c r="I277" i="3" s="1"/>
  <c r="D272" i="12" l="1"/>
  <c r="C272" i="12"/>
  <c r="E272" i="12"/>
  <c r="B278" i="3"/>
  <c r="G278" i="3" s="1"/>
  <c r="F272" i="12" l="1"/>
  <c r="G272" i="12" s="1"/>
  <c r="B273" i="12" s="1"/>
  <c r="C278" i="3"/>
  <c r="D278" i="3"/>
  <c r="E278" i="3" s="1"/>
  <c r="D273" i="12" l="1"/>
  <c r="C273" i="12"/>
  <c r="E273" i="12"/>
  <c r="H278" i="3"/>
  <c r="I278" i="3" s="1"/>
  <c r="F273" i="12" l="1"/>
  <c r="G273" i="12" s="1"/>
  <c r="B274" i="12" s="1"/>
  <c r="B279" i="3"/>
  <c r="G279" i="3" s="1"/>
  <c r="C274" i="12" l="1"/>
  <c r="D274" i="12"/>
  <c r="E274" i="12"/>
  <c r="C279" i="3"/>
  <c r="D279" i="3"/>
  <c r="E279" i="3" s="1"/>
  <c r="F274" i="12" l="1"/>
  <c r="G274" i="12" s="1"/>
  <c r="B275" i="12" s="1"/>
  <c r="H279" i="3"/>
  <c r="I279" i="3" s="1"/>
  <c r="D275" i="12" l="1"/>
  <c r="C275" i="12"/>
  <c r="E275" i="12"/>
  <c r="B280" i="3"/>
  <c r="G280" i="3" s="1"/>
  <c r="F275" i="12" l="1"/>
  <c r="G275" i="12" s="1"/>
  <c r="B276" i="12" s="1"/>
  <c r="C280" i="3"/>
  <c r="D280" i="3"/>
  <c r="E280" i="3" s="1"/>
  <c r="D276" i="12" l="1"/>
  <c r="C276" i="12"/>
  <c r="E276" i="12"/>
  <c r="H280" i="3"/>
  <c r="I280" i="3" s="1"/>
  <c r="F276" i="12" l="1"/>
  <c r="G276" i="12" s="1"/>
  <c r="B277" i="12" s="1"/>
  <c r="B281" i="3"/>
  <c r="G281" i="3" s="1"/>
  <c r="D277" i="12" l="1"/>
  <c r="C277" i="12"/>
  <c r="E277" i="12"/>
  <c r="C281" i="3"/>
  <c r="D281" i="3"/>
  <c r="E281" i="3" s="1"/>
  <c r="F277" i="12" l="1"/>
  <c r="G277" i="12" s="1"/>
  <c r="B278" i="12" s="1"/>
  <c r="H281" i="3"/>
  <c r="I281" i="3" s="1"/>
  <c r="D278" i="12" l="1"/>
  <c r="C278" i="12"/>
  <c r="E278" i="12"/>
  <c r="B282" i="3"/>
  <c r="G282" i="3" s="1"/>
  <c r="F278" i="12" l="1"/>
  <c r="G278" i="12" s="1"/>
  <c r="B279" i="12" s="1"/>
  <c r="C282" i="3"/>
  <c r="D282" i="3"/>
  <c r="E282" i="3" s="1"/>
  <c r="D279" i="12" l="1"/>
  <c r="C279" i="12"/>
  <c r="E279" i="12"/>
  <c r="H282" i="3"/>
  <c r="I282" i="3" s="1"/>
  <c r="B283" i="3" s="1"/>
  <c r="G283" i="3" s="1"/>
  <c r="F279" i="12" l="1"/>
  <c r="G279" i="12" s="1"/>
  <c r="B280" i="12" s="1"/>
  <c r="C283" i="3"/>
  <c r="D283" i="3"/>
  <c r="E283" i="3" s="1"/>
  <c r="D280" i="12" l="1"/>
  <c r="C280" i="12"/>
  <c r="E280" i="12"/>
  <c r="H283" i="3"/>
  <c r="I283" i="3" s="1"/>
  <c r="F280" i="12" l="1"/>
  <c r="G280" i="12" s="1"/>
  <c r="B281" i="12" s="1"/>
  <c r="B284" i="3"/>
  <c r="G284" i="3" s="1"/>
  <c r="C281" i="12" l="1"/>
  <c r="D281" i="12"/>
  <c r="E281" i="12"/>
  <c r="C284" i="3"/>
  <c r="D284" i="3"/>
  <c r="E284" i="3" s="1"/>
  <c r="F281" i="12" l="1"/>
  <c r="G281" i="12" s="1"/>
  <c r="B282" i="12" s="1"/>
  <c r="H284" i="3"/>
  <c r="I284" i="3" s="1"/>
  <c r="B285" i="3" s="1"/>
  <c r="G285" i="3" s="1"/>
  <c r="D282" i="12" l="1"/>
  <c r="C282" i="12"/>
  <c r="E282" i="12"/>
  <c r="C285" i="3"/>
  <c r="D285" i="3"/>
  <c r="E285" i="3" s="1"/>
  <c r="F282" i="12" l="1"/>
  <c r="G282" i="12" s="1"/>
  <c r="B283" i="12" s="1"/>
  <c r="H285" i="3"/>
  <c r="I285" i="3" s="1"/>
  <c r="B286" i="3" s="1"/>
  <c r="G286" i="3" s="1"/>
  <c r="D283" i="12" l="1"/>
  <c r="C283" i="12"/>
  <c r="E283" i="12"/>
  <c r="C286" i="3"/>
  <c r="D286" i="3"/>
  <c r="E286" i="3" s="1"/>
  <c r="F283" i="12" l="1"/>
  <c r="G283" i="12" s="1"/>
  <c r="B284" i="12" s="1"/>
  <c r="H286" i="3"/>
  <c r="I286" i="3" s="1"/>
  <c r="D284" i="12" l="1"/>
  <c r="C284" i="12"/>
  <c r="E284" i="12"/>
  <c r="B287" i="3"/>
  <c r="G287" i="3" s="1"/>
  <c r="F284" i="12" l="1"/>
  <c r="G284" i="12" s="1"/>
  <c r="B285" i="12" s="1"/>
  <c r="C287" i="3"/>
  <c r="D287" i="3"/>
  <c r="E287" i="3" s="1"/>
  <c r="D285" i="12" l="1"/>
  <c r="C285" i="12"/>
  <c r="E285" i="12"/>
  <c r="H287" i="3"/>
  <c r="I287" i="3" s="1"/>
  <c r="F285" i="12" l="1"/>
  <c r="G285" i="12" s="1"/>
  <c r="B286" i="12" s="1"/>
  <c r="B288" i="3"/>
  <c r="G288" i="3" s="1"/>
  <c r="C286" i="12" l="1"/>
  <c r="D286" i="12"/>
  <c r="E286" i="12"/>
  <c r="C288" i="3"/>
  <c r="D288" i="3"/>
  <c r="E288" i="3" s="1"/>
  <c r="F286" i="12" l="1"/>
  <c r="G286" i="12" s="1"/>
  <c r="B287" i="12" s="1"/>
  <c r="H288" i="3"/>
  <c r="I288" i="3" s="1"/>
  <c r="B289" i="3" s="1"/>
  <c r="G289" i="3" s="1"/>
  <c r="D287" i="12" l="1"/>
  <c r="C287" i="12"/>
  <c r="E287" i="12"/>
  <c r="C289" i="3"/>
  <c r="D289" i="3"/>
  <c r="E289" i="3" s="1"/>
  <c r="F287" i="12" l="1"/>
  <c r="G287" i="12" s="1"/>
  <c r="B288" i="12" s="1"/>
  <c r="H289" i="3"/>
  <c r="I289" i="3" s="1"/>
  <c r="B290" i="3" s="1"/>
  <c r="G290" i="3" s="1"/>
  <c r="D288" i="12" l="1"/>
  <c r="C288" i="12"/>
  <c r="E288" i="12"/>
  <c r="C290" i="3"/>
  <c r="D290" i="3"/>
  <c r="E290" i="3" s="1"/>
  <c r="F288" i="12" l="1"/>
  <c r="G288" i="12" s="1"/>
  <c r="B289" i="12" s="1"/>
  <c r="H290" i="3"/>
  <c r="I290" i="3" s="1"/>
  <c r="D289" i="12" l="1"/>
  <c r="C289" i="12"/>
  <c r="E289" i="12"/>
  <c r="B291" i="3"/>
  <c r="G291" i="3" s="1"/>
  <c r="F289" i="12" l="1"/>
  <c r="G289" i="12" s="1"/>
  <c r="B290" i="12" s="1"/>
  <c r="C291" i="3"/>
  <c r="D291" i="3"/>
  <c r="E291" i="3" s="1"/>
  <c r="D290" i="12" l="1"/>
  <c r="C290" i="12"/>
  <c r="E290" i="12"/>
  <c r="H291" i="3"/>
  <c r="I291" i="3" s="1"/>
  <c r="F290" i="12" l="1"/>
  <c r="G290" i="12" s="1"/>
  <c r="B291" i="12" s="1"/>
  <c r="B292" i="3"/>
  <c r="G292" i="3" s="1"/>
  <c r="D291" i="12" l="1"/>
  <c r="C291" i="12"/>
  <c r="E291" i="12"/>
  <c r="C292" i="3"/>
  <c r="D292" i="3"/>
  <c r="E292" i="3" s="1"/>
  <c r="F291" i="12" l="1"/>
  <c r="G291" i="12" s="1"/>
  <c r="B292" i="12" s="1"/>
  <c r="H292" i="3"/>
  <c r="I292" i="3" s="1"/>
  <c r="D292" i="12" l="1"/>
  <c r="C292" i="12"/>
  <c r="E292" i="12"/>
  <c r="B293" i="3"/>
  <c r="G293" i="3" s="1"/>
  <c r="F292" i="12" l="1"/>
  <c r="G292" i="12" s="1"/>
  <c r="B293" i="12" s="1"/>
  <c r="C293" i="3"/>
  <c r="D293" i="3"/>
  <c r="E293" i="3" s="1"/>
  <c r="C293" i="12" l="1"/>
  <c r="D293" i="12"/>
  <c r="E293" i="12"/>
  <c r="H293" i="3"/>
  <c r="I293" i="3" s="1"/>
  <c r="F293" i="12" l="1"/>
  <c r="G293" i="12" s="1"/>
  <c r="B294" i="12" s="1"/>
  <c r="B294" i="3"/>
  <c r="G294" i="3" s="1"/>
  <c r="D294" i="12" l="1"/>
  <c r="C294" i="12"/>
  <c r="E294" i="12"/>
  <c r="C294" i="3"/>
  <c r="D294" i="3"/>
  <c r="E294" i="3" s="1"/>
  <c r="F294" i="12" l="1"/>
  <c r="G294" i="12" s="1"/>
  <c r="B295" i="12" s="1"/>
  <c r="H294" i="3"/>
  <c r="I294" i="3" s="1"/>
  <c r="D295" i="12" l="1"/>
  <c r="C295" i="12"/>
  <c r="E295" i="12"/>
  <c r="B295" i="3"/>
  <c r="G295" i="3" s="1"/>
  <c r="F295" i="12" l="1"/>
  <c r="G295" i="12" s="1"/>
  <c r="B296" i="12" s="1"/>
  <c r="C295" i="3"/>
  <c r="D295" i="3"/>
  <c r="E295" i="3" s="1"/>
  <c r="D296" i="12" l="1"/>
  <c r="C296" i="12"/>
  <c r="E296" i="12"/>
  <c r="H295" i="3"/>
  <c r="I295" i="3" s="1"/>
  <c r="F296" i="12" l="1"/>
  <c r="G296" i="12" s="1"/>
  <c r="B297" i="12" s="1"/>
  <c r="B296" i="3"/>
  <c r="G296" i="3" s="1"/>
  <c r="D297" i="12" l="1"/>
  <c r="C297" i="12"/>
  <c r="E297" i="12"/>
  <c r="C296" i="3"/>
  <c r="D296" i="3"/>
  <c r="E296" i="3" s="1"/>
  <c r="F297" i="12" l="1"/>
  <c r="G297" i="12" s="1"/>
  <c r="B298" i="12" s="1"/>
  <c r="H296" i="3"/>
  <c r="I296" i="3" s="1"/>
  <c r="C298" i="12" l="1"/>
  <c r="D298" i="12"/>
  <c r="E298" i="12"/>
  <c r="B297" i="3"/>
  <c r="G297" i="3" s="1"/>
  <c r="F298" i="12" l="1"/>
  <c r="G298" i="12" s="1"/>
  <c r="B299" i="12" s="1"/>
  <c r="C297" i="3"/>
  <c r="D297" i="3"/>
  <c r="E297" i="3" s="1"/>
  <c r="D299" i="12" l="1"/>
  <c r="C299" i="12"/>
  <c r="E299" i="12"/>
  <c r="H297" i="3"/>
  <c r="I297" i="3" s="1"/>
  <c r="F299" i="12" l="1"/>
  <c r="G299" i="12" s="1"/>
  <c r="B300" i="12" s="1"/>
  <c r="B298" i="3"/>
  <c r="G298" i="3" s="1"/>
  <c r="D300" i="12" l="1"/>
  <c r="C300" i="12"/>
  <c r="E300" i="12"/>
  <c r="C298" i="3"/>
  <c r="D298" i="3"/>
  <c r="E298" i="3" s="1"/>
  <c r="F300" i="12" l="1"/>
  <c r="G300" i="12" s="1"/>
  <c r="B301" i="12" s="1"/>
  <c r="H298" i="3"/>
  <c r="I298" i="3" s="1"/>
  <c r="D301" i="12" l="1"/>
  <c r="C301" i="12"/>
  <c r="E301" i="12"/>
  <c r="B299" i="3"/>
  <c r="G299" i="3" s="1"/>
  <c r="F301" i="12" l="1"/>
  <c r="G301" i="12" s="1"/>
  <c r="B302" i="12" s="1"/>
  <c r="C299" i="3"/>
  <c r="D299" i="3"/>
  <c r="E299" i="3" s="1"/>
  <c r="D302" i="12" l="1"/>
  <c r="C302" i="12"/>
  <c r="E302" i="12"/>
  <c r="H299" i="3"/>
  <c r="I299" i="3" s="1"/>
  <c r="F302" i="12" l="1"/>
  <c r="G302" i="12" s="1"/>
  <c r="B303" i="12" s="1"/>
  <c r="B300" i="3"/>
  <c r="G300" i="3" s="1"/>
  <c r="D303" i="12" l="1"/>
  <c r="C303" i="12"/>
  <c r="E303" i="12"/>
  <c r="C300" i="3"/>
  <c r="D300" i="3"/>
  <c r="E300" i="3" s="1"/>
  <c r="F303" i="12" l="1"/>
  <c r="G303" i="12" s="1"/>
  <c r="B304" i="12" s="1"/>
  <c r="H300" i="3"/>
  <c r="I300" i="3" s="1"/>
  <c r="D304" i="12" l="1"/>
  <c r="C304" i="12"/>
  <c r="E304" i="12"/>
  <c r="B301" i="3"/>
  <c r="G301" i="3" s="1"/>
  <c r="F304" i="12" l="1"/>
  <c r="G304" i="12" s="1"/>
  <c r="B305" i="12" s="1"/>
  <c r="C301" i="3"/>
  <c r="D301" i="3"/>
  <c r="E301" i="3" s="1"/>
  <c r="C305" i="12" l="1"/>
  <c r="D305" i="12"/>
  <c r="E305" i="12"/>
  <c r="H301" i="3"/>
  <c r="I301" i="3" s="1"/>
  <c r="F305" i="12" l="1"/>
  <c r="G305" i="12" s="1"/>
  <c r="B306" i="12" s="1"/>
  <c r="B302" i="3"/>
  <c r="G302" i="3" s="1"/>
  <c r="D306" i="12" l="1"/>
  <c r="C306" i="12"/>
  <c r="E306" i="12"/>
  <c r="C302" i="3"/>
  <c r="D302" i="3"/>
  <c r="E302" i="3" s="1"/>
  <c r="F306" i="12" l="1"/>
  <c r="G306" i="12" s="1"/>
  <c r="B307" i="12" s="1"/>
  <c r="H302" i="3"/>
  <c r="I302" i="3" s="1"/>
  <c r="D307" i="12" l="1"/>
  <c r="C307" i="12"/>
  <c r="E307" i="12"/>
  <c r="B303" i="3"/>
  <c r="G303" i="3" s="1"/>
  <c r="F307" i="12" l="1"/>
  <c r="G307" i="12" s="1"/>
  <c r="B308" i="12" s="1"/>
  <c r="C303" i="3"/>
  <c r="D303" i="3"/>
  <c r="E303" i="3" s="1"/>
  <c r="D308" i="12" l="1"/>
  <c r="C308" i="12"/>
  <c r="E308" i="12"/>
  <c r="H303" i="3"/>
  <c r="I303" i="3" s="1"/>
  <c r="B304" i="3" s="1"/>
  <c r="G304" i="3" s="1"/>
  <c r="F308" i="12" l="1"/>
  <c r="G308" i="12" s="1"/>
  <c r="B309" i="12" s="1"/>
  <c r="C304" i="3"/>
  <c r="D304" i="3"/>
  <c r="E304" i="3" s="1"/>
  <c r="D309" i="12" l="1"/>
  <c r="C309" i="12"/>
  <c r="E309" i="12"/>
  <c r="H304" i="3"/>
  <c r="I304" i="3" s="1"/>
  <c r="F309" i="12" l="1"/>
  <c r="G309" i="12" s="1"/>
  <c r="B310" i="12" s="1"/>
  <c r="B305" i="3"/>
  <c r="G305" i="3" s="1"/>
  <c r="C310" i="12" l="1"/>
  <c r="D310" i="12"/>
  <c r="E310" i="12"/>
  <c r="C305" i="3"/>
  <c r="D305" i="3"/>
  <c r="E305" i="3" s="1"/>
  <c r="F310" i="12" l="1"/>
  <c r="G310" i="12" s="1"/>
  <c r="B311" i="12" s="1"/>
  <c r="H305" i="3"/>
  <c r="I305" i="3" s="1"/>
  <c r="D311" i="12" l="1"/>
  <c r="C311" i="12"/>
  <c r="E311" i="12"/>
  <c r="B306" i="3"/>
  <c r="G306" i="3" s="1"/>
  <c r="F311" i="12" l="1"/>
  <c r="G311" i="12" s="1"/>
  <c r="B312" i="12" s="1"/>
  <c r="C306" i="3"/>
  <c r="D306" i="3"/>
  <c r="E306" i="3" s="1"/>
  <c r="D312" i="12" l="1"/>
  <c r="C312" i="12"/>
  <c r="E312" i="12"/>
  <c r="H306" i="3"/>
  <c r="I306" i="3" s="1"/>
  <c r="F312" i="12" l="1"/>
  <c r="G312" i="12" s="1"/>
  <c r="B313" i="12" s="1"/>
  <c r="B307" i="3"/>
  <c r="G307" i="3" s="1"/>
  <c r="D313" i="12" l="1"/>
  <c r="C313" i="12"/>
  <c r="E313" i="12"/>
  <c r="C307" i="3"/>
  <c r="D307" i="3"/>
  <c r="E307" i="3" s="1"/>
  <c r="F313" i="12" l="1"/>
  <c r="G313" i="12" s="1"/>
  <c r="B314" i="12" s="1"/>
  <c r="H307" i="3"/>
  <c r="I307" i="3" s="1"/>
  <c r="B308" i="3" s="1"/>
  <c r="G308" i="3" s="1"/>
  <c r="D314" i="12" l="1"/>
  <c r="C314" i="12"/>
  <c r="E314" i="12"/>
  <c r="C308" i="3"/>
  <c r="D308" i="3"/>
  <c r="E308" i="3" s="1"/>
  <c r="F314" i="12" l="1"/>
  <c r="G314" i="12" s="1"/>
  <c r="B315" i="12" s="1"/>
  <c r="H308" i="3"/>
  <c r="I308" i="3" s="1"/>
  <c r="D315" i="12" l="1"/>
  <c r="C315" i="12"/>
  <c r="E315" i="12"/>
  <c r="B309" i="3"/>
  <c r="G309" i="3" s="1"/>
  <c r="F315" i="12" l="1"/>
  <c r="G315" i="12" s="1"/>
  <c r="B316" i="12" s="1"/>
  <c r="C309" i="3"/>
  <c r="D309" i="3"/>
  <c r="E309" i="3" s="1"/>
  <c r="D316" i="12" l="1"/>
  <c r="C316" i="12"/>
  <c r="E316" i="12"/>
  <c r="H309" i="3"/>
  <c r="I309" i="3" s="1"/>
  <c r="F316" i="12" l="1"/>
  <c r="G316" i="12" s="1"/>
  <c r="B317" i="12" s="1"/>
  <c r="B310" i="3"/>
  <c r="G310" i="3" s="1"/>
  <c r="C317" i="12" l="1"/>
  <c r="D317" i="12"/>
  <c r="E317" i="12"/>
  <c r="C310" i="3"/>
  <c r="D310" i="3"/>
  <c r="E310" i="3" s="1"/>
  <c r="F317" i="12" l="1"/>
  <c r="G317" i="12" s="1"/>
  <c r="B318" i="12" s="1"/>
  <c r="H310" i="3"/>
  <c r="I310" i="3" s="1"/>
  <c r="D318" i="12" l="1"/>
  <c r="C318" i="12"/>
  <c r="E318" i="12"/>
  <c r="B311" i="3"/>
  <c r="G311" i="3" s="1"/>
  <c r="F318" i="12" l="1"/>
  <c r="G318" i="12" s="1"/>
  <c r="B319" i="12" s="1"/>
  <c r="C311" i="3"/>
  <c r="D311" i="3"/>
  <c r="E311" i="3" s="1"/>
  <c r="D319" i="12" l="1"/>
  <c r="C319" i="12"/>
  <c r="E319" i="12"/>
  <c r="H311" i="3"/>
  <c r="I311" i="3" s="1"/>
  <c r="F319" i="12" l="1"/>
  <c r="G319" i="12" s="1"/>
  <c r="B320" i="12" s="1"/>
  <c r="B312" i="3"/>
  <c r="G312" i="3" s="1"/>
  <c r="D320" i="12" l="1"/>
  <c r="C320" i="12"/>
  <c r="E320" i="12"/>
  <c r="C312" i="3"/>
  <c r="D312" i="3"/>
  <c r="E312" i="3" s="1"/>
  <c r="F320" i="12" l="1"/>
  <c r="G320" i="12" s="1"/>
  <c r="B321" i="12" s="1"/>
  <c r="H312" i="3"/>
  <c r="I312" i="3" s="1"/>
  <c r="B313" i="3" s="1"/>
  <c r="G313" i="3" s="1"/>
  <c r="D321" i="12" l="1"/>
  <c r="C321" i="12"/>
  <c r="E321" i="12"/>
  <c r="C313" i="3"/>
  <c r="D313" i="3"/>
  <c r="E313" i="3" s="1"/>
  <c r="F321" i="12" l="1"/>
  <c r="G321" i="12" s="1"/>
  <c r="B322" i="12" s="1"/>
  <c r="H313" i="3"/>
  <c r="I313" i="3" s="1"/>
  <c r="C322" i="12" l="1"/>
  <c r="D322" i="12"/>
  <c r="E322" i="12"/>
  <c r="B314" i="3"/>
  <c r="G314" i="3" s="1"/>
  <c r="F322" i="12" l="1"/>
  <c r="G322" i="12" s="1"/>
  <c r="B323" i="12" s="1"/>
  <c r="C314" i="3"/>
  <c r="D314" i="3"/>
  <c r="E314" i="3" s="1"/>
  <c r="D323" i="12" l="1"/>
  <c r="C323" i="12"/>
  <c r="E323" i="12"/>
  <c r="H314" i="3"/>
  <c r="I314" i="3" s="1"/>
  <c r="F323" i="12" l="1"/>
  <c r="G323" i="12" s="1"/>
  <c r="B324" i="12" s="1"/>
  <c r="B315" i="3"/>
  <c r="G315" i="3" s="1"/>
  <c r="D324" i="12" l="1"/>
  <c r="C324" i="12"/>
  <c r="E324" i="12"/>
  <c r="C315" i="3"/>
  <c r="D315" i="3"/>
  <c r="E315" i="3" s="1"/>
  <c r="F324" i="12" l="1"/>
  <c r="G324" i="12" s="1"/>
  <c r="B325" i="12" s="1"/>
  <c r="H315" i="3"/>
  <c r="I315" i="3" s="1"/>
  <c r="B316" i="3" s="1"/>
  <c r="G316" i="3" s="1"/>
  <c r="D325" i="12" l="1"/>
  <c r="C325" i="12"/>
  <c r="E325" i="12"/>
  <c r="C316" i="3"/>
  <c r="D316" i="3"/>
  <c r="E316" i="3" s="1"/>
  <c r="F325" i="12" l="1"/>
  <c r="G325" i="12" s="1"/>
  <c r="B326" i="12" s="1"/>
  <c r="H316" i="3"/>
  <c r="I316" i="3" s="1"/>
  <c r="D326" i="12" l="1"/>
  <c r="C326" i="12"/>
  <c r="E326" i="12"/>
  <c r="B317" i="3"/>
  <c r="G317" i="3" s="1"/>
  <c r="F326" i="12" l="1"/>
  <c r="G326" i="12" s="1"/>
  <c r="B327" i="12" s="1"/>
  <c r="C317" i="3"/>
  <c r="D317" i="3"/>
  <c r="E317" i="3" s="1"/>
  <c r="D327" i="12" l="1"/>
  <c r="C327" i="12"/>
  <c r="E327" i="12"/>
  <c r="H317" i="3"/>
  <c r="I317" i="3" s="1"/>
  <c r="F327" i="12" l="1"/>
  <c r="G327" i="12" s="1"/>
  <c r="B328" i="12" s="1"/>
  <c r="B318" i="3"/>
  <c r="G318" i="3" s="1"/>
  <c r="D328" i="12" l="1"/>
  <c r="C328" i="12"/>
  <c r="E328" i="12"/>
  <c r="C318" i="3"/>
  <c r="D318" i="3"/>
  <c r="E318" i="3" s="1"/>
  <c r="F328" i="12" l="1"/>
  <c r="G328" i="12" s="1"/>
  <c r="B329" i="12" s="1"/>
  <c r="H318" i="3"/>
  <c r="I318" i="3" s="1"/>
  <c r="C329" i="12" l="1"/>
  <c r="D329" i="12"/>
  <c r="E329" i="12"/>
  <c r="B319" i="3"/>
  <c r="G319" i="3" s="1"/>
  <c r="F329" i="12" l="1"/>
  <c r="G329" i="12" s="1"/>
  <c r="B330" i="12" s="1"/>
  <c r="C319" i="3"/>
  <c r="D319" i="3"/>
  <c r="E319" i="3" s="1"/>
  <c r="D330" i="12" l="1"/>
  <c r="C330" i="12"/>
  <c r="E330" i="12"/>
  <c r="H319" i="3"/>
  <c r="I319" i="3" s="1"/>
  <c r="F330" i="12" l="1"/>
  <c r="G330" i="12" s="1"/>
  <c r="B331" i="12" s="1"/>
  <c r="B320" i="3"/>
  <c r="G320" i="3" s="1"/>
  <c r="D331" i="12" l="1"/>
  <c r="C331" i="12"/>
  <c r="E331" i="12"/>
  <c r="C320" i="3"/>
  <c r="D320" i="3"/>
  <c r="E320" i="3" s="1"/>
  <c r="F331" i="12" l="1"/>
  <c r="G331" i="12" s="1"/>
  <c r="B332" i="12" s="1"/>
  <c r="H320" i="3"/>
  <c r="I320" i="3" s="1"/>
  <c r="D332" i="12" l="1"/>
  <c r="C332" i="12"/>
  <c r="E332" i="12"/>
  <c r="B321" i="3"/>
  <c r="G321" i="3" s="1"/>
  <c r="F332" i="12" l="1"/>
  <c r="G332" i="12" s="1"/>
  <c r="B333" i="12" s="1"/>
  <c r="C321" i="3"/>
  <c r="D321" i="3"/>
  <c r="E321" i="3" s="1"/>
  <c r="D333" i="12" l="1"/>
  <c r="C333" i="12"/>
  <c r="E333" i="12"/>
  <c r="H321" i="3"/>
  <c r="I321" i="3" s="1"/>
  <c r="B322" i="3" s="1"/>
  <c r="G322" i="3" s="1"/>
  <c r="F333" i="12" l="1"/>
  <c r="G333" i="12" s="1"/>
  <c r="B334" i="12" s="1"/>
  <c r="C322" i="3"/>
  <c r="D322" i="3"/>
  <c r="E322" i="3" s="1"/>
  <c r="C334" i="12" l="1"/>
  <c r="D334" i="12"/>
  <c r="E334" i="12"/>
  <c r="H322" i="3"/>
  <c r="I322" i="3" s="1"/>
  <c r="F334" i="12" l="1"/>
  <c r="G334" i="12" s="1"/>
  <c r="B335" i="12" s="1"/>
  <c r="B323" i="3"/>
  <c r="G323" i="3" s="1"/>
  <c r="D335" i="12" l="1"/>
  <c r="C335" i="12"/>
  <c r="E335" i="12"/>
  <c r="C323" i="3"/>
  <c r="D323" i="3"/>
  <c r="E323" i="3" s="1"/>
  <c r="F335" i="12" l="1"/>
  <c r="G335" i="12" s="1"/>
  <c r="B336" i="12" s="1"/>
  <c r="H323" i="3"/>
  <c r="I323" i="3" s="1"/>
  <c r="D336" i="12" l="1"/>
  <c r="C336" i="12"/>
  <c r="E336" i="12"/>
  <c r="B324" i="3"/>
  <c r="G324" i="3" s="1"/>
  <c r="F336" i="12" l="1"/>
  <c r="G336" i="12" s="1"/>
  <c r="B337" i="12" s="1"/>
  <c r="C324" i="3"/>
  <c r="D324" i="3"/>
  <c r="E324" i="3" s="1"/>
  <c r="D337" i="12" l="1"/>
  <c r="C337" i="12"/>
  <c r="E337" i="12"/>
  <c r="H324" i="3"/>
  <c r="I324" i="3" s="1"/>
  <c r="B325" i="3" s="1"/>
  <c r="G325" i="3" s="1"/>
  <c r="F337" i="12" l="1"/>
  <c r="G337" i="12" s="1"/>
  <c r="B338" i="12" s="1"/>
  <c r="C325" i="3"/>
  <c r="D325" i="3"/>
  <c r="E325" i="3" s="1"/>
  <c r="D338" i="12" l="1"/>
  <c r="C338" i="12"/>
  <c r="E338" i="12"/>
  <c r="H325" i="3"/>
  <c r="I325" i="3" s="1"/>
  <c r="F338" i="12" l="1"/>
  <c r="G338" i="12" s="1"/>
  <c r="B339" i="12" s="1"/>
  <c r="B326" i="3"/>
  <c r="G326" i="3" s="1"/>
  <c r="D339" i="12" l="1"/>
  <c r="C339" i="12"/>
  <c r="E339" i="12"/>
  <c r="C326" i="3"/>
  <c r="D326" i="3"/>
  <c r="E326" i="3" s="1"/>
  <c r="F339" i="12" l="1"/>
  <c r="G339" i="12" s="1"/>
  <c r="B340" i="12" s="1"/>
  <c r="H326" i="3"/>
  <c r="I326" i="3" s="1"/>
  <c r="B327" i="3" s="1"/>
  <c r="G327" i="3" s="1"/>
  <c r="D340" i="12" l="1"/>
  <c r="C340" i="12"/>
  <c r="E340" i="12"/>
  <c r="C327" i="3"/>
  <c r="D327" i="3"/>
  <c r="E327" i="3" s="1"/>
  <c r="F340" i="12" l="1"/>
  <c r="G340" i="12" s="1"/>
  <c r="B341" i="12" s="1"/>
  <c r="H327" i="3"/>
  <c r="I327" i="3" s="1"/>
  <c r="D341" i="12" l="1"/>
  <c r="C341" i="12"/>
  <c r="E341" i="12"/>
  <c r="B328" i="3"/>
  <c r="G328" i="3" s="1"/>
  <c r="F341" i="12" l="1"/>
  <c r="G341" i="12" s="1"/>
  <c r="B342" i="12" s="1"/>
  <c r="C328" i="3"/>
  <c r="D328" i="3"/>
  <c r="E328" i="3" s="1"/>
  <c r="D342" i="12" l="1"/>
  <c r="C342" i="12"/>
  <c r="E342" i="12"/>
  <c r="H328" i="3"/>
  <c r="I328" i="3" s="1"/>
  <c r="B329" i="3" s="1"/>
  <c r="G329" i="3" s="1"/>
  <c r="F342" i="12" l="1"/>
  <c r="G342" i="12" s="1"/>
  <c r="B343" i="12" s="1"/>
  <c r="C329" i="3"/>
  <c r="D329" i="3"/>
  <c r="E329" i="3" s="1"/>
  <c r="D343" i="12" l="1"/>
  <c r="C343" i="12"/>
  <c r="E343" i="12"/>
  <c r="H329" i="3"/>
  <c r="I329" i="3" s="1"/>
  <c r="F343" i="12" l="1"/>
  <c r="G343" i="12" s="1"/>
  <c r="B344" i="12" s="1"/>
  <c r="B330" i="3"/>
  <c r="G330" i="3" s="1"/>
  <c r="D344" i="12" l="1"/>
  <c r="C344" i="12"/>
  <c r="E344" i="12"/>
  <c r="C330" i="3"/>
  <c r="D330" i="3"/>
  <c r="E330" i="3" s="1"/>
  <c r="F344" i="12" l="1"/>
  <c r="G344" i="12" s="1"/>
  <c r="B345" i="12" s="1"/>
  <c r="H330" i="3"/>
  <c r="I330" i="3" s="1"/>
  <c r="D345" i="12" l="1"/>
  <c r="C345" i="12"/>
  <c r="E345" i="12"/>
  <c r="B331" i="3"/>
  <c r="G331" i="3" s="1"/>
  <c r="F345" i="12" l="1"/>
  <c r="G345" i="12" s="1"/>
  <c r="B346" i="12" s="1"/>
  <c r="C331" i="3"/>
  <c r="D331" i="3"/>
  <c r="E331" i="3" s="1"/>
  <c r="D346" i="12" l="1"/>
  <c r="C346" i="12"/>
  <c r="E346" i="12"/>
  <c r="H331" i="3"/>
  <c r="I331" i="3" s="1"/>
  <c r="B332" i="3" s="1"/>
  <c r="G332" i="3" s="1"/>
  <c r="F346" i="12" l="1"/>
  <c r="G346" i="12" s="1"/>
  <c r="B347" i="12" s="1"/>
  <c r="C332" i="3"/>
  <c r="D332" i="3"/>
  <c r="E332" i="3" s="1"/>
  <c r="D347" i="12" l="1"/>
  <c r="C347" i="12"/>
  <c r="E347" i="12"/>
  <c r="H332" i="3"/>
  <c r="I332" i="3" s="1"/>
  <c r="F347" i="12" l="1"/>
  <c r="G347" i="12" s="1"/>
  <c r="B348" i="12" s="1"/>
  <c r="B333" i="3"/>
  <c r="G333" i="3" s="1"/>
  <c r="D348" i="12" l="1"/>
  <c r="C348" i="12"/>
  <c r="E348" i="12"/>
  <c r="C333" i="3"/>
  <c r="D333" i="3"/>
  <c r="E333" i="3" s="1"/>
  <c r="F348" i="12" l="1"/>
  <c r="G348" i="12" s="1"/>
  <c r="B349" i="12" s="1"/>
  <c r="H333" i="3"/>
  <c r="I333" i="3" s="1"/>
  <c r="D349" i="12" l="1"/>
  <c r="C349" i="12"/>
  <c r="E349" i="12"/>
  <c r="B334" i="3"/>
  <c r="G334" i="3" s="1"/>
  <c r="F349" i="12" l="1"/>
  <c r="G349" i="12" s="1"/>
  <c r="B350" i="12" s="1"/>
  <c r="C334" i="3"/>
  <c r="D334" i="3"/>
  <c r="E334" i="3" s="1"/>
  <c r="C350" i="12" l="1"/>
  <c r="D350" i="12"/>
  <c r="E350" i="12"/>
  <c r="H334" i="3"/>
  <c r="I334" i="3" s="1"/>
  <c r="F350" i="12" l="1"/>
  <c r="G350" i="12" s="1"/>
  <c r="B351" i="12" s="1"/>
  <c r="B335" i="3"/>
  <c r="G335" i="3" s="1"/>
  <c r="C351" i="12" l="1"/>
  <c r="D351" i="12"/>
  <c r="E351" i="12"/>
  <c r="C335" i="3"/>
  <c r="D335" i="3"/>
  <c r="E335" i="3" s="1"/>
  <c r="F351" i="12" l="1"/>
  <c r="G351" i="12" s="1"/>
  <c r="B352" i="12" s="1"/>
  <c r="H335" i="3"/>
  <c r="I335" i="3" s="1"/>
  <c r="D352" i="12" l="1"/>
  <c r="C352" i="12"/>
  <c r="E352" i="12"/>
  <c r="B336" i="3"/>
  <c r="G336" i="3" s="1"/>
  <c r="F352" i="12" l="1"/>
  <c r="G352" i="12" s="1"/>
  <c r="B353" i="12" s="1"/>
  <c r="C336" i="3"/>
  <c r="D336" i="3"/>
  <c r="E336" i="3" s="1"/>
  <c r="D353" i="12" l="1"/>
  <c r="C353" i="12"/>
  <c r="E353" i="12"/>
  <c r="H336" i="3"/>
  <c r="I336" i="3" s="1"/>
  <c r="F353" i="12" l="1"/>
  <c r="G353" i="12" s="1"/>
  <c r="B354" i="12" s="1"/>
  <c r="B337" i="3"/>
  <c r="G337" i="3" s="1"/>
  <c r="C354" i="12" l="1"/>
  <c r="D354" i="12"/>
  <c r="E354" i="12"/>
  <c r="C337" i="3"/>
  <c r="D337" i="3"/>
  <c r="E337" i="3" s="1"/>
  <c r="F354" i="12" l="1"/>
  <c r="G354" i="12" s="1"/>
  <c r="B355" i="12" s="1"/>
  <c r="H337" i="3"/>
  <c r="I337" i="3" s="1"/>
  <c r="D355" i="12" l="1"/>
  <c r="C355" i="12"/>
  <c r="E355" i="12"/>
  <c r="B338" i="3"/>
  <c r="G338" i="3" s="1"/>
  <c r="F355" i="12" l="1"/>
  <c r="G355" i="12" s="1"/>
  <c r="B356" i="12" s="1"/>
  <c r="C338" i="3"/>
  <c r="D338" i="3"/>
  <c r="E338" i="3" s="1"/>
  <c r="D356" i="12" l="1"/>
  <c r="C356" i="12"/>
  <c r="E356" i="12"/>
  <c r="H338" i="3"/>
  <c r="I338" i="3" s="1"/>
  <c r="B339" i="3" s="1"/>
  <c r="G339" i="3" s="1"/>
  <c r="F356" i="12" l="1"/>
  <c r="G356" i="12" s="1"/>
  <c r="B357" i="12" s="1"/>
  <c r="C339" i="3"/>
  <c r="D339" i="3"/>
  <c r="E339" i="3" s="1"/>
  <c r="C357" i="12" l="1"/>
  <c r="D357" i="12"/>
  <c r="E357" i="12"/>
  <c r="H339" i="3"/>
  <c r="I339" i="3" s="1"/>
  <c r="F357" i="12" l="1"/>
  <c r="G357" i="12" s="1"/>
  <c r="B358" i="12" s="1"/>
  <c r="B340" i="3"/>
  <c r="G340" i="3" s="1"/>
  <c r="D358" i="12" l="1"/>
  <c r="C358" i="12"/>
  <c r="E358" i="12"/>
  <c r="C340" i="3"/>
  <c r="D340" i="3"/>
  <c r="E340" i="3" s="1"/>
  <c r="F358" i="12" l="1"/>
  <c r="G358" i="12" s="1"/>
  <c r="B359" i="12" s="1"/>
  <c r="H340" i="3"/>
  <c r="I340" i="3" s="1"/>
  <c r="D359" i="12" l="1"/>
  <c r="C359" i="12"/>
  <c r="E359" i="12"/>
  <c r="B341" i="3"/>
  <c r="G341" i="3" s="1"/>
  <c r="F359" i="12" l="1"/>
  <c r="G359" i="12" s="1"/>
  <c r="B360" i="12" s="1"/>
  <c r="C341" i="3"/>
  <c r="D341" i="3"/>
  <c r="E341" i="3" s="1"/>
  <c r="D360" i="12" l="1"/>
  <c r="C360" i="12"/>
  <c r="E360" i="12"/>
  <c r="H341" i="3"/>
  <c r="I341" i="3" s="1"/>
  <c r="F360" i="12" l="1"/>
  <c r="G360" i="12" s="1"/>
  <c r="B361" i="12" s="1"/>
  <c r="B342" i="3"/>
  <c r="G342" i="3" s="1"/>
  <c r="D361" i="12" l="1"/>
  <c r="C361" i="12"/>
  <c r="E361" i="12"/>
  <c r="C342" i="3"/>
  <c r="D342" i="3"/>
  <c r="E342" i="3" s="1"/>
  <c r="F361" i="12" l="1"/>
  <c r="G361" i="12" s="1"/>
  <c r="B362" i="12" s="1"/>
  <c r="H342" i="3"/>
  <c r="I342" i="3" s="1"/>
  <c r="B343" i="3" s="1"/>
  <c r="G343" i="3" s="1"/>
  <c r="C362" i="12" l="1"/>
  <c r="D362" i="12"/>
  <c r="E362" i="12"/>
  <c r="C343" i="3"/>
  <c r="D343" i="3"/>
  <c r="E343" i="3" s="1"/>
  <c r="F362" i="12" l="1"/>
  <c r="G362" i="12" s="1"/>
  <c r="B363" i="12" s="1"/>
  <c r="H343" i="3"/>
  <c r="I343" i="3" s="1"/>
  <c r="C363" i="12" l="1"/>
  <c r="D363" i="12"/>
  <c r="E363" i="12"/>
  <c r="B344" i="3"/>
  <c r="G344" i="3" s="1"/>
  <c r="F363" i="12" l="1"/>
  <c r="G363" i="12" s="1"/>
  <c r="B364" i="12" s="1"/>
  <c r="C344" i="3"/>
  <c r="D344" i="3"/>
  <c r="E344" i="3" s="1"/>
  <c r="D364" i="12" l="1"/>
  <c r="C364" i="12"/>
  <c r="E364" i="12"/>
  <c r="H344" i="3"/>
  <c r="I344" i="3" s="1"/>
  <c r="B345" i="3" s="1"/>
  <c r="G345" i="3" s="1"/>
  <c r="F364" i="12" l="1"/>
  <c r="G364" i="12" s="1"/>
  <c r="B365" i="12" s="1"/>
  <c r="C345" i="3"/>
  <c r="D345" i="3"/>
  <c r="E345" i="3" s="1"/>
  <c r="D365" i="12" l="1"/>
  <c r="C365" i="12"/>
  <c r="E365" i="12"/>
  <c r="H345" i="3"/>
  <c r="I345" i="3" s="1"/>
  <c r="F365" i="12" l="1"/>
  <c r="G365" i="12" s="1"/>
  <c r="B366" i="12" s="1"/>
  <c r="B346" i="3"/>
  <c r="G346" i="3" s="1"/>
  <c r="D366" i="12" l="1"/>
  <c r="C366" i="12"/>
  <c r="E366" i="12"/>
  <c r="C346" i="3"/>
  <c r="D346" i="3"/>
  <c r="E346" i="3" s="1"/>
  <c r="F366" i="12" l="1"/>
  <c r="G366" i="12" s="1"/>
  <c r="B367" i="12" s="1"/>
  <c r="H346" i="3"/>
  <c r="I346" i="3" s="1"/>
  <c r="D367" i="12" l="1"/>
  <c r="C367" i="12"/>
  <c r="E367" i="12"/>
  <c r="B347" i="3"/>
  <c r="G347" i="3" s="1"/>
  <c r="F367" i="12" l="1"/>
  <c r="G367" i="12" s="1"/>
  <c r="B368" i="12" s="1"/>
  <c r="C347" i="3"/>
  <c r="D347" i="3"/>
  <c r="E347" i="3" s="1"/>
  <c r="D368" i="12" l="1"/>
  <c r="C368" i="12"/>
  <c r="E368" i="12"/>
  <c r="H347" i="3"/>
  <c r="I347" i="3" s="1"/>
  <c r="F368" i="12" l="1"/>
  <c r="G368" i="12" s="1"/>
  <c r="B369" i="12" s="1"/>
  <c r="B348" i="3"/>
  <c r="G348" i="3" s="1"/>
  <c r="D369" i="12" l="1"/>
  <c r="C369" i="12"/>
  <c r="E369" i="12"/>
  <c r="C348" i="3"/>
  <c r="D348" i="3"/>
  <c r="E348" i="3" s="1"/>
  <c r="F369" i="12" l="1"/>
  <c r="G369" i="12" s="1"/>
  <c r="B370" i="12" s="1"/>
  <c r="H348" i="3"/>
  <c r="I348" i="3" s="1"/>
  <c r="D370" i="12" l="1"/>
  <c r="C370" i="12"/>
  <c r="E370" i="12"/>
  <c r="B349" i="3"/>
  <c r="G349" i="3" s="1"/>
  <c r="F370" i="12" l="1"/>
  <c r="G370" i="12" s="1"/>
  <c r="B371" i="12" s="1"/>
  <c r="C349" i="3"/>
  <c r="D349" i="3"/>
  <c r="E349" i="3" s="1"/>
  <c r="D371" i="12" l="1"/>
  <c r="C371" i="12"/>
  <c r="E371" i="12"/>
  <c r="H349" i="3"/>
  <c r="I349" i="3" s="1"/>
  <c r="B350" i="3" s="1"/>
  <c r="G350" i="3" s="1"/>
  <c r="F371" i="12" l="1"/>
  <c r="G371" i="12" s="1"/>
  <c r="B372" i="12" s="1"/>
  <c r="C350" i="3"/>
  <c r="D350" i="3"/>
  <c r="E350" i="3" s="1"/>
  <c r="D372" i="12" l="1"/>
  <c r="C372" i="12"/>
  <c r="E372" i="12"/>
  <c r="H350" i="3"/>
  <c r="I350" i="3" s="1"/>
  <c r="B351" i="3" s="1"/>
  <c r="G351" i="3" s="1"/>
  <c r="F372" i="12" l="1"/>
  <c r="G372" i="12" s="1"/>
  <c r="B373" i="12" s="1"/>
  <c r="C351" i="3"/>
  <c r="D351" i="3"/>
  <c r="E351" i="3" s="1"/>
  <c r="D373" i="12" l="1"/>
  <c r="C373" i="12"/>
  <c r="E373" i="12"/>
  <c r="H351" i="3"/>
  <c r="I351" i="3" s="1"/>
  <c r="F373" i="12" l="1"/>
  <c r="G373" i="12" s="1"/>
  <c r="B374" i="12" s="1"/>
  <c r="B352" i="3"/>
  <c r="G352" i="3" s="1"/>
  <c r="C374" i="12" l="1"/>
  <c r="D374" i="12"/>
  <c r="E374" i="12"/>
  <c r="C352" i="3"/>
  <c r="D352" i="3"/>
  <c r="E352" i="3" s="1"/>
  <c r="F374" i="12" l="1"/>
  <c r="G374" i="12" s="1"/>
  <c r="B375" i="12" s="1"/>
  <c r="H352" i="3"/>
  <c r="I352" i="3" s="1"/>
  <c r="C375" i="12" l="1"/>
  <c r="D375" i="12"/>
  <c r="E375" i="12"/>
  <c r="B353" i="3"/>
  <c r="G353" i="3" s="1"/>
  <c r="F375" i="12" l="1"/>
  <c r="G375" i="12" s="1"/>
  <c r="B376" i="12" s="1"/>
  <c r="C353" i="3"/>
  <c r="D353" i="3"/>
  <c r="E353" i="3" s="1"/>
  <c r="D376" i="12" l="1"/>
  <c r="C376" i="12"/>
  <c r="E376" i="12"/>
  <c r="H353" i="3"/>
  <c r="I353" i="3" s="1"/>
  <c r="F376" i="12" l="1"/>
  <c r="G376" i="12" s="1"/>
  <c r="B377" i="12" s="1"/>
  <c r="B354" i="3"/>
  <c r="G354" i="3" s="1"/>
  <c r="D377" i="12" l="1"/>
  <c r="C377" i="12"/>
  <c r="E377" i="12"/>
  <c r="C354" i="3"/>
  <c r="D354" i="3"/>
  <c r="E354" i="3" s="1"/>
  <c r="F377" i="12" l="1"/>
  <c r="G377" i="12" s="1"/>
  <c r="B378" i="12" s="1"/>
  <c r="H354" i="3"/>
  <c r="I354" i="3" s="1"/>
  <c r="D378" i="12" l="1"/>
  <c r="C378" i="12"/>
  <c r="E378" i="12"/>
  <c r="B355" i="3"/>
  <c r="G355" i="3" s="1"/>
  <c r="F378" i="12" l="1"/>
  <c r="G378" i="12" s="1"/>
  <c r="B379" i="12" s="1"/>
  <c r="F379" i="12" s="1"/>
  <c r="C355" i="3"/>
  <c r="D355" i="3"/>
  <c r="E355" i="3" s="1"/>
  <c r="D379" i="12" l="1"/>
  <c r="C379" i="12"/>
  <c r="E379" i="12"/>
  <c r="G379" i="12" s="1"/>
  <c r="H355" i="3"/>
  <c r="I355" i="3" s="1"/>
  <c r="B380" i="12" l="1"/>
  <c r="F380" i="12" s="1"/>
  <c r="B356" i="3"/>
  <c r="G356" i="3" s="1"/>
  <c r="D380" i="12" l="1"/>
  <c r="C380" i="12"/>
  <c r="E380" i="12"/>
  <c r="G380" i="12" s="1"/>
  <c r="C356" i="3"/>
  <c r="D356" i="3"/>
  <c r="E356" i="3" s="1"/>
  <c r="B381" i="12" l="1"/>
  <c r="F381" i="12" s="1"/>
  <c r="H356" i="3"/>
  <c r="I356" i="3" s="1"/>
  <c r="D381" i="12" l="1"/>
  <c r="C381" i="12"/>
  <c r="E381" i="12"/>
  <c r="B357" i="3"/>
  <c r="G357" i="3" s="1"/>
  <c r="G381" i="12" l="1"/>
  <c r="B382" i="12" s="1"/>
  <c r="F382" i="12" s="1"/>
  <c r="C357" i="3"/>
  <c r="D357" i="3"/>
  <c r="E357" i="3" s="1"/>
  <c r="D382" i="12" l="1"/>
  <c r="C382" i="12"/>
  <c r="E382" i="12"/>
  <c r="H357" i="3"/>
  <c r="I357" i="3" s="1"/>
  <c r="G382" i="12" l="1"/>
  <c r="B383" i="12" s="1"/>
  <c r="F383" i="12" s="1"/>
  <c r="B358" i="3"/>
  <c r="G358" i="3" s="1"/>
  <c r="D383" i="12" l="1"/>
  <c r="C383" i="12"/>
  <c r="E383" i="12"/>
  <c r="C358" i="3"/>
  <c r="D358" i="3"/>
  <c r="E358" i="3" s="1"/>
  <c r="G383" i="12" l="1"/>
  <c r="B384" i="12" s="1"/>
  <c r="F384" i="12" s="1"/>
  <c r="H358" i="3"/>
  <c r="I358" i="3" s="1"/>
  <c r="D384" i="12" l="1"/>
  <c r="C384" i="12"/>
  <c r="E384" i="12"/>
  <c r="G384" i="12" s="1"/>
  <c r="B359" i="3"/>
  <c r="G359" i="3" s="1"/>
  <c r="B385" i="12" l="1"/>
  <c r="F385" i="12" s="1"/>
  <c r="C359" i="3"/>
  <c r="D359" i="3"/>
  <c r="E359" i="3" s="1"/>
  <c r="D385" i="12" l="1"/>
  <c r="C385" i="12"/>
  <c r="E385" i="12"/>
  <c r="H359" i="3"/>
  <c r="I359" i="3" s="1"/>
  <c r="B360" i="3" s="1"/>
  <c r="G360" i="3" s="1"/>
  <c r="G385" i="12" l="1"/>
  <c r="B386" i="12" s="1"/>
  <c r="F386" i="12" s="1"/>
  <c r="C360" i="3"/>
  <c r="D360" i="3"/>
  <c r="E360" i="3" s="1"/>
  <c r="C386" i="12" l="1"/>
  <c r="D386" i="12"/>
  <c r="E386" i="12"/>
  <c r="H360" i="3"/>
  <c r="I360" i="3" s="1"/>
  <c r="G386" i="12" l="1"/>
  <c r="B387" i="12" s="1"/>
  <c r="F387" i="12" s="1"/>
  <c r="B361" i="3"/>
  <c r="G361" i="3" s="1"/>
  <c r="C387" i="12" l="1"/>
  <c r="D387" i="12"/>
  <c r="E387" i="12"/>
  <c r="C361" i="3"/>
  <c r="D361" i="3"/>
  <c r="E361" i="3" s="1"/>
  <c r="G387" i="12" l="1"/>
  <c r="B388" i="12" s="1"/>
  <c r="F388" i="12" s="1"/>
  <c r="H361" i="3"/>
  <c r="I361" i="3" s="1"/>
  <c r="D388" i="12" l="1"/>
  <c r="C388" i="12"/>
  <c r="E388" i="12"/>
  <c r="B362" i="3"/>
  <c r="G362" i="3" s="1"/>
  <c r="G388" i="12" l="1"/>
  <c r="B389" i="12" s="1"/>
  <c r="F389" i="12" s="1"/>
  <c r="C362" i="3"/>
  <c r="D362" i="3"/>
  <c r="E362" i="3" s="1"/>
  <c r="D389" i="12" l="1"/>
  <c r="C389" i="12"/>
  <c r="E389" i="12"/>
  <c r="H362" i="3"/>
  <c r="I362" i="3" s="1"/>
  <c r="G389" i="12" l="1"/>
  <c r="B390" i="12" s="1"/>
  <c r="F390" i="12" s="1"/>
  <c r="B363" i="3"/>
  <c r="G363" i="3" s="1"/>
  <c r="C390" i="12" l="1"/>
  <c r="D390" i="12"/>
  <c r="E390" i="12"/>
  <c r="G390" i="12" s="1"/>
  <c r="C363" i="3"/>
  <c r="D363" i="3"/>
  <c r="E363" i="3" s="1"/>
  <c r="B391" i="12" l="1"/>
  <c r="F391" i="12" s="1"/>
  <c r="H363" i="3"/>
  <c r="I363" i="3" s="1"/>
  <c r="D391" i="12" l="1"/>
  <c r="C391" i="12"/>
  <c r="E391" i="12"/>
  <c r="G391" i="12" s="1"/>
  <c r="B364" i="3"/>
  <c r="G364" i="3" s="1"/>
  <c r="B392" i="12" l="1"/>
  <c r="F392" i="12" s="1"/>
  <c r="C364" i="3"/>
  <c r="D364" i="3"/>
  <c r="E364" i="3" s="1"/>
  <c r="D392" i="12" l="1"/>
  <c r="C392" i="12"/>
  <c r="E392" i="12"/>
  <c r="H364" i="3"/>
  <c r="I364" i="3" s="1"/>
  <c r="G392" i="12" l="1"/>
  <c r="B393" i="12" s="1"/>
  <c r="F393" i="12" s="1"/>
  <c r="B365" i="3"/>
  <c r="G365" i="3" s="1"/>
  <c r="C393" i="12" l="1"/>
  <c r="D393" i="12"/>
  <c r="E393" i="12"/>
  <c r="C365" i="3"/>
  <c r="D365" i="3"/>
  <c r="E365" i="3" s="1"/>
  <c r="G393" i="12" l="1"/>
  <c r="B394" i="12" s="1"/>
  <c r="F394" i="12" s="1"/>
  <c r="H365" i="3"/>
  <c r="I365" i="3" s="1"/>
  <c r="D394" i="12" l="1"/>
  <c r="C394" i="12"/>
  <c r="E394" i="12"/>
  <c r="B366" i="3"/>
  <c r="G366" i="3" s="1"/>
  <c r="G394" i="12" l="1"/>
  <c r="B395" i="12" s="1"/>
  <c r="F395" i="12" s="1"/>
  <c r="C366" i="3"/>
  <c r="D366" i="3"/>
  <c r="E366" i="3" s="1"/>
  <c r="D395" i="12" l="1"/>
  <c r="C395" i="12"/>
  <c r="E395" i="12"/>
  <c r="H366" i="3"/>
  <c r="I366" i="3" s="1"/>
  <c r="G395" i="12" l="1"/>
  <c r="B396" i="12" s="1"/>
  <c r="F396" i="12" s="1"/>
  <c r="B367" i="3"/>
  <c r="G367" i="3" s="1"/>
  <c r="D396" i="12" l="1"/>
  <c r="C396" i="12"/>
  <c r="E396" i="12"/>
  <c r="G396" i="12" s="1"/>
  <c r="C367" i="3"/>
  <c r="D367" i="3"/>
  <c r="E367" i="3" s="1"/>
  <c r="B397" i="12" l="1"/>
  <c r="F397" i="12" s="1"/>
  <c r="H367" i="3"/>
  <c r="I367" i="3" s="1"/>
  <c r="D397" i="12" l="1"/>
  <c r="C397" i="12"/>
  <c r="E397" i="12"/>
  <c r="B368" i="3"/>
  <c r="G368" i="3" s="1"/>
  <c r="G397" i="12" l="1"/>
  <c r="B398" i="12" s="1"/>
  <c r="F398" i="12" s="1"/>
  <c r="C368" i="3"/>
  <c r="D368" i="3"/>
  <c r="E368" i="3" s="1"/>
  <c r="C398" i="12" l="1"/>
  <c r="D398" i="12"/>
  <c r="E398" i="12"/>
  <c r="H368" i="3"/>
  <c r="I368" i="3" s="1"/>
  <c r="G398" i="12" l="1"/>
  <c r="B399" i="12" s="1"/>
  <c r="F399" i="12" s="1"/>
  <c r="B369" i="3"/>
  <c r="G369" i="3" s="1"/>
  <c r="C399" i="12" l="1"/>
  <c r="D399" i="12"/>
  <c r="E399" i="12"/>
  <c r="C369" i="3"/>
  <c r="D369" i="3"/>
  <c r="E369" i="3" s="1"/>
  <c r="G399" i="12" l="1"/>
  <c r="B400" i="12" s="1"/>
  <c r="F400" i="12" s="1"/>
  <c r="H369" i="3"/>
  <c r="I369" i="3" s="1"/>
  <c r="D400" i="12" l="1"/>
  <c r="C400" i="12"/>
  <c r="E400" i="12"/>
  <c r="B370" i="3"/>
  <c r="G370" i="3" s="1"/>
  <c r="G400" i="12" l="1"/>
  <c r="B401" i="12" s="1"/>
  <c r="F401" i="12" s="1"/>
  <c r="C370" i="3"/>
  <c r="D370" i="3"/>
  <c r="E370" i="3" s="1"/>
  <c r="C401" i="12" l="1"/>
  <c r="D401" i="12"/>
  <c r="E401" i="12"/>
  <c r="H370" i="3"/>
  <c r="I370" i="3" s="1"/>
  <c r="G401" i="12" l="1"/>
  <c r="B402" i="12" s="1"/>
  <c r="F402" i="12" s="1"/>
  <c r="B371" i="3"/>
  <c r="G371" i="3" s="1"/>
  <c r="D402" i="12" l="1"/>
  <c r="C402" i="12"/>
  <c r="E402" i="12"/>
  <c r="G402" i="12" s="1"/>
  <c r="C371" i="3"/>
  <c r="D371" i="3"/>
  <c r="E371" i="3" s="1"/>
  <c r="B403" i="12" l="1"/>
  <c r="F403" i="12" s="1"/>
  <c r="H371" i="3"/>
  <c r="I371" i="3" s="1"/>
  <c r="B372" i="3" s="1"/>
  <c r="G372" i="3" s="1"/>
  <c r="D403" i="12" l="1"/>
  <c r="C403" i="12"/>
  <c r="E403" i="12"/>
  <c r="G403" i="12" s="1"/>
  <c r="C372" i="3"/>
  <c r="D372" i="3"/>
  <c r="E372" i="3" s="1"/>
  <c r="B404" i="12" l="1"/>
  <c r="F404" i="12" s="1"/>
  <c r="H372" i="3"/>
  <c r="I372" i="3" s="1"/>
  <c r="D404" i="12" l="1"/>
  <c r="C404" i="12"/>
  <c r="E404" i="12"/>
  <c r="G404" i="12" s="1"/>
  <c r="B373" i="3"/>
  <c r="G373" i="3" s="1"/>
  <c r="B405" i="12" l="1"/>
  <c r="F405" i="12" s="1"/>
  <c r="C373" i="3"/>
  <c r="D373" i="3"/>
  <c r="E373" i="3" s="1"/>
  <c r="D405" i="12" l="1"/>
  <c r="C405" i="12"/>
  <c r="E405" i="12"/>
  <c r="G405" i="12" s="1"/>
  <c r="H373" i="3"/>
  <c r="I373" i="3" s="1"/>
  <c r="B406" i="12" l="1"/>
  <c r="F406" i="12" s="1"/>
  <c r="B374" i="3"/>
  <c r="G374" i="3" s="1"/>
  <c r="D406" i="12" l="1"/>
  <c r="C406" i="12"/>
  <c r="E406" i="12"/>
  <c r="C374" i="3"/>
  <c r="D374" i="3"/>
  <c r="E374" i="3" s="1"/>
  <c r="G406" i="12" l="1"/>
  <c r="B407" i="12" s="1"/>
  <c r="F407" i="12" s="1"/>
  <c r="H374" i="3"/>
  <c r="I374" i="3" s="1"/>
  <c r="D407" i="12" l="1"/>
  <c r="C407" i="12"/>
  <c r="E407" i="12"/>
  <c r="B375" i="3"/>
  <c r="G375" i="3" s="1"/>
  <c r="G407" i="12" l="1"/>
  <c r="B408" i="12" s="1"/>
  <c r="F408" i="12" s="1"/>
  <c r="C375" i="3"/>
  <c r="D375" i="3"/>
  <c r="E375" i="3" s="1"/>
  <c r="D408" i="12" l="1"/>
  <c r="C408" i="12"/>
  <c r="E408" i="12"/>
  <c r="G408" i="12" s="1"/>
  <c r="H375" i="3"/>
  <c r="I375" i="3" s="1"/>
  <c r="B409" i="12" l="1"/>
  <c r="F409" i="12" s="1"/>
  <c r="B376" i="3"/>
  <c r="G376" i="3" s="1"/>
  <c r="D409" i="12" l="1"/>
  <c r="C409" i="12"/>
  <c r="E409" i="12"/>
  <c r="C376" i="3"/>
  <c r="D376" i="3"/>
  <c r="E376" i="3" s="1"/>
  <c r="G409" i="12" l="1"/>
  <c r="B410" i="12" s="1"/>
  <c r="F410" i="12" s="1"/>
  <c r="H376" i="3"/>
  <c r="I376" i="3" s="1"/>
  <c r="C410" i="12" l="1"/>
  <c r="D410" i="12"/>
  <c r="E410" i="12"/>
  <c r="B377" i="3"/>
  <c r="G377" i="3" s="1"/>
  <c r="G410" i="12" l="1"/>
  <c r="B411" i="12" s="1"/>
  <c r="F411" i="12" s="1"/>
  <c r="C377" i="3"/>
  <c r="D377" i="3"/>
  <c r="E377" i="3" s="1"/>
  <c r="C411" i="12" l="1"/>
  <c r="D411" i="12"/>
  <c r="E411" i="12"/>
  <c r="H377" i="3"/>
  <c r="I377" i="3" s="1"/>
  <c r="G411" i="12" l="1"/>
  <c r="B412" i="12" s="1"/>
  <c r="F412" i="12" s="1"/>
  <c r="B378" i="3"/>
  <c r="G378" i="3" s="1"/>
  <c r="D412" i="12" l="1"/>
  <c r="C412" i="12"/>
  <c r="E412" i="12"/>
  <c r="C378" i="3"/>
  <c r="D378" i="3"/>
  <c r="E378" i="3" s="1"/>
  <c r="G412" i="12" l="1"/>
  <c r="B413" i="12" s="1"/>
  <c r="F413" i="12" s="1"/>
  <c r="H378" i="3"/>
  <c r="I378" i="3" s="1"/>
  <c r="C413" i="12" l="1"/>
  <c r="D413" i="12"/>
  <c r="E413" i="12"/>
  <c r="G413" i="12" s="1"/>
  <c r="B379" i="3"/>
  <c r="G379" i="3" s="1"/>
  <c r="B414" i="12" l="1"/>
  <c r="F414" i="12" s="1"/>
  <c r="C379" i="3"/>
  <c r="D379" i="3"/>
  <c r="E379" i="3" s="1"/>
  <c r="D414" i="12" l="1"/>
  <c r="C414" i="12"/>
  <c r="E414" i="12"/>
  <c r="G414" i="12" s="1"/>
  <c r="H379" i="3"/>
  <c r="I379" i="3" s="1"/>
  <c r="B415" i="12" l="1"/>
  <c r="F415" i="12" s="1"/>
  <c r="B380" i="3"/>
  <c r="G380" i="3" s="1"/>
  <c r="D415" i="12" l="1"/>
  <c r="C415" i="12"/>
  <c r="E415" i="12"/>
  <c r="G415" i="12" s="1"/>
  <c r="C380" i="3"/>
  <c r="D380" i="3"/>
  <c r="E380" i="3" s="1"/>
  <c r="B416" i="12" l="1"/>
  <c r="F416" i="12" s="1"/>
  <c r="H380" i="3"/>
  <c r="I380" i="3" s="1"/>
  <c r="D416" i="12" l="1"/>
  <c r="C416" i="12"/>
  <c r="E416" i="12"/>
  <c r="G416" i="12" s="1"/>
  <c r="B381" i="3"/>
  <c r="G381" i="3" s="1"/>
  <c r="B417" i="12" l="1"/>
  <c r="F417" i="12" s="1"/>
  <c r="C381" i="3"/>
  <c r="D381" i="3"/>
  <c r="E381" i="3" s="1"/>
  <c r="D417" i="12" l="1"/>
  <c r="C417" i="12"/>
  <c r="E417" i="12"/>
  <c r="H381" i="3"/>
  <c r="I381" i="3" s="1"/>
  <c r="G417" i="12" l="1"/>
  <c r="B418" i="12" s="1"/>
  <c r="F418" i="12" s="1"/>
  <c r="B382" i="3"/>
  <c r="G382" i="3" s="1"/>
  <c r="D418" i="12" l="1"/>
  <c r="C418" i="12"/>
  <c r="E418" i="12"/>
  <c r="C382" i="3"/>
  <c r="D382" i="3"/>
  <c r="E382" i="3" s="1"/>
  <c r="G418" i="12" l="1"/>
  <c r="B419" i="12" s="1"/>
  <c r="F419" i="12" s="1"/>
  <c r="H382" i="3"/>
  <c r="I382" i="3" s="1"/>
  <c r="C419" i="12" l="1"/>
  <c r="D419" i="12"/>
  <c r="E419" i="12"/>
  <c r="B383" i="3"/>
  <c r="G383" i="3" s="1"/>
  <c r="G419" i="12" l="1"/>
  <c r="B420" i="12" s="1"/>
  <c r="F420" i="12" s="1"/>
  <c r="C383" i="3"/>
  <c r="D383" i="3"/>
  <c r="E383" i="3" s="1"/>
  <c r="D420" i="12" l="1"/>
  <c r="C420" i="12"/>
  <c r="E420" i="12"/>
  <c r="H383" i="3"/>
  <c r="I383" i="3" s="1"/>
  <c r="B384" i="3" s="1"/>
  <c r="G384" i="3" s="1"/>
  <c r="G420" i="12" l="1"/>
  <c r="B421" i="12" s="1"/>
  <c r="F421" i="12" s="1"/>
  <c r="C384" i="3"/>
  <c r="D384" i="3"/>
  <c r="E384" i="3" s="1"/>
  <c r="D421" i="12" l="1"/>
  <c r="C421" i="12"/>
  <c r="E421" i="12"/>
  <c r="H384" i="3"/>
  <c r="I384" i="3" s="1"/>
  <c r="G421" i="12" l="1"/>
  <c r="B422" i="12" s="1"/>
  <c r="F422" i="12" s="1"/>
  <c r="B385" i="3"/>
  <c r="G385" i="3" s="1"/>
  <c r="C422" i="12" l="1"/>
  <c r="D422" i="12"/>
  <c r="E422" i="12"/>
  <c r="C385" i="3"/>
  <c r="D385" i="3"/>
  <c r="E385" i="3" s="1"/>
  <c r="G422" i="12" l="1"/>
  <c r="B423" i="12" s="1"/>
  <c r="F423" i="12" s="1"/>
  <c r="H385" i="3"/>
  <c r="I385" i="3" s="1"/>
  <c r="C423" i="12" l="1"/>
  <c r="D423" i="12"/>
  <c r="E423" i="12"/>
  <c r="B386" i="3"/>
  <c r="G386" i="3" s="1"/>
  <c r="G423" i="12" l="1"/>
  <c r="B424" i="12" s="1"/>
  <c r="F424" i="12" s="1"/>
  <c r="C386" i="3"/>
  <c r="D386" i="3"/>
  <c r="E386" i="3" s="1"/>
  <c r="D424" i="12" l="1"/>
  <c r="C424" i="12"/>
  <c r="E424" i="12"/>
  <c r="H386" i="3"/>
  <c r="I386" i="3" s="1"/>
  <c r="G424" i="12" l="1"/>
  <c r="B425" i="12" s="1"/>
  <c r="F425" i="12" s="1"/>
  <c r="B387" i="3"/>
  <c r="G387" i="3" s="1"/>
  <c r="D425" i="12" l="1"/>
  <c r="C425" i="12"/>
  <c r="E425" i="12"/>
  <c r="G425" i="12" s="1"/>
  <c r="C387" i="3"/>
  <c r="D387" i="3"/>
  <c r="E387" i="3" s="1"/>
  <c r="B426" i="12" l="1"/>
  <c r="F426" i="12" s="1"/>
  <c r="H387" i="3"/>
  <c r="I387" i="3" s="1"/>
  <c r="D426" i="12" l="1"/>
  <c r="C426" i="12"/>
  <c r="E426" i="12"/>
  <c r="G426" i="12" s="1"/>
  <c r="B388" i="3"/>
  <c r="G388" i="3" s="1"/>
  <c r="B427" i="12" l="1"/>
  <c r="F427" i="12" s="1"/>
  <c r="C388" i="3"/>
  <c r="D388" i="3"/>
  <c r="E388" i="3" s="1"/>
  <c r="D427" i="12" l="1"/>
  <c r="C427" i="12"/>
  <c r="E427" i="12"/>
  <c r="G427" i="12" s="1"/>
  <c r="H388" i="3"/>
  <c r="I388" i="3" s="1"/>
  <c r="B428" i="12" l="1"/>
  <c r="F428" i="12" s="1"/>
  <c r="B389" i="3"/>
  <c r="G389" i="3" s="1"/>
  <c r="D428" i="12" l="1"/>
  <c r="C428" i="12"/>
  <c r="E428" i="12"/>
  <c r="C389" i="3"/>
  <c r="D389" i="3"/>
  <c r="E389" i="3" s="1"/>
  <c r="G428" i="12" l="1"/>
  <c r="B429" i="12" s="1"/>
  <c r="F429" i="12" s="1"/>
  <c r="H389" i="3"/>
  <c r="I389" i="3" s="1"/>
  <c r="D429" i="12" l="1"/>
  <c r="C429" i="12"/>
  <c r="E429" i="12"/>
  <c r="B390" i="3"/>
  <c r="G390" i="3" s="1"/>
  <c r="G429" i="12" l="1"/>
  <c r="B430" i="12" s="1"/>
  <c r="F430" i="12" s="1"/>
  <c r="C390" i="3"/>
  <c r="D390" i="3"/>
  <c r="E390" i="3" s="1"/>
  <c r="D430" i="12" l="1"/>
  <c r="C430" i="12"/>
  <c r="E430" i="12"/>
  <c r="H390" i="3"/>
  <c r="I390" i="3" s="1"/>
  <c r="G430" i="12" l="1"/>
  <c r="B431" i="12" s="1"/>
  <c r="F431" i="12" s="1"/>
  <c r="B391" i="3"/>
  <c r="G391" i="3" s="1"/>
  <c r="D431" i="12" l="1"/>
  <c r="C431" i="12"/>
  <c r="E431" i="12"/>
  <c r="C391" i="3"/>
  <c r="D391" i="3"/>
  <c r="E391" i="3" s="1"/>
  <c r="G431" i="12" l="1"/>
  <c r="B432" i="12" s="1"/>
  <c r="F432" i="12" s="1"/>
  <c r="H391" i="3"/>
  <c r="I391" i="3" s="1"/>
  <c r="D432" i="12" l="1"/>
  <c r="C432" i="12"/>
  <c r="E432" i="12"/>
  <c r="G432" i="12" s="1"/>
  <c r="B392" i="3"/>
  <c r="G392" i="3" s="1"/>
  <c r="B433" i="12" l="1"/>
  <c r="F433" i="12" s="1"/>
  <c r="C392" i="3"/>
  <c r="D392" i="3"/>
  <c r="E392" i="3" s="1"/>
  <c r="D433" i="12" l="1"/>
  <c r="C433" i="12"/>
  <c r="E433" i="12"/>
  <c r="H392" i="3"/>
  <c r="I392" i="3" s="1"/>
  <c r="G433" i="12" l="1"/>
  <c r="B434" i="12" s="1"/>
  <c r="F434" i="12" s="1"/>
  <c r="B393" i="3"/>
  <c r="G393" i="3" s="1"/>
  <c r="C434" i="12" l="1"/>
  <c r="D434" i="12"/>
  <c r="E434" i="12"/>
  <c r="C393" i="3"/>
  <c r="D393" i="3"/>
  <c r="E393" i="3" s="1"/>
  <c r="G434" i="12" l="1"/>
  <c r="B435" i="12" s="1"/>
  <c r="F435" i="12" s="1"/>
  <c r="H393" i="3"/>
  <c r="I393" i="3" s="1"/>
  <c r="C435" i="12" l="1"/>
  <c r="D435" i="12"/>
  <c r="E435" i="12"/>
  <c r="B394" i="3"/>
  <c r="G394" i="3" s="1"/>
  <c r="G435" i="12" l="1"/>
  <c r="B436" i="12" s="1"/>
  <c r="F436" i="12" s="1"/>
  <c r="C394" i="3"/>
  <c r="D394" i="3"/>
  <c r="E394" i="3" s="1"/>
  <c r="D436" i="12" l="1"/>
  <c r="C436" i="12"/>
  <c r="E436" i="12"/>
  <c r="H394" i="3"/>
  <c r="I394" i="3" s="1"/>
  <c r="G436" i="12" l="1"/>
  <c r="B437" i="12" s="1"/>
  <c r="F437" i="12" s="1"/>
  <c r="B395" i="3"/>
  <c r="G395" i="3" s="1"/>
  <c r="D437" i="12" l="1"/>
  <c r="C437" i="12"/>
  <c r="E437" i="12"/>
  <c r="G437" i="12" s="1"/>
  <c r="C395" i="3"/>
  <c r="D395" i="3"/>
  <c r="E395" i="3" s="1"/>
  <c r="B438" i="12" l="1"/>
  <c r="F438" i="12" s="1"/>
  <c r="H395" i="3"/>
  <c r="I395" i="3" s="1"/>
  <c r="D438" i="12" l="1"/>
  <c r="C438" i="12"/>
  <c r="E438" i="12"/>
  <c r="G438" i="12" s="1"/>
  <c r="B396" i="3"/>
  <c r="G396" i="3" s="1"/>
  <c r="B439" i="12" l="1"/>
  <c r="F439" i="12" s="1"/>
  <c r="C396" i="3"/>
  <c r="D396" i="3"/>
  <c r="E396" i="3" s="1"/>
  <c r="D439" i="12" l="1"/>
  <c r="C439" i="12"/>
  <c r="E439" i="12"/>
  <c r="H396" i="3"/>
  <c r="I396" i="3" s="1"/>
  <c r="G439" i="12" l="1"/>
  <c r="B440" i="12" s="1"/>
  <c r="F440" i="12" s="1"/>
  <c r="B397" i="3"/>
  <c r="G397" i="3" s="1"/>
  <c r="D440" i="12" l="1"/>
  <c r="G440" i="12" s="1"/>
  <c r="C440" i="12"/>
  <c r="E440" i="12"/>
  <c r="C397" i="3"/>
  <c r="D397" i="3"/>
  <c r="E397" i="3" s="1"/>
  <c r="B441" i="12" l="1"/>
  <c r="F441" i="12" s="1"/>
  <c r="H397" i="3"/>
  <c r="I397" i="3" s="1"/>
  <c r="D441" i="12" l="1"/>
  <c r="C441" i="12"/>
  <c r="E441" i="12"/>
  <c r="B398" i="3"/>
  <c r="G398" i="3" s="1"/>
  <c r="G441" i="12" l="1"/>
  <c r="B442" i="12" s="1"/>
  <c r="F442" i="12" s="1"/>
  <c r="C398" i="3"/>
  <c r="D398" i="3"/>
  <c r="E398" i="3" s="1"/>
  <c r="D442" i="12" l="1"/>
  <c r="C442" i="12"/>
  <c r="E442" i="12"/>
  <c r="H398" i="3"/>
  <c r="I398" i="3" s="1"/>
  <c r="G442" i="12" l="1"/>
  <c r="B443" i="12" s="1"/>
  <c r="F443" i="12" s="1"/>
  <c r="B399" i="3"/>
  <c r="G399" i="3" s="1"/>
  <c r="D443" i="12" l="1"/>
  <c r="C443" i="12"/>
  <c r="E443" i="12"/>
  <c r="G443" i="12" s="1"/>
  <c r="C399" i="3"/>
  <c r="D399" i="3"/>
  <c r="E399" i="3" s="1"/>
  <c r="B444" i="12" l="1"/>
  <c r="F444" i="12" s="1"/>
  <c r="H399" i="3"/>
  <c r="I399" i="3" s="1"/>
  <c r="D444" i="12" l="1"/>
  <c r="C444" i="12"/>
  <c r="E444" i="12"/>
  <c r="G444" i="12" s="1"/>
  <c r="B400" i="3"/>
  <c r="G400" i="3" s="1"/>
  <c r="B445" i="12" l="1"/>
  <c r="F445" i="12" s="1"/>
  <c r="C400" i="3"/>
  <c r="D400" i="3"/>
  <c r="E400" i="3" s="1"/>
  <c r="D445" i="12" l="1"/>
  <c r="C445" i="12"/>
  <c r="E445" i="12"/>
  <c r="H400" i="3"/>
  <c r="I400" i="3" s="1"/>
  <c r="B401" i="3" s="1"/>
  <c r="G401" i="3" s="1"/>
  <c r="G445" i="12" l="1"/>
  <c r="B446" i="12" s="1"/>
  <c r="F446" i="12" s="1"/>
  <c r="C401" i="3"/>
  <c r="D401" i="3"/>
  <c r="E401" i="3" s="1"/>
  <c r="C446" i="12" l="1"/>
  <c r="D446" i="12"/>
  <c r="E446" i="12"/>
  <c r="H401" i="3"/>
  <c r="I401" i="3" s="1"/>
  <c r="G446" i="12" l="1"/>
  <c r="B447" i="12" s="1"/>
  <c r="F447" i="12" s="1"/>
  <c r="B402" i="3"/>
  <c r="G402" i="3" s="1"/>
  <c r="D447" i="12" l="1"/>
  <c r="G447" i="12" s="1"/>
  <c r="C447" i="12"/>
  <c r="E447" i="12"/>
  <c r="C402" i="3"/>
  <c r="D402" i="3"/>
  <c r="E402" i="3" s="1"/>
  <c r="B448" i="12" l="1"/>
  <c r="F448" i="12" s="1"/>
  <c r="H402" i="3"/>
  <c r="I402" i="3" s="1"/>
  <c r="D448" i="12" l="1"/>
  <c r="C448" i="12"/>
  <c r="E448" i="12"/>
  <c r="B403" i="3"/>
  <c r="G403" i="3" s="1"/>
  <c r="G448" i="12" l="1"/>
  <c r="B449" i="12" s="1"/>
  <c r="F449" i="12" s="1"/>
  <c r="C403" i="3"/>
  <c r="D403" i="3"/>
  <c r="E403" i="3" s="1"/>
  <c r="D449" i="12" l="1"/>
  <c r="C449" i="12"/>
  <c r="E449" i="12"/>
  <c r="H403" i="3"/>
  <c r="I403" i="3" s="1"/>
  <c r="G449" i="12" l="1"/>
  <c r="B450" i="12" s="1"/>
  <c r="F450" i="12" s="1"/>
  <c r="B404" i="3"/>
  <c r="G404" i="3" s="1"/>
  <c r="D450" i="12" l="1"/>
  <c r="C450" i="12"/>
  <c r="E450" i="12"/>
  <c r="C404" i="3"/>
  <c r="D404" i="3"/>
  <c r="E404" i="3" s="1"/>
  <c r="G450" i="12" l="1"/>
  <c r="B451" i="12" s="1"/>
  <c r="F451" i="12" s="1"/>
  <c r="H404" i="3"/>
  <c r="I404" i="3" s="1"/>
  <c r="D451" i="12" l="1"/>
  <c r="C451" i="12"/>
  <c r="E451" i="12"/>
  <c r="G451" i="12" s="1"/>
  <c r="B405" i="3"/>
  <c r="G405" i="3" s="1"/>
  <c r="B452" i="12" l="1"/>
  <c r="F452" i="12" s="1"/>
  <c r="C405" i="3"/>
  <c r="D405" i="3"/>
  <c r="E405" i="3" s="1"/>
  <c r="D452" i="12" l="1"/>
  <c r="C452" i="12"/>
  <c r="E452" i="12"/>
  <c r="H405" i="3"/>
  <c r="I405" i="3" s="1"/>
  <c r="G452" i="12" l="1"/>
  <c r="B453" i="12" s="1"/>
  <c r="F453" i="12" s="1"/>
  <c r="B406" i="3"/>
  <c r="G406" i="3" s="1"/>
  <c r="D453" i="12" l="1"/>
  <c r="C453" i="12"/>
  <c r="E453" i="12"/>
  <c r="C406" i="3"/>
  <c r="D406" i="3"/>
  <c r="E406" i="3" s="1"/>
  <c r="G453" i="12" l="1"/>
  <c r="B454" i="12" s="1"/>
  <c r="F454" i="12" s="1"/>
  <c r="H406" i="3"/>
  <c r="I406" i="3" s="1"/>
  <c r="B407" i="3" s="1"/>
  <c r="G407" i="3" s="1"/>
  <c r="D454" i="12" l="1"/>
  <c r="C454" i="12"/>
  <c r="E454" i="12"/>
  <c r="C407" i="3"/>
  <c r="D407" i="3"/>
  <c r="E407" i="3" s="1"/>
  <c r="G454" i="12" l="1"/>
  <c r="B455" i="12" s="1"/>
  <c r="F455" i="12" s="1"/>
  <c r="H407" i="3"/>
  <c r="I407" i="3" s="1"/>
  <c r="B408" i="3" s="1"/>
  <c r="G408" i="3" s="1"/>
  <c r="D455" i="12" l="1"/>
  <c r="C455" i="12"/>
  <c r="E455" i="12"/>
  <c r="C408" i="3"/>
  <c r="D408" i="3"/>
  <c r="E408" i="3" s="1"/>
  <c r="G455" i="12" l="1"/>
  <c r="B456" i="12" s="1"/>
  <c r="F456" i="12" s="1"/>
  <c r="H408" i="3"/>
  <c r="I408" i="3" s="1"/>
  <c r="B409" i="3" s="1"/>
  <c r="G409" i="3" s="1"/>
  <c r="D456" i="12" l="1"/>
  <c r="C456" i="12"/>
  <c r="E456" i="12"/>
  <c r="G456" i="12" s="1"/>
  <c r="C409" i="3"/>
  <c r="D409" i="3"/>
  <c r="E409" i="3" s="1"/>
  <c r="B457" i="12" l="1"/>
  <c r="F457" i="12" s="1"/>
  <c r="H409" i="3"/>
  <c r="I409" i="3" s="1"/>
  <c r="D457" i="12" l="1"/>
  <c r="C457" i="12"/>
  <c r="E457" i="12"/>
  <c r="B410" i="3"/>
  <c r="G410" i="3" s="1"/>
  <c r="G457" i="12" l="1"/>
  <c r="B458" i="12" s="1"/>
  <c r="F458" i="12" s="1"/>
  <c r="C410" i="3"/>
  <c r="D410" i="3"/>
  <c r="E410" i="3" s="1"/>
  <c r="C458" i="12" l="1"/>
  <c r="D458" i="12"/>
  <c r="E458" i="12"/>
  <c r="H410" i="3"/>
  <c r="I410" i="3" s="1"/>
  <c r="G458" i="12" l="1"/>
  <c r="B459" i="12" s="1"/>
  <c r="F459" i="12" s="1"/>
  <c r="B411" i="3"/>
  <c r="G411" i="3" s="1"/>
  <c r="D459" i="12" l="1"/>
  <c r="G459" i="12" s="1"/>
  <c r="C459" i="12"/>
  <c r="E459" i="12"/>
  <c r="C411" i="3"/>
  <c r="D411" i="3"/>
  <c r="E411" i="3" s="1"/>
  <c r="B460" i="12" l="1"/>
  <c r="F460" i="12" s="1"/>
  <c r="H411" i="3"/>
  <c r="I411" i="3" s="1"/>
  <c r="D460" i="12" l="1"/>
  <c r="C460" i="12"/>
  <c r="E460" i="12"/>
  <c r="G460" i="12" s="1"/>
  <c r="B412" i="3"/>
  <c r="G412" i="3" s="1"/>
  <c r="B461" i="12" l="1"/>
  <c r="F461" i="12" s="1"/>
  <c r="C412" i="3"/>
  <c r="D412" i="3"/>
  <c r="E412" i="3" s="1"/>
  <c r="D461" i="12" l="1"/>
  <c r="C461" i="12"/>
  <c r="E461" i="12"/>
  <c r="G461" i="12" s="1"/>
  <c r="H412" i="3"/>
  <c r="I412" i="3" s="1"/>
  <c r="B413" i="3" s="1"/>
  <c r="G413" i="3" s="1"/>
  <c r="B462" i="12" l="1"/>
  <c r="F462" i="12" s="1"/>
  <c r="C413" i="3"/>
  <c r="D413" i="3"/>
  <c r="E413" i="3" s="1"/>
  <c r="D462" i="12" l="1"/>
  <c r="C462" i="12"/>
  <c r="E462" i="12"/>
  <c r="H413" i="3"/>
  <c r="I413" i="3" s="1"/>
  <c r="G462" i="12" l="1"/>
  <c r="B463" i="12" s="1"/>
  <c r="F463" i="12" s="1"/>
  <c r="B414" i="3"/>
  <c r="G414" i="3" s="1"/>
  <c r="D463" i="12" l="1"/>
  <c r="C463" i="12"/>
  <c r="E463" i="12"/>
  <c r="G463" i="12" s="1"/>
  <c r="C414" i="3"/>
  <c r="D414" i="3"/>
  <c r="E414" i="3" s="1"/>
  <c r="B464" i="12" l="1"/>
  <c r="F464" i="12" s="1"/>
  <c r="H414" i="3"/>
  <c r="I414" i="3" s="1"/>
  <c r="D464" i="12" l="1"/>
  <c r="C464" i="12"/>
  <c r="E464" i="12"/>
  <c r="B415" i="3"/>
  <c r="G415" i="3" s="1"/>
  <c r="G464" i="12" l="1"/>
  <c r="B465" i="12" s="1"/>
  <c r="F465" i="12" s="1"/>
  <c r="C415" i="3"/>
  <c r="D415" i="3"/>
  <c r="E415" i="3" s="1"/>
  <c r="D465" i="12" l="1"/>
  <c r="C465" i="12"/>
  <c r="E465" i="12"/>
  <c r="H415" i="3"/>
  <c r="I415" i="3" s="1"/>
  <c r="G465" i="12" l="1"/>
  <c r="B466" i="12" s="1"/>
  <c r="F466" i="12" s="1"/>
  <c r="B416" i="3"/>
  <c r="G416" i="3" s="1"/>
  <c r="D466" i="12" l="1"/>
  <c r="C466" i="12"/>
  <c r="E466" i="12"/>
  <c r="C416" i="3"/>
  <c r="D416" i="3"/>
  <c r="E416" i="3" s="1"/>
  <c r="G466" i="12" l="1"/>
  <c r="B467" i="12" s="1"/>
  <c r="F467" i="12" s="1"/>
  <c r="H416" i="3"/>
  <c r="I416" i="3" s="1"/>
  <c r="D467" i="12" l="1"/>
  <c r="C467" i="12"/>
  <c r="E467" i="12"/>
  <c r="B417" i="3"/>
  <c r="G417" i="3" s="1"/>
  <c r="G467" i="12" l="1"/>
  <c r="B468" i="12" s="1"/>
  <c r="F468" i="12" s="1"/>
  <c r="C417" i="3"/>
  <c r="D417" i="3"/>
  <c r="E417" i="3" s="1"/>
  <c r="D468" i="12" l="1"/>
  <c r="C468" i="12"/>
  <c r="E468" i="12"/>
  <c r="H417" i="3"/>
  <c r="I417" i="3" s="1"/>
  <c r="G468" i="12" l="1"/>
  <c r="B469" i="12" s="1"/>
  <c r="F469" i="12" s="1"/>
  <c r="B418" i="3"/>
  <c r="G418" i="3" s="1"/>
  <c r="D469" i="12" l="1"/>
  <c r="C469" i="12"/>
  <c r="E469" i="12"/>
  <c r="C418" i="3"/>
  <c r="D418" i="3"/>
  <c r="E418" i="3" s="1"/>
  <c r="G469" i="12" l="1"/>
  <c r="B470" i="12" s="1"/>
  <c r="F470" i="12" s="1"/>
  <c r="H418" i="3"/>
  <c r="I418" i="3" s="1"/>
  <c r="C470" i="12" l="1"/>
  <c r="D470" i="12"/>
  <c r="E470" i="12"/>
  <c r="B419" i="3"/>
  <c r="G419" i="3" s="1"/>
  <c r="G470" i="12" l="1"/>
  <c r="B471" i="12" s="1"/>
  <c r="F471" i="12" s="1"/>
  <c r="C419" i="3"/>
  <c r="D419" i="3"/>
  <c r="E419" i="3" s="1"/>
  <c r="D471" i="12" l="1"/>
  <c r="C471" i="12"/>
  <c r="E471" i="12"/>
  <c r="H419" i="3"/>
  <c r="I419" i="3" s="1"/>
  <c r="G471" i="12" l="1"/>
  <c r="B472" i="12" s="1"/>
  <c r="F472" i="12" s="1"/>
  <c r="B420" i="3"/>
  <c r="G420" i="3" s="1"/>
  <c r="D472" i="12" l="1"/>
  <c r="C472" i="12"/>
  <c r="E472" i="12"/>
  <c r="C420" i="3"/>
  <c r="D420" i="3"/>
  <c r="E420" i="3" s="1"/>
  <c r="G472" i="12" l="1"/>
  <c r="B473" i="12" s="1"/>
  <c r="F473" i="12" s="1"/>
  <c r="H420" i="3"/>
  <c r="I420" i="3" s="1"/>
  <c r="B421" i="3" s="1"/>
  <c r="G421" i="3" s="1"/>
  <c r="D473" i="12" l="1"/>
  <c r="C473" i="12"/>
  <c r="E473" i="12"/>
  <c r="G473" i="12" s="1"/>
  <c r="C421" i="3"/>
  <c r="D421" i="3"/>
  <c r="E421" i="3" s="1"/>
  <c r="H421" i="3" s="1"/>
  <c r="I421" i="3" s="1"/>
  <c r="B474" i="12" l="1"/>
  <c r="F474" i="12" s="1"/>
  <c r="B422" i="3"/>
  <c r="G422" i="3" s="1"/>
  <c r="D474" i="12" l="1"/>
  <c r="C474" i="12"/>
  <c r="E474" i="12"/>
  <c r="C422" i="3"/>
  <c r="D422" i="3"/>
  <c r="E422" i="3" s="1"/>
  <c r="G474" i="12" l="1"/>
  <c r="B475" i="12" s="1"/>
  <c r="F475" i="12" s="1"/>
  <c r="H422" i="3"/>
  <c r="I422" i="3" s="1"/>
  <c r="D475" i="12" l="1"/>
  <c r="C475" i="12"/>
  <c r="E475" i="12"/>
  <c r="G475" i="12" s="1"/>
  <c r="B423" i="3"/>
  <c r="G423" i="3" s="1"/>
  <c r="B476" i="12" l="1"/>
  <c r="F476" i="12" s="1"/>
  <c r="C423" i="3"/>
  <c r="D423" i="3"/>
  <c r="E423" i="3" s="1"/>
  <c r="D476" i="12" l="1"/>
  <c r="C476" i="12"/>
  <c r="E476" i="12"/>
  <c r="H423" i="3"/>
  <c r="I423" i="3" s="1"/>
  <c r="G476" i="12" l="1"/>
  <c r="B477" i="12" s="1"/>
  <c r="F477" i="12" s="1"/>
  <c r="B424" i="3"/>
  <c r="G424" i="3" s="1"/>
  <c r="D477" i="12" l="1"/>
  <c r="C477" i="12"/>
  <c r="E477" i="12"/>
  <c r="C424" i="3"/>
  <c r="D424" i="3"/>
  <c r="E424" i="3" s="1"/>
  <c r="G477" i="12" l="1"/>
  <c r="B478" i="12" s="1"/>
  <c r="F478" i="12" s="1"/>
  <c r="H424" i="3"/>
  <c r="I424" i="3" s="1"/>
  <c r="D478" i="12" l="1"/>
  <c r="C478" i="12"/>
  <c r="E478" i="12"/>
  <c r="B425" i="3"/>
  <c r="G425" i="3" s="1"/>
  <c r="G478" i="12" l="1"/>
  <c r="B479" i="12" s="1"/>
  <c r="F479" i="12" s="1"/>
  <c r="C425" i="3"/>
  <c r="D425" i="3"/>
  <c r="E425" i="3" s="1"/>
  <c r="D479" i="12" l="1"/>
  <c r="C479" i="12"/>
  <c r="E479" i="12"/>
  <c r="H425" i="3"/>
  <c r="I425" i="3" s="1"/>
  <c r="B426" i="3" s="1"/>
  <c r="G426" i="3" s="1"/>
  <c r="G479" i="12" l="1"/>
  <c r="B480" i="12" s="1"/>
  <c r="F480" i="12" s="1"/>
  <c r="C426" i="3"/>
  <c r="D426" i="3"/>
  <c r="E426" i="3" s="1"/>
  <c r="D480" i="12" l="1"/>
  <c r="C480" i="12"/>
  <c r="E480" i="12"/>
  <c r="G480" i="12" s="1"/>
  <c r="H426" i="3"/>
  <c r="I426" i="3" s="1"/>
  <c r="B481" i="12" l="1"/>
  <c r="F481" i="12" s="1"/>
  <c r="B427" i="3"/>
  <c r="G427" i="3" s="1"/>
  <c r="D481" i="12" l="1"/>
  <c r="C481" i="12"/>
  <c r="E481" i="12"/>
  <c r="C427" i="3"/>
  <c r="D427" i="3"/>
  <c r="E427" i="3" s="1"/>
  <c r="H427" i="3" s="1"/>
  <c r="I427" i="3" s="1"/>
  <c r="G481" i="12" l="1"/>
  <c r="B482" i="12" s="1"/>
  <c r="F482" i="12" s="1"/>
  <c r="B428" i="3"/>
  <c r="G428" i="3" s="1"/>
  <c r="C482" i="12" l="1"/>
  <c r="D482" i="12"/>
  <c r="E482" i="12"/>
  <c r="G482" i="12" s="1"/>
  <c r="C428" i="3"/>
  <c r="D428" i="3"/>
  <c r="E428" i="3" s="1"/>
  <c r="B483" i="12" l="1"/>
  <c r="F483" i="12" s="1"/>
  <c r="H428" i="3"/>
  <c r="I428" i="3" s="1"/>
  <c r="D483" i="12" l="1"/>
  <c r="C483" i="12"/>
  <c r="E483" i="12"/>
  <c r="B429" i="3"/>
  <c r="G429" i="3" s="1"/>
  <c r="G483" i="12" l="1"/>
  <c r="B484" i="12" s="1"/>
  <c r="F484" i="12" s="1"/>
  <c r="C429" i="3"/>
  <c r="D429" i="3"/>
  <c r="E429" i="3" s="1"/>
  <c r="D484" i="12" l="1"/>
  <c r="C484" i="12"/>
  <c r="E484" i="12"/>
  <c r="H429" i="3"/>
  <c r="I429" i="3" s="1"/>
  <c r="G484" i="12" l="1"/>
  <c r="B485" i="12" s="1"/>
  <c r="F485" i="12" s="1"/>
  <c r="B430" i="3"/>
  <c r="G430" i="3" s="1"/>
  <c r="D485" i="12" l="1"/>
  <c r="C485" i="12"/>
  <c r="E485" i="12"/>
  <c r="C430" i="3"/>
  <c r="D430" i="3"/>
  <c r="E430" i="3" s="1"/>
  <c r="G485" i="12" l="1"/>
  <c r="B486" i="12" s="1"/>
  <c r="F486" i="12" s="1"/>
  <c r="H430" i="3"/>
  <c r="I430" i="3" s="1"/>
  <c r="D486" i="12" l="1"/>
  <c r="C486" i="12"/>
  <c r="E486" i="12"/>
  <c r="B431" i="3"/>
  <c r="G431" i="3" s="1"/>
  <c r="G486" i="12" l="1"/>
  <c r="B487" i="12" s="1"/>
  <c r="F487" i="12" s="1"/>
  <c r="C431" i="3"/>
  <c r="D431" i="3"/>
  <c r="E431" i="3" s="1"/>
  <c r="D487" i="12" l="1"/>
  <c r="C487" i="12"/>
  <c r="E487" i="12"/>
  <c r="G487" i="12" s="1"/>
  <c r="H431" i="3"/>
  <c r="I431" i="3" s="1"/>
  <c r="B432" i="3" s="1"/>
  <c r="G432" i="3" s="1"/>
  <c r="B488" i="12" l="1"/>
  <c r="F488" i="12" s="1"/>
  <c r="C432" i="3"/>
  <c r="D432" i="3"/>
  <c r="E432" i="3" s="1"/>
  <c r="D488" i="12" l="1"/>
  <c r="C488" i="12"/>
  <c r="E488" i="12"/>
  <c r="H432" i="3"/>
  <c r="I432" i="3" s="1"/>
  <c r="G488" i="12" l="1"/>
  <c r="B489" i="12" s="1"/>
  <c r="F489" i="12" s="1"/>
  <c r="B433" i="3"/>
  <c r="G433" i="3" s="1"/>
  <c r="D489" i="12" l="1"/>
  <c r="C489" i="12"/>
  <c r="E489" i="12"/>
  <c r="C433" i="3"/>
  <c r="D433" i="3"/>
  <c r="E433" i="3" s="1"/>
  <c r="G489" i="12" l="1"/>
  <c r="B490" i="12" s="1"/>
  <c r="F490" i="12" s="1"/>
  <c r="H433" i="3"/>
  <c r="I433" i="3" s="1"/>
  <c r="D490" i="12" l="1"/>
  <c r="C490" i="12"/>
  <c r="E490" i="12"/>
  <c r="G490" i="12" s="1"/>
  <c r="B434" i="3"/>
  <c r="G434" i="3" s="1"/>
  <c r="B491" i="12" l="1"/>
  <c r="F491" i="12" s="1"/>
  <c r="C434" i="3"/>
  <c r="D434" i="3"/>
  <c r="E434" i="3" s="1"/>
  <c r="D491" i="12" l="1"/>
  <c r="C491" i="12"/>
  <c r="E491" i="12"/>
  <c r="H434" i="3"/>
  <c r="I434" i="3" s="1"/>
  <c r="G491" i="12" l="1"/>
  <c r="B492" i="12" s="1"/>
  <c r="F492" i="12" s="1"/>
  <c r="B435" i="3"/>
  <c r="G435" i="3" s="1"/>
  <c r="D492" i="12" l="1"/>
  <c r="C492" i="12"/>
  <c r="E492" i="12"/>
  <c r="G492" i="12" s="1"/>
  <c r="C435" i="3"/>
  <c r="D435" i="3"/>
  <c r="E435" i="3" s="1"/>
  <c r="B493" i="12" l="1"/>
  <c r="F493" i="12" s="1"/>
  <c r="H435" i="3"/>
  <c r="I435" i="3" s="1"/>
  <c r="D493" i="12" l="1"/>
  <c r="C493" i="12"/>
  <c r="E493" i="12"/>
  <c r="B436" i="3"/>
  <c r="G436" i="3" s="1"/>
  <c r="G493" i="12" l="1"/>
  <c r="B494" i="12" s="1"/>
  <c r="F494" i="12" s="1"/>
  <c r="C436" i="3"/>
  <c r="D436" i="3"/>
  <c r="E436" i="3" s="1"/>
  <c r="C494" i="12" l="1"/>
  <c r="D494" i="12"/>
  <c r="E494" i="12"/>
  <c r="H436" i="3"/>
  <c r="I436" i="3" s="1"/>
  <c r="B437" i="3" s="1"/>
  <c r="G437" i="3" s="1"/>
  <c r="G494" i="12" l="1"/>
  <c r="B495" i="12" s="1"/>
  <c r="F495" i="12" s="1"/>
  <c r="C437" i="3"/>
  <c r="D437" i="3"/>
  <c r="E437" i="3" s="1"/>
  <c r="D495" i="12" l="1"/>
  <c r="C495" i="12"/>
  <c r="E495" i="12"/>
  <c r="H437" i="3"/>
  <c r="I437" i="3" s="1"/>
  <c r="G495" i="12" l="1"/>
  <c r="B496" i="12" s="1"/>
  <c r="F496" i="12" s="1"/>
  <c r="B438" i="3"/>
  <c r="G438" i="3" s="1"/>
  <c r="D496" i="12" l="1"/>
  <c r="C496" i="12"/>
  <c r="E496" i="12"/>
  <c r="C438" i="3"/>
  <c r="D438" i="3"/>
  <c r="E438" i="3" s="1"/>
  <c r="G496" i="12" l="1"/>
  <c r="B497" i="12" s="1"/>
  <c r="F497" i="12" s="1"/>
  <c r="H438" i="3"/>
  <c r="I438" i="3" s="1"/>
  <c r="B439" i="3" s="1"/>
  <c r="G439" i="3" s="1"/>
  <c r="D497" i="12" l="1"/>
  <c r="C497" i="12"/>
  <c r="E497" i="12"/>
  <c r="G497" i="12" s="1"/>
  <c r="C439" i="3"/>
  <c r="D439" i="3"/>
  <c r="E439" i="3" s="1"/>
  <c r="B498" i="12" l="1"/>
  <c r="F498" i="12" s="1"/>
  <c r="H439" i="3"/>
  <c r="I439" i="3" s="1"/>
  <c r="D498" i="12" l="1"/>
  <c r="C498" i="12"/>
  <c r="E498" i="12"/>
  <c r="B440" i="3"/>
  <c r="G440" i="3" s="1"/>
  <c r="G498" i="12" l="1"/>
  <c r="B499" i="12" s="1"/>
  <c r="F499" i="12" s="1"/>
  <c r="C440" i="3"/>
  <c r="D440" i="3"/>
  <c r="E440" i="3" s="1"/>
  <c r="D499" i="12" l="1"/>
  <c r="C499" i="12"/>
  <c r="E499" i="12"/>
  <c r="G499" i="12" s="1"/>
  <c r="H440" i="3"/>
  <c r="I440" i="3" s="1"/>
  <c r="B500" i="12" l="1"/>
  <c r="F500" i="12" s="1"/>
  <c r="B441" i="3"/>
  <c r="G441" i="3" s="1"/>
  <c r="D500" i="12" l="1"/>
  <c r="C500" i="12"/>
  <c r="E500" i="12"/>
  <c r="C441" i="3"/>
  <c r="D441" i="3"/>
  <c r="E441" i="3" s="1"/>
  <c r="G500" i="12" l="1"/>
  <c r="B501" i="12" s="1"/>
  <c r="F501" i="12" s="1"/>
  <c r="H441" i="3"/>
  <c r="I441" i="3" s="1"/>
  <c r="B442" i="3" s="1"/>
  <c r="G442" i="3" s="1"/>
  <c r="D501" i="12" l="1"/>
  <c r="C501" i="12"/>
  <c r="E501" i="12"/>
  <c r="C442" i="3"/>
  <c r="D442" i="3"/>
  <c r="E442" i="3" s="1"/>
  <c r="G501" i="12" l="1"/>
  <c r="B502" i="12" s="1"/>
  <c r="F502" i="12" s="1"/>
  <c r="H442" i="3"/>
  <c r="I442" i="3" s="1"/>
  <c r="D502" i="12" l="1"/>
  <c r="C502" i="12"/>
  <c r="E502" i="12"/>
  <c r="B443" i="3"/>
  <c r="G443" i="3" s="1"/>
  <c r="G502" i="12" l="1"/>
  <c r="B503" i="12" s="1"/>
  <c r="F503" i="12" s="1"/>
  <c r="C443" i="3"/>
  <c r="D443" i="3"/>
  <c r="E443" i="3" s="1"/>
  <c r="D503" i="12" l="1"/>
  <c r="C503" i="12"/>
  <c r="E503" i="12"/>
  <c r="H443" i="3"/>
  <c r="I443" i="3" s="1"/>
  <c r="B444" i="3" s="1"/>
  <c r="G444" i="3" s="1"/>
  <c r="G503" i="12" l="1"/>
  <c r="B504" i="12" s="1"/>
  <c r="F504" i="12" s="1"/>
  <c r="C444" i="3"/>
  <c r="D444" i="3"/>
  <c r="E444" i="3" s="1"/>
  <c r="D504" i="12" l="1"/>
  <c r="C504" i="12"/>
  <c r="E504" i="12"/>
  <c r="G504" i="12" s="1"/>
  <c r="H444" i="3"/>
  <c r="I444" i="3" s="1"/>
  <c r="B505" i="12" l="1"/>
  <c r="F505" i="12" s="1"/>
  <c r="B445" i="3"/>
  <c r="G445" i="3" s="1"/>
  <c r="D505" i="12" l="1"/>
  <c r="C505" i="12"/>
  <c r="E505" i="12"/>
  <c r="C445" i="3"/>
  <c r="D445" i="3"/>
  <c r="E445" i="3" s="1"/>
  <c r="G505" i="12" l="1"/>
  <c r="B506" i="12" s="1"/>
  <c r="F506" i="12" s="1"/>
  <c r="H445" i="3"/>
  <c r="I445" i="3" s="1"/>
  <c r="C506" i="12" l="1"/>
  <c r="D506" i="12"/>
  <c r="E506" i="12"/>
  <c r="B446" i="3"/>
  <c r="G446" i="3" s="1"/>
  <c r="G506" i="12" l="1"/>
  <c r="B507" i="12" s="1"/>
  <c r="F507" i="12" s="1"/>
  <c r="C446" i="3"/>
  <c r="D446" i="3"/>
  <c r="E446" i="3" s="1"/>
  <c r="D507" i="12" l="1"/>
  <c r="C507" i="12"/>
  <c r="E507" i="12"/>
  <c r="H446" i="3"/>
  <c r="I446" i="3" s="1"/>
  <c r="G507" i="12" l="1"/>
  <c r="B508" i="12" s="1"/>
  <c r="F508" i="12" s="1"/>
  <c r="B447" i="3"/>
  <c r="G447" i="3" s="1"/>
  <c r="D508" i="12" l="1"/>
  <c r="C508" i="12"/>
  <c r="E508" i="12"/>
  <c r="C447" i="3"/>
  <c r="D447" i="3"/>
  <c r="E447" i="3" s="1"/>
  <c r="G508" i="12" l="1"/>
  <c r="B509" i="12" s="1"/>
  <c r="F509" i="12" s="1"/>
  <c r="H447" i="3"/>
  <c r="I447" i="3" s="1"/>
  <c r="B448" i="3" s="1"/>
  <c r="G448" i="3" s="1"/>
  <c r="D509" i="12" l="1"/>
  <c r="C509" i="12"/>
  <c r="E509" i="12"/>
  <c r="G509" i="12" s="1"/>
  <c r="C448" i="3"/>
  <c r="D448" i="3"/>
  <c r="E448" i="3" s="1"/>
  <c r="B510" i="12" l="1"/>
  <c r="F510" i="12" s="1"/>
  <c r="H448" i="3"/>
  <c r="I448" i="3" s="1"/>
  <c r="D510" i="12" l="1"/>
  <c r="C510" i="12"/>
  <c r="E510" i="12"/>
  <c r="B449" i="3"/>
  <c r="G449" i="3" s="1"/>
  <c r="G510" i="12" l="1"/>
  <c r="B511" i="12" s="1"/>
  <c r="F511" i="12" s="1"/>
  <c r="C449" i="3"/>
  <c r="D449" i="3"/>
  <c r="E449" i="3" s="1"/>
  <c r="D511" i="12" l="1"/>
  <c r="C511" i="12"/>
  <c r="E511" i="12"/>
  <c r="G511" i="12" s="1"/>
  <c r="H449" i="3"/>
  <c r="I449" i="3" s="1"/>
  <c r="B450" i="3" s="1"/>
  <c r="G450" i="3" s="1"/>
  <c r="B512" i="12" l="1"/>
  <c r="F512" i="12" s="1"/>
  <c r="C450" i="3"/>
  <c r="D450" i="3"/>
  <c r="E450" i="3" s="1"/>
  <c r="D512" i="12" l="1"/>
  <c r="C512" i="12"/>
  <c r="E512" i="12"/>
  <c r="H450" i="3"/>
  <c r="I450" i="3" s="1"/>
  <c r="B451" i="3" s="1"/>
  <c r="G451" i="3" s="1"/>
  <c r="G512" i="12" l="1"/>
  <c r="B513" i="12" s="1"/>
  <c r="F513" i="12" s="1"/>
  <c r="C451" i="3"/>
  <c r="D451" i="3"/>
  <c r="E451" i="3" s="1"/>
  <c r="D513" i="12" l="1"/>
  <c r="C513" i="12"/>
  <c r="E513" i="12"/>
  <c r="H451" i="3"/>
  <c r="I451" i="3" s="1"/>
  <c r="G513" i="12" l="1"/>
  <c r="B514" i="12" s="1"/>
  <c r="F514" i="12" s="1"/>
  <c r="B452" i="3"/>
  <c r="G452" i="3" s="1"/>
  <c r="C514" i="12" l="1"/>
  <c r="D514" i="12"/>
  <c r="E514" i="12"/>
  <c r="C452" i="3"/>
  <c r="D452" i="3"/>
  <c r="E452" i="3" s="1"/>
  <c r="G514" i="12" l="1"/>
  <c r="B515" i="12" s="1"/>
  <c r="F515" i="12" s="1"/>
  <c r="H452" i="3"/>
  <c r="I452" i="3" s="1"/>
  <c r="D515" i="12" l="1"/>
  <c r="C515" i="12"/>
  <c r="E515" i="12"/>
  <c r="G515" i="12" s="1"/>
  <c r="B453" i="3"/>
  <c r="G453" i="3" s="1"/>
  <c r="B516" i="12" l="1"/>
  <c r="F516" i="12" s="1"/>
  <c r="C453" i="3"/>
  <c r="D453" i="3"/>
  <c r="E453" i="3" s="1"/>
  <c r="D516" i="12" l="1"/>
  <c r="C516" i="12"/>
  <c r="E516" i="12"/>
  <c r="H453" i="3"/>
  <c r="I453" i="3" s="1"/>
  <c r="B454" i="3" s="1"/>
  <c r="G454" i="3" s="1"/>
  <c r="G516" i="12" l="1"/>
  <c r="B517" i="12" s="1"/>
  <c r="F517" i="12" s="1"/>
  <c r="C454" i="3"/>
  <c r="D454" i="3"/>
  <c r="E454" i="3" s="1"/>
  <c r="D517" i="12" l="1"/>
  <c r="C517" i="12"/>
  <c r="E517" i="12"/>
  <c r="H454" i="3"/>
  <c r="I454" i="3" s="1"/>
  <c r="G517" i="12" l="1"/>
  <c r="B518" i="12" s="1"/>
  <c r="F518" i="12" s="1"/>
  <c r="B455" i="3"/>
  <c r="G455" i="3" s="1"/>
  <c r="D518" i="12" l="1"/>
  <c r="C518" i="12"/>
  <c r="E518" i="12"/>
  <c r="G518" i="12" s="1"/>
  <c r="C455" i="3"/>
  <c r="D455" i="3"/>
  <c r="E455" i="3" s="1"/>
  <c r="B519" i="12" l="1"/>
  <c r="F519" i="12" s="1"/>
  <c r="H455" i="3"/>
  <c r="I455" i="3" s="1"/>
  <c r="D519" i="12" l="1"/>
  <c r="C519" i="12"/>
  <c r="E519" i="12"/>
  <c r="G519" i="12" s="1"/>
  <c r="B456" i="3"/>
  <c r="G456" i="3" s="1"/>
  <c r="B520" i="12" l="1"/>
  <c r="F520" i="12" s="1"/>
  <c r="C456" i="3"/>
  <c r="D456" i="3"/>
  <c r="E456" i="3" s="1"/>
  <c r="C520" i="12" l="1"/>
  <c r="D520" i="12"/>
  <c r="E520" i="12"/>
  <c r="H456" i="3"/>
  <c r="I456" i="3" s="1"/>
  <c r="G520" i="12" l="1"/>
  <c r="B521" i="12" s="1"/>
  <c r="F521" i="12" s="1"/>
  <c r="B457" i="3"/>
  <c r="G457" i="3" s="1"/>
  <c r="D521" i="12" l="1"/>
  <c r="C521" i="12"/>
  <c r="E521" i="12"/>
  <c r="C457" i="3"/>
  <c r="D457" i="3"/>
  <c r="E457" i="3" s="1"/>
  <c r="G521" i="12" l="1"/>
  <c r="B522" i="12" s="1"/>
  <c r="F522" i="12" s="1"/>
  <c r="H457" i="3"/>
  <c r="I457" i="3" s="1"/>
  <c r="B458" i="3" s="1"/>
  <c r="G458" i="3" s="1"/>
  <c r="D522" i="12" l="1"/>
  <c r="C522" i="12"/>
  <c r="E522" i="12"/>
  <c r="C458" i="3"/>
  <c r="D458" i="3"/>
  <c r="E458" i="3" s="1"/>
  <c r="G522" i="12" l="1"/>
  <c r="B523" i="12" s="1"/>
  <c r="F523" i="12" s="1"/>
  <c r="H458" i="3"/>
  <c r="I458" i="3" s="1"/>
  <c r="D523" i="12" l="1"/>
  <c r="C523" i="12"/>
  <c r="E523" i="12"/>
  <c r="B459" i="3"/>
  <c r="G459" i="3" s="1"/>
  <c r="G523" i="12" l="1"/>
  <c r="B524" i="12" s="1"/>
  <c r="F524" i="12" s="1"/>
  <c r="C459" i="3"/>
  <c r="D459" i="3"/>
  <c r="E459" i="3" s="1"/>
  <c r="D524" i="12" l="1"/>
  <c r="C524" i="12"/>
  <c r="E524" i="12"/>
  <c r="H459" i="3"/>
  <c r="I459" i="3" s="1"/>
  <c r="B460" i="3" s="1"/>
  <c r="G460" i="3" s="1"/>
  <c r="G524" i="12" l="1"/>
  <c r="B525" i="12" s="1"/>
  <c r="F525" i="12" s="1"/>
  <c r="C460" i="3"/>
  <c r="D460" i="3"/>
  <c r="E460" i="3" s="1"/>
  <c r="D525" i="12" l="1"/>
  <c r="C525" i="12"/>
  <c r="E525" i="12"/>
  <c r="H460" i="3"/>
  <c r="I460" i="3" s="1"/>
  <c r="B461" i="3" s="1"/>
  <c r="G461" i="3" s="1"/>
  <c r="G525" i="12" l="1"/>
  <c r="B526" i="12" s="1"/>
  <c r="F526" i="12" s="1"/>
  <c r="C461" i="3"/>
  <c r="D461" i="3"/>
  <c r="E461" i="3" s="1"/>
  <c r="C526" i="12" l="1"/>
  <c r="D526" i="12"/>
  <c r="E526" i="12"/>
  <c r="H461" i="3"/>
  <c r="I461" i="3" s="1"/>
  <c r="G526" i="12" l="1"/>
  <c r="B527" i="12" s="1"/>
  <c r="F527" i="12" s="1"/>
  <c r="B462" i="3"/>
  <c r="G462" i="3" s="1"/>
  <c r="D527" i="12" l="1"/>
  <c r="C527" i="12"/>
  <c r="E527" i="12"/>
  <c r="C462" i="3"/>
  <c r="D462" i="3"/>
  <c r="E462" i="3" s="1"/>
  <c r="H462" i="3" s="1"/>
  <c r="I462" i="3" s="1"/>
  <c r="G527" i="12" l="1"/>
  <c r="B528" i="12" s="1"/>
  <c r="F528" i="12" s="1"/>
  <c r="B463" i="3"/>
  <c r="G463" i="3" s="1"/>
  <c r="D528" i="12" l="1"/>
  <c r="C528" i="12"/>
  <c r="E528" i="12"/>
  <c r="C463" i="3"/>
  <c r="D463" i="3"/>
  <c r="E463" i="3" s="1"/>
  <c r="G528" i="12" l="1"/>
  <c r="B529" i="12" s="1"/>
  <c r="F529" i="12" s="1"/>
  <c r="H463" i="3"/>
  <c r="I463" i="3" s="1"/>
  <c r="D529" i="12" l="1"/>
  <c r="C529" i="12"/>
  <c r="E529" i="12"/>
  <c r="B464" i="3"/>
  <c r="G464" i="3" s="1"/>
  <c r="G529" i="12" l="1"/>
  <c r="B530" i="12" s="1"/>
  <c r="F530" i="12" s="1"/>
  <c r="C464" i="3"/>
  <c r="D464" i="3"/>
  <c r="E464" i="3" s="1"/>
  <c r="D530" i="12" l="1"/>
  <c r="C530" i="12"/>
  <c r="E530" i="12"/>
  <c r="G530" i="12" s="1"/>
  <c r="H464" i="3"/>
  <c r="I464" i="3" s="1"/>
  <c r="B531" i="12" l="1"/>
  <c r="F531" i="12" s="1"/>
  <c r="B465" i="3"/>
  <c r="G465" i="3" s="1"/>
  <c r="D531" i="12" l="1"/>
  <c r="C531" i="12"/>
  <c r="E531" i="12"/>
  <c r="G531" i="12" s="1"/>
  <c r="C465" i="3"/>
  <c r="D465" i="3"/>
  <c r="E465" i="3" s="1"/>
  <c r="B532" i="12" l="1"/>
  <c r="F532" i="12" s="1"/>
  <c r="H465" i="3"/>
  <c r="I465" i="3" s="1"/>
  <c r="C532" i="12" l="1"/>
  <c r="D532" i="12"/>
  <c r="E532" i="12"/>
  <c r="B466" i="3"/>
  <c r="G466" i="3" s="1"/>
  <c r="G532" i="12" l="1"/>
  <c r="B533" i="12" s="1"/>
  <c r="F533" i="12" s="1"/>
  <c r="C466" i="3"/>
  <c r="D466" i="3"/>
  <c r="E466" i="3" s="1"/>
  <c r="C533" i="12" l="1"/>
  <c r="D533" i="12"/>
  <c r="E533" i="12"/>
  <c r="H466" i="3"/>
  <c r="I466" i="3" s="1"/>
  <c r="G533" i="12" l="1"/>
  <c r="B534" i="12" s="1"/>
  <c r="F534" i="12" s="1"/>
  <c r="B467" i="3"/>
  <c r="G467" i="3" s="1"/>
  <c r="D534" i="12" l="1"/>
  <c r="G534" i="12" s="1"/>
  <c r="C534" i="12"/>
  <c r="E534" i="12"/>
  <c r="C467" i="3"/>
  <c r="D467" i="3"/>
  <c r="E467" i="3" s="1"/>
  <c r="B535" i="12" l="1"/>
  <c r="F535" i="12" s="1"/>
  <c r="H467" i="3"/>
  <c r="I467" i="3" s="1"/>
  <c r="D535" i="12" l="1"/>
  <c r="C535" i="12"/>
  <c r="E535" i="12"/>
  <c r="G535" i="12" s="1"/>
  <c r="B468" i="3"/>
  <c r="G468" i="3" s="1"/>
  <c r="B536" i="12" l="1"/>
  <c r="F536" i="12" s="1"/>
  <c r="C468" i="3"/>
  <c r="D468" i="3"/>
  <c r="E468" i="3" s="1"/>
  <c r="D536" i="12" l="1"/>
  <c r="C536" i="12"/>
  <c r="E536" i="12"/>
  <c r="H468" i="3"/>
  <c r="I468" i="3" s="1"/>
  <c r="B469" i="3" s="1"/>
  <c r="G469" i="3" s="1"/>
  <c r="G536" i="12" l="1"/>
  <c r="B537" i="12" s="1"/>
  <c r="F537" i="12" s="1"/>
  <c r="C469" i="3"/>
  <c r="D469" i="3"/>
  <c r="E469" i="3" s="1"/>
  <c r="D537" i="12" l="1"/>
  <c r="C537" i="12"/>
  <c r="E537" i="12"/>
  <c r="G537" i="12" s="1"/>
  <c r="H469" i="3"/>
  <c r="I469" i="3" s="1"/>
  <c r="B538" i="12" l="1"/>
  <c r="F538" i="12" s="1"/>
  <c r="B470" i="3"/>
  <c r="G470" i="3" s="1"/>
  <c r="C538" i="12" l="1"/>
  <c r="D538" i="12"/>
  <c r="E538" i="12"/>
  <c r="C470" i="3"/>
  <c r="D470" i="3"/>
  <c r="E470" i="3" s="1"/>
  <c r="G538" i="12" l="1"/>
  <c r="B539" i="12" s="1"/>
  <c r="F539" i="12" s="1"/>
  <c r="H470" i="3"/>
  <c r="I470" i="3" s="1"/>
  <c r="D539" i="12" l="1"/>
  <c r="C539" i="12"/>
  <c r="E539" i="12"/>
  <c r="B471" i="3"/>
  <c r="G471" i="3" s="1"/>
  <c r="G539" i="12" l="1"/>
  <c r="B540" i="12" s="1"/>
  <c r="F540" i="12" s="1"/>
  <c r="C471" i="3"/>
  <c r="D471" i="3"/>
  <c r="E471" i="3" s="1"/>
  <c r="D540" i="12" l="1"/>
  <c r="C540" i="12"/>
  <c r="E540" i="12"/>
  <c r="H471" i="3"/>
  <c r="I471" i="3" s="1"/>
  <c r="G540" i="12" l="1"/>
  <c r="B541" i="12" s="1"/>
  <c r="F541" i="12" s="1"/>
  <c r="B472" i="3"/>
  <c r="G472" i="3" s="1"/>
  <c r="D541" i="12" l="1"/>
  <c r="C541" i="12"/>
  <c r="E541" i="12"/>
  <c r="C472" i="3"/>
  <c r="D472" i="3"/>
  <c r="E472" i="3" s="1"/>
  <c r="G541" i="12" l="1"/>
  <c r="B542" i="12" s="1"/>
  <c r="F542" i="12" s="1"/>
  <c r="H472" i="3"/>
  <c r="I472" i="3" s="1"/>
  <c r="D542" i="12" l="1"/>
  <c r="C542" i="12"/>
  <c r="E542" i="12"/>
  <c r="G542" i="12" s="1"/>
  <c r="B473" i="3"/>
  <c r="G473" i="3" s="1"/>
  <c r="B543" i="12" l="1"/>
  <c r="F543" i="12" s="1"/>
  <c r="C473" i="3"/>
  <c r="D473" i="3"/>
  <c r="E473" i="3" s="1"/>
  <c r="D543" i="12" l="1"/>
  <c r="C543" i="12"/>
  <c r="E543" i="12"/>
  <c r="G543" i="12" s="1"/>
  <c r="H473" i="3"/>
  <c r="I473" i="3" s="1"/>
  <c r="B544" i="12" l="1"/>
  <c r="F544" i="12" s="1"/>
  <c r="B474" i="3"/>
  <c r="G474" i="3" s="1"/>
  <c r="C544" i="12" l="1"/>
  <c r="D544" i="12"/>
  <c r="E544" i="12"/>
  <c r="C474" i="3"/>
  <c r="D474" i="3"/>
  <c r="E474" i="3" s="1"/>
  <c r="H474" i="3"/>
  <c r="I474" i="3" s="1"/>
  <c r="G544" i="12" l="1"/>
  <c r="B545" i="12" s="1"/>
  <c r="F545" i="12" s="1"/>
  <c r="B475" i="3"/>
  <c r="G475" i="3" s="1"/>
  <c r="D545" i="12" l="1"/>
  <c r="C545" i="12"/>
  <c r="E545" i="12"/>
  <c r="C475" i="3"/>
  <c r="D475" i="3"/>
  <c r="E475" i="3" s="1"/>
  <c r="G545" i="12" l="1"/>
  <c r="B546" i="12" s="1"/>
  <c r="F546" i="12" s="1"/>
  <c r="H475" i="3"/>
  <c r="I475" i="3" s="1"/>
  <c r="C546" i="12" l="1"/>
  <c r="D546" i="12"/>
  <c r="E546" i="12"/>
  <c r="B476" i="3"/>
  <c r="G476" i="3" s="1"/>
  <c r="G546" i="12" l="1"/>
  <c r="B547" i="12" s="1"/>
  <c r="F547" i="12" s="1"/>
  <c r="C476" i="3"/>
  <c r="D476" i="3"/>
  <c r="E476" i="3" s="1"/>
  <c r="D547" i="12" l="1"/>
  <c r="C547" i="12"/>
  <c r="E547" i="12"/>
  <c r="G547" i="12" s="1"/>
  <c r="H476" i="3"/>
  <c r="I476" i="3" s="1"/>
  <c r="B548" i="12" l="1"/>
  <c r="F548" i="12" s="1"/>
  <c r="B477" i="3"/>
  <c r="G477" i="3" s="1"/>
  <c r="D548" i="12" l="1"/>
  <c r="C548" i="12"/>
  <c r="E548" i="12"/>
  <c r="G548" i="12" s="1"/>
  <c r="C477" i="3"/>
  <c r="D477" i="3"/>
  <c r="E477" i="3" s="1"/>
  <c r="B549" i="12" l="1"/>
  <c r="F549" i="12" s="1"/>
  <c r="H477" i="3"/>
  <c r="I477" i="3" s="1"/>
  <c r="B478" i="3" s="1"/>
  <c r="G478" i="3" s="1"/>
  <c r="D549" i="12" l="1"/>
  <c r="C549" i="12"/>
  <c r="E549" i="12"/>
  <c r="G549" i="12" s="1"/>
  <c r="C478" i="3"/>
  <c r="D478" i="3"/>
  <c r="E478" i="3" s="1"/>
  <c r="B550" i="12" l="1"/>
  <c r="F550" i="12" s="1"/>
  <c r="H478" i="3"/>
  <c r="I478" i="3" s="1"/>
  <c r="C550" i="12" l="1"/>
  <c r="D550" i="12"/>
  <c r="E550" i="12"/>
  <c r="B479" i="3"/>
  <c r="G479" i="3" s="1"/>
  <c r="G550" i="12" l="1"/>
  <c r="B551" i="12" s="1"/>
  <c r="F551" i="12" s="1"/>
  <c r="C479" i="3"/>
  <c r="D479" i="3"/>
  <c r="E479" i="3" s="1"/>
  <c r="D551" i="12" l="1"/>
  <c r="C551" i="12"/>
  <c r="E551" i="12"/>
  <c r="G551" i="12" s="1"/>
  <c r="H479" i="3"/>
  <c r="I479" i="3" s="1"/>
  <c r="B552" i="12" l="1"/>
  <c r="F552" i="12" s="1"/>
  <c r="B480" i="3"/>
  <c r="G480" i="3" s="1"/>
  <c r="D552" i="12" l="1"/>
  <c r="G552" i="12" s="1"/>
  <c r="C552" i="12"/>
  <c r="E552" i="12"/>
  <c r="C480" i="3"/>
  <c r="D480" i="3"/>
  <c r="E480" i="3" s="1"/>
  <c r="B553" i="12" l="1"/>
  <c r="F553" i="12" s="1"/>
  <c r="H480" i="3"/>
  <c r="I480" i="3" s="1"/>
  <c r="D553" i="12" l="1"/>
  <c r="C553" i="12"/>
  <c r="E553" i="12"/>
  <c r="B481" i="3"/>
  <c r="G481" i="3" s="1"/>
  <c r="G553" i="12" l="1"/>
  <c r="B554" i="12" s="1"/>
  <c r="F554" i="12" s="1"/>
  <c r="C481" i="3"/>
  <c r="D481" i="3"/>
  <c r="E481" i="3" s="1"/>
  <c r="D554" i="12" l="1"/>
  <c r="C554" i="12"/>
  <c r="E554" i="12"/>
  <c r="G554" i="12" s="1"/>
  <c r="H481" i="3"/>
  <c r="I481" i="3" s="1"/>
  <c r="B555" i="12" l="1"/>
  <c r="F555" i="12" s="1"/>
  <c r="B482" i="3"/>
  <c r="G482" i="3" s="1"/>
  <c r="D555" i="12" l="1"/>
  <c r="C555" i="12"/>
  <c r="E555" i="12"/>
  <c r="G555" i="12" s="1"/>
  <c r="C482" i="3"/>
  <c r="D482" i="3"/>
  <c r="E482" i="3" s="1"/>
  <c r="B556" i="12" l="1"/>
  <c r="F556" i="12" s="1"/>
  <c r="H482" i="3"/>
  <c r="I482" i="3" s="1"/>
  <c r="C556" i="12" l="1"/>
  <c r="D556" i="12"/>
  <c r="E556" i="12"/>
  <c r="B483" i="3"/>
  <c r="G483" i="3" s="1"/>
  <c r="G556" i="12" l="1"/>
  <c r="B557" i="12" s="1"/>
  <c r="F557" i="12" s="1"/>
  <c r="C483" i="3"/>
  <c r="D483" i="3"/>
  <c r="E483" i="3" s="1"/>
  <c r="D557" i="12" l="1"/>
  <c r="C557" i="12"/>
  <c r="E557" i="12"/>
  <c r="H483" i="3"/>
  <c r="I483" i="3" s="1"/>
  <c r="G557" i="12" l="1"/>
  <c r="B558" i="12" s="1"/>
  <c r="F558" i="12" s="1"/>
  <c r="B484" i="3"/>
  <c r="G484" i="3" s="1"/>
  <c r="D558" i="12" l="1"/>
  <c r="C558" i="12"/>
  <c r="E558" i="12"/>
  <c r="C484" i="3"/>
  <c r="D484" i="3"/>
  <c r="E484" i="3" s="1"/>
  <c r="G558" i="12" l="1"/>
  <c r="B559" i="12" s="1"/>
  <c r="F559" i="12" s="1"/>
  <c r="H484" i="3"/>
  <c r="I484" i="3" s="1"/>
  <c r="D559" i="12" l="1"/>
  <c r="C559" i="12"/>
  <c r="E559" i="12"/>
  <c r="G559" i="12" s="1"/>
  <c r="B485" i="3"/>
  <c r="G485" i="3" s="1"/>
  <c r="B560" i="12" l="1"/>
  <c r="F560" i="12" s="1"/>
  <c r="C485" i="3"/>
  <c r="D485" i="3"/>
  <c r="E485" i="3" s="1"/>
  <c r="D560" i="12" l="1"/>
  <c r="C560" i="12"/>
  <c r="E560" i="12"/>
  <c r="H485" i="3"/>
  <c r="I485" i="3" s="1"/>
  <c r="G560" i="12" l="1"/>
  <c r="B561" i="12" s="1"/>
  <c r="F561" i="12" s="1"/>
  <c r="B486" i="3"/>
  <c r="G486" i="3" s="1"/>
  <c r="D561" i="12" l="1"/>
  <c r="C561" i="12"/>
  <c r="E561" i="12"/>
  <c r="G561" i="12" s="1"/>
  <c r="C486" i="3"/>
  <c r="D486" i="3"/>
  <c r="E486" i="3" s="1"/>
  <c r="B562" i="12" l="1"/>
  <c r="F562" i="12" s="1"/>
  <c r="H486" i="3"/>
  <c r="I486" i="3" s="1"/>
  <c r="C562" i="12" l="1"/>
  <c r="D562" i="12"/>
  <c r="E562" i="12"/>
  <c r="B487" i="3"/>
  <c r="G487" i="3" s="1"/>
  <c r="G562" i="12" l="1"/>
  <c r="B563" i="12" s="1"/>
  <c r="F563" i="12" s="1"/>
  <c r="C487" i="3"/>
  <c r="D487" i="3"/>
  <c r="E487" i="3" s="1"/>
  <c r="D563" i="12" l="1"/>
  <c r="C563" i="12"/>
  <c r="E563" i="12"/>
  <c r="H487" i="3"/>
  <c r="I487" i="3" s="1"/>
  <c r="G563" i="12" l="1"/>
  <c r="B564" i="12" s="1"/>
  <c r="F564" i="12" s="1"/>
  <c r="B488" i="3"/>
  <c r="G488" i="3" s="1"/>
  <c r="D564" i="12" l="1"/>
  <c r="C564" i="12"/>
  <c r="E564" i="12"/>
  <c r="C488" i="3"/>
  <c r="D488" i="3"/>
  <c r="E488" i="3" s="1"/>
  <c r="G564" i="12" l="1"/>
  <c r="B565" i="12" s="1"/>
  <c r="F565" i="12" s="1"/>
  <c r="H488" i="3"/>
  <c r="I488" i="3" s="1"/>
  <c r="D565" i="12" l="1"/>
  <c r="C565" i="12"/>
  <c r="E565" i="12"/>
  <c r="B489" i="3"/>
  <c r="G489" i="3" s="1"/>
  <c r="G565" i="12" l="1"/>
  <c r="B566" i="12" s="1"/>
  <c r="F566" i="12" s="1"/>
  <c r="C489" i="3"/>
  <c r="D489" i="3"/>
  <c r="E489" i="3" s="1"/>
  <c r="D566" i="12" l="1"/>
  <c r="C566" i="12"/>
  <c r="E566" i="12"/>
  <c r="H489" i="3"/>
  <c r="I489" i="3" s="1"/>
  <c r="G566" i="12" l="1"/>
  <c r="B567" i="12" s="1"/>
  <c r="F567" i="12" s="1"/>
  <c r="B490" i="3"/>
  <c r="G490" i="3" s="1"/>
  <c r="D567" i="12" l="1"/>
  <c r="C567" i="12"/>
  <c r="E567" i="12"/>
  <c r="C490" i="3"/>
  <c r="D490" i="3"/>
  <c r="E490" i="3" s="1"/>
  <c r="G567" i="12" l="1"/>
  <c r="B568" i="12" s="1"/>
  <c r="F568" i="12" s="1"/>
  <c r="H490" i="3"/>
  <c r="I490" i="3" s="1"/>
  <c r="C568" i="12" l="1"/>
  <c r="D568" i="12"/>
  <c r="E568" i="12"/>
  <c r="B491" i="3"/>
  <c r="G491" i="3" s="1"/>
  <c r="G568" i="12" l="1"/>
  <c r="B569" i="12" s="1"/>
  <c r="F569" i="12" s="1"/>
  <c r="C491" i="3"/>
  <c r="D491" i="3"/>
  <c r="E491" i="3" s="1"/>
  <c r="C569" i="12" l="1"/>
  <c r="D569" i="12"/>
  <c r="E569" i="12"/>
  <c r="H491" i="3"/>
  <c r="I491" i="3" s="1"/>
  <c r="G569" i="12" l="1"/>
  <c r="B570" i="12" s="1"/>
  <c r="F570" i="12" s="1"/>
  <c r="B492" i="3"/>
  <c r="G492" i="3" s="1"/>
  <c r="D570" i="12" l="1"/>
  <c r="C570" i="12"/>
  <c r="E570" i="12"/>
  <c r="C492" i="3"/>
  <c r="D492" i="3"/>
  <c r="E492" i="3" s="1"/>
  <c r="G570" i="12" l="1"/>
  <c r="B571" i="12" s="1"/>
  <c r="F571" i="12" s="1"/>
  <c r="H492" i="3"/>
  <c r="I492" i="3" s="1"/>
  <c r="D571" i="12" l="1"/>
  <c r="C571" i="12"/>
  <c r="E571" i="12"/>
  <c r="G571" i="12" s="1"/>
  <c r="B493" i="3"/>
  <c r="G493" i="3" s="1"/>
  <c r="B572" i="12" l="1"/>
  <c r="F572" i="12" s="1"/>
  <c r="C493" i="3"/>
  <c r="D493" i="3"/>
  <c r="E493" i="3" s="1"/>
  <c r="D572" i="12" l="1"/>
  <c r="C572" i="12"/>
  <c r="E572" i="12"/>
  <c r="H493" i="3"/>
  <c r="I493" i="3" s="1"/>
  <c r="G572" i="12" l="1"/>
  <c r="B573" i="12" s="1"/>
  <c r="F573" i="12" s="1"/>
  <c r="B494" i="3"/>
  <c r="G494" i="3" s="1"/>
  <c r="D573" i="12" l="1"/>
  <c r="C573" i="12"/>
  <c r="E573" i="12"/>
  <c r="G573" i="12" s="1"/>
  <c r="C494" i="3"/>
  <c r="D494" i="3"/>
  <c r="E494" i="3" s="1"/>
  <c r="B574" i="12" l="1"/>
  <c r="F574" i="12" s="1"/>
  <c r="H494" i="3"/>
  <c r="I494" i="3" s="1"/>
  <c r="C574" i="12" l="1"/>
  <c r="D574" i="12"/>
  <c r="E574" i="12"/>
  <c r="B495" i="3"/>
  <c r="G495" i="3" s="1"/>
  <c r="G574" i="12" l="1"/>
  <c r="B575" i="12" s="1"/>
  <c r="F575" i="12" s="1"/>
  <c r="C495" i="3"/>
  <c r="D495" i="3"/>
  <c r="E495" i="3" s="1"/>
  <c r="D575" i="12" l="1"/>
  <c r="C575" i="12"/>
  <c r="E575" i="12"/>
  <c r="H495" i="3"/>
  <c r="I495" i="3" s="1"/>
  <c r="G575" i="12" l="1"/>
  <c r="B576" i="12" s="1"/>
  <c r="F576" i="12" s="1"/>
  <c r="B496" i="3"/>
  <c r="G496" i="3" s="1"/>
  <c r="D576" i="12" l="1"/>
  <c r="C576" i="12"/>
  <c r="E576" i="12"/>
  <c r="C496" i="3"/>
  <c r="D496" i="3"/>
  <c r="E496" i="3" s="1"/>
  <c r="G576" i="12" l="1"/>
  <c r="B577" i="12" s="1"/>
  <c r="F577" i="12" s="1"/>
  <c r="H496" i="3"/>
  <c r="I496" i="3" s="1"/>
  <c r="D577" i="12" l="1"/>
  <c r="C577" i="12"/>
  <c r="E577" i="12"/>
  <c r="B497" i="3"/>
  <c r="G497" i="3" s="1"/>
  <c r="G577" i="12" l="1"/>
  <c r="B578" i="12" s="1"/>
  <c r="F578" i="12" s="1"/>
  <c r="C497" i="3"/>
  <c r="D497" i="3"/>
  <c r="E497" i="3" s="1"/>
  <c r="D578" i="12" l="1"/>
  <c r="C578" i="12"/>
  <c r="E578" i="12"/>
  <c r="G578" i="12" s="1"/>
  <c r="H497" i="3"/>
  <c r="I497" i="3" s="1"/>
  <c r="B579" i="12" l="1"/>
  <c r="F579" i="12" s="1"/>
  <c r="B498" i="3"/>
  <c r="G498" i="3" s="1"/>
  <c r="D579" i="12" l="1"/>
  <c r="C579" i="12"/>
  <c r="E579" i="12"/>
  <c r="C498" i="3"/>
  <c r="D498" i="3"/>
  <c r="E498" i="3" s="1"/>
  <c r="G579" i="12" l="1"/>
  <c r="B580" i="12" s="1"/>
  <c r="F580" i="12" s="1"/>
  <c r="H498" i="3"/>
  <c r="I498" i="3" s="1"/>
  <c r="C580" i="12" l="1"/>
  <c r="D580" i="12"/>
  <c r="E580" i="12"/>
  <c r="B499" i="3"/>
  <c r="G499" i="3" s="1"/>
  <c r="G580" i="12" l="1"/>
  <c r="B581" i="12" s="1"/>
  <c r="F581" i="12" s="1"/>
  <c r="C499" i="3"/>
  <c r="D499" i="3"/>
  <c r="E499" i="3" s="1"/>
  <c r="C581" i="12" l="1"/>
  <c r="D581" i="12"/>
  <c r="E581" i="12"/>
  <c r="H499" i="3"/>
  <c r="I499" i="3" s="1"/>
  <c r="G581" i="12" l="1"/>
  <c r="B582" i="12" s="1"/>
  <c r="F582" i="12" s="1"/>
  <c r="B500" i="3"/>
  <c r="G500" i="3" s="1"/>
  <c r="C582" i="12" l="1"/>
  <c r="D582" i="12"/>
  <c r="E582" i="12"/>
  <c r="C500" i="3"/>
  <c r="D500" i="3"/>
  <c r="E500" i="3" s="1"/>
  <c r="G582" i="12" l="1"/>
  <c r="B583" i="12" s="1"/>
  <c r="F583" i="12" s="1"/>
  <c r="H500" i="3"/>
  <c r="I500" i="3" s="1"/>
  <c r="D583" i="12" l="1"/>
  <c r="C583" i="12"/>
  <c r="E583" i="12"/>
  <c r="G583" i="12" s="1"/>
  <c r="B501" i="3"/>
  <c r="G501" i="3" s="1"/>
  <c r="B584" i="12" l="1"/>
  <c r="F584" i="12" s="1"/>
  <c r="C501" i="3"/>
  <c r="D501" i="3"/>
  <c r="E501" i="3" s="1"/>
  <c r="D584" i="12" l="1"/>
  <c r="C584" i="12"/>
  <c r="E584" i="12"/>
  <c r="H501" i="3"/>
  <c r="I501" i="3" s="1"/>
  <c r="G584" i="12" l="1"/>
  <c r="B585" i="12" s="1"/>
  <c r="F585" i="12" s="1"/>
  <c r="B502" i="3"/>
  <c r="G502" i="3" s="1"/>
  <c r="D585" i="12" l="1"/>
  <c r="C585" i="12"/>
  <c r="E585" i="12"/>
  <c r="G585" i="12" s="1"/>
  <c r="C502" i="3"/>
  <c r="D502" i="3"/>
  <c r="E502" i="3" s="1"/>
  <c r="B586" i="12" l="1"/>
  <c r="F586" i="12" s="1"/>
  <c r="H502" i="3"/>
  <c r="I502" i="3" s="1"/>
  <c r="D586" i="12" l="1"/>
  <c r="C586" i="12"/>
  <c r="E586" i="12"/>
  <c r="B503" i="3"/>
  <c r="G503" i="3" s="1"/>
  <c r="G586" i="12" l="1"/>
  <c r="B587" i="12" s="1"/>
  <c r="F587" i="12" s="1"/>
  <c r="C503" i="3"/>
  <c r="D503" i="3"/>
  <c r="E503" i="3" s="1"/>
  <c r="D587" i="12" l="1"/>
  <c r="C587" i="12"/>
  <c r="E587" i="12"/>
  <c r="G587" i="12" s="1"/>
  <c r="H503" i="3"/>
  <c r="I503" i="3" s="1"/>
  <c r="B588" i="12" l="1"/>
  <c r="F588" i="12" s="1"/>
  <c r="B504" i="3"/>
  <c r="G504" i="3" s="1"/>
  <c r="D588" i="12" l="1"/>
  <c r="C588" i="12"/>
  <c r="E588" i="12"/>
  <c r="C504" i="3"/>
  <c r="D504" i="3"/>
  <c r="E504" i="3" s="1"/>
  <c r="G588" i="12" l="1"/>
  <c r="B589" i="12" s="1"/>
  <c r="F589" i="12" s="1"/>
  <c r="H504" i="3"/>
  <c r="I504" i="3" s="1"/>
  <c r="D589" i="12" l="1"/>
  <c r="C589" i="12"/>
  <c r="E589" i="12"/>
  <c r="B505" i="3"/>
  <c r="G505" i="3" s="1"/>
  <c r="G589" i="12" l="1"/>
  <c r="B590" i="12" s="1"/>
  <c r="F590" i="12" s="1"/>
  <c r="C505" i="3"/>
  <c r="D505" i="3"/>
  <c r="E505" i="3" s="1"/>
  <c r="D590" i="12" l="1"/>
  <c r="C590" i="12"/>
  <c r="E590" i="12"/>
  <c r="H505" i="3"/>
  <c r="I505" i="3" s="1"/>
  <c r="G590" i="12" l="1"/>
  <c r="B591" i="12" s="1"/>
  <c r="F591" i="12" s="1"/>
  <c r="B506" i="3"/>
  <c r="G506" i="3" s="1"/>
  <c r="D591" i="12" l="1"/>
  <c r="C591" i="12"/>
  <c r="E591" i="12"/>
  <c r="C506" i="3"/>
  <c r="D506" i="3"/>
  <c r="E506" i="3" s="1"/>
  <c r="G591" i="12" l="1"/>
  <c r="B592" i="12" s="1"/>
  <c r="F592" i="12" s="1"/>
  <c r="H506" i="3"/>
  <c r="I506" i="3" s="1"/>
  <c r="D592" i="12" l="1"/>
  <c r="C592" i="12"/>
  <c r="E592" i="12"/>
  <c r="G592" i="12" s="1"/>
  <c r="B507" i="3"/>
  <c r="G507" i="3" s="1"/>
  <c r="B593" i="12" l="1"/>
  <c r="F593" i="12" s="1"/>
  <c r="C507" i="3"/>
  <c r="D507" i="3"/>
  <c r="E507" i="3" s="1"/>
  <c r="D593" i="12" l="1"/>
  <c r="C593" i="12"/>
  <c r="E593" i="12"/>
  <c r="H507" i="3"/>
  <c r="I507" i="3" s="1"/>
  <c r="G593" i="12" l="1"/>
  <c r="B594" i="12" s="1"/>
  <c r="F594" i="12" s="1"/>
  <c r="B508" i="3"/>
  <c r="G508" i="3" s="1"/>
  <c r="C594" i="12" l="1"/>
  <c r="D594" i="12"/>
  <c r="E594" i="12"/>
  <c r="C508" i="3"/>
  <c r="D508" i="3"/>
  <c r="E508" i="3" s="1"/>
  <c r="G594" i="12" l="1"/>
  <c r="B595" i="12" s="1"/>
  <c r="F595" i="12" s="1"/>
  <c r="H508" i="3"/>
  <c r="I508" i="3" s="1"/>
  <c r="B509" i="3" s="1"/>
  <c r="G509" i="3" s="1"/>
  <c r="D595" i="12" l="1"/>
  <c r="C595" i="12"/>
  <c r="E595" i="12"/>
  <c r="C509" i="3"/>
  <c r="D509" i="3"/>
  <c r="E509" i="3" s="1"/>
  <c r="G595" i="12" l="1"/>
  <c r="B596" i="12" s="1"/>
  <c r="F596" i="12" s="1"/>
  <c r="H509" i="3"/>
  <c r="I509" i="3" s="1"/>
  <c r="B510" i="3" s="1"/>
  <c r="G510" i="3" s="1"/>
  <c r="D596" i="12" l="1"/>
  <c r="C596" i="12"/>
  <c r="E596" i="12"/>
  <c r="C510" i="3"/>
  <c r="D510" i="3"/>
  <c r="E510" i="3" s="1"/>
  <c r="G596" i="12" l="1"/>
  <c r="B597" i="12" s="1"/>
  <c r="F597" i="12" s="1"/>
  <c r="H510" i="3"/>
  <c r="I510" i="3" s="1"/>
  <c r="B511" i="3" s="1"/>
  <c r="G511" i="3" s="1"/>
  <c r="D597" i="12" l="1"/>
  <c r="C597" i="12"/>
  <c r="E597" i="12"/>
  <c r="G597" i="12" s="1"/>
  <c r="C511" i="3"/>
  <c r="D511" i="3"/>
  <c r="E511" i="3" s="1"/>
  <c r="B598" i="12" l="1"/>
  <c r="F598" i="12" s="1"/>
  <c r="H511" i="3"/>
  <c r="I511" i="3" s="1"/>
  <c r="D598" i="12" l="1"/>
  <c r="C598" i="12"/>
  <c r="E598" i="12"/>
  <c r="B512" i="3"/>
  <c r="G512" i="3" s="1"/>
  <c r="G598" i="12" l="1"/>
  <c r="B599" i="12" s="1"/>
  <c r="F599" i="12" s="1"/>
  <c r="C512" i="3"/>
  <c r="D512" i="3"/>
  <c r="E512" i="3" s="1"/>
  <c r="D599" i="12" l="1"/>
  <c r="C599" i="12"/>
  <c r="E599" i="12"/>
  <c r="G599" i="12" s="1"/>
  <c r="H512" i="3"/>
  <c r="I512" i="3" s="1"/>
  <c r="B600" i="12" l="1"/>
  <c r="F600" i="12" s="1"/>
  <c r="B513" i="3"/>
  <c r="G513" i="3" s="1"/>
  <c r="D600" i="12" l="1"/>
  <c r="C600" i="12"/>
  <c r="E600" i="12"/>
  <c r="C513" i="3"/>
  <c r="D513" i="3"/>
  <c r="E513" i="3" s="1"/>
  <c r="G600" i="12" l="1"/>
  <c r="B601" i="12" s="1"/>
  <c r="F601" i="12" s="1"/>
  <c r="H513" i="3"/>
  <c r="I513" i="3" s="1"/>
  <c r="C601" i="12" l="1"/>
  <c r="D601" i="12"/>
  <c r="E601" i="12"/>
  <c r="B514" i="3"/>
  <c r="G514" i="3" s="1"/>
  <c r="G601" i="12" l="1"/>
  <c r="B602" i="12" s="1"/>
  <c r="F602" i="12" s="1"/>
  <c r="C514" i="3"/>
  <c r="D514" i="3"/>
  <c r="E514" i="3" s="1"/>
  <c r="D602" i="12" l="1"/>
  <c r="C602" i="12"/>
  <c r="E602" i="12"/>
  <c r="H514" i="3"/>
  <c r="I514" i="3" s="1"/>
  <c r="G602" i="12" l="1"/>
  <c r="B603" i="12" s="1"/>
  <c r="F603" i="12" s="1"/>
  <c r="B515" i="3"/>
  <c r="G515" i="3" s="1"/>
  <c r="D603" i="12" l="1"/>
  <c r="C603" i="12"/>
  <c r="E603" i="12"/>
  <c r="C515" i="3"/>
  <c r="D515" i="3"/>
  <c r="E515" i="3" s="1"/>
  <c r="G603" i="12" l="1"/>
  <c r="B604" i="12" s="1"/>
  <c r="F604" i="12" s="1"/>
  <c r="H515" i="3"/>
  <c r="I515" i="3" s="1"/>
  <c r="B516" i="3" s="1"/>
  <c r="G516" i="3" s="1"/>
  <c r="D604" i="12" l="1"/>
  <c r="C604" i="12"/>
  <c r="E604" i="12"/>
  <c r="G604" i="12" s="1"/>
  <c r="C516" i="3"/>
  <c r="D516" i="3"/>
  <c r="E516" i="3" s="1"/>
  <c r="B605" i="12" l="1"/>
  <c r="F605" i="12" s="1"/>
  <c r="H516" i="3"/>
  <c r="I516" i="3" s="1"/>
  <c r="D605" i="12" l="1"/>
  <c r="C605" i="12"/>
  <c r="E605" i="12"/>
  <c r="B517" i="3"/>
  <c r="G517" i="3" s="1"/>
  <c r="G605" i="12" l="1"/>
  <c r="B606" i="12" s="1"/>
  <c r="F606" i="12" s="1"/>
  <c r="C517" i="3"/>
  <c r="D517" i="3"/>
  <c r="E517" i="3" s="1"/>
  <c r="C606" i="12" l="1"/>
  <c r="D606" i="12"/>
  <c r="E606" i="12"/>
  <c r="H517" i="3"/>
  <c r="I517" i="3" s="1"/>
  <c r="B518" i="3" s="1"/>
  <c r="G518" i="3" s="1"/>
  <c r="G606" i="12" l="1"/>
  <c r="B607" i="12" s="1"/>
  <c r="F607" i="12" s="1"/>
  <c r="C518" i="3"/>
  <c r="D518" i="3"/>
  <c r="E518" i="3" s="1"/>
  <c r="D607" i="12" l="1"/>
  <c r="C607" i="12"/>
  <c r="E607" i="12"/>
  <c r="H518" i="3"/>
  <c r="I518" i="3" s="1"/>
  <c r="B519" i="3" s="1"/>
  <c r="G519" i="3" s="1"/>
  <c r="G607" i="12" l="1"/>
  <c r="B608" i="12" s="1"/>
  <c r="F608" i="12" s="1"/>
  <c r="C519" i="3"/>
  <c r="D519" i="3"/>
  <c r="E519" i="3" s="1"/>
  <c r="D608" i="12" l="1"/>
  <c r="C608" i="12"/>
  <c r="E608" i="12"/>
  <c r="H519" i="3"/>
  <c r="I519" i="3" s="1"/>
  <c r="G608" i="12" l="1"/>
  <c r="B609" i="12" s="1"/>
  <c r="F609" i="12" s="1"/>
  <c r="B520" i="3"/>
  <c r="G520" i="3" s="1"/>
  <c r="D609" i="12" l="1"/>
  <c r="C609" i="12"/>
  <c r="E609" i="12"/>
  <c r="G609" i="12" s="1"/>
  <c r="C520" i="3"/>
  <c r="D520" i="3"/>
  <c r="E520" i="3" s="1"/>
  <c r="B610" i="12" l="1"/>
  <c r="F610" i="12" s="1"/>
  <c r="H520" i="3"/>
  <c r="I520" i="3" s="1"/>
  <c r="D610" i="12" l="1"/>
  <c r="C610" i="12"/>
  <c r="E610" i="12"/>
  <c r="B521" i="3"/>
  <c r="G521" i="3" s="1"/>
  <c r="G610" i="12" l="1"/>
  <c r="B611" i="12" s="1"/>
  <c r="F611" i="12" s="1"/>
  <c r="C521" i="3"/>
  <c r="D521" i="3"/>
  <c r="E521" i="3" s="1"/>
  <c r="D611" i="12" l="1"/>
  <c r="C611" i="12"/>
  <c r="E611" i="12"/>
  <c r="G611" i="12" s="1"/>
  <c r="H521" i="3"/>
  <c r="I521" i="3" s="1"/>
  <c r="B612" i="12" l="1"/>
  <c r="F612" i="12" s="1"/>
  <c r="B522" i="3"/>
  <c r="G522" i="3" s="1"/>
  <c r="D612" i="12" l="1"/>
  <c r="C612" i="12"/>
  <c r="E612" i="12"/>
  <c r="C522" i="3"/>
  <c r="D522" i="3"/>
  <c r="E522" i="3" s="1"/>
  <c r="G612" i="12" l="1"/>
  <c r="B613" i="12" s="1"/>
  <c r="F613" i="12" s="1"/>
  <c r="H522" i="3"/>
  <c r="I522" i="3" s="1"/>
  <c r="D613" i="12" l="1"/>
  <c r="C613" i="12"/>
  <c r="E613" i="12"/>
  <c r="B523" i="3"/>
  <c r="G523" i="3" s="1"/>
  <c r="G613" i="12" l="1"/>
  <c r="B614" i="12" s="1"/>
  <c r="F614" i="12" s="1"/>
  <c r="C523" i="3"/>
  <c r="D523" i="3"/>
  <c r="E523" i="3" s="1"/>
  <c r="D614" i="12" l="1"/>
  <c r="C614" i="12"/>
  <c r="E614" i="12"/>
  <c r="H523" i="3"/>
  <c r="I523" i="3" s="1"/>
  <c r="B524" i="3" s="1"/>
  <c r="G524" i="3" s="1"/>
  <c r="G614" i="12" l="1"/>
  <c r="B615" i="12" s="1"/>
  <c r="F615" i="12" s="1"/>
  <c r="C524" i="3"/>
  <c r="D524" i="3"/>
  <c r="E524" i="3" s="1"/>
  <c r="D615" i="12" l="1"/>
  <c r="C615" i="12"/>
  <c r="E615" i="12"/>
  <c r="H524" i="3"/>
  <c r="I524" i="3" s="1"/>
  <c r="G615" i="12" l="1"/>
  <c r="B616" i="12" s="1"/>
  <c r="F616" i="12" s="1"/>
  <c r="B525" i="3"/>
  <c r="G525" i="3" s="1"/>
  <c r="D616" i="12" l="1"/>
  <c r="C616" i="12"/>
  <c r="E616" i="12"/>
  <c r="G616" i="12" s="1"/>
  <c r="C525" i="3"/>
  <c r="D525" i="3"/>
  <c r="E525" i="3" s="1"/>
  <c r="B617" i="12" l="1"/>
  <c r="F617" i="12" s="1"/>
  <c r="H525" i="3"/>
  <c r="I525" i="3" s="1"/>
  <c r="D617" i="12" l="1"/>
  <c r="C617" i="12"/>
  <c r="E617" i="12"/>
  <c r="B526" i="3"/>
  <c r="G526" i="3" s="1"/>
  <c r="G617" i="12" l="1"/>
  <c r="B618" i="12" s="1"/>
  <c r="F618" i="12" s="1"/>
  <c r="C526" i="3"/>
  <c r="D526" i="3"/>
  <c r="E526" i="3" s="1"/>
  <c r="D618" i="12" l="1"/>
  <c r="C618" i="12"/>
  <c r="E618" i="12"/>
  <c r="G618" i="12" s="1"/>
  <c r="H526" i="3"/>
  <c r="I526" i="3" s="1"/>
  <c r="B619" i="12" l="1"/>
  <c r="F619" i="12" s="1"/>
  <c r="B527" i="3"/>
  <c r="G527" i="3" s="1"/>
  <c r="D619" i="12" l="1"/>
  <c r="C619" i="12"/>
  <c r="E619" i="12"/>
  <c r="C527" i="3"/>
  <c r="D527" i="3"/>
  <c r="E527" i="3" s="1"/>
  <c r="G619" i="12" l="1"/>
  <c r="B620" i="12" s="1"/>
  <c r="F620" i="12" s="1"/>
  <c r="H527" i="3"/>
  <c r="I527" i="3" s="1"/>
  <c r="D620" i="12" l="1"/>
  <c r="C620" i="12"/>
  <c r="E620" i="12"/>
  <c r="B528" i="3"/>
  <c r="G528" i="3" s="1"/>
  <c r="G620" i="12" l="1"/>
  <c r="B621" i="12" s="1"/>
  <c r="F621" i="12" s="1"/>
  <c r="C528" i="3"/>
  <c r="D528" i="3"/>
  <c r="E528" i="3" s="1"/>
  <c r="D621" i="12" l="1"/>
  <c r="C621" i="12"/>
  <c r="E621" i="12"/>
  <c r="G621" i="12" s="1"/>
  <c r="H528" i="3"/>
  <c r="I528" i="3" s="1"/>
  <c r="B622" i="12" l="1"/>
  <c r="F622" i="12" s="1"/>
  <c r="B529" i="3"/>
  <c r="G529" i="3" s="1"/>
  <c r="D622" i="12" l="1"/>
  <c r="C622" i="12"/>
  <c r="E622" i="12"/>
  <c r="C529" i="3"/>
  <c r="D529" i="3"/>
  <c r="E529" i="3" s="1"/>
  <c r="G622" i="12" l="1"/>
  <c r="B623" i="12" s="1"/>
  <c r="F623" i="12" s="1"/>
  <c r="H529" i="3"/>
  <c r="I529" i="3" s="1"/>
  <c r="B530" i="3" s="1"/>
  <c r="G530" i="3" s="1"/>
  <c r="D623" i="12" l="1"/>
  <c r="C623" i="12"/>
  <c r="E623" i="12"/>
  <c r="G623" i="12" s="1"/>
  <c r="C530" i="3"/>
  <c r="D530" i="3"/>
  <c r="E530" i="3" s="1"/>
  <c r="B624" i="12" l="1"/>
  <c r="F624" i="12" s="1"/>
  <c r="H530" i="3"/>
  <c r="I530" i="3" s="1"/>
  <c r="B531" i="3" s="1"/>
  <c r="G531" i="3" s="1"/>
  <c r="D624" i="12" l="1"/>
  <c r="C624" i="12"/>
  <c r="E624" i="12"/>
  <c r="C531" i="3"/>
  <c r="D531" i="3"/>
  <c r="E531" i="3" s="1"/>
  <c r="G624" i="12" l="1"/>
  <c r="B625" i="12" s="1"/>
  <c r="F625" i="12" s="1"/>
  <c r="H531" i="3"/>
  <c r="I531" i="3" s="1"/>
  <c r="C625" i="12" l="1"/>
  <c r="D625" i="12"/>
  <c r="E625" i="12"/>
  <c r="B532" i="3"/>
  <c r="G532" i="3" s="1"/>
  <c r="G625" i="12" l="1"/>
  <c r="B626" i="12" s="1"/>
  <c r="F626" i="12" s="1"/>
  <c r="C532" i="3"/>
  <c r="D532" i="3"/>
  <c r="E532" i="3" s="1"/>
  <c r="D626" i="12" l="1"/>
  <c r="C626" i="12"/>
  <c r="E626" i="12"/>
  <c r="H532" i="3"/>
  <c r="I532" i="3" s="1"/>
  <c r="G626" i="12" l="1"/>
  <c r="B627" i="12" s="1"/>
  <c r="F627" i="12" s="1"/>
  <c r="B533" i="3"/>
  <c r="G533" i="3" s="1"/>
  <c r="D627" i="12" l="1"/>
  <c r="C627" i="12"/>
  <c r="E627" i="12"/>
  <c r="C533" i="3"/>
  <c r="D533" i="3"/>
  <c r="E533" i="3" s="1"/>
  <c r="G627" i="12" l="1"/>
  <c r="B628" i="12" s="1"/>
  <c r="F628" i="12" s="1"/>
  <c r="H533" i="3"/>
  <c r="I533" i="3" s="1"/>
  <c r="D628" i="12" l="1"/>
  <c r="C628" i="12"/>
  <c r="E628" i="12"/>
  <c r="B534" i="3"/>
  <c r="G534" i="3" s="1"/>
  <c r="G628" i="12" l="1"/>
  <c r="B629" i="12" s="1"/>
  <c r="F629" i="12" s="1"/>
  <c r="C534" i="3"/>
  <c r="D534" i="3"/>
  <c r="E534" i="3" s="1"/>
  <c r="D629" i="12" l="1"/>
  <c r="C629" i="12"/>
  <c r="E629" i="12"/>
  <c r="H534" i="3"/>
  <c r="I534" i="3" s="1"/>
  <c r="G629" i="12" l="1"/>
  <c r="B630" i="12" s="1"/>
  <c r="F630" i="12" s="1"/>
  <c r="B535" i="3"/>
  <c r="G535" i="3" s="1"/>
  <c r="D630" i="12" l="1"/>
  <c r="C630" i="12"/>
  <c r="E630" i="12"/>
  <c r="G630" i="12" s="1"/>
  <c r="C535" i="3"/>
  <c r="D535" i="3"/>
  <c r="E535" i="3" s="1"/>
  <c r="B631" i="12" l="1"/>
  <c r="F631" i="12" s="1"/>
  <c r="H535" i="3"/>
  <c r="I535" i="3" s="1"/>
  <c r="D631" i="12" l="1"/>
  <c r="C631" i="12"/>
  <c r="E631" i="12"/>
  <c r="B536" i="3"/>
  <c r="G536" i="3" s="1"/>
  <c r="G631" i="12" l="1"/>
  <c r="B632" i="12" s="1"/>
  <c r="F632" i="12" s="1"/>
  <c r="C536" i="3"/>
  <c r="D536" i="3"/>
  <c r="E536" i="3" s="1"/>
  <c r="D632" i="12" l="1"/>
  <c r="C632" i="12"/>
  <c r="E632" i="12"/>
  <c r="H536" i="3"/>
  <c r="I536" i="3" s="1"/>
  <c r="B537" i="3" s="1"/>
  <c r="G537" i="3" s="1"/>
  <c r="G632" i="12" l="1"/>
  <c r="B633" i="12" s="1"/>
  <c r="F633" i="12" s="1"/>
  <c r="C537" i="3"/>
  <c r="D537" i="3"/>
  <c r="E537" i="3" s="1"/>
  <c r="D633" i="12" l="1"/>
  <c r="C633" i="12"/>
  <c r="E633" i="12"/>
  <c r="H537" i="3"/>
  <c r="I537" i="3" s="1"/>
  <c r="G633" i="12" l="1"/>
  <c r="B634" i="12" s="1"/>
  <c r="F634" i="12" s="1"/>
  <c r="B538" i="3"/>
  <c r="G538" i="3" s="1"/>
  <c r="D634" i="12" l="1"/>
  <c r="C634" i="12"/>
  <c r="E634" i="12"/>
  <c r="C538" i="3"/>
  <c r="D538" i="3"/>
  <c r="E538" i="3" s="1"/>
  <c r="G634" i="12" l="1"/>
  <c r="B635" i="12" s="1"/>
  <c r="F635" i="12" s="1"/>
  <c r="H538" i="3"/>
  <c r="I538" i="3" s="1"/>
  <c r="B539" i="3" s="1"/>
  <c r="G539" i="3" s="1"/>
  <c r="D635" i="12" l="1"/>
  <c r="C635" i="12"/>
  <c r="E635" i="12"/>
  <c r="G635" i="12" s="1"/>
  <c r="C539" i="3"/>
  <c r="D539" i="3"/>
  <c r="E539" i="3" s="1"/>
  <c r="B636" i="12" l="1"/>
  <c r="F636" i="12" s="1"/>
  <c r="H539" i="3"/>
  <c r="I539" i="3" s="1"/>
  <c r="D636" i="12" l="1"/>
  <c r="C636" i="12"/>
  <c r="E636" i="12"/>
  <c r="B540" i="3"/>
  <c r="G540" i="3" s="1"/>
  <c r="G636" i="12" l="1"/>
  <c r="B637" i="12" s="1"/>
  <c r="F637" i="12" s="1"/>
  <c r="C540" i="3"/>
  <c r="D540" i="3"/>
  <c r="E540" i="3" s="1"/>
  <c r="C637" i="12" l="1"/>
  <c r="D637" i="12"/>
  <c r="E637" i="12"/>
  <c r="H540" i="3"/>
  <c r="I540" i="3" s="1"/>
  <c r="G637" i="12" l="1"/>
  <c r="B638" i="12" s="1"/>
  <c r="F638" i="12" s="1"/>
  <c r="B541" i="3"/>
  <c r="G541" i="3" s="1"/>
  <c r="D638" i="12" l="1"/>
  <c r="C638" i="12"/>
  <c r="E638" i="12"/>
  <c r="C541" i="3"/>
  <c r="D541" i="3"/>
  <c r="E541" i="3" s="1"/>
  <c r="G638" i="12" l="1"/>
  <c r="B639" i="12" s="1"/>
  <c r="F639" i="12" s="1"/>
  <c r="H541" i="3"/>
  <c r="I541" i="3" s="1"/>
  <c r="D639" i="12" l="1"/>
  <c r="C639" i="12"/>
  <c r="E639" i="12"/>
  <c r="B542" i="3"/>
  <c r="G542" i="3" s="1"/>
  <c r="G639" i="12" l="1"/>
  <c r="B640" i="12" s="1"/>
  <c r="F640" i="12" s="1"/>
  <c r="C542" i="3"/>
  <c r="D542" i="3"/>
  <c r="E542" i="3" s="1"/>
  <c r="D640" i="12" l="1"/>
  <c r="C640" i="12"/>
  <c r="E640" i="12"/>
  <c r="G640" i="12" s="1"/>
  <c r="H542" i="3"/>
  <c r="I542" i="3" s="1"/>
  <c r="B543" i="3" s="1"/>
  <c r="G543" i="3" s="1"/>
  <c r="B641" i="12" l="1"/>
  <c r="F641" i="12" s="1"/>
  <c r="C543" i="3"/>
  <c r="D543" i="3"/>
  <c r="E543" i="3" s="1"/>
  <c r="D641" i="12" l="1"/>
  <c r="C641" i="12"/>
  <c r="E641" i="12"/>
  <c r="H543" i="3"/>
  <c r="I543" i="3" s="1"/>
  <c r="G641" i="12" l="1"/>
  <c r="B642" i="12" s="1"/>
  <c r="F642" i="12" s="1"/>
  <c r="B544" i="3"/>
  <c r="G544" i="3" s="1"/>
  <c r="D642" i="12" l="1"/>
  <c r="C642" i="12"/>
  <c r="E642" i="12"/>
  <c r="G642" i="12" s="1"/>
  <c r="C544" i="3"/>
  <c r="D544" i="3"/>
  <c r="E544" i="3" s="1"/>
  <c r="B643" i="12" l="1"/>
  <c r="F643" i="12" s="1"/>
  <c r="H544" i="3"/>
  <c r="I544" i="3" s="1"/>
  <c r="B545" i="3" s="1"/>
  <c r="G545" i="3" s="1"/>
  <c r="D643" i="12" l="1"/>
  <c r="C643" i="12"/>
  <c r="E643" i="12"/>
  <c r="C545" i="3"/>
  <c r="D545" i="3"/>
  <c r="E545" i="3" s="1"/>
  <c r="G643" i="12" l="1"/>
  <c r="B644" i="12" s="1"/>
  <c r="F644" i="12" s="1"/>
  <c r="H545" i="3"/>
  <c r="I545" i="3" s="1"/>
  <c r="D644" i="12" l="1"/>
  <c r="C644" i="12"/>
  <c r="E644" i="12"/>
  <c r="B546" i="3"/>
  <c r="G546" i="3" s="1"/>
  <c r="G644" i="12" l="1"/>
  <c r="B645" i="12" s="1"/>
  <c r="F645" i="12" s="1"/>
  <c r="D546" i="3"/>
  <c r="E546" i="3" s="1"/>
  <c r="H546" i="3"/>
  <c r="I546" i="3" s="1"/>
  <c r="C546" i="3"/>
  <c r="D645" i="12" l="1"/>
  <c r="C645" i="12"/>
  <c r="E645" i="12"/>
  <c r="B547" i="3"/>
  <c r="G547" i="3" s="1"/>
  <c r="G645" i="12" l="1"/>
  <c r="B646" i="12" s="1"/>
  <c r="F646" i="12" s="1"/>
  <c r="C547" i="3"/>
  <c r="D547" i="3"/>
  <c r="E547" i="3" s="1"/>
  <c r="D646" i="12" l="1"/>
  <c r="C646" i="12"/>
  <c r="E646" i="12"/>
  <c r="H547" i="3"/>
  <c r="I547" i="3" s="1"/>
  <c r="B548" i="3" s="1"/>
  <c r="G548" i="3" s="1"/>
  <c r="G646" i="12" l="1"/>
  <c r="B647" i="12" s="1"/>
  <c r="F647" i="12" s="1"/>
  <c r="C548" i="3"/>
  <c r="D548" i="3"/>
  <c r="E548" i="3" s="1"/>
  <c r="D647" i="12" l="1"/>
  <c r="C647" i="12"/>
  <c r="E647" i="12"/>
  <c r="H548" i="3"/>
  <c r="I548" i="3" s="1"/>
  <c r="B549" i="3" s="1"/>
  <c r="G549" i="3" s="1"/>
  <c r="G647" i="12" l="1"/>
  <c r="B648" i="12" s="1"/>
  <c r="F648" i="12" s="1"/>
  <c r="C549" i="3"/>
  <c r="D549" i="3"/>
  <c r="E549" i="3" s="1"/>
  <c r="D648" i="12" l="1"/>
  <c r="C648" i="12"/>
  <c r="E648" i="12"/>
  <c r="H549" i="3"/>
  <c r="I549" i="3" s="1"/>
  <c r="B550" i="3" s="1"/>
  <c r="G550" i="3" s="1"/>
  <c r="G648" i="12" l="1"/>
  <c r="B649" i="12" s="1"/>
  <c r="F649" i="12" s="1"/>
  <c r="C550" i="3"/>
  <c r="D550" i="3"/>
  <c r="E550" i="3" s="1"/>
  <c r="C649" i="12" l="1"/>
  <c r="D649" i="12"/>
  <c r="E649" i="12"/>
  <c r="H550" i="3"/>
  <c r="I550" i="3" s="1"/>
  <c r="G649" i="12" l="1"/>
  <c r="B650" i="12" s="1"/>
  <c r="F650" i="12" s="1"/>
  <c r="B551" i="3"/>
  <c r="G551" i="3" s="1"/>
  <c r="D650" i="12" l="1"/>
  <c r="C650" i="12"/>
  <c r="E650" i="12"/>
  <c r="C551" i="3"/>
  <c r="D551" i="3"/>
  <c r="E551" i="3" s="1"/>
  <c r="G650" i="12" l="1"/>
  <c r="B651" i="12" s="1"/>
  <c r="F651" i="12" s="1"/>
  <c r="H551" i="3"/>
  <c r="I551" i="3" s="1"/>
  <c r="B552" i="3" s="1"/>
  <c r="G552" i="3" s="1"/>
  <c r="D651" i="12" l="1"/>
  <c r="C651" i="12"/>
  <c r="E651" i="12"/>
  <c r="C552" i="3"/>
  <c r="D552" i="3"/>
  <c r="E552" i="3" s="1"/>
  <c r="G651" i="12" l="1"/>
  <c r="B652" i="12" s="1"/>
  <c r="F652" i="12" s="1"/>
  <c r="H552" i="3"/>
  <c r="I552" i="3" s="1"/>
  <c r="B553" i="3" s="1"/>
  <c r="G553" i="3" s="1"/>
  <c r="D652" i="12" l="1"/>
  <c r="C652" i="12"/>
  <c r="E652" i="12"/>
  <c r="G652" i="12" s="1"/>
  <c r="C553" i="3"/>
  <c r="D553" i="3"/>
  <c r="E553" i="3" s="1"/>
  <c r="B653" i="12" l="1"/>
  <c r="F653" i="12" s="1"/>
  <c r="H553" i="3"/>
  <c r="I553" i="3" s="1"/>
  <c r="D653" i="12" l="1"/>
  <c r="C653" i="12"/>
  <c r="E653" i="12"/>
  <c r="B554" i="3"/>
  <c r="G554" i="3" s="1"/>
  <c r="G653" i="12" l="1"/>
  <c r="B654" i="12" s="1"/>
  <c r="F654" i="12" s="1"/>
  <c r="C554" i="3"/>
  <c r="D554" i="3"/>
  <c r="E554" i="3" s="1"/>
  <c r="D654" i="12" l="1"/>
  <c r="C654" i="12"/>
  <c r="E654" i="12"/>
  <c r="G654" i="12" s="1"/>
  <c r="H554" i="3"/>
  <c r="I554" i="3" s="1"/>
  <c r="B655" i="12" l="1"/>
  <c r="F655" i="12" s="1"/>
  <c r="B555" i="3"/>
  <c r="G555" i="3" s="1"/>
  <c r="D655" i="12" l="1"/>
  <c r="C655" i="12"/>
  <c r="E655" i="12"/>
  <c r="C555" i="3"/>
  <c r="D555" i="3"/>
  <c r="E555" i="3" s="1"/>
  <c r="G655" i="12" l="1"/>
  <c r="B656" i="12" s="1"/>
  <c r="F656" i="12" s="1"/>
  <c r="H555" i="3"/>
  <c r="I555" i="3" s="1"/>
  <c r="B556" i="3" s="1"/>
  <c r="G556" i="3" s="1"/>
  <c r="D656" i="12" l="1"/>
  <c r="C656" i="12"/>
  <c r="E656" i="12"/>
  <c r="C556" i="3"/>
  <c r="D556" i="3"/>
  <c r="E556" i="3" s="1"/>
  <c r="G656" i="12" l="1"/>
  <c r="B657" i="12" s="1"/>
  <c r="F657" i="12" s="1"/>
  <c r="H556" i="3"/>
  <c r="I556" i="3" s="1"/>
  <c r="D657" i="12" l="1"/>
  <c r="C657" i="12"/>
  <c r="E657" i="12"/>
  <c r="B557" i="3"/>
  <c r="G557" i="3" s="1"/>
  <c r="G657" i="12" l="1"/>
  <c r="B658" i="12" s="1"/>
  <c r="F658" i="12" s="1"/>
  <c r="C557" i="3"/>
  <c r="D557" i="3"/>
  <c r="E557" i="3" s="1"/>
  <c r="D658" i="12" l="1"/>
  <c r="C658" i="12"/>
  <c r="E658" i="12"/>
  <c r="H557" i="3"/>
  <c r="I557" i="3" s="1"/>
  <c r="B558" i="3" s="1"/>
  <c r="G558" i="3" s="1"/>
  <c r="G658" i="12" l="1"/>
  <c r="B659" i="12" s="1"/>
  <c r="F659" i="12" s="1"/>
  <c r="C558" i="3"/>
  <c r="D558" i="3"/>
  <c r="E558" i="3" s="1"/>
  <c r="D659" i="12" l="1"/>
  <c r="C659" i="12"/>
  <c r="E659" i="12"/>
  <c r="G659" i="12" s="1"/>
  <c r="H558" i="3"/>
  <c r="I558" i="3" s="1"/>
  <c r="B559" i="3" s="1"/>
  <c r="G559" i="3" s="1"/>
  <c r="B660" i="12" l="1"/>
  <c r="F660" i="12" s="1"/>
  <c r="C559" i="3"/>
  <c r="D559" i="3"/>
  <c r="E559" i="3" s="1"/>
  <c r="D660" i="12" l="1"/>
  <c r="C660" i="12"/>
  <c r="E660" i="12"/>
  <c r="H559" i="3"/>
  <c r="I559" i="3" s="1"/>
  <c r="G660" i="12" l="1"/>
  <c r="B661" i="12" s="1"/>
  <c r="F661" i="12" s="1"/>
  <c r="B560" i="3"/>
  <c r="G560" i="3" s="1"/>
  <c r="C661" i="12" l="1"/>
  <c r="D661" i="12"/>
  <c r="E661" i="12"/>
  <c r="C560" i="3"/>
  <c r="D560" i="3"/>
  <c r="E560" i="3" s="1"/>
  <c r="G661" i="12" l="1"/>
  <c r="B662" i="12" s="1"/>
  <c r="F662" i="12" s="1"/>
  <c r="H560" i="3"/>
  <c r="I560" i="3" s="1"/>
  <c r="D662" i="12" l="1"/>
  <c r="C662" i="12"/>
  <c r="E662" i="12"/>
  <c r="B561" i="3"/>
  <c r="G561" i="3" s="1"/>
  <c r="G662" i="12" l="1"/>
  <c r="B663" i="12" s="1"/>
  <c r="F663" i="12" s="1"/>
  <c r="C561" i="3"/>
  <c r="D561" i="3"/>
  <c r="E561" i="3" s="1"/>
  <c r="D663" i="12" l="1"/>
  <c r="C663" i="12"/>
  <c r="E663" i="12"/>
  <c r="H561" i="3"/>
  <c r="I561" i="3" s="1"/>
  <c r="B562" i="3" s="1"/>
  <c r="G562" i="3" s="1"/>
  <c r="G663" i="12" l="1"/>
  <c r="B664" i="12" s="1"/>
  <c r="F664" i="12" s="1"/>
  <c r="D562" i="3"/>
  <c r="E562" i="3" s="1"/>
  <c r="H562" i="3" s="1"/>
  <c r="I562" i="3" s="1"/>
  <c r="C562" i="3"/>
  <c r="D664" i="12" l="1"/>
  <c r="C664" i="12"/>
  <c r="E664" i="12"/>
  <c r="G664" i="12" s="1"/>
  <c r="B563" i="3"/>
  <c r="G563" i="3" s="1"/>
  <c r="B665" i="12" l="1"/>
  <c r="F665" i="12" s="1"/>
  <c r="C563" i="3"/>
  <c r="D563" i="3"/>
  <c r="E563" i="3" s="1"/>
  <c r="H563" i="3" s="1"/>
  <c r="I563" i="3" s="1"/>
  <c r="D665" i="12" l="1"/>
  <c r="C665" i="12"/>
  <c r="E665" i="12"/>
  <c r="B564" i="3"/>
  <c r="G564" i="3" s="1"/>
  <c r="G665" i="12" l="1"/>
  <c r="B666" i="12" s="1"/>
  <c r="F666" i="12" s="1"/>
  <c r="C564" i="3"/>
  <c r="D564" i="3"/>
  <c r="E564" i="3" s="1"/>
  <c r="D666" i="12" l="1"/>
  <c r="C666" i="12"/>
  <c r="E666" i="12"/>
  <c r="G666" i="12" s="1"/>
  <c r="H564" i="3"/>
  <c r="I564" i="3" s="1"/>
  <c r="B565" i="3" s="1"/>
  <c r="G565" i="3" s="1"/>
  <c r="B667" i="12" l="1"/>
  <c r="F667" i="12" s="1"/>
  <c r="C565" i="3"/>
  <c r="D565" i="3"/>
  <c r="E565" i="3" s="1"/>
  <c r="D667" i="12" l="1"/>
  <c r="C667" i="12"/>
  <c r="E667" i="12"/>
  <c r="H565" i="3"/>
  <c r="I565" i="3" s="1"/>
  <c r="B566" i="3" s="1"/>
  <c r="G566" i="3" s="1"/>
  <c r="G667" i="12" l="1"/>
  <c r="B668" i="12" s="1"/>
  <c r="F668" i="12" s="1"/>
  <c r="C566" i="3"/>
  <c r="D566" i="3"/>
  <c r="E566" i="3" s="1"/>
  <c r="D668" i="12" l="1"/>
  <c r="C668" i="12"/>
  <c r="E668" i="12"/>
  <c r="H566" i="3"/>
  <c r="I566" i="3" s="1"/>
  <c r="G668" i="12" l="1"/>
  <c r="B669" i="12" s="1"/>
  <c r="F669" i="12" s="1"/>
  <c r="B567" i="3"/>
  <c r="G567" i="3" s="1"/>
  <c r="D669" i="12" l="1"/>
  <c r="C669" i="12"/>
  <c r="E669" i="12"/>
  <c r="C567" i="3"/>
  <c r="D567" i="3"/>
  <c r="E567" i="3" s="1"/>
  <c r="G669" i="12" l="1"/>
  <c r="B670" i="12" s="1"/>
  <c r="F670" i="12" s="1"/>
  <c r="H567" i="3"/>
  <c r="I567" i="3" s="1"/>
  <c r="D670" i="12" l="1"/>
  <c r="C670" i="12"/>
  <c r="E670" i="12"/>
  <c r="B568" i="3"/>
  <c r="G568" i="3" s="1"/>
  <c r="G670" i="12" l="1"/>
  <c r="B671" i="12" s="1"/>
  <c r="F671" i="12" s="1"/>
  <c r="D568" i="3"/>
  <c r="E568" i="3" s="1"/>
  <c r="C568" i="3"/>
  <c r="H568" i="3"/>
  <c r="I568" i="3" s="1"/>
  <c r="D671" i="12" l="1"/>
  <c r="C671" i="12"/>
  <c r="E671" i="12"/>
  <c r="G671" i="12" s="1"/>
  <c r="B569" i="3"/>
  <c r="G569" i="3" s="1"/>
  <c r="B672" i="12" l="1"/>
  <c r="F672" i="12" s="1"/>
  <c r="C569" i="3"/>
  <c r="D569" i="3"/>
  <c r="E569" i="3" s="1"/>
  <c r="D672" i="12" l="1"/>
  <c r="C672" i="12"/>
  <c r="E672" i="12"/>
  <c r="H569" i="3"/>
  <c r="I569" i="3" s="1"/>
  <c r="B570" i="3" s="1"/>
  <c r="G570" i="3" s="1"/>
  <c r="G672" i="12" l="1"/>
  <c r="B673" i="12" s="1"/>
  <c r="F673" i="12" s="1"/>
  <c r="C570" i="3"/>
  <c r="D570" i="3"/>
  <c r="E570" i="3" s="1"/>
  <c r="C673" i="12" l="1"/>
  <c r="D673" i="12"/>
  <c r="E673" i="12"/>
  <c r="H570" i="3"/>
  <c r="I570" i="3" s="1"/>
  <c r="G673" i="12" l="1"/>
  <c r="B674" i="12" s="1"/>
  <c r="F674" i="12" s="1"/>
  <c r="B571" i="3"/>
  <c r="G571" i="3" s="1"/>
  <c r="D674" i="12" l="1"/>
  <c r="C674" i="12"/>
  <c r="E674" i="12"/>
  <c r="C571" i="3"/>
  <c r="D571" i="3"/>
  <c r="E571" i="3" s="1"/>
  <c r="G674" i="12" l="1"/>
  <c r="B675" i="12" s="1"/>
  <c r="F675" i="12" s="1"/>
  <c r="H571" i="3"/>
  <c r="I571" i="3" s="1"/>
  <c r="D675" i="12" l="1"/>
  <c r="C675" i="12"/>
  <c r="E675" i="12"/>
  <c r="B572" i="3"/>
  <c r="G572" i="3" s="1"/>
  <c r="G675" i="12" l="1"/>
  <c r="B676" i="12" s="1"/>
  <c r="F676" i="12" s="1"/>
  <c r="C572" i="3"/>
  <c r="D572" i="3"/>
  <c r="E572" i="3" s="1"/>
  <c r="D676" i="12" l="1"/>
  <c r="C676" i="12"/>
  <c r="E676" i="12"/>
  <c r="G676" i="12" s="1"/>
  <c r="H572" i="3"/>
  <c r="I572" i="3" s="1"/>
  <c r="B677" i="12" l="1"/>
  <c r="F677" i="12" s="1"/>
  <c r="B573" i="3"/>
  <c r="G573" i="3" s="1"/>
  <c r="D677" i="12" l="1"/>
  <c r="C677" i="12"/>
  <c r="E677" i="12"/>
  <c r="C573" i="3"/>
  <c r="D573" i="3"/>
  <c r="E573" i="3" s="1"/>
  <c r="G677" i="12" l="1"/>
  <c r="B678" i="12" s="1"/>
  <c r="F678" i="12" s="1"/>
  <c r="H573" i="3"/>
  <c r="I573" i="3" s="1"/>
  <c r="D678" i="12" l="1"/>
  <c r="C678" i="12"/>
  <c r="E678" i="12"/>
  <c r="G678" i="12" s="1"/>
  <c r="B574" i="3"/>
  <c r="G574" i="3" s="1"/>
  <c r="B679" i="12" l="1"/>
  <c r="F679" i="12" s="1"/>
  <c r="C574" i="3"/>
  <c r="D574" i="3"/>
  <c r="E574" i="3" s="1"/>
  <c r="D679" i="12" l="1"/>
  <c r="C679" i="12"/>
  <c r="E679" i="12"/>
  <c r="H574" i="3"/>
  <c r="I574" i="3" s="1"/>
  <c r="G679" i="12" l="1"/>
  <c r="B680" i="12" s="1"/>
  <c r="F680" i="12" s="1"/>
  <c r="B575" i="3"/>
  <c r="G575" i="3" s="1"/>
  <c r="C680" i="12" l="1"/>
  <c r="D680" i="12"/>
  <c r="E680" i="12"/>
  <c r="C575" i="3"/>
  <c r="D575" i="3"/>
  <c r="E575" i="3" s="1"/>
  <c r="G680" i="12" l="1"/>
  <c r="B681" i="12" s="1"/>
  <c r="F681" i="12" s="1"/>
  <c r="H575" i="3"/>
  <c r="I575" i="3" s="1"/>
  <c r="B576" i="3" s="1"/>
  <c r="G576" i="3" s="1"/>
  <c r="D681" i="12" l="1"/>
  <c r="C681" i="12"/>
  <c r="E681" i="12"/>
  <c r="C576" i="3"/>
  <c r="D576" i="3"/>
  <c r="E576" i="3" s="1"/>
  <c r="G681" i="12" l="1"/>
  <c r="B682" i="12" s="1"/>
  <c r="F682" i="12" s="1"/>
  <c r="H576" i="3"/>
  <c r="I576" i="3" s="1"/>
  <c r="D682" i="12" l="1"/>
  <c r="C682" i="12"/>
  <c r="E682" i="12"/>
  <c r="B577" i="3"/>
  <c r="G577" i="3" s="1"/>
  <c r="G682" i="12" l="1"/>
  <c r="B683" i="12" s="1"/>
  <c r="F683" i="12" s="1"/>
  <c r="C577" i="3"/>
  <c r="D577" i="3"/>
  <c r="E577" i="3" s="1"/>
  <c r="D683" i="12" l="1"/>
  <c r="C683" i="12"/>
  <c r="E683" i="12"/>
  <c r="H577" i="3"/>
  <c r="I577" i="3" s="1"/>
  <c r="G683" i="12" l="1"/>
  <c r="B684" i="12" s="1"/>
  <c r="F684" i="12" s="1"/>
  <c r="B578" i="3"/>
  <c r="G578" i="3" s="1"/>
  <c r="D684" i="12" l="1"/>
  <c r="C684" i="12"/>
  <c r="E684" i="12"/>
  <c r="C578" i="3"/>
  <c r="D578" i="3"/>
  <c r="E578" i="3" s="1"/>
  <c r="G684" i="12" l="1"/>
  <c r="B685" i="12" s="1"/>
  <c r="F685" i="12" s="1"/>
  <c r="H578" i="3"/>
  <c r="I578" i="3" s="1"/>
  <c r="C685" i="12" l="1"/>
  <c r="D685" i="12"/>
  <c r="E685" i="12"/>
  <c r="B579" i="3"/>
  <c r="G579" i="3" s="1"/>
  <c r="G685" i="12" l="1"/>
  <c r="B686" i="12" s="1"/>
  <c r="F686" i="12" s="1"/>
  <c r="C579" i="3"/>
  <c r="D579" i="3"/>
  <c r="E579" i="3" s="1"/>
  <c r="D686" i="12" l="1"/>
  <c r="C686" i="12"/>
  <c r="E686" i="12"/>
  <c r="H579" i="3"/>
  <c r="I579" i="3" s="1"/>
  <c r="G686" i="12" l="1"/>
  <c r="B687" i="12" s="1"/>
  <c r="F687" i="12" s="1"/>
  <c r="B580" i="3"/>
  <c r="G580" i="3" s="1"/>
  <c r="D687" i="12" l="1"/>
  <c r="C687" i="12"/>
  <c r="E687" i="12"/>
  <c r="C580" i="3"/>
  <c r="D580" i="3"/>
  <c r="E580" i="3" s="1"/>
  <c r="G687" i="12" l="1"/>
  <c r="B688" i="12" s="1"/>
  <c r="F688" i="12" s="1"/>
  <c r="H580" i="3"/>
  <c r="I580" i="3" s="1"/>
  <c r="D688" i="12" l="1"/>
  <c r="C688" i="12"/>
  <c r="E688" i="12"/>
  <c r="G688" i="12" s="1"/>
  <c r="B581" i="3"/>
  <c r="G581" i="3" s="1"/>
  <c r="B689" i="12" l="1"/>
  <c r="F689" i="12" s="1"/>
  <c r="C581" i="3"/>
  <c r="D581" i="3"/>
  <c r="E581" i="3" s="1"/>
  <c r="D689" i="12" l="1"/>
  <c r="G689" i="12" s="1"/>
  <c r="C689" i="12"/>
  <c r="E689" i="12"/>
  <c r="H581" i="3"/>
  <c r="I581" i="3" s="1"/>
  <c r="B690" i="12" l="1"/>
  <c r="F690" i="12" s="1"/>
  <c r="B582" i="3"/>
  <c r="G582" i="3" s="1"/>
  <c r="D690" i="12" l="1"/>
  <c r="C690" i="12"/>
  <c r="E690" i="12"/>
  <c r="D582" i="3"/>
  <c r="E582" i="3" s="1"/>
  <c r="C582" i="3"/>
  <c r="G690" i="12" l="1"/>
  <c r="B691" i="12" s="1"/>
  <c r="F691" i="12" s="1"/>
  <c r="H582" i="3"/>
  <c r="I582" i="3" s="1"/>
  <c r="D691" i="12" l="1"/>
  <c r="C691" i="12"/>
  <c r="E691" i="12"/>
  <c r="B583" i="3"/>
  <c r="G583" i="3" s="1"/>
  <c r="G691" i="12" l="1"/>
  <c r="B692" i="12" s="1"/>
  <c r="F692" i="12" s="1"/>
  <c r="C583" i="3"/>
  <c r="D583" i="3"/>
  <c r="E583" i="3" s="1"/>
  <c r="C692" i="12" l="1"/>
  <c r="D692" i="12"/>
  <c r="E692" i="12"/>
  <c r="H583" i="3"/>
  <c r="I583" i="3" s="1"/>
  <c r="B584" i="3" s="1"/>
  <c r="G584" i="3" s="1"/>
  <c r="G692" i="12" l="1"/>
  <c r="B693" i="12" s="1"/>
  <c r="F693" i="12" s="1"/>
  <c r="C584" i="3"/>
  <c r="D584" i="3"/>
  <c r="E584" i="3" s="1"/>
  <c r="D693" i="12" l="1"/>
  <c r="C693" i="12"/>
  <c r="E693" i="12"/>
  <c r="H584" i="3"/>
  <c r="I584" i="3" s="1"/>
  <c r="G693" i="12" l="1"/>
  <c r="B694" i="12" s="1"/>
  <c r="F694" i="12" s="1"/>
  <c r="B585" i="3"/>
  <c r="G585" i="3" s="1"/>
  <c r="D694" i="12" l="1"/>
  <c r="C694" i="12"/>
  <c r="E694" i="12"/>
  <c r="C585" i="3"/>
  <c r="D585" i="3"/>
  <c r="E585" i="3" s="1"/>
  <c r="G694" i="12" l="1"/>
  <c r="B695" i="12" s="1"/>
  <c r="F695" i="12" s="1"/>
  <c r="H585" i="3"/>
  <c r="I585" i="3" s="1"/>
  <c r="B586" i="3" s="1"/>
  <c r="G586" i="3" s="1"/>
  <c r="D695" i="12" l="1"/>
  <c r="C695" i="12"/>
  <c r="E695" i="12"/>
  <c r="G695" i="12" s="1"/>
  <c r="C586" i="3"/>
  <c r="D586" i="3"/>
  <c r="E586" i="3" s="1"/>
  <c r="B696" i="12" l="1"/>
  <c r="F696" i="12" s="1"/>
  <c r="H586" i="3"/>
  <c r="I586" i="3" s="1"/>
  <c r="D696" i="12" l="1"/>
  <c r="C696" i="12"/>
  <c r="E696" i="12"/>
  <c r="B587" i="3"/>
  <c r="G587" i="3" s="1"/>
  <c r="G696" i="12" l="1"/>
  <c r="B697" i="12" s="1"/>
  <c r="F697" i="12" s="1"/>
  <c r="C587" i="3"/>
  <c r="D587" i="3"/>
  <c r="E587" i="3" s="1"/>
  <c r="C697" i="12" l="1"/>
  <c r="D697" i="12"/>
  <c r="E697" i="12"/>
  <c r="H587" i="3"/>
  <c r="I587" i="3" s="1"/>
  <c r="B588" i="3" s="1"/>
  <c r="G588" i="3" s="1"/>
  <c r="G697" i="12" l="1"/>
  <c r="B698" i="12" s="1"/>
  <c r="F698" i="12" s="1"/>
  <c r="C588" i="3"/>
  <c r="D588" i="3"/>
  <c r="E588" i="3" s="1"/>
  <c r="D698" i="12" l="1"/>
  <c r="C698" i="12"/>
  <c r="E698" i="12"/>
  <c r="H588" i="3"/>
  <c r="I588" i="3" s="1"/>
  <c r="B589" i="3" s="1"/>
  <c r="G589" i="3" s="1"/>
  <c r="G698" i="12" l="1"/>
  <c r="B699" i="12" s="1"/>
  <c r="F699" i="12" s="1"/>
  <c r="C589" i="3"/>
  <c r="D589" i="3"/>
  <c r="E589" i="3" s="1"/>
  <c r="D699" i="12" l="1"/>
  <c r="G699" i="12" s="1"/>
  <c r="C699" i="12"/>
  <c r="E699" i="12"/>
  <c r="H589" i="3"/>
  <c r="I589" i="3" s="1"/>
  <c r="B700" i="12" l="1"/>
  <c r="F700" i="12" s="1"/>
  <c r="B590" i="3"/>
  <c r="G590" i="3" s="1"/>
  <c r="D700" i="12" l="1"/>
  <c r="C700" i="12"/>
  <c r="E700" i="12"/>
  <c r="C590" i="3"/>
  <c r="D590" i="3"/>
  <c r="E590" i="3" s="1"/>
  <c r="G700" i="12" l="1"/>
  <c r="B701" i="12" s="1"/>
  <c r="F701" i="12" s="1"/>
  <c r="H590" i="3"/>
  <c r="I590" i="3" s="1"/>
  <c r="B591" i="3" s="1"/>
  <c r="G591" i="3" s="1"/>
  <c r="D701" i="12" l="1"/>
  <c r="C701" i="12"/>
  <c r="E701" i="12"/>
  <c r="C591" i="3"/>
  <c r="D591" i="3"/>
  <c r="E591" i="3" s="1"/>
  <c r="G701" i="12" l="1"/>
  <c r="B702" i="12" s="1"/>
  <c r="F702" i="12" s="1"/>
  <c r="H591" i="3"/>
  <c r="I591" i="3" s="1"/>
  <c r="B592" i="3" s="1"/>
  <c r="G592" i="3" s="1"/>
  <c r="D702" i="12" l="1"/>
  <c r="C702" i="12"/>
  <c r="E702" i="12"/>
  <c r="G702" i="12" s="1"/>
  <c r="C592" i="3"/>
  <c r="D592" i="3"/>
  <c r="E592" i="3" s="1"/>
  <c r="B703" i="12" l="1"/>
  <c r="F703" i="12" s="1"/>
  <c r="H592" i="3"/>
  <c r="I592" i="3" s="1"/>
  <c r="D703" i="12" l="1"/>
  <c r="C703" i="12"/>
  <c r="E703" i="12"/>
  <c r="B593" i="3"/>
  <c r="G593" i="3" s="1"/>
  <c r="G703" i="12" l="1"/>
  <c r="B704" i="12" s="1"/>
  <c r="F704" i="12" s="1"/>
  <c r="C593" i="3"/>
  <c r="D593" i="3"/>
  <c r="E593" i="3" s="1"/>
  <c r="C704" i="12" l="1"/>
  <c r="D704" i="12"/>
  <c r="E704" i="12"/>
  <c r="H593" i="3"/>
  <c r="I593" i="3" s="1"/>
  <c r="B594" i="3" s="1"/>
  <c r="G594" i="3" s="1"/>
  <c r="G704" i="12" l="1"/>
  <c r="B705" i="12" s="1"/>
  <c r="F705" i="12" s="1"/>
  <c r="C594" i="3"/>
  <c r="D594" i="3"/>
  <c r="E594" i="3" s="1"/>
  <c r="D705" i="12" l="1"/>
  <c r="C705" i="12"/>
  <c r="E705" i="12"/>
  <c r="H594" i="3"/>
  <c r="I594" i="3" s="1"/>
  <c r="G705" i="12" l="1"/>
  <c r="B706" i="12" s="1"/>
  <c r="F706" i="12" s="1"/>
  <c r="B595" i="3"/>
  <c r="G595" i="3" s="1"/>
  <c r="D706" i="12" l="1"/>
  <c r="C706" i="12"/>
  <c r="E706" i="12"/>
  <c r="D595" i="3"/>
  <c r="E595" i="3" s="1"/>
  <c r="C595" i="3"/>
  <c r="G706" i="12" l="1"/>
  <c r="B707" i="12" s="1"/>
  <c r="F707" i="12" s="1"/>
  <c r="H595" i="3"/>
  <c r="I595" i="3" s="1"/>
  <c r="D707" i="12" l="1"/>
  <c r="C707" i="12"/>
  <c r="E707" i="12"/>
  <c r="G707" i="12" s="1"/>
  <c r="B596" i="3"/>
  <c r="G596" i="3" s="1"/>
  <c r="B708" i="12" l="1"/>
  <c r="F708" i="12" s="1"/>
  <c r="D596" i="3"/>
  <c r="E596" i="3" s="1"/>
  <c r="C596" i="3"/>
  <c r="D708" i="12" l="1"/>
  <c r="C708" i="12"/>
  <c r="E708" i="12"/>
  <c r="G708" i="12" s="1"/>
  <c r="H596" i="3"/>
  <c r="I596" i="3" s="1"/>
  <c r="B709" i="12" l="1"/>
  <c r="F709" i="12" s="1"/>
  <c r="B597" i="3"/>
  <c r="G597" i="3" s="1"/>
  <c r="D709" i="12" l="1"/>
  <c r="C709" i="12"/>
  <c r="E709" i="12"/>
  <c r="G709" i="12" s="1"/>
  <c r="C597" i="3"/>
  <c r="D597" i="3"/>
  <c r="E597" i="3" s="1"/>
  <c r="B710" i="12" l="1"/>
  <c r="F710" i="12" s="1"/>
  <c r="H597" i="3"/>
  <c r="I597" i="3" s="1"/>
  <c r="B598" i="3" s="1"/>
  <c r="G598" i="3" s="1"/>
  <c r="D710" i="12" l="1"/>
  <c r="C710" i="12"/>
  <c r="E710" i="12"/>
  <c r="C598" i="3"/>
  <c r="D598" i="3"/>
  <c r="E598" i="3" s="1"/>
  <c r="G710" i="12" l="1"/>
  <c r="B711" i="12" s="1"/>
  <c r="F711" i="12" s="1"/>
  <c r="H598" i="3"/>
  <c r="I598" i="3" s="1"/>
  <c r="B599" i="3" s="1"/>
  <c r="G599" i="3" s="1"/>
  <c r="D711" i="12" l="1"/>
  <c r="C711" i="12"/>
  <c r="E711" i="12"/>
  <c r="C599" i="3"/>
  <c r="D599" i="3"/>
  <c r="E599" i="3" s="1"/>
  <c r="G711" i="12" l="1"/>
  <c r="B712" i="12" s="1"/>
  <c r="F712" i="12" s="1"/>
  <c r="H599" i="3"/>
  <c r="I599" i="3" s="1"/>
  <c r="B600" i="3" s="1"/>
  <c r="G600" i="3" s="1"/>
  <c r="C712" i="12" l="1"/>
  <c r="D712" i="12"/>
  <c r="E712" i="12"/>
  <c r="C600" i="3"/>
  <c r="D600" i="3"/>
  <c r="E600" i="3" s="1"/>
  <c r="G712" i="12" l="1"/>
  <c r="B713" i="12" s="1"/>
  <c r="F713" i="12" s="1"/>
  <c r="H600" i="3"/>
  <c r="I600" i="3" s="1"/>
  <c r="D713" i="12" l="1"/>
  <c r="C713" i="12"/>
  <c r="E713" i="12"/>
  <c r="G713" i="12" s="1"/>
  <c r="B601" i="3"/>
  <c r="G601" i="3" s="1"/>
  <c r="B714" i="12" l="1"/>
  <c r="F714" i="12" s="1"/>
  <c r="C601" i="3"/>
  <c r="D601" i="3"/>
  <c r="E601" i="3" s="1"/>
  <c r="D714" i="12" l="1"/>
  <c r="C714" i="12"/>
  <c r="E714" i="12"/>
  <c r="H601" i="3"/>
  <c r="I601" i="3" s="1"/>
  <c r="G714" i="12" l="1"/>
  <c r="B715" i="12" s="1"/>
  <c r="F715" i="12" s="1"/>
  <c r="B602" i="3"/>
  <c r="G602" i="3" s="1"/>
  <c r="C715" i="12" l="1"/>
  <c r="D715" i="12"/>
  <c r="E715" i="12"/>
  <c r="C602" i="3"/>
  <c r="D602" i="3"/>
  <c r="E602" i="3" s="1"/>
  <c r="G715" i="12" l="1"/>
  <c r="B716" i="12" s="1"/>
  <c r="F716" i="12" s="1"/>
  <c r="H602" i="3"/>
  <c r="I602" i="3" s="1"/>
  <c r="D716" i="12" l="1"/>
  <c r="C716" i="12"/>
  <c r="E716" i="12"/>
  <c r="B603" i="3"/>
  <c r="G603" i="3" s="1"/>
  <c r="G716" i="12" l="1"/>
  <c r="B717" i="12" s="1"/>
  <c r="F717" i="12" s="1"/>
  <c r="C603" i="3"/>
  <c r="D603" i="3"/>
  <c r="E603" i="3" s="1"/>
  <c r="D717" i="12" l="1"/>
  <c r="C717" i="12"/>
  <c r="E717" i="12"/>
  <c r="G717" i="12" s="1"/>
  <c r="H603" i="3"/>
  <c r="I603" i="3" s="1"/>
  <c r="B604" i="3" s="1"/>
  <c r="G604" i="3" s="1"/>
  <c r="B718" i="12" l="1"/>
  <c r="F718" i="12" s="1"/>
  <c r="C604" i="3"/>
  <c r="D604" i="3"/>
  <c r="E604" i="3" s="1"/>
  <c r="D718" i="12" l="1"/>
  <c r="C718" i="12"/>
  <c r="E718" i="12"/>
  <c r="H604" i="3"/>
  <c r="I604" i="3" s="1"/>
  <c r="B605" i="3" s="1"/>
  <c r="G605" i="3" s="1"/>
  <c r="G718" i="12" l="1"/>
  <c r="B719" i="12" s="1"/>
  <c r="F719" i="12" s="1"/>
  <c r="C605" i="3"/>
  <c r="D605" i="3"/>
  <c r="E605" i="3" s="1"/>
  <c r="D719" i="12" l="1"/>
  <c r="C719" i="12"/>
  <c r="E719" i="12"/>
  <c r="G719" i="12" s="1"/>
  <c r="H605" i="3"/>
  <c r="I605" i="3" s="1"/>
  <c r="B720" i="12" l="1"/>
  <c r="F720" i="12" s="1"/>
  <c r="B606" i="3"/>
  <c r="G606" i="3" s="1"/>
  <c r="D720" i="12" l="1"/>
  <c r="C720" i="12"/>
  <c r="E720" i="12"/>
  <c r="C606" i="3"/>
  <c r="D606" i="3"/>
  <c r="E606" i="3" s="1"/>
  <c r="G720" i="12" l="1"/>
  <c r="B721" i="12" s="1"/>
  <c r="F721" i="12" s="1"/>
  <c r="H606" i="3"/>
  <c r="I606" i="3" s="1"/>
  <c r="D721" i="12" l="1"/>
  <c r="C721" i="12"/>
  <c r="E721" i="12"/>
  <c r="B607" i="3"/>
  <c r="G607" i="3" s="1"/>
  <c r="G721" i="12" l="1"/>
  <c r="B722" i="12" s="1"/>
  <c r="F722" i="12" s="1"/>
  <c r="C607" i="3"/>
  <c r="D607" i="3"/>
  <c r="E607" i="3" s="1"/>
  <c r="D722" i="12" l="1"/>
  <c r="C722" i="12"/>
  <c r="E722" i="12"/>
  <c r="H607" i="3"/>
  <c r="I607" i="3" s="1"/>
  <c r="B608" i="3" s="1"/>
  <c r="G608" i="3" s="1"/>
  <c r="G722" i="12" l="1"/>
  <c r="B723" i="12" s="1"/>
  <c r="F723" i="12" s="1"/>
  <c r="C608" i="3"/>
  <c r="D608" i="3"/>
  <c r="E608" i="3" s="1"/>
  <c r="D723" i="12" l="1"/>
  <c r="C723" i="12"/>
  <c r="E723" i="12"/>
  <c r="H608" i="3"/>
  <c r="I608" i="3" s="1"/>
  <c r="G723" i="12" l="1"/>
  <c r="B724" i="12" s="1"/>
  <c r="F724" i="12" s="1"/>
  <c r="B609" i="3"/>
  <c r="G609" i="3" s="1"/>
  <c r="C724" i="12" l="1"/>
  <c r="D724" i="12"/>
  <c r="E724" i="12"/>
  <c r="G724" i="12" s="1"/>
  <c r="C609" i="3"/>
  <c r="D609" i="3"/>
  <c r="E609" i="3" s="1"/>
  <c r="B725" i="12" l="1"/>
  <c r="F725" i="12" s="1"/>
  <c r="H609" i="3"/>
  <c r="I609" i="3" s="1"/>
  <c r="D725" i="12" l="1"/>
  <c r="C725" i="12"/>
  <c r="E725" i="12"/>
  <c r="B610" i="3"/>
  <c r="G610" i="3" s="1"/>
  <c r="G725" i="12" l="1"/>
  <c r="B726" i="12" s="1"/>
  <c r="F726" i="12" s="1"/>
  <c r="C610" i="3"/>
  <c r="D610" i="3"/>
  <c r="E610" i="3" s="1"/>
  <c r="D726" i="12" l="1"/>
  <c r="C726" i="12"/>
  <c r="E726" i="12"/>
  <c r="H610" i="3"/>
  <c r="I610" i="3" s="1"/>
  <c r="G726" i="12" l="1"/>
  <c r="B727" i="12" s="1"/>
  <c r="F727" i="12" s="1"/>
  <c r="B611" i="3"/>
  <c r="G611" i="3" s="1"/>
  <c r="C727" i="12" l="1"/>
  <c r="D727" i="12"/>
  <c r="E727" i="12"/>
  <c r="C611" i="3"/>
  <c r="D611" i="3"/>
  <c r="E611" i="3" s="1"/>
  <c r="G727" i="12" l="1"/>
  <c r="B728" i="12" s="1"/>
  <c r="F728" i="12" s="1"/>
  <c r="H611" i="3"/>
  <c r="I611" i="3" s="1"/>
  <c r="D728" i="12" l="1"/>
  <c r="C728" i="12"/>
  <c r="E728" i="12"/>
  <c r="B612" i="3"/>
  <c r="G612" i="3" s="1"/>
  <c r="G728" i="12" l="1"/>
  <c r="B729" i="12" s="1"/>
  <c r="F729" i="12" s="1"/>
  <c r="C612" i="3"/>
  <c r="D612" i="3"/>
  <c r="E612" i="3" s="1"/>
  <c r="D729" i="12" l="1"/>
  <c r="C729" i="12"/>
  <c r="E729" i="12"/>
  <c r="G729" i="12" s="1"/>
  <c r="H612" i="3"/>
  <c r="I612" i="3" s="1"/>
  <c r="B730" i="12" l="1"/>
  <c r="F730" i="12" s="1"/>
  <c r="B613" i="3"/>
  <c r="G613" i="3" s="1"/>
  <c r="D730" i="12" l="1"/>
  <c r="C730" i="12"/>
  <c r="E730" i="12"/>
  <c r="C613" i="3"/>
  <c r="D613" i="3"/>
  <c r="E613" i="3" s="1"/>
  <c r="G730" i="12" l="1"/>
  <c r="B731" i="12" s="1"/>
  <c r="F731" i="12" s="1"/>
  <c r="H613" i="3"/>
  <c r="I613" i="3" s="1"/>
  <c r="D731" i="12" l="1"/>
  <c r="C731" i="12"/>
  <c r="E731" i="12"/>
  <c r="B614" i="3"/>
  <c r="G614" i="3" s="1"/>
  <c r="G731" i="12" l="1"/>
  <c r="B732" i="12" s="1"/>
  <c r="F732" i="12" s="1"/>
  <c r="C614" i="3"/>
  <c r="D614" i="3"/>
  <c r="E614" i="3" s="1"/>
  <c r="D732" i="12" l="1"/>
  <c r="C732" i="12"/>
  <c r="E732" i="12"/>
  <c r="H614" i="3"/>
  <c r="I614" i="3" s="1"/>
  <c r="G732" i="12" l="1"/>
  <c r="B733" i="12" s="1"/>
  <c r="F733" i="12" s="1"/>
  <c r="B615" i="3"/>
  <c r="G615" i="3" s="1"/>
  <c r="D733" i="12" l="1"/>
  <c r="C733" i="12"/>
  <c r="E733" i="12"/>
  <c r="C615" i="3"/>
  <c r="D615" i="3"/>
  <c r="E615" i="3" s="1"/>
  <c r="G733" i="12" l="1"/>
  <c r="B734" i="12" s="1"/>
  <c r="F734" i="12" s="1"/>
  <c r="H615" i="3"/>
  <c r="I615" i="3" s="1"/>
  <c r="D734" i="12" l="1"/>
  <c r="C734" i="12"/>
  <c r="E734" i="12"/>
  <c r="G734" i="12" s="1"/>
  <c r="B616" i="3"/>
  <c r="G616" i="3" s="1"/>
  <c r="B735" i="12" l="1"/>
  <c r="F735" i="12" s="1"/>
  <c r="C616" i="3"/>
  <c r="D616" i="3"/>
  <c r="E616" i="3" s="1"/>
  <c r="D735" i="12" l="1"/>
  <c r="C735" i="12"/>
  <c r="E735" i="12"/>
  <c r="H616" i="3"/>
  <c r="I616" i="3" s="1"/>
  <c r="G735" i="12" l="1"/>
  <c r="B736" i="12" s="1"/>
  <c r="F736" i="12" s="1"/>
  <c r="B617" i="3"/>
  <c r="G617" i="3" s="1"/>
  <c r="C736" i="12" l="1"/>
  <c r="D736" i="12"/>
  <c r="E736" i="12"/>
  <c r="C617" i="3"/>
  <c r="D617" i="3"/>
  <c r="E617" i="3" s="1"/>
  <c r="G736" i="12" l="1"/>
  <c r="B737" i="12" s="1"/>
  <c r="F737" i="12" s="1"/>
  <c r="H617" i="3"/>
  <c r="I617" i="3" s="1"/>
  <c r="D737" i="12" l="1"/>
  <c r="C737" i="12"/>
  <c r="E737" i="12"/>
  <c r="G737" i="12" s="1"/>
  <c r="B618" i="3"/>
  <c r="G618" i="3" s="1"/>
  <c r="B738" i="12" l="1"/>
  <c r="F738" i="12" s="1"/>
  <c r="C618" i="3"/>
  <c r="D618" i="3"/>
  <c r="E618" i="3" s="1"/>
  <c r="D738" i="12" l="1"/>
  <c r="C738" i="12"/>
  <c r="E738" i="12"/>
  <c r="H618" i="3"/>
  <c r="I618" i="3" s="1"/>
  <c r="G738" i="12" l="1"/>
  <c r="B739" i="12" s="1"/>
  <c r="F739" i="12" s="1"/>
  <c r="B619" i="3"/>
  <c r="G619" i="3" s="1"/>
  <c r="C739" i="12" l="1"/>
  <c r="D739" i="12"/>
  <c r="E739" i="12"/>
  <c r="C619" i="3"/>
  <c r="D619" i="3"/>
  <c r="E619" i="3" s="1"/>
  <c r="G739" i="12" l="1"/>
  <c r="B740" i="12" s="1"/>
  <c r="F740" i="12" s="1"/>
  <c r="H619" i="3"/>
  <c r="I619" i="3" s="1"/>
  <c r="D740" i="12" l="1"/>
  <c r="C740" i="12"/>
  <c r="E740" i="12"/>
  <c r="B620" i="3"/>
  <c r="G620" i="3" s="1"/>
  <c r="G740" i="12" l="1"/>
  <c r="B741" i="12" s="1"/>
  <c r="F741" i="12" s="1"/>
  <c r="C620" i="3"/>
  <c r="D620" i="3"/>
  <c r="E620" i="3" s="1"/>
  <c r="D741" i="12" l="1"/>
  <c r="C741" i="12"/>
  <c r="E741" i="12"/>
  <c r="G741" i="12" s="1"/>
  <c r="H620" i="3"/>
  <c r="I620" i="3" s="1"/>
  <c r="B742" i="12" l="1"/>
  <c r="F742" i="12" s="1"/>
  <c r="B621" i="3"/>
  <c r="G621" i="3" s="1"/>
  <c r="D742" i="12" l="1"/>
  <c r="C742" i="12"/>
  <c r="E742" i="12"/>
  <c r="C621" i="3"/>
  <c r="D621" i="3"/>
  <c r="E621" i="3" s="1"/>
  <c r="G742" i="12" l="1"/>
  <c r="B743" i="12" s="1"/>
  <c r="F743" i="12" s="1"/>
  <c r="H621" i="3"/>
  <c r="I621" i="3" s="1"/>
  <c r="D743" i="12" l="1"/>
  <c r="C743" i="12"/>
  <c r="E743" i="12"/>
  <c r="G743" i="12" s="1"/>
  <c r="B622" i="3"/>
  <c r="G622" i="3" s="1"/>
  <c r="B744" i="12" l="1"/>
  <c r="F744" i="12" s="1"/>
  <c r="C622" i="3"/>
  <c r="D622" i="3"/>
  <c r="E622" i="3" s="1"/>
  <c r="D744" i="12" l="1"/>
  <c r="C744" i="12"/>
  <c r="E744" i="12"/>
  <c r="H622" i="3"/>
  <c r="I622" i="3" s="1"/>
  <c r="G744" i="12" l="1"/>
  <c r="B745" i="12" s="1"/>
  <c r="F745" i="12" s="1"/>
  <c r="B623" i="3"/>
  <c r="G623" i="3" s="1"/>
  <c r="D745" i="12" l="1"/>
  <c r="C745" i="12"/>
  <c r="E745" i="12"/>
  <c r="C623" i="3"/>
  <c r="D623" i="3"/>
  <c r="E623" i="3" s="1"/>
  <c r="G745" i="12" l="1"/>
  <c r="B746" i="12" s="1"/>
  <c r="F746" i="12" s="1"/>
  <c r="H623" i="3"/>
  <c r="I623" i="3" s="1"/>
  <c r="D746" i="12" l="1"/>
  <c r="C746" i="12"/>
  <c r="E746" i="12"/>
  <c r="B624" i="3"/>
  <c r="G624" i="3" s="1"/>
  <c r="G746" i="12" l="1"/>
  <c r="B747" i="12" s="1"/>
  <c r="F747" i="12" s="1"/>
  <c r="C624" i="3"/>
  <c r="D624" i="3"/>
  <c r="E624" i="3" s="1"/>
  <c r="D747" i="12" l="1"/>
  <c r="C747" i="12"/>
  <c r="E747" i="12"/>
  <c r="H624" i="3"/>
  <c r="I624" i="3" s="1"/>
  <c r="B625" i="3" s="1"/>
  <c r="G625" i="3" s="1"/>
  <c r="G747" i="12" l="1"/>
  <c r="B748" i="12" s="1"/>
  <c r="F748" i="12" s="1"/>
  <c r="C625" i="3"/>
  <c r="D625" i="3"/>
  <c r="E625" i="3" s="1"/>
  <c r="C748" i="12" l="1"/>
  <c r="D748" i="12"/>
  <c r="E748" i="12"/>
  <c r="H625" i="3"/>
  <c r="I625" i="3" s="1"/>
  <c r="B626" i="3" s="1"/>
  <c r="G626" i="3" s="1"/>
  <c r="G748" i="12" l="1"/>
  <c r="B749" i="12" s="1"/>
  <c r="F749" i="12" s="1"/>
  <c r="C626" i="3"/>
  <c r="D626" i="3"/>
  <c r="E626" i="3" s="1"/>
  <c r="D749" i="12" l="1"/>
  <c r="C749" i="12"/>
  <c r="E749" i="12"/>
  <c r="G749" i="12" s="1"/>
  <c r="H626" i="3"/>
  <c r="I626" i="3" s="1"/>
  <c r="B750" i="12" l="1"/>
  <c r="F750" i="12" s="1"/>
  <c r="B627" i="3"/>
  <c r="G627" i="3" s="1"/>
  <c r="D750" i="12" l="1"/>
  <c r="C750" i="12"/>
  <c r="E750" i="12"/>
  <c r="G750" i="12" s="1"/>
  <c r="C627" i="3"/>
  <c r="D627" i="3"/>
  <c r="E627" i="3" s="1"/>
  <c r="B751" i="12" l="1"/>
  <c r="F751" i="12" s="1"/>
  <c r="H627" i="3"/>
  <c r="I627" i="3" s="1"/>
  <c r="C751" i="12" l="1"/>
  <c r="D751" i="12"/>
  <c r="E751" i="12"/>
  <c r="B628" i="3"/>
  <c r="G628" i="3" s="1"/>
  <c r="G751" i="12" l="1"/>
  <c r="B752" i="12" s="1"/>
  <c r="F752" i="12" s="1"/>
  <c r="C628" i="3"/>
  <c r="D628" i="3"/>
  <c r="E628" i="3" s="1"/>
  <c r="D752" i="12" l="1"/>
  <c r="C752" i="12"/>
  <c r="E752" i="12"/>
  <c r="H628" i="3"/>
  <c r="I628" i="3" s="1"/>
  <c r="G752" i="12" l="1"/>
  <c r="B753" i="12" s="1"/>
  <c r="F753" i="12" s="1"/>
  <c r="B629" i="3"/>
  <c r="G629" i="3" s="1"/>
  <c r="D753" i="12" l="1"/>
  <c r="C753" i="12"/>
  <c r="E753" i="12"/>
  <c r="G753" i="12" s="1"/>
  <c r="C629" i="3"/>
  <c r="D629" i="3"/>
  <c r="E629" i="3" s="1"/>
  <c r="B754" i="12" l="1"/>
  <c r="F754" i="12" s="1"/>
  <c r="H629" i="3"/>
  <c r="I629" i="3" s="1"/>
  <c r="C754" i="12" l="1"/>
  <c r="D754" i="12"/>
  <c r="E754" i="12"/>
  <c r="B630" i="3"/>
  <c r="G630" i="3" s="1"/>
  <c r="G754" i="12" l="1"/>
  <c r="B755" i="12" s="1"/>
  <c r="F755" i="12" s="1"/>
  <c r="C630" i="3"/>
  <c r="D630" i="3"/>
  <c r="E630" i="3" s="1"/>
  <c r="D755" i="12" l="1"/>
  <c r="C755" i="12"/>
  <c r="E755" i="12"/>
  <c r="G755" i="12" s="1"/>
  <c r="H630" i="3"/>
  <c r="I630" i="3" s="1"/>
  <c r="B756" i="12" l="1"/>
  <c r="F756" i="12" s="1"/>
  <c r="B631" i="3"/>
  <c r="G631" i="3" s="1"/>
  <c r="D756" i="12" l="1"/>
  <c r="C756" i="12"/>
  <c r="E756" i="12"/>
  <c r="C631" i="3"/>
  <c r="D631" i="3"/>
  <c r="E631" i="3" s="1"/>
  <c r="G756" i="12" l="1"/>
  <c r="B757" i="12" s="1"/>
  <c r="F757" i="12" s="1"/>
  <c r="H631" i="3"/>
  <c r="I631" i="3" s="1"/>
  <c r="D757" i="12" l="1"/>
  <c r="C757" i="12"/>
  <c r="E757" i="12"/>
  <c r="B632" i="3"/>
  <c r="G632" i="3" s="1"/>
  <c r="G757" i="12" l="1"/>
  <c r="B758" i="12" s="1"/>
  <c r="F758" i="12" s="1"/>
  <c r="C632" i="3"/>
  <c r="D632" i="3"/>
  <c r="E632" i="3" s="1"/>
  <c r="D758" i="12" l="1"/>
  <c r="C758" i="12"/>
  <c r="E758" i="12"/>
  <c r="G758" i="12" s="1"/>
  <c r="H632" i="3"/>
  <c r="I632" i="3" s="1"/>
  <c r="B759" i="12" l="1"/>
  <c r="F759" i="12" s="1"/>
  <c r="B633" i="3"/>
  <c r="G633" i="3" s="1"/>
  <c r="D759" i="12" l="1"/>
  <c r="C759" i="12"/>
  <c r="E759" i="12"/>
  <c r="C633" i="3"/>
  <c r="D633" i="3"/>
  <c r="E633" i="3" s="1"/>
  <c r="G759" i="12" l="1"/>
  <c r="B760" i="12" s="1"/>
  <c r="F760" i="12" s="1"/>
  <c r="H633" i="3"/>
  <c r="I633" i="3" s="1"/>
  <c r="C760" i="12" l="1"/>
  <c r="D760" i="12"/>
  <c r="E760" i="12"/>
  <c r="B634" i="3"/>
  <c r="G634" i="3" s="1"/>
  <c r="G760" i="12" l="1"/>
  <c r="B761" i="12" s="1"/>
  <c r="F761" i="12" s="1"/>
  <c r="C634" i="3"/>
  <c r="D634" i="3"/>
  <c r="E634" i="3" s="1"/>
  <c r="D761" i="12" l="1"/>
  <c r="C761" i="12"/>
  <c r="E761" i="12"/>
  <c r="H634" i="3"/>
  <c r="I634" i="3" s="1"/>
  <c r="G761" i="12" l="1"/>
  <c r="B762" i="12" s="1"/>
  <c r="F762" i="12" s="1"/>
  <c r="B635" i="3"/>
  <c r="G635" i="3" s="1"/>
  <c r="D762" i="12" l="1"/>
  <c r="C762" i="12"/>
  <c r="E762" i="12"/>
  <c r="C635" i="3"/>
  <c r="D635" i="3"/>
  <c r="E635" i="3" s="1"/>
  <c r="G762" i="12" l="1"/>
  <c r="B763" i="12" s="1"/>
  <c r="F763" i="12" s="1"/>
  <c r="H635" i="3"/>
  <c r="I635" i="3" s="1"/>
  <c r="C763" i="12" l="1"/>
  <c r="D763" i="12"/>
  <c r="E763" i="12"/>
  <c r="B636" i="3"/>
  <c r="G636" i="3" s="1"/>
  <c r="G763" i="12" l="1"/>
  <c r="B764" i="12" s="1"/>
  <c r="F764" i="12" s="1"/>
  <c r="C636" i="3"/>
  <c r="D636" i="3"/>
  <c r="E636" i="3" s="1"/>
  <c r="C764" i="12" l="1"/>
  <c r="D764" i="12"/>
  <c r="E764" i="12"/>
  <c r="G764" i="12" s="1"/>
  <c r="H636" i="3"/>
  <c r="I636" i="3" s="1"/>
  <c r="B765" i="12" l="1"/>
  <c r="F765" i="12" s="1"/>
  <c r="B637" i="3"/>
  <c r="G637" i="3" s="1"/>
  <c r="D765" i="12" l="1"/>
  <c r="C765" i="12"/>
  <c r="E765" i="12"/>
  <c r="C637" i="3"/>
  <c r="D637" i="3"/>
  <c r="E637" i="3" s="1"/>
  <c r="G765" i="12" l="1"/>
  <c r="B766" i="12" s="1"/>
  <c r="F766" i="12" s="1"/>
  <c r="H637" i="3"/>
  <c r="I637" i="3" s="1"/>
  <c r="C766" i="12" l="1"/>
  <c r="D766" i="12"/>
  <c r="E766" i="12"/>
  <c r="B638" i="3"/>
  <c r="G638" i="3" s="1"/>
  <c r="G766" i="12" l="1"/>
  <c r="B767" i="12" s="1"/>
  <c r="F767" i="12" s="1"/>
  <c r="C638" i="3"/>
  <c r="D638" i="3"/>
  <c r="E638" i="3" s="1"/>
  <c r="D767" i="12" l="1"/>
  <c r="C767" i="12"/>
  <c r="E767" i="12"/>
  <c r="H638" i="3"/>
  <c r="I638" i="3" s="1"/>
  <c r="G767" i="12" l="1"/>
  <c r="B768" i="12" s="1"/>
  <c r="F768" i="12" s="1"/>
  <c r="B639" i="3"/>
  <c r="G639" i="3" s="1"/>
  <c r="D768" i="12" l="1"/>
  <c r="C768" i="12"/>
  <c r="E768" i="12"/>
  <c r="C639" i="3"/>
  <c r="D639" i="3"/>
  <c r="E639" i="3" s="1"/>
  <c r="G768" i="12" l="1"/>
  <c r="B769" i="12" s="1"/>
  <c r="F769" i="12" s="1"/>
  <c r="H639" i="3"/>
  <c r="I639" i="3" s="1"/>
  <c r="C769" i="12" l="1"/>
  <c r="D769" i="12"/>
  <c r="E769" i="12"/>
  <c r="B640" i="3"/>
  <c r="G640" i="3" s="1"/>
  <c r="G769" i="12" l="1"/>
  <c r="B770" i="12" s="1"/>
  <c r="F770" i="12" s="1"/>
  <c r="C640" i="3"/>
  <c r="D640" i="3"/>
  <c r="E640" i="3" s="1"/>
  <c r="D770" i="12" l="1"/>
  <c r="C770" i="12"/>
  <c r="E770" i="12"/>
  <c r="G770" i="12" s="1"/>
  <c r="H640" i="3"/>
  <c r="I640" i="3" s="1"/>
  <c r="B771" i="12" l="1"/>
  <c r="F771" i="12" s="1"/>
  <c r="B641" i="3"/>
  <c r="G641" i="3" s="1"/>
  <c r="D771" i="12" l="1"/>
  <c r="C771" i="12"/>
  <c r="E771" i="12"/>
  <c r="C641" i="3"/>
  <c r="D641" i="3"/>
  <c r="E641" i="3" s="1"/>
  <c r="G771" i="12" l="1"/>
  <c r="B772" i="12" s="1"/>
  <c r="F772" i="12" s="1"/>
  <c r="H641" i="3"/>
  <c r="I641" i="3" s="1"/>
  <c r="C772" i="12" l="1"/>
  <c r="D772" i="12"/>
  <c r="E772" i="12"/>
  <c r="B642" i="3"/>
  <c r="G642" i="3" s="1"/>
  <c r="G772" i="12" l="1"/>
  <c r="B773" i="12" s="1"/>
  <c r="F773" i="12" s="1"/>
  <c r="C642" i="3"/>
  <c r="D642" i="3"/>
  <c r="E642" i="3" s="1"/>
  <c r="D773" i="12" l="1"/>
  <c r="C773" i="12"/>
  <c r="E773" i="12"/>
  <c r="G773" i="12" s="1"/>
  <c r="H642" i="3"/>
  <c r="I642" i="3" s="1"/>
  <c r="B774" i="12" l="1"/>
  <c r="F774" i="12" s="1"/>
  <c r="B643" i="3"/>
  <c r="G643" i="3" s="1"/>
  <c r="D774" i="12" l="1"/>
  <c r="C774" i="12"/>
  <c r="E774" i="12"/>
  <c r="C643" i="3"/>
  <c r="D643" i="3"/>
  <c r="E643" i="3" s="1"/>
  <c r="G774" i="12" l="1"/>
  <c r="B775" i="12" s="1"/>
  <c r="F775" i="12" s="1"/>
  <c r="H643" i="3"/>
  <c r="I643" i="3" s="1"/>
  <c r="B644" i="3" s="1"/>
  <c r="G644" i="3" s="1"/>
  <c r="C775" i="12" l="1"/>
  <c r="D775" i="12"/>
  <c r="E775" i="12"/>
  <c r="C644" i="3"/>
  <c r="D644" i="3"/>
  <c r="E644" i="3" s="1"/>
  <c r="G775" i="12" l="1"/>
  <c r="B776" i="12" s="1"/>
  <c r="F776" i="12" s="1"/>
  <c r="H644" i="3"/>
  <c r="I644" i="3" s="1"/>
  <c r="D776" i="12" l="1"/>
  <c r="C776" i="12"/>
  <c r="E776" i="12"/>
  <c r="B645" i="3"/>
  <c r="G645" i="3" s="1"/>
  <c r="G776" i="12" l="1"/>
  <c r="B777" i="12" s="1"/>
  <c r="F777" i="12" s="1"/>
  <c r="C645" i="3"/>
  <c r="D645" i="3"/>
  <c r="E645" i="3" s="1"/>
  <c r="H645" i="3" s="1"/>
  <c r="I645" i="3" s="1"/>
  <c r="D777" i="12" l="1"/>
  <c r="C777" i="12"/>
  <c r="E777" i="12"/>
  <c r="G777" i="12" s="1"/>
  <c r="B646" i="3"/>
  <c r="G646" i="3" s="1"/>
  <c r="B778" i="12" l="1"/>
  <c r="F778" i="12" s="1"/>
  <c r="C646" i="3"/>
  <c r="D646" i="3"/>
  <c r="E646" i="3" s="1"/>
  <c r="C778" i="12" l="1"/>
  <c r="D778" i="12"/>
  <c r="G778" i="12" s="1"/>
  <c r="E778" i="12"/>
  <c r="H646" i="3"/>
  <c r="I646" i="3" s="1"/>
  <c r="B779" i="12" l="1"/>
  <c r="F779" i="12" s="1"/>
  <c r="B647" i="3"/>
  <c r="G647" i="3" s="1"/>
  <c r="D779" i="12" l="1"/>
  <c r="C779" i="12"/>
  <c r="E779" i="12"/>
  <c r="C647" i="3"/>
  <c r="D647" i="3"/>
  <c r="E647" i="3" s="1"/>
  <c r="G779" i="12" l="1"/>
  <c r="B780" i="12" s="1"/>
  <c r="F780" i="12" s="1"/>
  <c r="H647" i="3"/>
  <c r="I647" i="3" s="1"/>
  <c r="D780" i="12" l="1"/>
  <c r="C780" i="12"/>
  <c r="E780" i="12"/>
  <c r="B648" i="3"/>
  <c r="G648" i="3" s="1"/>
  <c r="G780" i="12" l="1"/>
  <c r="B781" i="12" s="1"/>
  <c r="F781" i="12" s="1"/>
  <c r="C648" i="3"/>
  <c r="D648" i="3"/>
  <c r="E648" i="3" s="1"/>
  <c r="H648" i="3" s="1"/>
  <c r="I648" i="3" s="1"/>
  <c r="C781" i="12" l="1"/>
  <c r="D781" i="12"/>
  <c r="E781" i="12"/>
  <c r="B649" i="3"/>
  <c r="G649" i="3" s="1"/>
  <c r="G781" i="12" l="1"/>
  <c r="B782" i="12" s="1"/>
  <c r="F782" i="12" s="1"/>
  <c r="C649" i="3"/>
  <c r="D649" i="3"/>
  <c r="E649" i="3" s="1"/>
  <c r="D782" i="12" l="1"/>
  <c r="C782" i="12"/>
  <c r="E782" i="12"/>
  <c r="H649" i="3"/>
  <c r="I649" i="3" s="1"/>
  <c r="B650" i="3" s="1"/>
  <c r="G650" i="3" s="1"/>
  <c r="G782" i="12" l="1"/>
  <c r="B783" i="12" s="1"/>
  <c r="F783" i="12" s="1"/>
  <c r="C650" i="3"/>
  <c r="D650" i="3"/>
  <c r="E650" i="3" s="1"/>
  <c r="D783" i="12" l="1"/>
  <c r="C783" i="12"/>
  <c r="E783" i="12"/>
  <c r="H650" i="3"/>
  <c r="I650" i="3" s="1"/>
  <c r="G783" i="12" l="1"/>
  <c r="B784" i="12" s="1"/>
  <c r="F784" i="12" s="1"/>
  <c r="B651" i="3"/>
  <c r="G651" i="3" s="1"/>
  <c r="C784" i="12" l="1"/>
  <c r="D784" i="12"/>
  <c r="E784" i="12"/>
  <c r="C651" i="3"/>
  <c r="D651" i="3"/>
  <c r="E651" i="3" s="1"/>
  <c r="G784" i="12" l="1"/>
  <c r="B785" i="12" s="1"/>
  <c r="F785" i="12" s="1"/>
  <c r="H651" i="3"/>
  <c r="I651" i="3" s="1"/>
  <c r="D785" i="12" l="1"/>
  <c r="C785" i="12"/>
  <c r="E785" i="12"/>
  <c r="B652" i="3"/>
  <c r="G652" i="3" s="1"/>
  <c r="G785" i="12" l="1"/>
  <c r="B786" i="12" s="1"/>
  <c r="F786" i="12" s="1"/>
  <c r="C652" i="3"/>
  <c r="D652" i="3"/>
  <c r="E652" i="3" s="1"/>
  <c r="D786" i="12" l="1"/>
  <c r="C786" i="12"/>
  <c r="E786" i="12"/>
  <c r="H652" i="3"/>
  <c r="I652" i="3" s="1"/>
  <c r="G786" i="12" l="1"/>
  <c r="B787" i="12" s="1"/>
  <c r="F787" i="12" s="1"/>
  <c r="B653" i="3"/>
  <c r="G653" i="3" s="1"/>
  <c r="D787" i="12" l="1"/>
  <c r="C787" i="12"/>
  <c r="E787" i="12"/>
  <c r="G787" i="12" s="1"/>
  <c r="C653" i="3"/>
  <c r="D653" i="3"/>
  <c r="E653" i="3" s="1"/>
  <c r="B788" i="12" l="1"/>
  <c r="F788" i="12" s="1"/>
  <c r="H653" i="3"/>
  <c r="I653" i="3" s="1"/>
  <c r="C788" i="12" l="1"/>
  <c r="D788" i="12"/>
  <c r="E788" i="12"/>
  <c r="B654" i="3"/>
  <c r="G654" i="3" s="1"/>
  <c r="G788" i="12" l="1"/>
  <c r="B789" i="12" s="1"/>
  <c r="F789" i="12" s="1"/>
  <c r="C654" i="3"/>
  <c r="D654" i="3"/>
  <c r="E654" i="3" s="1"/>
  <c r="D789" i="12" l="1"/>
  <c r="C789" i="12"/>
  <c r="E789" i="12"/>
  <c r="G789" i="12" s="1"/>
  <c r="H654" i="3"/>
  <c r="I654" i="3" s="1"/>
  <c r="B790" i="12" l="1"/>
  <c r="F790" i="12" s="1"/>
  <c r="B655" i="3"/>
  <c r="G655" i="3" s="1"/>
  <c r="C790" i="12" l="1"/>
  <c r="D790" i="12"/>
  <c r="E790" i="12"/>
  <c r="C655" i="3"/>
  <c r="D655" i="3"/>
  <c r="E655" i="3" s="1"/>
  <c r="G790" i="12" l="1"/>
  <c r="B791" i="12" s="1"/>
  <c r="F791" i="12" s="1"/>
  <c r="H655" i="3"/>
  <c r="I655" i="3" s="1"/>
  <c r="B656" i="3" s="1"/>
  <c r="G656" i="3" s="1"/>
  <c r="D791" i="12" l="1"/>
  <c r="C791" i="12"/>
  <c r="E791" i="12"/>
  <c r="C656" i="3"/>
  <c r="D656" i="3"/>
  <c r="E656" i="3" s="1"/>
  <c r="G791" i="12" l="1"/>
  <c r="B792" i="12" s="1"/>
  <c r="F792" i="12" s="1"/>
  <c r="H656" i="3"/>
  <c r="I656" i="3" s="1"/>
  <c r="B657" i="3" s="1"/>
  <c r="G657" i="3" s="1"/>
  <c r="D792" i="12" l="1"/>
  <c r="C792" i="12"/>
  <c r="E792" i="12"/>
  <c r="C657" i="3"/>
  <c r="D657" i="3"/>
  <c r="E657" i="3" s="1"/>
  <c r="G792" i="12" l="1"/>
  <c r="B793" i="12" s="1"/>
  <c r="F793" i="12" s="1"/>
  <c r="H657" i="3"/>
  <c r="I657" i="3" s="1"/>
  <c r="C793" i="12" l="1"/>
  <c r="D793" i="12"/>
  <c r="E793" i="12"/>
  <c r="B658" i="3"/>
  <c r="G658" i="3" s="1"/>
  <c r="G793" i="12" l="1"/>
  <c r="B794" i="12" s="1"/>
  <c r="F794" i="12" s="1"/>
  <c r="C658" i="3"/>
  <c r="D658" i="3"/>
  <c r="E658" i="3" s="1"/>
  <c r="D794" i="12" l="1"/>
  <c r="C794" i="12"/>
  <c r="E794" i="12"/>
  <c r="G794" i="12" s="1"/>
  <c r="H658" i="3"/>
  <c r="I658" i="3" s="1"/>
  <c r="B659" i="3" s="1"/>
  <c r="G659" i="3" s="1"/>
  <c r="B795" i="12" l="1"/>
  <c r="F795" i="12" s="1"/>
  <c r="C659" i="3"/>
  <c r="D659" i="3"/>
  <c r="E659" i="3" s="1"/>
  <c r="D795" i="12" l="1"/>
  <c r="C795" i="12"/>
  <c r="E795" i="12"/>
  <c r="H659" i="3"/>
  <c r="I659" i="3" s="1"/>
  <c r="B660" i="3" s="1"/>
  <c r="G660" i="3" s="1"/>
  <c r="G795" i="12" l="1"/>
  <c r="B796" i="12" s="1"/>
  <c r="F796" i="12" s="1"/>
  <c r="C660" i="3"/>
  <c r="D660" i="3"/>
  <c r="E660" i="3" s="1"/>
  <c r="C796" i="12" l="1"/>
  <c r="D796" i="12"/>
  <c r="E796" i="12"/>
  <c r="H660" i="3"/>
  <c r="I660" i="3" s="1"/>
  <c r="B661" i="3" s="1"/>
  <c r="G661" i="3" s="1"/>
  <c r="G796" i="12" l="1"/>
  <c r="B797" i="12" s="1"/>
  <c r="F797" i="12" s="1"/>
  <c r="C661" i="3"/>
  <c r="D661" i="3"/>
  <c r="E661" i="3" s="1"/>
  <c r="D797" i="12" l="1"/>
  <c r="C797" i="12"/>
  <c r="E797" i="12"/>
  <c r="H661" i="3"/>
  <c r="I661" i="3" s="1"/>
  <c r="G797" i="12" l="1"/>
  <c r="B798" i="12" s="1"/>
  <c r="F798" i="12" s="1"/>
  <c r="B662" i="3"/>
  <c r="G662" i="3" s="1"/>
  <c r="D798" i="12" l="1"/>
  <c r="C798" i="12"/>
  <c r="E798" i="12"/>
  <c r="C662" i="3"/>
  <c r="D662" i="3"/>
  <c r="E662" i="3" s="1"/>
  <c r="G798" i="12" l="1"/>
  <c r="B799" i="12" s="1"/>
  <c r="F799" i="12" s="1"/>
  <c r="H662" i="3"/>
  <c r="I662" i="3" s="1"/>
  <c r="D799" i="12" l="1"/>
  <c r="C799" i="12"/>
  <c r="E799" i="12"/>
  <c r="G799" i="12" s="1"/>
  <c r="B663" i="3"/>
  <c r="G663" i="3" s="1"/>
  <c r="B800" i="12" l="1"/>
  <c r="F800" i="12" s="1"/>
  <c r="C663" i="3"/>
  <c r="D663" i="3"/>
  <c r="E663" i="3" s="1"/>
  <c r="D800" i="12" l="1"/>
  <c r="C800" i="12"/>
  <c r="E800" i="12"/>
  <c r="H663" i="3"/>
  <c r="I663" i="3" s="1"/>
  <c r="G800" i="12" l="1"/>
  <c r="B801" i="12" s="1"/>
  <c r="F801" i="12" s="1"/>
  <c r="B664" i="3"/>
  <c r="G664" i="3" s="1"/>
  <c r="D801" i="12" l="1"/>
  <c r="C801" i="12"/>
  <c r="E801" i="12"/>
  <c r="G801" i="12" s="1"/>
  <c r="C664" i="3"/>
  <c r="D664" i="3"/>
  <c r="E664" i="3" s="1"/>
  <c r="B802" i="12" l="1"/>
  <c r="F802" i="12" s="1"/>
  <c r="H664" i="3"/>
  <c r="I664" i="3" s="1"/>
  <c r="B665" i="3" s="1"/>
  <c r="G665" i="3" s="1"/>
  <c r="D802" i="12" l="1"/>
  <c r="C802" i="12"/>
  <c r="E802" i="12"/>
  <c r="C665" i="3"/>
  <c r="D665" i="3"/>
  <c r="E665" i="3" s="1"/>
  <c r="G802" i="12" l="1"/>
  <c r="B803" i="12" s="1"/>
  <c r="F803" i="12" s="1"/>
  <c r="H665" i="3"/>
  <c r="I665" i="3" s="1"/>
  <c r="D803" i="12" l="1"/>
  <c r="C803" i="12"/>
  <c r="E803" i="12"/>
  <c r="B666" i="3"/>
  <c r="G666" i="3" s="1"/>
  <c r="G803" i="12" l="1"/>
  <c r="B804" i="12" s="1"/>
  <c r="F804" i="12" s="1"/>
  <c r="C666" i="3"/>
  <c r="D666" i="3"/>
  <c r="E666" i="3" s="1"/>
  <c r="D804" i="12" l="1"/>
  <c r="C804" i="12"/>
  <c r="E804" i="12"/>
  <c r="H666" i="3"/>
  <c r="I666" i="3" s="1"/>
  <c r="G804" i="12" l="1"/>
  <c r="B805" i="12" s="1"/>
  <c r="F805" i="12" s="1"/>
  <c r="B667" i="3"/>
  <c r="G667" i="3" s="1"/>
  <c r="C805" i="12" l="1"/>
  <c r="D805" i="12"/>
  <c r="E805" i="12"/>
  <c r="C667" i="3"/>
  <c r="D667" i="3"/>
  <c r="E667" i="3" s="1"/>
  <c r="G805" i="12" l="1"/>
  <c r="B806" i="12" s="1"/>
  <c r="F806" i="12" s="1"/>
  <c r="H667" i="3"/>
  <c r="I667" i="3" s="1"/>
  <c r="D806" i="12" l="1"/>
  <c r="C806" i="12"/>
  <c r="E806" i="12"/>
  <c r="G806" i="12" s="1"/>
  <c r="B668" i="3"/>
  <c r="G668" i="3" s="1"/>
  <c r="B807" i="12" l="1"/>
  <c r="F807" i="12" s="1"/>
  <c r="C668" i="3"/>
  <c r="D668" i="3"/>
  <c r="E668" i="3" s="1"/>
  <c r="D807" i="12" l="1"/>
  <c r="C807" i="12"/>
  <c r="E807" i="12"/>
  <c r="H668" i="3"/>
  <c r="I668" i="3" s="1"/>
  <c r="G807" i="12" l="1"/>
  <c r="B808" i="12" s="1"/>
  <c r="F808" i="12" s="1"/>
  <c r="B669" i="3"/>
  <c r="G669" i="3" s="1"/>
  <c r="C808" i="12" l="1"/>
  <c r="D808" i="12"/>
  <c r="E808" i="12"/>
  <c r="C669" i="3"/>
  <c r="D669" i="3"/>
  <c r="E669" i="3" s="1"/>
  <c r="G808" i="12" l="1"/>
  <c r="B809" i="12" s="1"/>
  <c r="F809" i="12" s="1"/>
  <c r="H669" i="3"/>
  <c r="I669" i="3" s="1"/>
  <c r="D809" i="12" l="1"/>
  <c r="C809" i="12"/>
  <c r="E809" i="12"/>
  <c r="B670" i="3"/>
  <c r="G670" i="3" s="1"/>
  <c r="G809" i="12" l="1"/>
  <c r="B810" i="12" s="1"/>
  <c r="F810" i="12" s="1"/>
  <c r="C670" i="3"/>
  <c r="D670" i="3"/>
  <c r="E670" i="3" s="1"/>
  <c r="D810" i="12" l="1"/>
  <c r="C810" i="12"/>
  <c r="E810" i="12"/>
  <c r="H670" i="3"/>
  <c r="I670" i="3" s="1"/>
  <c r="G810" i="12" l="1"/>
  <c r="B811" i="12" s="1"/>
  <c r="F811" i="12" s="1"/>
  <c r="B671" i="3"/>
  <c r="G671" i="3" s="1"/>
  <c r="D811" i="12" l="1"/>
  <c r="C811" i="12"/>
  <c r="E811" i="12"/>
  <c r="G811" i="12" s="1"/>
  <c r="C671" i="3"/>
  <c r="D671" i="3"/>
  <c r="E671" i="3" s="1"/>
  <c r="B812" i="12" l="1"/>
  <c r="F812" i="12" s="1"/>
  <c r="H671" i="3"/>
  <c r="I671" i="3" s="1"/>
  <c r="D812" i="12" l="1"/>
  <c r="C812" i="12"/>
  <c r="E812" i="12"/>
  <c r="B672" i="3"/>
  <c r="G672" i="3" s="1"/>
  <c r="G812" i="12" l="1"/>
  <c r="B813" i="12" s="1"/>
  <c r="F813" i="12" s="1"/>
  <c r="C672" i="3"/>
  <c r="D672" i="3"/>
  <c r="E672" i="3" s="1"/>
  <c r="D813" i="12" l="1"/>
  <c r="C813" i="12"/>
  <c r="E813" i="12"/>
  <c r="G813" i="12" s="1"/>
  <c r="H672" i="3"/>
  <c r="I672" i="3" s="1"/>
  <c r="B673" i="3" s="1"/>
  <c r="G673" i="3" s="1"/>
  <c r="B814" i="12" l="1"/>
  <c r="F814" i="12" s="1"/>
  <c r="C673" i="3"/>
  <c r="D673" i="3"/>
  <c r="E673" i="3" s="1"/>
  <c r="D814" i="12" l="1"/>
  <c r="C814" i="12"/>
  <c r="E814" i="12"/>
  <c r="H673" i="3"/>
  <c r="I673" i="3" s="1"/>
  <c r="G814" i="12" l="1"/>
  <c r="B815" i="12" s="1"/>
  <c r="F815" i="12" s="1"/>
  <c r="B674" i="3"/>
  <c r="G674" i="3" s="1"/>
  <c r="D815" i="12" l="1"/>
  <c r="C815" i="12"/>
  <c r="E815" i="12"/>
  <c r="C674" i="3"/>
  <c r="D674" i="3"/>
  <c r="E674" i="3" s="1"/>
  <c r="G815" i="12" l="1"/>
  <c r="B816" i="12" s="1"/>
  <c r="F816" i="12" s="1"/>
  <c r="H674" i="3"/>
  <c r="I674" i="3" s="1"/>
  <c r="B675" i="3" s="1"/>
  <c r="G675" i="3" s="1"/>
  <c r="D816" i="12" l="1"/>
  <c r="C816" i="12"/>
  <c r="E816" i="12"/>
  <c r="C675" i="3"/>
  <c r="D675" i="3"/>
  <c r="E675" i="3" s="1"/>
  <c r="G816" i="12" l="1"/>
  <c r="B817" i="12" s="1"/>
  <c r="F817" i="12" s="1"/>
  <c r="H675" i="3"/>
  <c r="I675" i="3" s="1"/>
  <c r="B676" i="3" s="1"/>
  <c r="G676" i="3" s="1"/>
  <c r="C817" i="12" l="1"/>
  <c r="D817" i="12"/>
  <c r="E817" i="12"/>
  <c r="G817" i="12" s="1"/>
  <c r="C676" i="3"/>
  <c r="D676" i="3"/>
  <c r="E676" i="3" s="1"/>
  <c r="B818" i="12" l="1"/>
  <c r="F818" i="12" s="1"/>
  <c r="H676" i="3"/>
  <c r="I676" i="3" s="1"/>
  <c r="B677" i="3" s="1"/>
  <c r="G677" i="3" s="1"/>
  <c r="D818" i="12" l="1"/>
  <c r="C818" i="12"/>
  <c r="E818" i="12"/>
  <c r="G818" i="12" s="1"/>
  <c r="C677" i="3"/>
  <c r="D677" i="3"/>
  <c r="E677" i="3" s="1"/>
  <c r="B819" i="12" l="1"/>
  <c r="F819" i="12" s="1"/>
  <c r="H677" i="3"/>
  <c r="I677" i="3" s="1"/>
  <c r="D819" i="12" l="1"/>
  <c r="C819" i="12"/>
  <c r="E819" i="12"/>
  <c r="B678" i="3"/>
  <c r="G678" i="3" s="1"/>
  <c r="G819" i="12" l="1"/>
  <c r="B820" i="12" s="1"/>
  <c r="F820" i="12" s="1"/>
  <c r="C678" i="3"/>
  <c r="D678" i="3"/>
  <c r="E678" i="3" s="1"/>
  <c r="C820" i="12" l="1"/>
  <c r="D820" i="12"/>
  <c r="E820" i="12"/>
  <c r="H678" i="3"/>
  <c r="I678" i="3" s="1"/>
  <c r="G820" i="12" l="1"/>
  <c r="B821" i="12" s="1"/>
  <c r="F821" i="12" s="1"/>
  <c r="B679" i="3"/>
  <c r="G679" i="3" s="1"/>
  <c r="D821" i="12" l="1"/>
  <c r="C821" i="12"/>
  <c r="E821" i="12"/>
  <c r="C679" i="3"/>
  <c r="D679" i="3"/>
  <c r="E679" i="3" s="1"/>
  <c r="G821" i="12" l="1"/>
  <c r="B822" i="12" s="1"/>
  <c r="F822" i="12" s="1"/>
  <c r="H679" i="3"/>
  <c r="I679" i="3" s="1"/>
  <c r="D822" i="12" l="1"/>
  <c r="C822" i="12"/>
  <c r="E822" i="12"/>
  <c r="B680" i="3"/>
  <c r="G680" i="3" s="1"/>
  <c r="G822" i="12" l="1"/>
  <c r="B823" i="12" s="1"/>
  <c r="F823" i="12" s="1"/>
  <c r="C680" i="3"/>
  <c r="D680" i="3"/>
  <c r="E680" i="3" s="1"/>
  <c r="D823" i="12" l="1"/>
  <c r="C823" i="12"/>
  <c r="E823" i="12"/>
  <c r="G823" i="12" s="1"/>
  <c r="H680" i="3"/>
  <c r="I680" i="3" s="1"/>
  <c r="B824" i="12" l="1"/>
  <c r="F824" i="12" s="1"/>
  <c r="B681" i="3"/>
  <c r="G681" i="3" s="1"/>
  <c r="D824" i="12" l="1"/>
  <c r="C824" i="12"/>
  <c r="E824" i="12"/>
  <c r="C681" i="3"/>
  <c r="D681" i="3"/>
  <c r="E681" i="3" s="1"/>
  <c r="G824" i="12" l="1"/>
  <c r="B825" i="12" s="1"/>
  <c r="F825" i="12" s="1"/>
  <c r="H681" i="3"/>
  <c r="I681" i="3" s="1"/>
  <c r="D825" i="12" l="1"/>
  <c r="C825" i="12"/>
  <c r="E825" i="12"/>
  <c r="G825" i="12" s="1"/>
  <c r="B682" i="3"/>
  <c r="G682" i="3" s="1"/>
  <c r="B826" i="12" l="1"/>
  <c r="F826" i="12" s="1"/>
  <c r="C682" i="3"/>
  <c r="D682" i="3"/>
  <c r="E682" i="3" s="1"/>
  <c r="D826" i="12" l="1"/>
  <c r="C826" i="12"/>
  <c r="E826" i="12"/>
  <c r="H682" i="3"/>
  <c r="I682" i="3" s="1"/>
  <c r="G826" i="12" l="1"/>
  <c r="B827" i="12" s="1"/>
  <c r="F827" i="12" s="1"/>
  <c r="B683" i="3"/>
  <c r="G683" i="3" s="1"/>
  <c r="D827" i="12" l="1"/>
  <c r="C827" i="12"/>
  <c r="E827" i="12"/>
  <c r="C683" i="3"/>
  <c r="D683" i="3"/>
  <c r="E683" i="3" s="1"/>
  <c r="G827" i="12" l="1"/>
  <c r="B828" i="12" s="1"/>
  <c r="F828" i="12" s="1"/>
  <c r="H683" i="3"/>
  <c r="I683" i="3" s="1"/>
  <c r="D828" i="12" l="1"/>
  <c r="C828" i="12"/>
  <c r="E828" i="12"/>
  <c r="B684" i="3"/>
  <c r="G684" i="3" s="1"/>
  <c r="G828" i="12" l="1"/>
  <c r="B829" i="12" s="1"/>
  <c r="F829" i="12" s="1"/>
  <c r="C684" i="3"/>
  <c r="D684" i="3"/>
  <c r="E684" i="3" s="1"/>
  <c r="H684" i="3" s="1"/>
  <c r="I684" i="3" s="1"/>
  <c r="C829" i="12" l="1"/>
  <c r="D829" i="12"/>
  <c r="E829" i="12"/>
  <c r="B685" i="3"/>
  <c r="G685" i="3" s="1"/>
  <c r="G829" i="12" l="1"/>
  <c r="B830" i="12" s="1"/>
  <c r="F830" i="12" s="1"/>
  <c r="C685" i="3"/>
  <c r="D685" i="3"/>
  <c r="E685" i="3" s="1"/>
  <c r="D830" i="12" l="1"/>
  <c r="C830" i="12"/>
  <c r="E830" i="12"/>
  <c r="G830" i="12" s="1"/>
  <c r="H685" i="3"/>
  <c r="I685" i="3" s="1"/>
  <c r="B831" i="12" l="1"/>
  <c r="F831" i="12" s="1"/>
  <c r="B686" i="3"/>
  <c r="G686" i="3" s="1"/>
  <c r="D831" i="12" l="1"/>
  <c r="C831" i="12"/>
  <c r="E831" i="12"/>
  <c r="C686" i="3"/>
  <c r="D686" i="3"/>
  <c r="E686" i="3" s="1"/>
  <c r="G831" i="12" l="1"/>
  <c r="B832" i="12" s="1"/>
  <c r="F832" i="12" s="1"/>
  <c r="H686" i="3"/>
  <c r="I686" i="3" s="1"/>
  <c r="C832" i="12" l="1"/>
  <c r="D832" i="12"/>
  <c r="E832" i="12"/>
  <c r="B687" i="3"/>
  <c r="G687" i="3" s="1"/>
  <c r="G832" i="12" l="1"/>
  <c r="B833" i="12" s="1"/>
  <c r="F833" i="12" s="1"/>
  <c r="C687" i="3"/>
  <c r="D687" i="3"/>
  <c r="E687" i="3" s="1"/>
  <c r="D833" i="12" l="1"/>
  <c r="C833" i="12"/>
  <c r="E833" i="12"/>
  <c r="H687" i="3"/>
  <c r="I687" i="3" s="1"/>
  <c r="G833" i="12" l="1"/>
  <c r="B834" i="12" s="1"/>
  <c r="F834" i="12" s="1"/>
  <c r="B688" i="3"/>
  <c r="G688" i="3" s="1"/>
  <c r="D834" i="12" l="1"/>
  <c r="C834" i="12"/>
  <c r="E834" i="12"/>
  <c r="C688" i="3"/>
  <c r="D688" i="3"/>
  <c r="E688" i="3" s="1"/>
  <c r="G834" i="12" l="1"/>
  <c r="B835" i="12" s="1"/>
  <c r="F835" i="12" s="1"/>
  <c r="H688" i="3"/>
  <c r="I688" i="3" s="1"/>
  <c r="D835" i="12" l="1"/>
  <c r="C835" i="12"/>
  <c r="E835" i="12"/>
  <c r="G835" i="12" s="1"/>
  <c r="B689" i="3"/>
  <c r="G689" i="3" s="1"/>
  <c r="B836" i="12" l="1"/>
  <c r="F836" i="12" s="1"/>
  <c r="C689" i="3"/>
  <c r="D689" i="3"/>
  <c r="E689" i="3" s="1"/>
  <c r="D836" i="12" l="1"/>
  <c r="C836" i="12"/>
  <c r="E836" i="12"/>
  <c r="H689" i="3"/>
  <c r="I689" i="3" s="1"/>
  <c r="B690" i="3" s="1"/>
  <c r="G690" i="3" s="1"/>
  <c r="G836" i="12" l="1"/>
  <c r="B837" i="12" s="1"/>
  <c r="F837" i="12" s="1"/>
  <c r="C690" i="3"/>
  <c r="D690" i="3"/>
  <c r="E690" i="3" s="1"/>
  <c r="D837" i="12" l="1"/>
  <c r="C837" i="12"/>
  <c r="E837" i="12"/>
  <c r="G837" i="12" s="1"/>
  <c r="H690" i="3"/>
  <c r="I690" i="3" s="1"/>
  <c r="B838" i="12" l="1"/>
  <c r="F838" i="12" s="1"/>
  <c r="B691" i="3"/>
  <c r="G691" i="3" s="1"/>
  <c r="D838" i="12" l="1"/>
  <c r="C838" i="12"/>
  <c r="E838" i="12"/>
  <c r="C691" i="3"/>
  <c r="D691" i="3"/>
  <c r="E691" i="3" s="1"/>
  <c r="G838" i="12" l="1"/>
  <c r="B839" i="12" s="1"/>
  <c r="F839" i="12" s="1"/>
  <c r="H691" i="3"/>
  <c r="I691" i="3" s="1"/>
  <c r="D839" i="12" l="1"/>
  <c r="C839" i="12"/>
  <c r="E839" i="12"/>
  <c r="B692" i="3"/>
  <c r="G692" i="3" s="1"/>
  <c r="G839" i="12" l="1"/>
  <c r="B840" i="12" s="1"/>
  <c r="F840" i="12" s="1"/>
  <c r="C692" i="3"/>
  <c r="D692" i="3"/>
  <c r="E692" i="3" s="1"/>
  <c r="D840" i="12" l="1"/>
  <c r="G840" i="12" s="1"/>
  <c r="C840" i="12"/>
  <c r="E840" i="12"/>
  <c r="H692" i="3"/>
  <c r="I692" i="3" s="1"/>
  <c r="B841" i="12" l="1"/>
  <c r="F841" i="12" s="1"/>
  <c r="B693" i="3"/>
  <c r="G693" i="3" s="1"/>
  <c r="C841" i="12" l="1"/>
  <c r="D841" i="12"/>
  <c r="E841" i="12"/>
  <c r="C693" i="3"/>
  <c r="D693" i="3"/>
  <c r="E693" i="3" s="1"/>
  <c r="G841" i="12" l="1"/>
  <c r="B842" i="12" s="1"/>
  <c r="F842" i="12" s="1"/>
  <c r="H693" i="3"/>
  <c r="I693" i="3" s="1"/>
  <c r="B694" i="3" s="1"/>
  <c r="G694" i="3" s="1"/>
  <c r="D842" i="12" l="1"/>
  <c r="C842" i="12"/>
  <c r="E842" i="12"/>
  <c r="G842" i="12" s="1"/>
  <c r="C694" i="3"/>
  <c r="D694" i="3"/>
  <c r="E694" i="3" s="1"/>
  <c r="B843" i="12" l="1"/>
  <c r="F843" i="12" s="1"/>
  <c r="H694" i="3"/>
  <c r="I694" i="3" s="1"/>
  <c r="D843" i="12" l="1"/>
  <c r="C843" i="12"/>
  <c r="E843" i="12"/>
  <c r="B695" i="3"/>
  <c r="G695" i="3" s="1"/>
  <c r="G843" i="12" l="1"/>
  <c r="B844" i="12" s="1"/>
  <c r="F844" i="12" s="1"/>
  <c r="C695" i="3"/>
  <c r="D695" i="3"/>
  <c r="E695" i="3" s="1"/>
  <c r="C844" i="12" l="1"/>
  <c r="D844" i="12"/>
  <c r="E844" i="12"/>
  <c r="G844" i="12" s="1"/>
  <c r="H695" i="3"/>
  <c r="I695" i="3" s="1"/>
  <c r="B845" i="12" l="1"/>
  <c r="F845" i="12" s="1"/>
  <c r="B696" i="3"/>
  <c r="G696" i="3" s="1"/>
  <c r="D845" i="12" l="1"/>
  <c r="C845" i="12"/>
  <c r="E845" i="12"/>
  <c r="C696" i="3"/>
  <c r="D696" i="3"/>
  <c r="E696" i="3" s="1"/>
  <c r="G845" i="12" l="1"/>
  <c r="B846" i="12" s="1"/>
  <c r="F846" i="12" s="1"/>
  <c r="H696" i="3"/>
  <c r="I696" i="3" s="1"/>
  <c r="D846" i="12" l="1"/>
  <c r="G846" i="12" s="1"/>
  <c r="C846" i="12"/>
  <c r="E846" i="12"/>
  <c r="B697" i="3"/>
  <c r="G697" i="3" s="1"/>
  <c r="B847" i="12" l="1"/>
  <c r="F847" i="12" s="1"/>
  <c r="C697" i="3"/>
  <c r="D697" i="3"/>
  <c r="E697" i="3" s="1"/>
  <c r="D847" i="12" l="1"/>
  <c r="C847" i="12"/>
  <c r="E847" i="12"/>
  <c r="G847" i="12" s="1"/>
  <c r="H697" i="3"/>
  <c r="I697" i="3" s="1"/>
  <c r="B848" i="12" l="1"/>
  <c r="F848" i="12" s="1"/>
  <c r="B698" i="3"/>
  <c r="G698" i="3" s="1"/>
  <c r="D848" i="12" l="1"/>
  <c r="C848" i="12"/>
  <c r="E848" i="12"/>
  <c r="C698" i="3"/>
  <c r="D698" i="3"/>
  <c r="E698" i="3" s="1"/>
  <c r="G848" i="12" l="1"/>
  <c r="B849" i="12" s="1"/>
  <c r="F849" i="12" s="1"/>
  <c r="H698" i="3"/>
  <c r="I698" i="3" s="1"/>
  <c r="D849" i="12" l="1"/>
  <c r="C849" i="12"/>
  <c r="E849" i="12"/>
  <c r="G849" i="12" s="1"/>
  <c r="B699" i="3"/>
  <c r="G699" i="3" s="1"/>
  <c r="B850" i="12" l="1"/>
  <c r="F850" i="12" s="1"/>
  <c r="C699" i="3"/>
  <c r="D699" i="3"/>
  <c r="E699" i="3" s="1"/>
  <c r="D850" i="12" l="1"/>
  <c r="C850" i="12"/>
  <c r="E850" i="12"/>
  <c r="H699" i="3"/>
  <c r="I699" i="3" s="1"/>
  <c r="G850" i="12" l="1"/>
  <c r="B851" i="12" s="1"/>
  <c r="F851" i="12" s="1"/>
  <c r="B700" i="3"/>
  <c r="G700" i="3" s="1"/>
  <c r="C851" i="12" l="1"/>
  <c r="D851" i="12"/>
  <c r="E851" i="12"/>
  <c r="C700" i="3"/>
  <c r="D700" i="3"/>
  <c r="E700" i="3" s="1"/>
  <c r="G851" i="12" l="1"/>
  <c r="B852" i="12" s="1"/>
  <c r="F852" i="12" s="1"/>
  <c r="H700" i="3"/>
  <c r="I700" i="3" s="1"/>
  <c r="D852" i="12" l="1"/>
  <c r="C852" i="12"/>
  <c r="E852" i="12"/>
  <c r="B701" i="3"/>
  <c r="G701" i="3" s="1"/>
  <c r="G852" i="12" l="1"/>
  <c r="B853" i="12" s="1"/>
  <c r="F853" i="12" s="1"/>
  <c r="C701" i="3"/>
  <c r="D701" i="3"/>
  <c r="E701" i="3" s="1"/>
  <c r="C853" i="12" l="1"/>
  <c r="D853" i="12"/>
  <c r="E853" i="12"/>
  <c r="H701" i="3"/>
  <c r="I701" i="3" s="1"/>
  <c r="G853" i="12" l="1"/>
  <c r="B854" i="12" s="1"/>
  <c r="F854" i="12" s="1"/>
  <c r="B702" i="3"/>
  <c r="G702" i="3" s="1"/>
  <c r="D854" i="12" l="1"/>
  <c r="C854" i="12"/>
  <c r="E854" i="12"/>
  <c r="C702" i="3"/>
  <c r="D702" i="3"/>
  <c r="E702" i="3" s="1"/>
  <c r="G854" i="12" l="1"/>
  <c r="B855" i="12" s="1"/>
  <c r="F855" i="12" s="1"/>
  <c r="H702" i="3"/>
  <c r="I702" i="3" s="1"/>
  <c r="D855" i="12" l="1"/>
  <c r="C855" i="12"/>
  <c r="E855" i="12"/>
  <c r="B703" i="3"/>
  <c r="G703" i="3" s="1"/>
  <c r="G855" i="12" l="1"/>
  <c r="B856" i="12" s="1"/>
  <c r="F856" i="12" s="1"/>
  <c r="C703" i="3"/>
  <c r="D703" i="3"/>
  <c r="E703" i="3" s="1"/>
  <c r="C856" i="12" l="1"/>
  <c r="D856" i="12"/>
  <c r="E856" i="12"/>
  <c r="H703" i="3"/>
  <c r="I703" i="3" s="1"/>
  <c r="G856" i="12" l="1"/>
  <c r="B857" i="12" s="1"/>
  <c r="F857" i="12" s="1"/>
  <c r="B704" i="3"/>
  <c r="G704" i="3" s="1"/>
  <c r="D857" i="12" l="1"/>
  <c r="C857" i="12"/>
  <c r="E857" i="12"/>
  <c r="C704" i="3"/>
  <c r="D704" i="3"/>
  <c r="E704" i="3" s="1"/>
  <c r="G857" i="12" l="1"/>
  <c r="B858" i="12" s="1"/>
  <c r="F858" i="12" s="1"/>
  <c r="H704" i="3"/>
  <c r="I704" i="3" s="1"/>
  <c r="D858" i="12" l="1"/>
  <c r="C858" i="12"/>
  <c r="E858" i="12"/>
  <c r="G858" i="12" s="1"/>
  <c r="B705" i="3"/>
  <c r="G705" i="3" s="1"/>
  <c r="B859" i="12" l="1"/>
  <c r="F859" i="12" s="1"/>
  <c r="C705" i="3"/>
  <c r="D705" i="3"/>
  <c r="E705" i="3" s="1"/>
  <c r="D859" i="12" l="1"/>
  <c r="C859" i="12"/>
  <c r="E859" i="12"/>
  <c r="G859" i="12" s="1"/>
  <c r="H705" i="3"/>
  <c r="I705" i="3" s="1"/>
  <c r="B860" i="12" l="1"/>
  <c r="F860" i="12" s="1"/>
  <c r="B706" i="3"/>
  <c r="G706" i="3" s="1"/>
  <c r="D860" i="12" l="1"/>
  <c r="C860" i="12"/>
  <c r="E860" i="12"/>
  <c r="C706" i="3"/>
  <c r="D706" i="3"/>
  <c r="E706" i="3" s="1"/>
  <c r="G860" i="12" l="1"/>
  <c r="B861" i="12" s="1"/>
  <c r="F861" i="12" s="1"/>
  <c r="H706" i="3"/>
  <c r="I706" i="3" s="1"/>
  <c r="D861" i="12" l="1"/>
  <c r="C861" i="12"/>
  <c r="E861" i="12"/>
  <c r="G861" i="12" s="1"/>
  <c r="B707" i="3"/>
  <c r="G707" i="3" s="1"/>
  <c r="B862" i="12" l="1"/>
  <c r="F862" i="12" s="1"/>
  <c r="C707" i="3"/>
  <c r="D707" i="3"/>
  <c r="E707" i="3" s="1"/>
  <c r="D862" i="12" l="1"/>
  <c r="C862" i="12"/>
  <c r="E862" i="12"/>
  <c r="H707" i="3"/>
  <c r="I707" i="3" s="1"/>
  <c r="G862" i="12" l="1"/>
  <c r="B863" i="12" s="1"/>
  <c r="F863" i="12" s="1"/>
  <c r="B708" i="3"/>
  <c r="G708" i="3" s="1"/>
  <c r="D863" i="12" l="1"/>
  <c r="C863" i="12"/>
  <c r="E863" i="12"/>
  <c r="C708" i="3"/>
  <c r="D708" i="3"/>
  <c r="E708" i="3" s="1"/>
  <c r="G863" i="12" l="1"/>
  <c r="B864" i="12" s="1"/>
  <c r="F864" i="12" s="1"/>
  <c r="H708" i="3"/>
  <c r="I708" i="3" s="1"/>
  <c r="D864" i="12" l="1"/>
  <c r="C864" i="12"/>
  <c r="E864" i="12"/>
  <c r="B709" i="3"/>
  <c r="G709" i="3" s="1"/>
  <c r="G864" i="12" l="1"/>
  <c r="B865" i="12" s="1"/>
  <c r="F865" i="12" s="1"/>
  <c r="C709" i="3"/>
  <c r="D709" i="3"/>
  <c r="E709" i="3" s="1"/>
  <c r="C865" i="12" l="1"/>
  <c r="D865" i="12"/>
  <c r="E865" i="12"/>
  <c r="H709" i="3"/>
  <c r="I709" i="3" s="1"/>
  <c r="G865" i="12" l="1"/>
  <c r="B866" i="12" s="1"/>
  <c r="F866" i="12" s="1"/>
  <c r="B710" i="3"/>
  <c r="G710" i="3" s="1"/>
  <c r="D866" i="12" l="1"/>
  <c r="C866" i="12"/>
  <c r="E866" i="12"/>
  <c r="G866" i="12" s="1"/>
  <c r="C710" i="3"/>
  <c r="D710" i="3"/>
  <c r="E710" i="3" s="1"/>
  <c r="B867" i="12" l="1"/>
  <c r="F867" i="12" s="1"/>
  <c r="H710" i="3"/>
  <c r="I710" i="3" s="1"/>
  <c r="B711" i="3" s="1"/>
  <c r="G711" i="3" s="1"/>
  <c r="D867" i="12" l="1"/>
  <c r="C867" i="12"/>
  <c r="E867" i="12"/>
  <c r="C711" i="3"/>
  <c r="D711" i="3"/>
  <c r="E711" i="3" s="1"/>
  <c r="G867" i="12" l="1"/>
  <c r="B868" i="12" s="1"/>
  <c r="F868" i="12" s="1"/>
  <c r="H711" i="3"/>
  <c r="I711" i="3" s="1"/>
  <c r="B712" i="3" s="1"/>
  <c r="G712" i="3" s="1"/>
  <c r="C868" i="12" l="1"/>
  <c r="D868" i="12"/>
  <c r="E868" i="12"/>
  <c r="C712" i="3"/>
  <c r="D712" i="3"/>
  <c r="E712" i="3" s="1"/>
  <c r="G868" i="12" l="1"/>
  <c r="B869" i="12" s="1"/>
  <c r="F869" i="12" s="1"/>
  <c r="H712" i="3"/>
  <c r="I712" i="3" s="1"/>
  <c r="D869" i="12" l="1"/>
  <c r="C869" i="12"/>
  <c r="E869" i="12"/>
  <c r="B713" i="3"/>
  <c r="G713" i="3" s="1"/>
  <c r="G869" i="12" l="1"/>
  <c r="B870" i="12" s="1"/>
  <c r="F870" i="12" s="1"/>
  <c r="C713" i="3"/>
  <c r="D713" i="3"/>
  <c r="E713" i="3" s="1"/>
  <c r="D870" i="12" l="1"/>
  <c r="C870" i="12"/>
  <c r="E870" i="12"/>
  <c r="H713" i="3"/>
  <c r="I713" i="3" s="1"/>
  <c r="G870" i="12" l="1"/>
  <c r="B871" i="12" s="1"/>
  <c r="F871" i="12" s="1"/>
  <c r="B714" i="3"/>
  <c r="G714" i="3" s="1"/>
  <c r="D871" i="12" l="1"/>
  <c r="C871" i="12"/>
  <c r="E871" i="12"/>
  <c r="G871" i="12" s="1"/>
  <c r="C714" i="3"/>
  <c r="D714" i="3"/>
  <c r="E714" i="3" s="1"/>
  <c r="B872" i="12" l="1"/>
  <c r="F872" i="12" s="1"/>
  <c r="H714" i="3"/>
  <c r="I714" i="3" s="1"/>
  <c r="D872" i="12" l="1"/>
  <c r="C872" i="12"/>
  <c r="E872" i="12"/>
  <c r="B715" i="3"/>
  <c r="G715" i="3" s="1"/>
  <c r="G872" i="12" l="1"/>
  <c r="B873" i="12" s="1"/>
  <c r="F873" i="12" s="1"/>
  <c r="C715" i="3"/>
  <c r="D715" i="3"/>
  <c r="E715" i="3" s="1"/>
  <c r="D873" i="12" l="1"/>
  <c r="C873" i="12"/>
  <c r="E873" i="12"/>
  <c r="G873" i="12" s="1"/>
  <c r="H715" i="3"/>
  <c r="I715" i="3" s="1"/>
  <c r="B874" i="12" l="1"/>
  <c r="F874" i="12" s="1"/>
  <c r="B716" i="3"/>
  <c r="G716" i="3" s="1"/>
  <c r="D874" i="12" l="1"/>
  <c r="C874" i="12"/>
  <c r="E874" i="12"/>
  <c r="C716" i="3"/>
  <c r="D716" i="3"/>
  <c r="E716" i="3" s="1"/>
  <c r="G874" i="12" l="1"/>
  <c r="B875" i="12" s="1"/>
  <c r="F875" i="12" s="1"/>
  <c r="H716" i="3"/>
  <c r="I716" i="3" s="1"/>
  <c r="C875" i="12" l="1"/>
  <c r="D875" i="12"/>
  <c r="E875" i="12"/>
  <c r="B717" i="3"/>
  <c r="G717" i="3" s="1"/>
  <c r="G875" i="12" l="1"/>
  <c r="B876" i="12" s="1"/>
  <c r="F876" i="12" s="1"/>
  <c r="C717" i="3"/>
  <c r="D717" i="3"/>
  <c r="E717" i="3" s="1"/>
  <c r="D876" i="12" l="1"/>
  <c r="C876" i="12"/>
  <c r="E876" i="12"/>
  <c r="H717" i="3"/>
  <c r="I717" i="3" s="1"/>
  <c r="G876" i="12" l="1"/>
  <c r="B877" i="12" s="1"/>
  <c r="F877" i="12" s="1"/>
  <c r="B718" i="3"/>
  <c r="G718" i="3" s="1"/>
  <c r="D877" i="12" l="1"/>
  <c r="C877" i="12"/>
  <c r="E877" i="12"/>
  <c r="G877" i="12" s="1"/>
  <c r="C718" i="3"/>
  <c r="D718" i="3"/>
  <c r="E718" i="3" s="1"/>
  <c r="H718" i="3"/>
  <c r="I718" i="3" s="1"/>
  <c r="B878" i="12" l="1"/>
  <c r="F878" i="12" s="1"/>
  <c r="B719" i="3"/>
  <c r="G719" i="3" s="1"/>
  <c r="D878" i="12" l="1"/>
  <c r="C878" i="12"/>
  <c r="E878" i="12"/>
  <c r="C719" i="3"/>
  <c r="D719" i="3"/>
  <c r="E719" i="3" s="1"/>
  <c r="G878" i="12" l="1"/>
  <c r="B879" i="12" s="1"/>
  <c r="F879" i="12" s="1"/>
  <c r="H719" i="3"/>
  <c r="I719" i="3" s="1"/>
  <c r="C879" i="12" l="1"/>
  <c r="D879" i="12"/>
  <c r="E879" i="12"/>
  <c r="B720" i="3"/>
  <c r="G720" i="3" s="1"/>
  <c r="G879" i="12" l="1"/>
  <c r="B880" i="12" s="1"/>
  <c r="F880" i="12" s="1"/>
  <c r="C720" i="3"/>
  <c r="D720" i="3"/>
  <c r="E720" i="3" s="1"/>
  <c r="D880" i="12" l="1"/>
  <c r="C880" i="12"/>
  <c r="E880" i="12"/>
  <c r="H720" i="3"/>
  <c r="I720" i="3" s="1"/>
  <c r="G880" i="12" l="1"/>
  <c r="B881" i="12" s="1"/>
  <c r="F881" i="12" s="1"/>
  <c r="B721" i="3"/>
  <c r="G721" i="3" s="1"/>
  <c r="D881" i="12" l="1"/>
  <c r="C881" i="12"/>
  <c r="E881" i="12"/>
  <c r="C721" i="3"/>
  <c r="D721" i="3"/>
  <c r="E721" i="3" s="1"/>
  <c r="G881" i="12" l="1"/>
  <c r="B882" i="12" s="1"/>
  <c r="F882" i="12" s="1"/>
  <c r="H721" i="3"/>
  <c r="I721" i="3" s="1"/>
  <c r="D882" i="12" l="1"/>
  <c r="C882" i="12"/>
  <c r="E882" i="12"/>
  <c r="B722" i="3"/>
  <c r="G722" i="3" s="1"/>
  <c r="G882" i="12" l="1"/>
  <c r="B883" i="12" s="1"/>
  <c r="F883" i="12" s="1"/>
  <c r="C722" i="3"/>
  <c r="D722" i="3"/>
  <c r="E722" i="3" s="1"/>
  <c r="C883" i="12" l="1"/>
  <c r="D883" i="12"/>
  <c r="E883" i="12"/>
  <c r="H722" i="3"/>
  <c r="I722" i="3" s="1"/>
  <c r="G883" i="12" l="1"/>
  <c r="B884" i="12" s="1"/>
  <c r="F884" i="12" s="1"/>
  <c r="B723" i="3"/>
  <c r="G723" i="3" s="1"/>
  <c r="D884" i="12" l="1"/>
  <c r="C884" i="12"/>
  <c r="E884" i="12"/>
  <c r="G884" i="12" s="1"/>
  <c r="C723" i="3"/>
  <c r="D723" i="3"/>
  <c r="E723" i="3" s="1"/>
  <c r="B885" i="12" l="1"/>
  <c r="F885" i="12" s="1"/>
  <c r="H723" i="3"/>
  <c r="I723" i="3" s="1"/>
  <c r="C885" i="12" l="1"/>
  <c r="D885" i="12"/>
  <c r="E885" i="12"/>
  <c r="B724" i="3"/>
  <c r="G724" i="3" s="1"/>
  <c r="G885" i="12" l="1"/>
  <c r="B886" i="12" s="1"/>
  <c r="F886" i="12" s="1"/>
  <c r="C724" i="3"/>
  <c r="D724" i="3"/>
  <c r="E724" i="3" s="1"/>
  <c r="D886" i="12" l="1"/>
  <c r="C886" i="12"/>
  <c r="E886" i="12"/>
  <c r="G886" i="12" s="1"/>
  <c r="H724" i="3"/>
  <c r="I724" i="3" s="1"/>
  <c r="B887" i="12" l="1"/>
  <c r="F887" i="12" s="1"/>
  <c r="B725" i="3"/>
  <c r="G725" i="3" s="1"/>
  <c r="D887" i="12" l="1"/>
  <c r="C887" i="12"/>
  <c r="E887" i="12"/>
  <c r="C725" i="3"/>
  <c r="D725" i="3"/>
  <c r="E725" i="3" s="1"/>
  <c r="G887" i="12" l="1"/>
  <c r="B888" i="12" s="1"/>
  <c r="F888" i="12" s="1"/>
  <c r="H725" i="3"/>
  <c r="I725" i="3" s="1"/>
  <c r="D888" i="12" l="1"/>
  <c r="C888" i="12"/>
  <c r="E888" i="12"/>
  <c r="B726" i="3"/>
  <c r="G726" i="3" s="1"/>
  <c r="G888" i="12" l="1"/>
  <c r="B889" i="12" s="1"/>
  <c r="F889" i="12" s="1"/>
  <c r="C726" i="3"/>
  <c r="D726" i="3"/>
  <c r="E726" i="3" s="1"/>
  <c r="D889" i="12" l="1"/>
  <c r="C889" i="12"/>
  <c r="E889" i="12"/>
  <c r="G889" i="12" s="1"/>
  <c r="H726" i="3"/>
  <c r="I726" i="3" s="1"/>
  <c r="B890" i="12" l="1"/>
  <c r="F890" i="12" s="1"/>
  <c r="B727" i="3"/>
  <c r="G727" i="3" s="1"/>
  <c r="D890" i="12" l="1"/>
  <c r="C890" i="12"/>
  <c r="E890" i="12"/>
  <c r="C727" i="3"/>
  <c r="D727" i="3"/>
  <c r="E727" i="3" s="1"/>
  <c r="G890" i="12" l="1"/>
  <c r="B891" i="12" s="1"/>
  <c r="F891" i="12" s="1"/>
  <c r="H727" i="3"/>
  <c r="I727" i="3" s="1"/>
  <c r="C891" i="12" l="1"/>
  <c r="D891" i="12"/>
  <c r="E891" i="12"/>
  <c r="B728" i="3"/>
  <c r="G728" i="3" s="1"/>
  <c r="G891" i="12" l="1"/>
  <c r="B892" i="12" s="1"/>
  <c r="F892" i="12" s="1"/>
  <c r="C728" i="3"/>
  <c r="D728" i="3"/>
  <c r="E728" i="3" s="1"/>
  <c r="D892" i="12" l="1"/>
  <c r="C892" i="12"/>
  <c r="E892" i="12"/>
  <c r="H728" i="3"/>
  <c r="I728" i="3" s="1"/>
  <c r="G892" i="12" l="1"/>
  <c r="B893" i="12" s="1"/>
  <c r="F893" i="12" s="1"/>
  <c r="B729" i="3"/>
  <c r="G729" i="3" s="1"/>
  <c r="D893" i="12" l="1"/>
  <c r="C893" i="12"/>
  <c r="E893" i="12"/>
  <c r="C729" i="3"/>
  <c r="D729" i="3"/>
  <c r="E729" i="3" s="1"/>
  <c r="G893" i="12" l="1"/>
  <c r="B894" i="12" s="1"/>
  <c r="F894" i="12" s="1"/>
  <c r="H729" i="3"/>
  <c r="I729" i="3" s="1"/>
  <c r="C894" i="12" l="1"/>
  <c r="D894" i="12"/>
  <c r="E894" i="12"/>
  <c r="B730" i="3"/>
  <c r="G730" i="3" s="1"/>
  <c r="G894" i="12" l="1"/>
  <c r="B895" i="12" s="1"/>
  <c r="F895" i="12" s="1"/>
  <c r="C730" i="3"/>
  <c r="D730" i="3"/>
  <c r="E730" i="3" s="1"/>
  <c r="D895" i="12" l="1"/>
  <c r="C895" i="12"/>
  <c r="E895" i="12"/>
  <c r="H730" i="3"/>
  <c r="I730" i="3" s="1"/>
  <c r="G895" i="12" l="1"/>
  <c r="B896" i="12" s="1"/>
  <c r="F896" i="12" s="1"/>
  <c r="B731" i="3"/>
  <c r="G731" i="3" s="1"/>
  <c r="D896" i="12" l="1"/>
  <c r="C896" i="12"/>
  <c r="E896" i="12"/>
  <c r="G896" i="12" s="1"/>
  <c r="C731" i="3"/>
  <c r="D731" i="3"/>
  <c r="E731" i="3" s="1"/>
  <c r="B897" i="12" l="1"/>
  <c r="F897" i="12" s="1"/>
  <c r="H731" i="3"/>
  <c r="I731" i="3" s="1"/>
  <c r="D897" i="12" l="1"/>
  <c r="C897" i="12"/>
  <c r="E897" i="12"/>
  <c r="B732" i="3"/>
  <c r="G732" i="3" s="1"/>
  <c r="G897" i="12" l="1"/>
  <c r="B898" i="12" s="1"/>
  <c r="F898" i="12" s="1"/>
  <c r="C732" i="3"/>
  <c r="D732" i="3"/>
  <c r="E732" i="3" s="1"/>
  <c r="D898" i="12" l="1"/>
  <c r="C898" i="12"/>
  <c r="E898" i="12"/>
  <c r="G898" i="12" s="1"/>
  <c r="H732" i="3"/>
  <c r="I732" i="3" s="1"/>
  <c r="B899" i="12" l="1"/>
  <c r="F899" i="12" s="1"/>
  <c r="B733" i="3"/>
  <c r="G733" i="3" s="1"/>
  <c r="D899" i="12" l="1"/>
  <c r="C899" i="12"/>
  <c r="E899" i="12"/>
  <c r="C733" i="3"/>
  <c r="D733" i="3"/>
  <c r="E733" i="3" s="1"/>
  <c r="G899" i="12" l="1"/>
  <c r="B900" i="12" s="1"/>
  <c r="F900" i="12" s="1"/>
  <c r="H733" i="3"/>
  <c r="I733" i="3" s="1"/>
  <c r="D900" i="12" l="1"/>
  <c r="C900" i="12"/>
  <c r="E900" i="12"/>
  <c r="B734" i="3"/>
  <c r="G734" i="3" s="1"/>
  <c r="G900" i="12" l="1"/>
  <c r="B901" i="12" s="1"/>
  <c r="F901" i="12" s="1"/>
  <c r="C734" i="3"/>
  <c r="D734" i="3"/>
  <c r="E734" i="3" s="1"/>
  <c r="D901" i="12" l="1"/>
  <c r="C901" i="12"/>
  <c r="E901" i="12"/>
  <c r="H734" i="3"/>
  <c r="I734" i="3" s="1"/>
  <c r="B735" i="3" s="1"/>
  <c r="G735" i="3" s="1"/>
  <c r="G901" i="12" l="1"/>
  <c r="B902" i="12" s="1"/>
  <c r="F902" i="12" s="1"/>
  <c r="C735" i="3"/>
  <c r="D735" i="3"/>
  <c r="E735" i="3" s="1"/>
  <c r="D902" i="12" l="1"/>
  <c r="C902" i="12"/>
  <c r="E902" i="12"/>
  <c r="H735" i="3"/>
  <c r="I735" i="3" s="1"/>
  <c r="G902" i="12" l="1"/>
  <c r="B903" i="12" s="1"/>
  <c r="F903" i="12" s="1"/>
  <c r="B736" i="3"/>
  <c r="G736" i="3" s="1"/>
  <c r="C903" i="12" l="1"/>
  <c r="D903" i="12"/>
  <c r="E903" i="12"/>
  <c r="C736" i="3"/>
  <c r="D736" i="3"/>
  <c r="E736" i="3" s="1"/>
  <c r="G903" i="12" l="1"/>
  <c r="B904" i="12" s="1"/>
  <c r="F904" i="12" s="1"/>
  <c r="H736" i="3"/>
  <c r="I736" i="3" s="1"/>
  <c r="D904" i="12" l="1"/>
  <c r="C904" i="12"/>
  <c r="E904" i="12"/>
  <c r="B737" i="3"/>
  <c r="G737" i="3" s="1"/>
  <c r="G904" i="12" l="1"/>
  <c r="B905" i="12" s="1"/>
  <c r="F905" i="12" s="1"/>
  <c r="C737" i="3"/>
  <c r="D737" i="3"/>
  <c r="E737" i="3" s="1"/>
  <c r="D905" i="12" l="1"/>
  <c r="C905" i="12"/>
  <c r="E905" i="12"/>
  <c r="H737" i="3"/>
  <c r="I737" i="3" s="1"/>
  <c r="G905" i="12" l="1"/>
  <c r="B906" i="12" s="1"/>
  <c r="F906" i="12" s="1"/>
  <c r="B738" i="3"/>
  <c r="G738" i="3" s="1"/>
  <c r="D906" i="12" l="1"/>
  <c r="C906" i="12"/>
  <c r="E906" i="12"/>
  <c r="G906" i="12" s="1"/>
  <c r="C738" i="3"/>
  <c r="D738" i="3"/>
  <c r="E738" i="3" s="1"/>
  <c r="B907" i="12" l="1"/>
  <c r="F907" i="12" s="1"/>
  <c r="H738" i="3"/>
  <c r="I738" i="3" s="1"/>
  <c r="D907" i="12" l="1"/>
  <c r="C907" i="12"/>
  <c r="E907" i="12"/>
  <c r="B739" i="3"/>
  <c r="G739" i="3" s="1"/>
  <c r="G907" i="12" l="1"/>
  <c r="B908" i="12" s="1"/>
  <c r="F908" i="12" s="1"/>
  <c r="C739" i="3"/>
  <c r="D739" i="3"/>
  <c r="E739" i="3" s="1"/>
  <c r="D908" i="12" l="1"/>
  <c r="C908" i="12"/>
  <c r="E908" i="12"/>
  <c r="G908" i="12" s="1"/>
  <c r="H739" i="3"/>
  <c r="I739" i="3" s="1"/>
  <c r="B909" i="12" l="1"/>
  <c r="F909" i="12" s="1"/>
  <c r="B740" i="3"/>
  <c r="G740" i="3" s="1"/>
  <c r="C909" i="12" l="1"/>
  <c r="D909" i="12"/>
  <c r="E909" i="12"/>
  <c r="C740" i="3"/>
  <c r="D740" i="3"/>
  <c r="E740" i="3" s="1"/>
  <c r="G909" i="12" l="1"/>
  <c r="B910" i="12" s="1"/>
  <c r="F910" i="12" s="1"/>
  <c r="H740" i="3"/>
  <c r="I740" i="3" s="1"/>
  <c r="D910" i="12" l="1"/>
  <c r="C910" i="12"/>
  <c r="E910" i="12"/>
  <c r="B741" i="3"/>
  <c r="G741" i="3" s="1"/>
  <c r="G910" i="12" l="1"/>
  <c r="B911" i="12" s="1"/>
  <c r="F911" i="12" s="1"/>
  <c r="C741" i="3"/>
  <c r="D741" i="3"/>
  <c r="E741" i="3" s="1"/>
  <c r="D911" i="12" l="1"/>
  <c r="C911" i="12"/>
  <c r="E911" i="12"/>
  <c r="H741" i="3"/>
  <c r="I741" i="3" s="1"/>
  <c r="G911" i="12" l="1"/>
  <c r="B912" i="12" s="1"/>
  <c r="F912" i="12" s="1"/>
  <c r="B742" i="3"/>
  <c r="G742" i="3" s="1"/>
  <c r="D912" i="12" l="1"/>
  <c r="C912" i="12"/>
  <c r="E912" i="12"/>
  <c r="C742" i="3"/>
  <c r="D742" i="3"/>
  <c r="E742" i="3" s="1"/>
  <c r="G912" i="12" l="1"/>
  <c r="B913" i="12" s="1"/>
  <c r="F913" i="12" s="1"/>
  <c r="H742" i="3"/>
  <c r="I742" i="3" s="1"/>
  <c r="D913" i="12" l="1"/>
  <c r="C913" i="12"/>
  <c r="E913" i="12"/>
  <c r="G913" i="12" s="1"/>
  <c r="B743" i="3"/>
  <c r="G743" i="3" s="1"/>
  <c r="B914" i="12" l="1"/>
  <c r="F914" i="12" s="1"/>
  <c r="C743" i="3"/>
  <c r="D743" i="3"/>
  <c r="E743" i="3" s="1"/>
  <c r="D914" i="12" l="1"/>
  <c r="C914" i="12"/>
  <c r="E914" i="12"/>
  <c r="H743" i="3"/>
  <c r="I743" i="3" s="1"/>
  <c r="G914" i="12" l="1"/>
  <c r="B915" i="12" s="1"/>
  <c r="F915" i="12" s="1"/>
  <c r="B744" i="3"/>
  <c r="G744" i="3" s="1"/>
  <c r="C915" i="12" l="1"/>
  <c r="D915" i="12"/>
  <c r="E915" i="12"/>
  <c r="C744" i="3"/>
  <c r="D744" i="3"/>
  <c r="E744" i="3" s="1"/>
  <c r="G915" i="12" l="1"/>
  <c r="B916" i="12" s="1"/>
  <c r="F916" i="12" s="1"/>
  <c r="H744" i="3"/>
  <c r="I744" i="3" s="1"/>
  <c r="C916" i="12" l="1"/>
  <c r="D916" i="12"/>
  <c r="E916" i="12"/>
  <c r="B745" i="3"/>
  <c r="G745" i="3" s="1"/>
  <c r="G916" i="12" l="1"/>
  <c r="B917" i="12" s="1"/>
  <c r="F917" i="12" s="1"/>
  <c r="C745" i="3"/>
  <c r="D745" i="3"/>
  <c r="E745" i="3" s="1"/>
  <c r="C917" i="12" l="1"/>
  <c r="D917" i="12"/>
  <c r="E917" i="12"/>
  <c r="H745" i="3"/>
  <c r="I745" i="3" s="1"/>
  <c r="B746" i="3" s="1"/>
  <c r="G746" i="3" s="1"/>
  <c r="G917" i="12" l="1"/>
  <c r="B918" i="12" s="1"/>
  <c r="F918" i="12" s="1"/>
  <c r="C746" i="3"/>
  <c r="D746" i="3"/>
  <c r="E746" i="3" s="1"/>
  <c r="D918" i="12" l="1"/>
  <c r="C918" i="12"/>
  <c r="E918" i="12"/>
  <c r="G918" i="12" s="1"/>
  <c r="H746" i="3"/>
  <c r="I746" i="3" s="1"/>
  <c r="B919" i="12" l="1"/>
  <c r="F919" i="12" s="1"/>
  <c r="B747" i="3"/>
  <c r="G747" i="3" s="1"/>
  <c r="D919" i="12" l="1"/>
  <c r="G919" i="12" s="1"/>
  <c r="C919" i="12"/>
  <c r="E919" i="12"/>
  <c r="C747" i="3"/>
  <c r="D747" i="3"/>
  <c r="E747" i="3" s="1"/>
  <c r="B920" i="12" l="1"/>
  <c r="F920" i="12" s="1"/>
  <c r="H747" i="3"/>
  <c r="I747" i="3" s="1"/>
  <c r="D920" i="12" l="1"/>
  <c r="C920" i="12"/>
  <c r="E920" i="12"/>
  <c r="G920" i="12" s="1"/>
  <c r="B748" i="3"/>
  <c r="G748" i="3" s="1"/>
  <c r="B921" i="12" l="1"/>
  <c r="F921" i="12" s="1"/>
  <c r="C748" i="3"/>
  <c r="D748" i="3"/>
  <c r="E748" i="3" s="1"/>
  <c r="D921" i="12" l="1"/>
  <c r="C921" i="12"/>
  <c r="E921" i="12"/>
  <c r="H748" i="3"/>
  <c r="I748" i="3" s="1"/>
  <c r="G921" i="12" l="1"/>
  <c r="B922" i="12" s="1"/>
  <c r="F922" i="12" s="1"/>
  <c r="B749" i="3"/>
  <c r="G749" i="3" s="1"/>
  <c r="D922" i="12" l="1"/>
  <c r="C922" i="12"/>
  <c r="E922" i="12"/>
  <c r="C749" i="3"/>
  <c r="D749" i="3"/>
  <c r="E749" i="3" s="1"/>
  <c r="G922" i="12" l="1"/>
  <c r="B923" i="12" s="1"/>
  <c r="F923" i="12" s="1"/>
  <c r="H749" i="3"/>
  <c r="I749" i="3" s="1"/>
  <c r="D923" i="12" l="1"/>
  <c r="C923" i="12"/>
  <c r="E923" i="12"/>
  <c r="B750" i="3"/>
  <c r="G750" i="3" s="1"/>
  <c r="G923" i="12" l="1"/>
  <c r="B924" i="12" s="1"/>
  <c r="F924" i="12" s="1"/>
  <c r="C750" i="3"/>
  <c r="D750" i="3"/>
  <c r="E750" i="3" s="1"/>
  <c r="C924" i="12" l="1"/>
  <c r="D924" i="12"/>
  <c r="E924" i="12"/>
  <c r="H750" i="3"/>
  <c r="I750" i="3" s="1"/>
  <c r="G924" i="12" l="1"/>
  <c r="B925" i="12" s="1"/>
  <c r="F925" i="12" s="1"/>
  <c r="B751" i="3"/>
  <c r="G751" i="3" s="1"/>
  <c r="D925" i="12" l="1"/>
  <c r="C925" i="12"/>
  <c r="E925" i="12"/>
  <c r="G925" i="12" s="1"/>
  <c r="C751" i="3"/>
  <c r="D751" i="3"/>
  <c r="E751" i="3" s="1"/>
  <c r="B926" i="12" l="1"/>
  <c r="F926" i="12" s="1"/>
  <c r="H751" i="3"/>
  <c r="I751" i="3" s="1"/>
  <c r="D926" i="12" l="1"/>
  <c r="C926" i="12"/>
  <c r="E926" i="12"/>
  <c r="B752" i="3"/>
  <c r="G752" i="3" s="1"/>
  <c r="G926" i="12" l="1"/>
  <c r="B927" i="12" s="1"/>
  <c r="F927" i="12" s="1"/>
  <c r="C752" i="3"/>
  <c r="D752" i="3"/>
  <c r="E752" i="3" s="1"/>
  <c r="C927" i="12" l="1"/>
  <c r="D927" i="12"/>
  <c r="E927" i="12"/>
  <c r="H752" i="3"/>
  <c r="I752" i="3" s="1"/>
  <c r="G927" i="12" l="1"/>
  <c r="B928" i="12" s="1"/>
  <c r="F928" i="12" s="1"/>
  <c r="B753" i="3"/>
  <c r="G753" i="3" s="1"/>
  <c r="D928" i="12" l="1"/>
  <c r="C928" i="12"/>
  <c r="E928" i="12"/>
  <c r="G928" i="12" s="1"/>
  <c r="C753" i="3"/>
  <c r="D753" i="3"/>
  <c r="E753" i="3" s="1"/>
  <c r="B929" i="12" l="1"/>
  <c r="F929" i="12" s="1"/>
  <c r="H753" i="3"/>
  <c r="I753" i="3" s="1"/>
  <c r="D929" i="12" l="1"/>
  <c r="C929" i="12"/>
  <c r="E929" i="12"/>
  <c r="G929" i="12" s="1"/>
  <c r="B754" i="3"/>
  <c r="G754" i="3" s="1"/>
  <c r="B930" i="12" l="1"/>
  <c r="F930" i="12" s="1"/>
  <c r="C754" i="3"/>
  <c r="D754" i="3"/>
  <c r="E754" i="3" s="1"/>
  <c r="D930" i="12" l="1"/>
  <c r="C930" i="12"/>
  <c r="E930" i="12"/>
  <c r="G930" i="12" s="1"/>
  <c r="H754" i="3"/>
  <c r="I754" i="3" s="1"/>
  <c r="B931" i="12" l="1"/>
  <c r="F931" i="12" s="1"/>
  <c r="B755" i="3"/>
  <c r="G755" i="3" s="1"/>
  <c r="D931" i="12" l="1"/>
  <c r="C931" i="12"/>
  <c r="E931" i="12"/>
  <c r="G931" i="12" s="1"/>
  <c r="C755" i="3"/>
  <c r="D755" i="3"/>
  <c r="E755" i="3" s="1"/>
  <c r="B932" i="12" l="1"/>
  <c r="F932" i="12" s="1"/>
  <c r="H755" i="3"/>
  <c r="I755" i="3" s="1"/>
  <c r="D932" i="12" l="1"/>
  <c r="C932" i="12"/>
  <c r="E932" i="12"/>
  <c r="G932" i="12" s="1"/>
  <c r="B756" i="3"/>
  <c r="G756" i="3" s="1"/>
  <c r="B933" i="12" l="1"/>
  <c r="F933" i="12" s="1"/>
  <c r="C756" i="3"/>
  <c r="D756" i="3"/>
  <c r="E756" i="3" s="1"/>
  <c r="D933" i="12" l="1"/>
  <c r="C933" i="12"/>
  <c r="E933" i="12"/>
  <c r="H756" i="3"/>
  <c r="I756" i="3" s="1"/>
  <c r="G933" i="12" l="1"/>
  <c r="B934" i="12" s="1"/>
  <c r="F934" i="12" s="1"/>
  <c r="B757" i="3"/>
  <c r="G757" i="3" s="1"/>
  <c r="D934" i="12" l="1"/>
  <c r="C934" i="12"/>
  <c r="E934" i="12"/>
  <c r="G934" i="12" s="1"/>
  <c r="C757" i="3"/>
  <c r="D757" i="3"/>
  <c r="E757" i="3" s="1"/>
  <c r="B935" i="12" l="1"/>
  <c r="F935" i="12" s="1"/>
  <c r="H757" i="3"/>
  <c r="I757" i="3" s="1"/>
  <c r="D935" i="12" l="1"/>
  <c r="C935" i="12"/>
  <c r="E935" i="12"/>
  <c r="B758" i="3"/>
  <c r="G758" i="3" s="1"/>
  <c r="G935" i="12" l="1"/>
  <c r="B936" i="12" s="1"/>
  <c r="F936" i="12" s="1"/>
  <c r="C758" i="3"/>
  <c r="D758" i="3"/>
  <c r="E758" i="3" s="1"/>
  <c r="H758" i="3"/>
  <c r="I758" i="3" s="1"/>
  <c r="D936" i="12" l="1"/>
  <c r="C936" i="12"/>
  <c r="E936" i="12"/>
  <c r="B759" i="3"/>
  <c r="G759" i="3" s="1"/>
  <c r="G936" i="12" l="1"/>
  <c r="B937" i="12" s="1"/>
  <c r="F937" i="12" s="1"/>
  <c r="C759" i="3"/>
  <c r="D759" i="3"/>
  <c r="E759" i="3" s="1"/>
  <c r="D937" i="12" l="1"/>
  <c r="C937" i="12"/>
  <c r="E937" i="12"/>
  <c r="G937" i="12" s="1"/>
  <c r="H759" i="3"/>
  <c r="I759" i="3" s="1"/>
  <c r="B938" i="12" l="1"/>
  <c r="F938" i="12" s="1"/>
  <c r="B760" i="3"/>
  <c r="G760" i="3" s="1"/>
  <c r="D938" i="12" l="1"/>
  <c r="C938" i="12"/>
  <c r="E938" i="12"/>
  <c r="C760" i="3"/>
  <c r="D760" i="3"/>
  <c r="E760" i="3" s="1"/>
  <c r="G938" i="12" l="1"/>
  <c r="B939" i="12" s="1"/>
  <c r="F939" i="12" s="1"/>
  <c r="H760" i="3"/>
  <c r="I760" i="3" s="1"/>
  <c r="C939" i="12" l="1"/>
  <c r="D939" i="12"/>
  <c r="E939" i="12"/>
  <c r="B761" i="3"/>
  <c r="G761" i="3" s="1"/>
  <c r="G939" i="12" l="1"/>
  <c r="B940" i="12" s="1"/>
  <c r="F940" i="12" s="1"/>
  <c r="C761" i="3"/>
  <c r="D761" i="3"/>
  <c r="E761" i="3" s="1"/>
  <c r="D940" i="12" l="1"/>
  <c r="C940" i="12"/>
  <c r="E940" i="12"/>
  <c r="H761" i="3"/>
  <c r="I761" i="3" s="1"/>
  <c r="B762" i="3" s="1"/>
  <c r="G762" i="3" s="1"/>
  <c r="G940" i="12" l="1"/>
  <c r="B941" i="12" s="1"/>
  <c r="F941" i="12" s="1"/>
  <c r="C762" i="3"/>
  <c r="D762" i="3"/>
  <c r="E762" i="3" s="1"/>
  <c r="D941" i="12" l="1"/>
  <c r="C941" i="12"/>
  <c r="E941" i="12"/>
  <c r="H762" i="3"/>
  <c r="I762" i="3" s="1"/>
  <c r="G941" i="12" l="1"/>
  <c r="B942" i="12" s="1"/>
  <c r="F942" i="12" s="1"/>
  <c r="B763" i="3"/>
  <c r="G763" i="3" s="1"/>
  <c r="D942" i="12" l="1"/>
  <c r="C942" i="12"/>
  <c r="E942" i="12"/>
  <c r="G942" i="12" s="1"/>
  <c r="C763" i="3"/>
  <c r="D763" i="3"/>
  <c r="E763" i="3" s="1"/>
  <c r="B943" i="12" l="1"/>
  <c r="F943" i="12" s="1"/>
  <c r="H763" i="3"/>
  <c r="I763" i="3" s="1"/>
  <c r="B764" i="3" s="1"/>
  <c r="G764" i="3" s="1"/>
  <c r="D943" i="12" l="1"/>
  <c r="C943" i="12"/>
  <c r="E943" i="12"/>
  <c r="C764" i="3"/>
  <c r="D764" i="3"/>
  <c r="E764" i="3" s="1"/>
  <c r="G943" i="12" l="1"/>
  <c r="B944" i="12" s="1"/>
  <c r="F944" i="12" s="1"/>
  <c r="H764" i="3"/>
  <c r="I764" i="3" s="1"/>
  <c r="D944" i="12" l="1"/>
  <c r="C944" i="12"/>
  <c r="E944" i="12"/>
  <c r="G944" i="12" s="1"/>
  <c r="B765" i="3"/>
  <c r="G765" i="3" s="1"/>
  <c r="B945" i="12" l="1"/>
  <c r="F945" i="12" s="1"/>
  <c r="C765" i="3"/>
  <c r="D765" i="3"/>
  <c r="E765" i="3" s="1"/>
  <c r="C945" i="12" l="1"/>
  <c r="D945" i="12"/>
  <c r="E945" i="12"/>
  <c r="H765" i="3"/>
  <c r="I765" i="3" s="1"/>
  <c r="G945" i="12" l="1"/>
  <c r="B946" i="12" s="1"/>
  <c r="F946" i="12" s="1"/>
  <c r="B766" i="3"/>
  <c r="G766" i="3" s="1"/>
  <c r="D946" i="12" l="1"/>
  <c r="C946" i="12"/>
  <c r="E946" i="12"/>
  <c r="C766" i="3"/>
  <c r="D766" i="3"/>
  <c r="E766" i="3" s="1"/>
  <c r="G946" i="12" l="1"/>
  <c r="B947" i="12" s="1"/>
  <c r="F947" i="12" s="1"/>
  <c r="H766" i="3"/>
  <c r="I766" i="3" s="1"/>
  <c r="B767" i="3" s="1"/>
  <c r="G767" i="3" s="1"/>
  <c r="D947" i="12" l="1"/>
  <c r="C947" i="12"/>
  <c r="E947" i="12"/>
  <c r="C767" i="3"/>
  <c r="D767" i="3"/>
  <c r="E767" i="3" s="1"/>
  <c r="G947" i="12" l="1"/>
  <c r="B948" i="12" s="1"/>
  <c r="F948" i="12" s="1"/>
  <c r="H767" i="3"/>
  <c r="I767" i="3" s="1"/>
  <c r="B768" i="3" s="1"/>
  <c r="G768" i="3" s="1"/>
  <c r="D948" i="12" l="1"/>
  <c r="C948" i="12"/>
  <c r="E948" i="12"/>
  <c r="C768" i="3"/>
  <c r="D768" i="3"/>
  <c r="E768" i="3" s="1"/>
  <c r="G948" i="12" l="1"/>
  <c r="B949" i="12" s="1"/>
  <c r="F949" i="12" s="1"/>
  <c r="H768" i="3"/>
  <c r="I768" i="3" s="1"/>
  <c r="B769" i="3" s="1"/>
  <c r="G769" i="3" s="1"/>
  <c r="D949" i="12" l="1"/>
  <c r="C949" i="12"/>
  <c r="E949" i="12"/>
  <c r="G949" i="12" s="1"/>
  <c r="C769" i="3"/>
  <c r="D769" i="3"/>
  <c r="E769" i="3" s="1"/>
  <c r="B950" i="12" l="1"/>
  <c r="F950" i="12" s="1"/>
  <c r="H769" i="3"/>
  <c r="I769" i="3" s="1"/>
  <c r="B770" i="3" s="1"/>
  <c r="G770" i="3" s="1"/>
  <c r="D950" i="12" l="1"/>
  <c r="C950" i="12"/>
  <c r="E950" i="12"/>
  <c r="C770" i="3"/>
  <c r="D770" i="3"/>
  <c r="E770" i="3" s="1"/>
  <c r="G950" i="12" l="1"/>
  <c r="B951" i="12" s="1"/>
  <c r="F951" i="12" s="1"/>
  <c r="H770" i="3"/>
  <c r="I770" i="3" s="1"/>
  <c r="B771" i="3" s="1"/>
  <c r="G771" i="3" s="1"/>
  <c r="C951" i="12" l="1"/>
  <c r="D951" i="12"/>
  <c r="E951" i="12"/>
  <c r="C771" i="3"/>
  <c r="D771" i="3"/>
  <c r="E771" i="3" s="1"/>
  <c r="G951" i="12" l="1"/>
  <c r="B952" i="12" s="1"/>
  <c r="F952" i="12" s="1"/>
  <c r="H771" i="3"/>
  <c r="I771" i="3" s="1"/>
  <c r="C952" i="12" l="1"/>
  <c r="D952" i="12"/>
  <c r="E952" i="12"/>
  <c r="B772" i="3"/>
  <c r="G772" i="3" s="1"/>
  <c r="G952" i="12" l="1"/>
  <c r="B953" i="12" s="1"/>
  <c r="F953" i="12" s="1"/>
  <c r="C772" i="3"/>
  <c r="D772" i="3"/>
  <c r="E772" i="3" s="1"/>
  <c r="D953" i="12" l="1"/>
  <c r="C953" i="12"/>
  <c r="E953" i="12"/>
  <c r="H772" i="3"/>
  <c r="I772" i="3" s="1"/>
  <c r="B773" i="3" s="1"/>
  <c r="G773" i="3" s="1"/>
  <c r="G953" i="12" l="1"/>
  <c r="B954" i="12" s="1"/>
  <c r="F954" i="12" s="1"/>
  <c r="C773" i="3"/>
  <c r="D773" i="3"/>
  <c r="E773" i="3" s="1"/>
  <c r="H773" i="3"/>
  <c r="I773" i="3" s="1"/>
  <c r="D954" i="12" l="1"/>
  <c r="C954" i="12"/>
  <c r="E954" i="12"/>
  <c r="B774" i="3"/>
  <c r="G774" i="3" s="1"/>
  <c r="G954" i="12" l="1"/>
  <c r="B955" i="12" s="1"/>
  <c r="F955" i="12" s="1"/>
  <c r="C774" i="3"/>
  <c r="D774" i="3"/>
  <c r="E774" i="3" s="1"/>
  <c r="D955" i="12" l="1"/>
  <c r="C955" i="12"/>
  <c r="E955" i="12"/>
  <c r="G955" i="12" s="1"/>
  <c r="H774" i="3"/>
  <c r="I774" i="3" s="1"/>
  <c r="B956" i="12" l="1"/>
  <c r="F956" i="12" s="1"/>
  <c r="B775" i="3"/>
  <c r="G775" i="3" s="1"/>
  <c r="D956" i="12" l="1"/>
  <c r="C956" i="12"/>
  <c r="E956" i="12"/>
  <c r="G956" i="12" s="1"/>
  <c r="C775" i="3"/>
  <c r="D775" i="3"/>
  <c r="E775" i="3" s="1"/>
  <c r="B957" i="12" l="1"/>
  <c r="F957" i="12" s="1"/>
  <c r="H775" i="3"/>
  <c r="I775" i="3" s="1"/>
  <c r="D957" i="12" l="1"/>
  <c r="C957" i="12"/>
  <c r="E957" i="12"/>
  <c r="B776" i="3"/>
  <c r="G776" i="3" s="1"/>
  <c r="G957" i="12" l="1"/>
  <c r="B958" i="12" s="1"/>
  <c r="F958" i="12" s="1"/>
  <c r="C776" i="3"/>
  <c r="D776" i="3"/>
  <c r="E776" i="3" s="1"/>
  <c r="D958" i="12" l="1"/>
  <c r="C958" i="12"/>
  <c r="E958" i="12"/>
  <c r="H776" i="3"/>
  <c r="I776" i="3" s="1"/>
  <c r="B777" i="3" s="1"/>
  <c r="G777" i="3" s="1"/>
  <c r="G958" i="12" l="1"/>
  <c r="B959" i="12" s="1"/>
  <c r="F959" i="12" s="1"/>
  <c r="C777" i="3"/>
  <c r="D777" i="3"/>
  <c r="E777" i="3" s="1"/>
  <c r="D959" i="12" l="1"/>
  <c r="C959" i="12"/>
  <c r="E959" i="12"/>
  <c r="H777" i="3"/>
  <c r="I777" i="3" s="1"/>
  <c r="G959" i="12" l="1"/>
  <c r="B960" i="12" s="1"/>
  <c r="F960" i="12" s="1"/>
  <c r="B778" i="3"/>
  <c r="G778" i="3" s="1"/>
  <c r="D960" i="12" l="1"/>
  <c r="C960" i="12"/>
  <c r="E960" i="12"/>
  <c r="C778" i="3"/>
  <c r="D778" i="3"/>
  <c r="E778" i="3" s="1"/>
  <c r="G960" i="12" l="1"/>
  <c r="B961" i="12" s="1"/>
  <c r="F961" i="12" s="1"/>
  <c r="H778" i="3"/>
  <c r="I778" i="3" s="1"/>
  <c r="D961" i="12" l="1"/>
  <c r="C961" i="12"/>
  <c r="E961" i="12"/>
  <c r="G961" i="12" s="1"/>
  <c r="B779" i="3"/>
  <c r="G779" i="3" s="1"/>
  <c r="B962" i="12" l="1"/>
  <c r="F962" i="12" s="1"/>
  <c r="C779" i="3"/>
  <c r="D779" i="3"/>
  <c r="E779" i="3" s="1"/>
  <c r="D962" i="12" l="1"/>
  <c r="C962" i="12"/>
  <c r="E962" i="12"/>
  <c r="H779" i="3"/>
  <c r="I779" i="3" s="1"/>
  <c r="B780" i="3" s="1"/>
  <c r="G780" i="3" s="1"/>
  <c r="G962" i="12" l="1"/>
  <c r="B963" i="12" s="1"/>
  <c r="F963" i="12" s="1"/>
  <c r="C780" i="3"/>
  <c r="D780" i="3"/>
  <c r="E780" i="3" s="1"/>
  <c r="C963" i="12" l="1"/>
  <c r="D963" i="12"/>
  <c r="E963" i="12"/>
  <c r="H780" i="3"/>
  <c r="I780" i="3" s="1"/>
  <c r="G963" i="12" l="1"/>
  <c r="B964" i="12" s="1"/>
  <c r="F964" i="12" s="1"/>
  <c r="B781" i="3"/>
  <c r="G781" i="3" s="1"/>
  <c r="C964" i="12" l="1"/>
  <c r="D964" i="12"/>
  <c r="E964" i="12"/>
  <c r="C781" i="3"/>
  <c r="D781" i="3"/>
  <c r="E781" i="3" s="1"/>
  <c r="G964" i="12" l="1"/>
  <c r="B965" i="12" s="1"/>
  <c r="F965" i="12" s="1"/>
  <c r="H781" i="3"/>
  <c r="I781" i="3" s="1"/>
  <c r="D965" i="12" l="1"/>
  <c r="C965" i="12"/>
  <c r="E965" i="12"/>
  <c r="B782" i="3"/>
  <c r="G782" i="3" s="1"/>
  <c r="G965" i="12" l="1"/>
  <c r="B966" i="12" s="1"/>
  <c r="F966" i="12" s="1"/>
  <c r="C782" i="3"/>
  <c r="D782" i="3"/>
  <c r="E782" i="3" s="1"/>
  <c r="D966" i="12" l="1"/>
  <c r="C966" i="12"/>
  <c r="E966" i="12"/>
  <c r="G966" i="12" s="1"/>
  <c r="H782" i="3"/>
  <c r="I782" i="3" s="1"/>
  <c r="B783" i="3" s="1"/>
  <c r="G783" i="3" s="1"/>
  <c r="B967" i="12" l="1"/>
  <c r="F967" i="12" s="1"/>
  <c r="C783" i="3"/>
  <c r="D783" i="3"/>
  <c r="E783" i="3" s="1"/>
  <c r="D967" i="12" l="1"/>
  <c r="C967" i="12"/>
  <c r="E967" i="12"/>
  <c r="G967" i="12" s="1"/>
  <c r="H783" i="3"/>
  <c r="I783" i="3" s="1"/>
  <c r="B968" i="12" l="1"/>
  <c r="F968" i="12" s="1"/>
  <c r="B784" i="3"/>
  <c r="G784" i="3" s="1"/>
  <c r="D968" i="12" l="1"/>
  <c r="C968" i="12"/>
  <c r="E968" i="12"/>
  <c r="G968" i="12" s="1"/>
  <c r="C784" i="3"/>
  <c r="D784" i="3"/>
  <c r="E784" i="3" s="1"/>
  <c r="B969" i="12" l="1"/>
  <c r="F969" i="12" s="1"/>
  <c r="H784" i="3"/>
  <c r="I784" i="3" s="1"/>
  <c r="B785" i="3" s="1"/>
  <c r="G785" i="3" s="1"/>
  <c r="D969" i="12" l="1"/>
  <c r="C969" i="12"/>
  <c r="E969" i="12"/>
  <c r="C785" i="3"/>
  <c r="D785" i="3"/>
  <c r="E785" i="3" s="1"/>
  <c r="G969" i="12" l="1"/>
  <c r="B970" i="12" s="1"/>
  <c r="F970" i="12" s="1"/>
  <c r="H785" i="3"/>
  <c r="I785" i="3" s="1"/>
  <c r="D970" i="12" l="1"/>
  <c r="C970" i="12"/>
  <c r="E970" i="12"/>
  <c r="B786" i="3"/>
  <c r="G786" i="3" s="1"/>
  <c r="G970" i="12" l="1"/>
  <c r="B971" i="12" s="1"/>
  <c r="F971" i="12" s="1"/>
  <c r="C786" i="3"/>
  <c r="D786" i="3"/>
  <c r="E786" i="3" s="1"/>
  <c r="D971" i="12" l="1"/>
  <c r="C971" i="12"/>
  <c r="E971" i="12"/>
  <c r="H786" i="3"/>
  <c r="I786" i="3" s="1"/>
  <c r="B787" i="3" s="1"/>
  <c r="G787" i="3" s="1"/>
  <c r="G971" i="12" l="1"/>
  <c r="B972" i="12" s="1"/>
  <c r="F972" i="12" s="1"/>
  <c r="C787" i="3"/>
  <c r="D787" i="3"/>
  <c r="E787" i="3" s="1"/>
  <c r="D972" i="12" l="1"/>
  <c r="C972" i="12"/>
  <c r="E972" i="12"/>
  <c r="H787" i="3"/>
  <c r="I787" i="3" s="1"/>
  <c r="G972" i="12" l="1"/>
  <c r="B973" i="12" s="1"/>
  <c r="F973" i="12" s="1"/>
  <c r="B788" i="3"/>
  <c r="G788" i="3" s="1"/>
  <c r="D973" i="12" l="1"/>
  <c r="C973" i="12"/>
  <c r="E973" i="12"/>
  <c r="G973" i="12" s="1"/>
  <c r="C788" i="3"/>
  <c r="D788" i="3"/>
  <c r="E788" i="3" s="1"/>
  <c r="B974" i="12" l="1"/>
  <c r="F974" i="12" s="1"/>
  <c r="H788" i="3"/>
  <c r="I788" i="3" s="1"/>
  <c r="D974" i="12" l="1"/>
  <c r="C974" i="12"/>
  <c r="E974" i="12"/>
  <c r="B789" i="3"/>
  <c r="G789" i="3" s="1"/>
  <c r="G974" i="12" l="1"/>
  <c r="B975" i="12" s="1"/>
  <c r="F975" i="12" s="1"/>
  <c r="C789" i="3"/>
  <c r="D789" i="3"/>
  <c r="E789" i="3" s="1"/>
  <c r="C975" i="12" l="1"/>
  <c r="D975" i="12"/>
  <c r="E975" i="12"/>
  <c r="H789" i="3"/>
  <c r="I789" i="3" s="1"/>
  <c r="G975" i="12" l="1"/>
  <c r="B976" i="12" s="1"/>
  <c r="F976" i="12" s="1"/>
  <c r="B790" i="3"/>
  <c r="G790" i="3" s="1"/>
  <c r="C976" i="12" l="1"/>
  <c r="D976" i="12"/>
  <c r="E976" i="12"/>
  <c r="C790" i="3"/>
  <c r="D790" i="3"/>
  <c r="E790" i="3" s="1"/>
  <c r="G976" i="12" l="1"/>
  <c r="B977" i="12" s="1"/>
  <c r="F977" i="12" s="1"/>
  <c r="H790" i="3"/>
  <c r="I790" i="3" s="1"/>
  <c r="D977" i="12" l="1"/>
  <c r="C977" i="12"/>
  <c r="E977" i="12"/>
  <c r="B791" i="3"/>
  <c r="G791" i="3" s="1"/>
  <c r="G977" i="12" l="1"/>
  <c r="B978" i="12" s="1"/>
  <c r="F978" i="12" s="1"/>
  <c r="C791" i="3"/>
  <c r="D791" i="3"/>
  <c r="E791" i="3" s="1"/>
  <c r="D978" i="12" l="1"/>
  <c r="C978" i="12"/>
  <c r="E978" i="12"/>
  <c r="H791" i="3"/>
  <c r="I791" i="3" s="1"/>
  <c r="G978" i="12" l="1"/>
  <c r="B979" i="12" s="1"/>
  <c r="F979" i="12" s="1"/>
  <c r="B792" i="3"/>
  <c r="G792" i="3" s="1"/>
  <c r="D979" i="12" l="1"/>
  <c r="C979" i="12"/>
  <c r="E979" i="12"/>
  <c r="C792" i="3"/>
  <c r="D792" i="3"/>
  <c r="E792" i="3" s="1"/>
  <c r="G979" i="12" l="1"/>
  <c r="B980" i="12" s="1"/>
  <c r="F980" i="12" s="1"/>
  <c r="H792" i="3"/>
  <c r="I792" i="3" s="1"/>
  <c r="D980" i="12" l="1"/>
  <c r="C980" i="12"/>
  <c r="E980" i="12"/>
  <c r="G980" i="12" s="1"/>
  <c r="B793" i="3"/>
  <c r="G793" i="3" s="1"/>
  <c r="B981" i="12" l="1"/>
  <c r="F981" i="12" s="1"/>
  <c r="C793" i="3"/>
  <c r="D793" i="3"/>
  <c r="E793" i="3" s="1"/>
  <c r="D981" i="12" l="1"/>
  <c r="C981" i="12"/>
  <c r="E981" i="12"/>
  <c r="H793" i="3"/>
  <c r="I793" i="3" s="1"/>
  <c r="G981" i="12" l="1"/>
  <c r="B982" i="12" s="1"/>
  <c r="F982" i="12" s="1"/>
  <c r="B794" i="3"/>
  <c r="G794" i="3" s="1"/>
  <c r="C982" i="12" l="1"/>
  <c r="D982" i="12"/>
  <c r="E982" i="12"/>
  <c r="C794" i="3"/>
  <c r="D794" i="3"/>
  <c r="E794" i="3" s="1"/>
  <c r="G982" i="12" l="1"/>
  <c r="B983" i="12" s="1"/>
  <c r="F983" i="12" s="1"/>
  <c r="H794" i="3"/>
  <c r="I794" i="3" s="1"/>
  <c r="D983" i="12" l="1"/>
  <c r="C983" i="12"/>
  <c r="E983" i="12"/>
  <c r="B795" i="3"/>
  <c r="G795" i="3" s="1"/>
  <c r="G983" i="12" l="1"/>
  <c r="B984" i="12" s="1"/>
  <c r="F984" i="12" s="1"/>
  <c r="C795" i="3"/>
  <c r="D795" i="3"/>
  <c r="E795" i="3" s="1"/>
  <c r="D984" i="12" l="1"/>
  <c r="C984" i="12"/>
  <c r="E984" i="12"/>
  <c r="H795" i="3"/>
  <c r="I795" i="3" s="1"/>
  <c r="G984" i="12" l="1"/>
  <c r="B985" i="12" s="1"/>
  <c r="F985" i="12" s="1"/>
  <c r="B796" i="3"/>
  <c r="G796" i="3" s="1"/>
  <c r="D985" i="12" l="1"/>
  <c r="C985" i="12"/>
  <c r="E985" i="12"/>
  <c r="G985" i="12" s="1"/>
  <c r="C796" i="3"/>
  <c r="D796" i="3"/>
  <c r="E796" i="3" s="1"/>
  <c r="B986" i="12" l="1"/>
  <c r="F986" i="12" s="1"/>
  <c r="H796" i="3"/>
  <c r="I796" i="3" s="1"/>
  <c r="D986" i="12" l="1"/>
  <c r="C986" i="12"/>
  <c r="E986" i="12"/>
  <c r="B797" i="3"/>
  <c r="G797" i="3" s="1"/>
  <c r="G986" i="12" l="1"/>
  <c r="B987" i="12" s="1"/>
  <c r="F987" i="12" s="1"/>
  <c r="C797" i="3"/>
  <c r="D797" i="3"/>
  <c r="E797" i="3" s="1"/>
  <c r="C987" i="12" l="1"/>
  <c r="D987" i="12"/>
  <c r="E987" i="12"/>
  <c r="H797" i="3"/>
  <c r="I797" i="3" s="1"/>
  <c r="G987" i="12" l="1"/>
  <c r="B988" i="12" s="1"/>
  <c r="F988" i="12" s="1"/>
  <c r="B798" i="3"/>
  <c r="G798" i="3" s="1"/>
  <c r="C988" i="12" l="1"/>
  <c r="D988" i="12"/>
  <c r="E988" i="12"/>
  <c r="C798" i="3"/>
  <c r="D798" i="3"/>
  <c r="E798" i="3" s="1"/>
  <c r="G988" i="12" l="1"/>
  <c r="B989" i="12" s="1"/>
  <c r="F989" i="12" s="1"/>
  <c r="H798" i="3"/>
  <c r="I798" i="3" s="1"/>
  <c r="D989" i="12" l="1"/>
  <c r="C989" i="12"/>
  <c r="E989" i="12"/>
  <c r="B799" i="3"/>
  <c r="G799" i="3" s="1"/>
  <c r="G989" i="12" l="1"/>
  <c r="B990" i="12" s="1"/>
  <c r="F990" i="12" s="1"/>
  <c r="C799" i="3"/>
  <c r="D799" i="3"/>
  <c r="E799" i="3" s="1"/>
  <c r="D990" i="12" l="1"/>
  <c r="C990" i="12"/>
  <c r="E990" i="12"/>
  <c r="G990" i="12" s="1"/>
  <c r="H799" i="3"/>
  <c r="I799" i="3" s="1"/>
  <c r="B800" i="3" s="1"/>
  <c r="G800" i="3" s="1"/>
  <c r="B991" i="12" l="1"/>
  <c r="F991" i="12" s="1"/>
  <c r="C800" i="3"/>
  <c r="D800" i="3"/>
  <c r="E800" i="3" s="1"/>
  <c r="D991" i="12" l="1"/>
  <c r="C991" i="12"/>
  <c r="E991" i="12"/>
  <c r="G991" i="12" s="1"/>
  <c r="H800" i="3"/>
  <c r="I800" i="3" s="1"/>
  <c r="B992" i="12" l="1"/>
  <c r="F992" i="12" s="1"/>
  <c r="B801" i="3"/>
  <c r="G801" i="3" s="1"/>
  <c r="D992" i="12" l="1"/>
  <c r="C992" i="12"/>
  <c r="E992" i="12"/>
  <c r="G992" i="12" s="1"/>
  <c r="C801" i="3"/>
  <c r="D801" i="3"/>
  <c r="E801" i="3" s="1"/>
  <c r="B993" i="12" l="1"/>
  <c r="F993" i="12" s="1"/>
  <c r="H801" i="3"/>
  <c r="I801" i="3" s="1"/>
  <c r="D993" i="12" l="1"/>
  <c r="C993" i="12"/>
  <c r="E993" i="12"/>
  <c r="B802" i="3"/>
  <c r="G802" i="3" s="1"/>
  <c r="G993" i="12" l="1"/>
  <c r="B994" i="12" s="1"/>
  <c r="F994" i="12" s="1"/>
  <c r="C802" i="3"/>
  <c r="D802" i="3"/>
  <c r="E802" i="3" s="1"/>
  <c r="D994" i="12" l="1"/>
  <c r="C994" i="12"/>
  <c r="E994" i="12"/>
  <c r="H802" i="3"/>
  <c r="I802" i="3" s="1"/>
  <c r="B803" i="3" s="1"/>
  <c r="G803" i="3" s="1"/>
  <c r="G994" i="12" l="1"/>
  <c r="B995" i="12" s="1"/>
  <c r="F995" i="12" s="1"/>
  <c r="C803" i="3"/>
  <c r="D803" i="3"/>
  <c r="E803" i="3" s="1"/>
  <c r="D995" i="12" l="1"/>
  <c r="C995" i="12"/>
  <c r="E995" i="12"/>
  <c r="H803" i="3"/>
  <c r="I803" i="3" s="1"/>
  <c r="G995" i="12" l="1"/>
  <c r="B996" i="12" s="1"/>
  <c r="F996" i="12" s="1"/>
  <c r="B804" i="3"/>
  <c r="G804" i="3" s="1"/>
  <c r="D996" i="12" l="1"/>
  <c r="C996" i="12"/>
  <c r="E996" i="12"/>
  <c r="C804" i="3"/>
  <c r="D804" i="3"/>
  <c r="E804" i="3" s="1"/>
  <c r="G996" i="12" l="1"/>
  <c r="B997" i="12" s="1"/>
  <c r="F997" i="12" s="1"/>
  <c r="H804" i="3"/>
  <c r="I804" i="3" s="1"/>
  <c r="D997" i="12" l="1"/>
  <c r="C997" i="12"/>
  <c r="E997" i="12"/>
  <c r="B805" i="3"/>
  <c r="G805" i="3" s="1"/>
  <c r="G997" i="12" l="1"/>
  <c r="B998" i="12" s="1"/>
  <c r="F998" i="12" s="1"/>
  <c r="C805" i="3"/>
  <c r="D805" i="3"/>
  <c r="E805" i="3" s="1"/>
  <c r="H805" i="3"/>
  <c r="I805" i="3" s="1"/>
  <c r="D998" i="12" l="1"/>
  <c r="C998" i="12"/>
  <c r="E998" i="12"/>
  <c r="B806" i="3"/>
  <c r="G806" i="3" s="1"/>
  <c r="G998" i="12" l="1"/>
  <c r="B999" i="12" s="1"/>
  <c r="F999" i="12" s="1"/>
  <c r="C806" i="3"/>
  <c r="D806" i="3"/>
  <c r="E806" i="3" s="1"/>
  <c r="C999" i="12" l="1"/>
  <c r="D999" i="12"/>
  <c r="E999" i="12"/>
  <c r="H806" i="3"/>
  <c r="I806" i="3" s="1"/>
  <c r="G999" i="12" l="1"/>
  <c r="B1000" i="12" s="1"/>
  <c r="F1000" i="12" s="1"/>
  <c r="B807" i="3"/>
  <c r="G807" i="3" s="1"/>
  <c r="C1000" i="12" l="1"/>
  <c r="D1000" i="12"/>
  <c r="E1000" i="12"/>
  <c r="C807" i="3"/>
  <c r="D807" i="3"/>
  <c r="E807" i="3" s="1"/>
  <c r="G1000" i="12" l="1"/>
  <c r="B1001" i="12" s="1"/>
  <c r="F1001" i="12" s="1"/>
  <c r="H807" i="3"/>
  <c r="I807" i="3" s="1"/>
  <c r="D1001" i="12" l="1"/>
  <c r="C1001" i="12"/>
  <c r="E1001" i="12"/>
  <c r="B808" i="3"/>
  <c r="G808" i="3" s="1"/>
  <c r="G1001" i="12" l="1"/>
  <c r="B1002" i="12" s="1"/>
  <c r="F1002" i="12" s="1"/>
  <c r="C808" i="3"/>
  <c r="D808" i="3"/>
  <c r="E808" i="3" s="1"/>
  <c r="D1002" i="12" l="1"/>
  <c r="C1002" i="12"/>
  <c r="E1002" i="12"/>
  <c r="G1002" i="12" s="1"/>
  <c r="H808" i="3"/>
  <c r="I808" i="3" s="1"/>
  <c r="B809" i="3" s="1"/>
  <c r="G809" i="3" s="1"/>
  <c r="B1003" i="12" l="1"/>
  <c r="F1003" i="12" s="1"/>
  <c r="C809" i="3"/>
  <c r="D809" i="3"/>
  <c r="E809" i="3" s="1"/>
  <c r="D1003" i="12" l="1"/>
  <c r="C1003" i="12"/>
  <c r="E1003" i="12"/>
  <c r="G1003" i="12" s="1"/>
  <c r="H809" i="3"/>
  <c r="I809" i="3" s="1"/>
  <c r="B1004" i="12" l="1"/>
  <c r="F1004" i="12" s="1"/>
  <c r="B810" i="3"/>
  <c r="G810" i="3" s="1"/>
  <c r="D1004" i="12" l="1"/>
  <c r="C1004" i="12"/>
  <c r="E1004" i="12"/>
  <c r="G1004" i="12" s="1"/>
  <c r="C810" i="3"/>
  <c r="D810" i="3"/>
  <c r="E810" i="3" s="1"/>
  <c r="B1005" i="12" l="1"/>
  <c r="F1005" i="12" s="1"/>
  <c r="H810" i="3"/>
  <c r="I810" i="3" s="1"/>
  <c r="D1005" i="12" l="1"/>
  <c r="C1005" i="12"/>
  <c r="E1005" i="12"/>
  <c r="B811" i="3"/>
  <c r="G811" i="3" s="1"/>
  <c r="G1005" i="12" l="1"/>
  <c r="B1006" i="12" s="1"/>
  <c r="F1006" i="12" s="1"/>
  <c r="C811" i="3"/>
  <c r="D811" i="3"/>
  <c r="E811" i="3" s="1"/>
  <c r="D1006" i="12" l="1"/>
  <c r="C1006" i="12"/>
  <c r="E1006" i="12"/>
  <c r="H811" i="3"/>
  <c r="I811" i="3" s="1"/>
  <c r="G1006" i="12" l="1"/>
  <c r="B1007" i="12" s="1"/>
  <c r="F1007" i="12" s="1"/>
  <c r="B812" i="3"/>
  <c r="G812" i="3" s="1"/>
  <c r="D1007" i="12" l="1"/>
  <c r="C1007" i="12"/>
  <c r="E1007" i="12"/>
  <c r="C812" i="3"/>
  <c r="D812" i="3"/>
  <c r="E812" i="3" s="1"/>
  <c r="G1007" i="12" l="1"/>
  <c r="B1008" i="12" s="1"/>
  <c r="F1008" i="12" s="1"/>
  <c r="H812" i="3"/>
  <c r="I812" i="3" s="1"/>
  <c r="D1008" i="12" l="1"/>
  <c r="C1008" i="12"/>
  <c r="E1008" i="12"/>
  <c r="B813" i="3"/>
  <c r="G813" i="3" s="1"/>
  <c r="G1008" i="12" l="1"/>
  <c r="B1009" i="12" s="1"/>
  <c r="F1009" i="12" s="1"/>
  <c r="C813" i="3"/>
  <c r="D813" i="3"/>
  <c r="E813" i="3" s="1"/>
  <c r="D1009" i="12" l="1"/>
  <c r="C1009" i="12"/>
  <c r="E1009" i="12"/>
  <c r="H813" i="3"/>
  <c r="I813" i="3" s="1"/>
  <c r="G1009" i="12" l="1"/>
  <c r="B1010" i="12" s="1"/>
  <c r="F1010" i="12" s="1"/>
  <c r="B814" i="3"/>
  <c r="G814" i="3" s="1"/>
  <c r="D1010" i="12" l="1"/>
  <c r="C1010" i="12"/>
  <c r="E1010" i="12"/>
  <c r="C814" i="3"/>
  <c r="D814" i="3"/>
  <c r="E814" i="3" s="1"/>
  <c r="G1010" i="12" l="1"/>
  <c r="B1011" i="12" s="1"/>
  <c r="F1011" i="12" s="1"/>
  <c r="H814" i="3"/>
  <c r="I814" i="3" s="1"/>
  <c r="C1011" i="12" l="1"/>
  <c r="D1011" i="12"/>
  <c r="E1011" i="12"/>
  <c r="B815" i="3"/>
  <c r="G815" i="3" s="1"/>
  <c r="G1011" i="12" l="1"/>
  <c r="B1012" i="12" s="1"/>
  <c r="F1012" i="12" s="1"/>
  <c r="C815" i="3"/>
  <c r="D815" i="3"/>
  <c r="E815" i="3" s="1"/>
  <c r="D1012" i="12" l="1"/>
  <c r="C1012" i="12"/>
  <c r="E1012" i="12"/>
  <c r="H815" i="3"/>
  <c r="I815" i="3" s="1"/>
  <c r="G1012" i="12" l="1"/>
  <c r="B1013" i="12" s="1"/>
  <c r="F1013" i="12" s="1"/>
  <c r="B816" i="3"/>
  <c r="G816" i="3" s="1"/>
  <c r="D1013" i="12" l="1"/>
  <c r="C1013" i="12"/>
  <c r="E1013" i="12"/>
  <c r="C816" i="3"/>
  <c r="D816" i="3"/>
  <c r="E816" i="3" s="1"/>
  <c r="G1013" i="12" l="1"/>
  <c r="B1014" i="12" s="1"/>
  <c r="F1014" i="12" s="1"/>
  <c r="H816" i="3"/>
  <c r="I816" i="3" s="1"/>
  <c r="B817" i="3" s="1"/>
  <c r="G817" i="3" s="1"/>
  <c r="D1014" i="12" l="1"/>
  <c r="C1014" i="12"/>
  <c r="E1014" i="12"/>
  <c r="G1014" i="12" s="1"/>
  <c r="C817" i="3"/>
  <c r="D817" i="3"/>
  <c r="E817" i="3" s="1"/>
  <c r="B1015" i="12" l="1"/>
  <c r="F1015" i="12" s="1"/>
  <c r="H817" i="3"/>
  <c r="I817" i="3" s="1"/>
  <c r="D1015" i="12" l="1"/>
  <c r="C1015" i="12"/>
  <c r="E1015" i="12"/>
  <c r="B818" i="3"/>
  <c r="G818" i="3" s="1"/>
  <c r="G1015" i="12" l="1"/>
  <c r="B1016" i="12" s="1"/>
  <c r="F1016" i="12" s="1"/>
  <c r="C818" i="3"/>
  <c r="D818" i="3"/>
  <c r="E818" i="3" s="1"/>
  <c r="D1016" i="12" l="1"/>
  <c r="C1016" i="12"/>
  <c r="E1016" i="12"/>
  <c r="G1016" i="12" s="1"/>
  <c r="H818" i="3"/>
  <c r="I818" i="3" s="1"/>
  <c r="B1017" i="12" l="1"/>
  <c r="F1017" i="12" s="1"/>
  <c r="B819" i="3"/>
  <c r="G819" i="3" s="1"/>
  <c r="D1017" i="12" l="1"/>
  <c r="C1017" i="12"/>
  <c r="E1017" i="12"/>
  <c r="C819" i="3"/>
  <c r="D819" i="3"/>
  <c r="E819" i="3" s="1"/>
  <c r="G1017" i="12" l="1"/>
  <c r="B1018" i="12" s="1"/>
  <c r="F1018" i="12" s="1"/>
  <c r="H819" i="3"/>
  <c r="I819" i="3" s="1"/>
  <c r="D1018" i="12" l="1"/>
  <c r="C1018" i="12"/>
  <c r="E1018" i="12"/>
  <c r="B820" i="3"/>
  <c r="G820" i="3" s="1"/>
  <c r="G1018" i="12" l="1"/>
  <c r="B1019" i="12" s="1"/>
  <c r="F1019" i="12" s="1"/>
  <c r="C820" i="3"/>
  <c r="D820" i="3"/>
  <c r="E820" i="3" s="1"/>
  <c r="D1019" i="12" l="1"/>
  <c r="C1019" i="12"/>
  <c r="E1019" i="12"/>
  <c r="H820" i="3"/>
  <c r="I820" i="3" s="1"/>
  <c r="G1019" i="12" l="1"/>
  <c r="B1020" i="12" s="1"/>
  <c r="F1020" i="12" s="1"/>
  <c r="B821" i="3"/>
  <c r="G821" i="3" s="1"/>
  <c r="D1020" i="12" l="1"/>
  <c r="C1020" i="12"/>
  <c r="E1020" i="12"/>
  <c r="C821" i="3"/>
  <c r="D821" i="3"/>
  <c r="E821" i="3" s="1"/>
  <c r="H821" i="3"/>
  <c r="I821" i="3" s="1"/>
  <c r="G1020" i="12" l="1"/>
  <c r="B1021" i="12" s="1"/>
  <c r="F1021" i="12" s="1"/>
  <c r="B822" i="3"/>
  <c r="G822" i="3" s="1"/>
  <c r="D1021" i="12" l="1"/>
  <c r="C1021" i="12"/>
  <c r="E1021" i="12"/>
  <c r="G1021" i="12" s="1"/>
  <c r="C822" i="3"/>
  <c r="D822" i="3"/>
  <c r="E822" i="3" s="1"/>
  <c r="B1022" i="12" l="1"/>
  <c r="F1022" i="12" s="1"/>
  <c r="H822" i="3"/>
  <c r="I822" i="3" s="1"/>
  <c r="D1022" i="12" l="1"/>
  <c r="C1022" i="12"/>
  <c r="E1022" i="12"/>
  <c r="B823" i="3"/>
  <c r="G823" i="3" s="1"/>
  <c r="G1022" i="12" l="1"/>
  <c r="B1023" i="12" s="1"/>
  <c r="F1023" i="12" s="1"/>
  <c r="C823" i="3"/>
  <c r="D823" i="3"/>
  <c r="E823" i="3" s="1"/>
  <c r="H823" i="3"/>
  <c r="I823" i="3" s="1"/>
  <c r="C1023" i="12" l="1"/>
  <c r="D1023" i="12"/>
  <c r="E1023" i="12"/>
  <c r="B824" i="3"/>
  <c r="G824" i="3" s="1"/>
  <c r="G1023" i="12" l="1"/>
  <c r="B1024" i="12" s="1"/>
  <c r="F1024" i="12" s="1"/>
  <c r="C824" i="3"/>
  <c r="D824" i="3"/>
  <c r="E824" i="3" s="1"/>
  <c r="D1024" i="12" l="1"/>
  <c r="C1024" i="12"/>
  <c r="E1024" i="12"/>
  <c r="H824" i="3"/>
  <c r="I824" i="3" s="1"/>
  <c r="G1024" i="12" l="1"/>
  <c r="B1025" i="12" s="1"/>
  <c r="F1025" i="12" s="1"/>
  <c r="B825" i="3"/>
  <c r="G825" i="3" s="1"/>
  <c r="C1025" i="12" l="1"/>
  <c r="D1025" i="12"/>
  <c r="E1025" i="12"/>
  <c r="C825" i="3"/>
  <c r="D825" i="3"/>
  <c r="E825" i="3" s="1"/>
  <c r="G1025" i="12" l="1"/>
  <c r="B1026" i="12" s="1"/>
  <c r="F1026" i="12" s="1"/>
  <c r="H825" i="3"/>
  <c r="I825" i="3" s="1"/>
  <c r="D1026" i="12" l="1"/>
  <c r="C1026" i="12"/>
  <c r="E1026" i="12"/>
  <c r="B826" i="3"/>
  <c r="G826" i="3" s="1"/>
  <c r="G1026" i="12" l="1"/>
  <c r="B1027" i="12" s="1"/>
  <c r="F1027" i="12" s="1"/>
  <c r="C826" i="3"/>
  <c r="D826" i="3"/>
  <c r="E826" i="3" s="1"/>
  <c r="D1027" i="12" l="1"/>
  <c r="C1027" i="12"/>
  <c r="E1027" i="12"/>
  <c r="H826" i="3"/>
  <c r="I826" i="3" s="1"/>
  <c r="B827" i="3" s="1"/>
  <c r="G827" i="3" s="1"/>
  <c r="G1027" i="12" l="1"/>
  <c r="B1028" i="12" s="1"/>
  <c r="F1028" i="12" s="1"/>
  <c r="C827" i="3"/>
  <c r="D827" i="3"/>
  <c r="E827" i="3" s="1"/>
  <c r="H827" i="3"/>
  <c r="I827" i="3" s="1"/>
  <c r="D1028" i="12" l="1"/>
  <c r="C1028" i="12"/>
  <c r="E1028" i="12"/>
  <c r="G1028" i="12" s="1"/>
  <c r="B828" i="3"/>
  <c r="G828" i="3" s="1"/>
  <c r="B1029" i="12" l="1"/>
  <c r="F1029" i="12" s="1"/>
  <c r="C828" i="3"/>
  <c r="D828" i="3"/>
  <c r="E828" i="3" s="1"/>
  <c r="D1029" i="12" l="1"/>
  <c r="C1029" i="12"/>
  <c r="E1029" i="12"/>
  <c r="H828" i="3"/>
  <c r="I828" i="3" s="1"/>
  <c r="B829" i="3" s="1"/>
  <c r="G829" i="3" s="1"/>
  <c r="G1029" i="12" l="1"/>
  <c r="B1030" i="12" s="1"/>
  <c r="F1030" i="12" s="1"/>
  <c r="C829" i="3"/>
  <c r="D829" i="3"/>
  <c r="E829" i="3" s="1"/>
  <c r="H829" i="3"/>
  <c r="I829" i="3" s="1"/>
  <c r="D1030" i="12" l="1"/>
  <c r="C1030" i="12"/>
  <c r="E1030" i="12"/>
  <c r="B830" i="3"/>
  <c r="G830" i="3" s="1"/>
  <c r="G1030" i="12" l="1"/>
  <c r="B1031" i="12" s="1"/>
  <c r="F1031" i="12" s="1"/>
  <c r="C830" i="3"/>
  <c r="D830" i="3"/>
  <c r="E830" i="3" s="1"/>
  <c r="H830" i="3"/>
  <c r="I830" i="3" s="1"/>
  <c r="D1031" i="12" l="1"/>
  <c r="C1031" i="12"/>
  <c r="E1031" i="12"/>
  <c r="B831" i="3"/>
  <c r="G831" i="3" s="1"/>
  <c r="G1031" i="12" l="1"/>
  <c r="B1032" i="12" s="1"/>
  <c r="F1032" i="12" s="1"/>
  <c r="C831" i="3"/>
  <c r="D831" i="3"/>
  <c r="E831" i="3" s="1"/>
  <c r="D1032" i="12" l="1"/>
  <c r="C1032" i="12"/>
  <c r="E1032" i="12"/>
  <c r="H831" i="3"/>
  <c r="I831" i="3" s="1"/>
  <c r="B832" i="3" s="1"/>
  <c r="G832" i="3" s="1"/>
  <c r="G1032" i="12" l="1"/>
  <c r="B1033" i="12" s="1"/>
  <c r="F1033" i="12" s="1"/>
  <c r="C832" i="3"/>
  <c r="D832" i="3"/>
  <c r="E832" i="3" s="1"/>
  <c r="H832" i="3"/>
  <c r="I832" i="3" s="1"/>
  <c r="D1033" i="12" l="1"/>
  <c r="C1033" i="12"/>
  <c r="E1033" i="12"/>
  <c r="B833" i="3"/>
  <c r="G833" i="3" s="1"/>
  <c r="G1033" i="12" l="1"/>
  <c r="B1034" i="12" s="1"/>
  <c r="F1034" i="12" s="1"/>
  <c r="C833" i="3"/>
  <c r="D833" i="3"/>
  <c r="E833" i="3" s="1"/>
  <c r="D1034" i="12" l="1"/>
  <c r="C1034" i="12"/>
  <c r="E1034" i="12"/>
  <c r="H833" i="3"/>
  <c r="I833" i="3" s="1"/>
  <c r="G1034" i="12" l="1"/>
  <c r="B1035" i="12" s="1"/>
  <c r="F1035" i="12" s="1"/>
  <c r="B834" i="3"/>
  <c r="G834" i="3" s="1"/>
  <c r="D1035" i="12" l="1"/>
  <c r="C1035" i="12"/>
  <c r="E1035" i="12"/>
  <c r="G1035" i="12" s="1"/>
  <c r="C834" i="3"/>
  <c r="D834" i="3"/>
  <c r="E834" i="3" s="1"/>
  <c r="B1036" i="12" l="1"/>
  <c r="F1036" i="12" s="1"/>
  <c r="H834" i="3"/>
  <c r="I834" i="3" s="1"/>
  <c r="B835" i="3" s="1"/>
  <c r="G835" i="3" s="1"/>
  <c r="C1036" i="12" l="1"/>
  <c r="D1036" i="12"/>
  <c r="E1036" i="12"/>
  <c r="C835" i="3"/>
  <c r="D835" i="3"/>
  <c r="E835" i="3" s="1"/>
  <c r="H835" i="3"/>
  <c r="I835" i="3" s="1"/>
  <c r="G1036" i="12" l="1"/>
  <c r="B1037" i="12" s="1"/>
  <c r="F1037" i="12" s="1"/>
  <c r="B836" i="3"/>
  <c r="G836" i="3" s="1"/>
  <c r="D1037" i="12" l="1"/>
  <c r="C1037" i="12"/>
  <c r="E1037" i="12"/>
  <c r="G1037" i="12" s="1"/>
  <c r="C836" i="3"/>
  <c r="D836" i="3"/>
  <c r="E836" i="3" s="1"/>
  <c r="B1038" i="12" l="1"/>
  <c r="F1038" i="12" s="1"/>
  <c r="H836" i="3"/>
  <c r="I836" i="3" s="1"/>
  <c r="D1038" i="12" l="1"/>
  <c r="C1038" i="12"/>
  <c r="E1038" i="12"/>
  <c r="B837" i="3"/>
  <c r="G837" i="3" s="1"/>
  <c r="G1038" i="12" l="1"/>
  <c r="B1039" i="12" s="1"/>
  <c r="F1039" i="12" s="1"/>
  <c r="C837" i="3"/>
  <c r="D837" i="3"/>
  <c r="E837" i="3" s="1"/>
  <c r="D1039" i="12" l="1"/>
  <c r="C1039" i="12"/>
  <c r="E1039" i="12"/>
  <c r="H837" i="3"/>
  <c r="I837" i="3" s="1"/>
  <c r="G1039" i="12" l="1"/>
  <c r="B1040" i="12" s="1"/>
  <c r="F1040" i="12" s="1"/>
  <c r="B838" i="3"/>
  <c r="G838" i="3" s="1"/>
  <c r="D1040" i="12" l="1"/>
  <c r="C1040" i="12"/>
  <c r="E1040" i="12"/>
  <c r="G1040" i="12" s="1"/>
  <c r="C838" i="3"/>
  <c r="D838" i="3"/>
  <c r="E838" i="3" s="1"/>
  <c r="B1041" i="12" l="1"/>
  <c r="F1041" i="12" s="1"/>
  <c r="H838" i="3"/>
  <c r="I838" i="3" s="1"/>
  <c r="D1041" i="12" l="1"/>
  <c r="C1041" i="12"/>
  <c r="E1041" i="12"/>
  <c r="G1041" i="12" s="1"/>
  <c r="B839" i="3"/>
  <c r="G839" i="3" s="1"/>
  <c r="B1042" i="12" l="1"/>
  <c r="F1042" i="12" s="1"/>
  <c r="C839" i="3"/>
  <c r="D839" i="3"/>
  <c r="E839" i="3" s="1"/>
  <c r="C1042" i="12" l="1"/>
  <c r="D1042" i="12"/>
  <c r="E1042" i="12"/>
  <c r="H839" i="3"/>
  <c r="I839" i="3" s="1"/>
  <c r="G1042" i="12" l="1"/>
  <c r="B1043" i="12" s="1"/>
  <c r="F1043" i="12" s="1"/>
  <c r="B840" i="3"/>
  <c r="G840" i="3" s="1"/>
  <c r="D1043" i="12" l="1"/>
  <c r="C1043" i="12"/>
  <c r="E1043" i="12"/>
  <c r="C840" i="3"/>
  <c r="D840" i="3"/>
  <c r="E840" i="3" s="1"/>
  <c r="G1043" i="12" l="1"/>
  <c r="B1044" i="12" s="1"/>
  <c r="F1044" i="12" s="1"/>
  <c r="H840" i="3"/>
  <c r="I840" i="3" s="1"/>
  <c r="D1044" i="12" l="1"/>
  <c r="C1044" i="12"/>
  <c r="E1044" i="12"/>
  <c r="B841" i="3"/>
  <c r="G841" i="3" s="1"/>
  <c r="G1044" i="12" l="1"/>
  <c r="B1045" i="12" s="1"/>
  <c r="F1045" i="12" s="1"/>
  <c r="C841" i="3"/>
  <c r="D841" i="3"/>
  <c r="E841" i="3" s="1"/>
  <c r="D1045" i="12" l="1"/>
  <c r="C1045" i="12"/>
  <c r="E1045" i="12"/>
  <c r="H841" i="3"/>
  <c r="I841" i="3" s="1"/>
  <c r="G1045" i="12" l="1"/>
  <c r="B1046" i="12" s="1"/>
  <c r="F1046" i="12" s="1"/>
  <c r="B842" i="3"/>
  <c r="G842" i="3" s="1"/>
  <c r="D1046" i="12" l="1"/>
  <c r="C1046" i="12"/>
  <c r="E1046" i="12"/>
  <c r="G1046" i="12" s="1"/>
  <c r="C842" i="3"/>
  <c r="D842" i="3"/>
  <c r="E842" i="3" s="1"/>
  <c r="H842" i="3" s="1"/>
  <c r="I842" i="3" s="1"/>
  <c r="B1047" i="12" l="1"/>
  <c r="F1047" i="12" s="1"/>
  <c r="B843" i="3"/>
  <c r="G843" i="3" s="1"/>
  <c r="D1047" i="12" l="1"/>
  <c r="C1047" i="12"/>
  <c r="E1047" i="12"/>
  <c r="G1047" i="12" s="1"/>
  <c r="C843" i="3"/>
  <c r="D843" i="3"/>
  <c r="E843" i="3" s="1"/>
  <c r="B1048" i="12" l="1"/>
  <c r="F1048" i="12" s="1"/>
  <c r="H843" i="3"/>
  <c r="I843" i="3" s="1"/>
  <c r="C1048" i="12" l="1"/>
  <c r="D1048" i="12"/>
  <c r="E1048" i="12"/>
  <c r="B844" i="3"/>
  <c r="G844" i="3" s="1"/>
  <c r="G1048" i="12" l="1"/>
  <c r="B1049" i="12" s="1"/>
  <c r="F1049" i="12" s="1"/>
  <c r="C844" i="3"/>
  <c r="D844" i="3"/>
  <c r="E844" i="3" s="1"/>
  <c r="C1049" i="12" l="1"/>
  <c r="D1049" i="12"/>
  <c r="E1049" i="12"/>
  <c r="H844" i="3"/>
  <c r="I844" i="3" s="1"/>
  <c r="G1049" i="12" l="1"/>
  <c r="B1050" i="12" s="1"/>
  <c r="F1050" i="12" s="1"/>
  <c r="B845" i="3"/>
  <c r="G845" i="3" s="1"/>
  <c r="D1050" i="12" l="1"/>
  <c r="C1050" i="12"/>
  <c r="E1050" i="12"/>
  <c r="C845" i="3"/>
  <c r="D845" i="3"/>
  <c r="E845" i="3" s="1"/>
  <c r="H845" i="3" s="1"/>
  <c r="I845" i="3" s="1"/>
  <c r="G1050" i="12" l="1"/>
  <c r="B1051" i="12" s="1"/>
  <c r="F1051" i="12" s="1"/>
  <c r="B846" i="3"/>
  <c r="G846" i="3" s="1"/>
  <c r="D1051" i="12" l="1"/>
  <c r="C1051" i="12"/>
  <c r="E1051" i="12"/>
  <c r="C846" i="3"/>
  <c r="D846" i="3"/>
  <c r="E846" i="3" s="1"/>
  <c r="G1051" i="12" l="1"/>
  <c r="B1052" i="12" s="1"/>
  <c r="F1052" i="12" s="1"/>
  <c r="H846" i="3"/>
  <c r="I846" i="3" s="1"/>
  <c r="D1052" i="12" l="1"/>
  <c r="C1052" i="12"/>
  <c r="E1052" i="12"/>
  <c r="G1052" i="12" s="1"/>
  <c r="B847" i="3"/>
  <c r="G847" i="3" s="1"/>
  <c r="B1053" i="12" l="1"/>
  <c r="F1053" i="12" s="1"/>
  <c r="C847" i="3"/>
  <c r="D847" i="3"/>
  <c r="E847" i="3" s="1"/>
  <c r="D1053" i="12" l="1"/>
  <c r="C1053" i="12"/>
  <c r="E1053" i="12"/>
  <c r="G1053" i="12" s="1"/>
  <c r="H847" i="3"/>
  <c r="I847" i="3" s="1"/>
  <c r="B1054" i="12" l="1"/>
  <c r="F1054" i="12" s="1"/>
  <c r="B848" i="3"/>
  <c r="G848" i="3" s="1"/>
  <c r="C1054" i="12" l="1"/>
  <c r="D1054" i="12"/>
  <c r="E1054" i="12"/>
  <c r="C848" i="3"/>
  <c r="D848" i="3"/>
  <c r="E848" i="3" s="1"/>
  <c r="G1054" i="12" l="1"/>
  <c r="B1055" i="12" s="1"/>
  <c r="F1055" i="12" s="1"/>
  <c r="H848" i="3"/>
  <c r="I848" i="3" s="1"/>
  <c r="D1055" i="12" l="1"/>
  <c r="C1055" i="12"/>
  <c r="E1055" i="12"/>
  <c r="B849" i="3"/>
  <c r="G849" i="3" s="1"/>
  <c r="G1055" i="12" l="1"/>
  <c r="B1056" i="12" s="1"/>
  <c r="F1056" i="12" s="1"/>
  <c r="C849" i="3"/>
  <c r="D849" i="3"/>
  <c r="E849" i="3" s="1"/>
  <c r="H849" i="3"/>
  <c r="I849" i="3" s="1"/>
  <c r="D1056" i="12" l="1"/>
  <c r="C1056" i="12"/>
  <c r="E1056" i="12"/>
  <c r="B850" i="3"/>
  <c r="G850" i="3" s="1"/>
  <c r="G1056" i="12" l="1"/>
  <c r="B1057" i="12" s="1"/>
  <c r="F1057" i="12" s="1"/>
  <c r="C850" i="3"/>
  <c r="D850" i="3"/>
  <c r="E850" i="3" s="1"/>
  <c r="D1057" i="12" l="1"/>
  <c r="C1057" i="12"/>
  <c r="E1057" i="12"/>
  <c r="H850" i="3"/>
  <c r="I850" i="3" s="1"/>
  <c r="G1057" i="12" l="1"/>
  <c r="B1058" i="12" s="1"/>
  <c r="F1058" i="12" s="1"/>
  <c r="B851" i="3"/>
  <c r="G851" i="3" s="1"/>
  <c r="D1058" i="12" l="1"/>
  <c r="C1058" i="12"/>
  <c r="E1058" i="12"/>
  <c r="C851" i="3"/>
  <c r="D851" i="3"/>
  <c r="E851" i="3" s="1"/>
  <c r="H851" i="3"/>
  <c r="I851" i="3" s="1"/>
  <c r="G1058" i="12" l="1"/>
  <c r="B1059" i="12" s="1"/>
  <c r="F1059" i="12" s="1"/>
  <c r="B852" i="3"/>
  <c r="G852" i="3" s="1"/>
  <c r="D1059" i="12" l="1"/>
  <c r="C1059" i="12"/>
  <c r="E1059" i="12"/>
  <c r="G1059" i="12" s="1"/>
  <c r="C852" i="3"/>
  <c r="D852" i="3"/>
  <c r="E852" i="3" s="1"/>
  <c r="H852" i="3"/>
  <c r="I852" i="3" s="1"/>
  <c r="B1060" i="12" l="1"/>
  <c r="F1060" i="12" s="1"/>
  <c r="B853" i="3"/>
  <c r="G853" i="3" s="1"/>
  <c r="C1060" i="12" l="1"/>
  <c r="D1060" i="12"/>
  <c r="E1060" i="12"/>
  <c r="C853" i="3"/>
  <c r="D853" i="3"/>
  <c r="E853" i="3" s="1"/>
  <c r="H853" i="3"/>
  <c r="I853" i="3" s="1"/>
  <c r="G1060" i="12" l="1"/>
  <c r="B1061" i="12" s="1"/>
  <c r="F1061" i="12" s="1"/>
  <c r="B854" i="3"/>
  <c r="G854" i="3" s="1"/>
  <c r="C1061" i="12" l="1"/>
  <c r="D1061" i="12"/>
  <c r="E1061" i="12"/>
  <c r="C854" i="3"/>
  <c r="D854" i="3"/>
  <c r="E854" i="3" s="1"/>
  <c r="G1061" i="12" l="1"/>
  <c r="B1062" i="12" s="1"/>
  <c r="F1062" i="12" s="1"/>
  <c r="H854" i="3"/>
  <c r="I854" i="3" s="1"/>
  <c r="C1062" i="12" l="1"/>
  <c r="D1062" i="12"/>
  <c r="E1062" i="12"/>
  <c r="B855" i="3"/>
  <c r="G855" i="3" s="1"/>
  <c r="G1062" i="12" l="1"/>
  <c r="B1063" i="12" s="1"/>
  <c r="F1063" i="12" s="1"/>
  <c r="C855" i="3"/>
  <c r="D855" i="3"/>
  <c r="E855" i="3" s="1"/>
  <c r="H855" i="3"/>
  <c r="I855" i="3" s="1"/>
  <c r="D1063" i="12" l="1"/>
  <c r="C1063" i="12"/>
  <c r="E1063" i="12"/>
  <c r="B856" i="3"/>
  <c r="G856" i="3" s="1"/>
  <c r="G1063" i="12" l="1"/>
  <c r="B1064" i="12" s="1"/>
  <c r="F1064" i="12" s="1"/>
  <c r="C856" i="3"/>
  <c r="D856" i="3"/>
  <c r="E856" i="3" s="1"/>
  <c r="H856" i="3"/>
  <c r="I856" i="3" s="1"/>
  <c r="D1064" i="12" l="1"/>
  <c r="C1064" i="12"/>
  <c r="E1064" i="12"/>
  <c r="G1064" i="12" s="1"/>
  <c r="B857" i="3"/>
  <c r="G857" i="3" s="1"/>
  <c r="B1065" i="12" l="1"/>
  <c r="F1065" i="12" s="1"/>
  <c r="C857" i="3"/>
  <c r="D857" i="3"/>
  <c r="E857" i="3" s="1"/>
  <c r="D1065" i="12" l="1"/>
  <c r="C1065" i="12"/>
  <c r="E1065" i="12"/>
  <c r="H857" i="3"/>
  <c r="I857" i="3" s="1"/>
  <c r="G1065" i="12" l="1"/>
  <c r="B1066" i="12" s="1"/>
  <c r="F1066" i="12" s="1"/>
  <c r="B858" i="3"/>
  <c r="G858" i="3" s="1"/>
  <c r="C1066" i="12" l="1"/>
  <c r="D1066" i="12"/>
  <c r="E1066" i="12"/>
  <c r="C858" i="3"/>
  <c r="D858" i="3"/>
  <c r="E858" i="3" s="1"/>
  <c r="G1066" i="12" l="1"/>
  <c r="B1067" i="12" s="1"/>
  <c r="F1067" i="12" s="1"/>
  <c r="H858" i="3"/>
  <c r="I858" i="3" s="1"/>
  <c r="D1067" i="12" l="1"/>
  <c r="C1067" i="12"/>
  <c r="E1067" i="12"/>
  <c r="B859" i="3"/>
  <c r="G859" i="3" s="1"/>
  <c r="G1067" i="12" l="1"/>
  <c r="B1068" i="12" s="1"/>
  <c r="F1068" i="12" s="1"/>
  <c r="C859" i="3"/>
  <c r="D859" i="3"/>
  <c r="E859" i="3" s="1"/>
  <c r="D1068" i="12" l="1"/>
  <c r="C1068" i="12"/>
  <c r="E1068" i="12"/>
  <c r="H859" i="3"/>
  <c r="I859" i="3" s="1"/>
  <c r="G1068" i="12" l="1"/>
  <c r="B1069" i="12" s="1"/>
  <c r="F1069" i="12" s="1"/>
  <c r="B860" i="3"/>
  <c r="G860" i="3" s="1"/>
  <c r="D1069" i="12" l="1"/>
  <c r="C1069" i="12"/>
  <c r="E1069" i="12"/>
  <c r="C860" i="3"/>
  <c r="D860" i="3"/>
  <c r="E860" i="3" s="1"/>
  <c r="G1069" i="12" l="1"/>
  <c r="B1070" i="12" s="1"/>
  <c r="F1070" i="12" s="1"/>
  <c r="H860" i="3"/>
  <c r="I860" i="3" s="1"/>
  <c r="D1070" i="12" l="1"/>
  <c r="C1070" i="12"/>
  <c r="E1070" i="12"/>
  <c r="B861" i="3"/>
  <c r="G861" i="3" s="1"/>
  <c r="G1070" i="12" l="1"/>
  <c r="B1071" i="12" s="1"/>
  <c r="F1071" i="12" s="1"/>
  <c r="C861" i="3"/>
  <c r="D861" i="3"/>
  <c r="E861" i="3" s="1"/>
  <c r="H861" i="3"/>
  <c r="I861" i="3" s="1"/>
  <c r="D1071" i="12" l="1"/>
  <c r="C1071" i="12"/>
  <c r="E1071" i="12"/>
  <c r="B862" i="3"/>
  <c r="G862" i="3" s="1"/>
  <c r="G1071" i="12" l="1"/>
  <c r="B1072" i="12" s="1"/>
  <c r="F1072" i="12" s="1"/>
  <c r="C862" i="3"/>
  <c r="D862" i="3"/>
  <c r="E862" i="3" s="1"/>
  <c r="D1072" i="12" l="1"/>
  <c r="C1072" i="12"/>
  <c r="E1072" i="12"/>
  <c r="H862" i="3"/>
  <c r="I862" i="3" s="1"/>
  <c r="G1072" i="12" l="1"/>
  <c r="B1073" i="12" s="1"/>
  <c r="F1073" i="12" s="1"/>
  <c r="B863" i="3"/>
  <c r="G863" i="3" s="1"/>
  <c r="C1073" i="12" l="1"/>
  <c r="D1073" i="12"/>
  <c r="E1073" i="12"/>
  <c r="C863" i="3"/>
  <c r="D863" i="3"/>
  <c r="E863" i="3" s="1"/>
  <c r="G1073" i="12" l="1"/>
  <c r="B1074" i="12" s="1"/>
  <c r="F1074" i="12" s="1"/>
  <c r="H863" i="3"/>
  <c r="I863" i="3" s="1"/>
  <c r="C1074" i="12" l="1"/>
  <c r="D1074" i="12"/>
  <c r="E1074" i="12"/>
  <c r="B864" i="3"/>
  <c r="G864" i="3" s="1"/>
  <c r="G1074" i="12" l="1"/>
  <c r="B1075" i="12" s="1"/>
  <c r="F1075" i="12" s="1"/>
  <c r="C864" i="3"/>
  <c r="D864" i="3"/>
  <c r="E864" i="3" s="1"/>
  <c r="D1075" i="12" l="1"/>
  <c r="C1075" i="12"/>
  <c r="E1075" i="12"/>
  <c r="H864" i="3"/>
  <c r="I864" i="3" s="1"/>
  <c r="G1075" i="12" l="1"/>
  <c r="B1076" i="12" s="1"/>
  <c r="F1076" i="12" s="1"/>
  <c r="B865" i="3"/>
  <c r="G865" i="3" s="1"/>
  <c r="D1076" i="12" l="1"/>
  <c r="C1076" i="12"/>
  <c r="E1076" i="12"/>
  <c r="G1076" i="12" s="1"/>
  <c r="C865" i="3"/>
  <c r="D865" i="3"/>
  <c r="E865" i="3" s="1"/>
  <c r="H865" i="3"/>
  <c r="I865" i="3" s="1"/>
  <c r="B1077" i="12" l="1"/>
  <c r="F1077" i="12" s="1"/>
  <c r="B866" i="3"/>
  <c r="G866" i="3" s="1"/>
  <c r="D1077" i="12" l="1"/>
  <c r="C1077" i="12"/>
  <c r="E1077" i="12"/>
  <c r="C866" i="3"/>
  <c r="D866" i="3"/>
  <c r="E866" i="3" s="1"/>
  <c r="G1077" i="12" l="1"/>
  <c r="B1078" i="12" s="1"/>
  <c r="F1078" i="12" s="1"/>
  <c r="H866" i="3"/>
  <c r="I866" i="3" s="1"/>
  <c r="C1078" i="12" l="1"/>
  <c r="D1078" i="12"/>
  <c r="E1078" i="12"/>
  <c r="B867" i="3"/>
  <c r="G867" i="3" s="1"/>
  <c r="G1078" i="12" l="1"/>
  <c r="B1079" i="12" s="1"/>
  <c r="F1079" i="12" s="1"/>
  <c r="C867" i="3"/>
  <c r="D867" i="3"/>
  <c r="E867" i="3" s="1"/>
  <c r="D1079" i="12" l="1"/>
  <c r="C1079" i="12"/>
  <c r="E1079" i="12"/>
  <c r="H867" i="3"/>
  <c r="I867" i="3" s="1"/>
  <c r="G1079" i="12" l="1"/>
  <c r="B1080" i="12" s="1"/>
  <c r="F1080" i="12" s="1"/>
  <c r="B868" i="3"/>
  <c r="G868" i="3" s="1"/>
  <c r="D1080" i="12" l="1"/>
  <c r="C1080" i="12"/>
  <c r="E1080" i="12"/>
  <c r="C868" i="3"/>
  <c r="D868" i="3"/>
  <c r="E868" i="3" s="1"/>
  <c r="G1080" i="12" l="1"/>
  <c r="B1081" i="12" s="1"/>
  <c r="F1081" i="12" s="1"/>
  <c r="H868" i="3"/>
  <c r="I868" i="3" s="1"/>
  <c r="D1081" i="12" l="1"/>
  <c r="C1081" i="12"/>
  <c r="E1081" i="12"/>
  <c r="B869" i="3"/>
  <c r="G869" i="3" s="1"/>
  <c r="G1081" i="12" l="1"/>
  <c r="B1082" i="12" s="1"/>
  <c r="F1082" i="12" s="1"/>
  <c r="C869" i="3"/>
  <c r="D869" i="3"/>
  <c r="E869" i="3" s="1"/>
  <c r="D1082" i="12" l="1"/>
  <c r="C1082" i="12"/>
  <c r="E1082" i="12"/>
  <c r="H869" i="3"/>
  <c r="I869" i="3" s="1"/>
  <c r="G1082" i="12" l="1"/>
  <c r="B1083" i="12" s="1"/>
  <c r="F1083" i="12" s="1"/>
  <c r="B870" i="3"/>
  <c r="G870" i="3" s="1"/>
  <c r="D1083" i="12" l="1"/>
  <c r="C1083" i="12"/>
  <c r="E1083" i="12"/>
  <c r="C870" i="3"/>
  <c r="D870" i="3"/>
  <c r="E870" i="3" s="1"/>
  <c r="G1083" i="12" l="1"/>
  <c r="B1084" i="12" s="1"/>
  <c r="F1084" i="12" s="1"/>
  <c r="H870" i="3"/>
  <c r="I870" i="3" s="1"/>
  <c r="D1084" i="12" l="1"/>
  <c r="C1084" i="12"/>
  <c r="E1084" i="12"/>
  <c r="B871" i="3"/>
  <c r="G871" i="3" s="1"/>
  <c r="G1084" i="12" l="1"/>
  <c r="B1085" i="12" s="1"/>
  <c r="F1085" i="12" s="1"/>
  <c r="C871" i="3"/>
  <c r="D871" i="3"/>
  <c r="E871" i="3" s="1"/>
  <c r="H871" i="3"/>
  <c r="I871" i="3" s="1"/>
  <c r="C1085" i="12" l="1"/>
  <c r="D1085" i="12"/>
  <c r="E1085" i="12"/>
  <c r="B872" i="3"/>
  <c r="G872" i="3" s="1"/>
  <c r="G1085" i="12" l="1"/>
  <c r="B1086" i="12" s="1"/>
  <c r="F1086" i="12" s="1"/>
  <c r="C872" i="3"/>
  <c r="D872" i="3"/>
  <c r="E872" i="3" s="1"/>
  <c r="C1086" i="12" l="1"/>
  <c r="D1086" i="12"/>
  <c r="E1086" i="12"/>
  <c r="H872" i="3"/>
  <c r="I872" i="3" s="1"/>
  <c r="G1086" i="12" l="1"/>
  <c r="B1087" i="12" s="1"/>
  <c r="F1087" i="12" s="1"/>
  <c r="B873" i="3"/>
  <c r="G873" i="3" s="1"/>
  <c r="D1087" i="12" l="1"/>
  <c r="C1087" i="12"/>
  <c r="E1087" i="12"/>
  <c r="C873" i="3"/>
  <c r="D873" i="3"/>
  <c r="E873" i="3" s="1"/>
  <c r="G1087" i="12" l="1"/>
  <c r="B1088" i="12" s="1"/>
  <c r="F1088" i="12" s="1"/>
  <c r="H873" i="3"/>
  <c r="I873" i="3" s="1"/>
  <c r="D1088" i="12" l="1"/>
  <c r="C1088" i="12"/>
  <c r="E1088" i="12"/>
  <c r="B874" i="3"/>
  <c r="G874" i="3" s="1"/>
  <c r="G1088" i="12" l="1"/>
  <c r="B1089" i="12" s="1"/>
  <c r="F1089" i="12" s="1"/>
  <c r="C874" i="3"/>
  <c r="D874" i="3"/>
  <c r="E874" i="3" s="1"/>
  <c r="D1089" i="12" l="1"/>
  <c r="C1089" i="12"/>
  <c r="E1089" i="12"/>
  <c r="H874" i="3"/>
  <c r="I874" i="3" s="1"/>
  <c r="G1089" i="12" l="1"/>
  <c r="B1090" i="12" s="1"/>
  <c r="F1090" i="12" s="1"/>
  <c r="B875" i="3"/>
  <c r="G875" i="3" s="1"/>
  <c r="C1090" i="12" l="1"/>
  <c r="D1090" i="12"/>
  <c r="E1090" i="12"/>
  <c r="C875" i="3"/>
  <c r="D875" i="3"/>
  <c r="E875" i="3" s="1"/>
  <c r="H875" i="3"/>
  <c r="I875" i="3" s="1"/>
  <c r="G1090" i="12" l="1"/>
  <c r="B1091" i="12" s="1"/>
  <c r="F1091" i="12" s="1"/>
  <c r="B876" i="3"/>
  <c r="G876" i="3" s="1"/>
  <c r="D1091" i="12" l="1"/>
  <c r="C1091" i="12"/>
  <c r="E1091" i="12"/>
  <c r="C876" i="3"/>
  <c r="D876" i="3"/>
  <c r="E876" i="3" s="1"/>
  <c r="G1091" i="12" l="1"/>
  <c r="B1092" i="12" s="1"/>
  <c r="F1092" i="12" s="1"/>
  <c r="H876" i="3"/>
  <c r="I876" i="3" s="1"/>
  <c r="D1092" i="12" l="1"/>
  <c r="C1092" i="12"/>
  <c r="E1092" i="12"/>
  <c r="B877" i="3"/>
  <c r="G877" i="3" s="1"/>
  <c r="G1092" i="12" l="1"/>
  <c r="B1093" i="12" s="1"/>
  <c r="F1093" i="12" s="1"/>
  <c r="C877" i="3"/>
  <c r="D877" i="3"/>
  <c r="E877" i="3" s="1"/>
  <c r="D1093" i="12" l="1"/>
  <c r="C1093" i="12"/>
  <c r="E1093" i="12"/>
  <c r="H877" i="3"/>
  <c r="I877" i="3" s="1"/>
  <c r="G1093" i="12" l="1"/>
  <c r="B1094" i="12" s="1"/>
  <c r="F1094" i="12" s="1"/>
  <c r="B878" i="3"/>
  <c r="G878" i="3" s="1"/>
  <c r="D1094" i="12" l="1"/>
  <c r="C1094" i="12"/>
  <c r="E1094" i="12"/>
  <c r="C878" i="3"/>
  <c r="D878" i="3"/>
  <c r="E878" i="3" s="1"/>
  <c r="H878" i="3"/>
  <c r="I878" i="3" s="1"/>
  <c r="G1094" i="12" l="1"/>
  <c r="B1095" i="12" s="1"/>
  <c r="F1095" i="12" s="1"/>
  <c r="B879" i="3"/>
  <c r="G879" i="3" s="1"/>
  <c r="D1095" i="12" l="1"/>
  <c r="C1095" i="12"/>
  <c r="E1095" i="12"/>
  <c r="G1095" i="12" s="1"/>
  <c r="C879" i="3"/>
  <c r="D879" i="3"/>
  <c r="E879" i="3" s="1"/>
  <c r="H879" i="3"/>
  <c r="I879" i="3" s="1"/>
  <c r="B1096" i="12" l="1"/>
  <c r="F1096" i="12" s="1"/>
  <c r="B880" i="3"/>
  <c r="G880" i="3" s="1"/>
  <c r="D1096" i="12" l="1"/>
  <c r="C1096" i="12"/>
  <c r="E1096" i="12"/>
  <c r="C880" i="3"/>
  <c r="D880" i="3"/>
  <c r="E880" i="3" s="1"/>
  <c r="G1096" i="12" l="1"/>
  <c r="B1097" i="12" s="1"/>
  <c r="F1097" i="12" s="1"/>
  <c r="H880" i="3"/>
  <c r="I880" i="3" s="1"/>
  <c r="C1097" i="12" l="1"/>
  <c r="D1097" i="12"/>
  <c r="E1097" i="12"/>
  <c r="B881" i="3"/>
  <c r="G881" i="3" s="1"/>
  <c r="G1097" i="12" l="1"/>
  <c r="B1098" i="12" s="1"/>
  <c r="F1098" i="12" s="1"/>
  <c r="C881" i="3"/>
  <c r="D881" i="3"/>
  <c r="E881" i="3" s="1"/>
  <c r="C1098" i="12" l="1"/>
  <c r="D1098" i="12"/>
  <c r="E1098" i="12"/>
  <c r="H881" i="3"/>
  <c r="I881" i="3" s="1"/>
  <c r="G1098" i="12" l="1"/>
  <c r="B1099" i="12" s="1"/>
  <c r="F1099" i="12" s="1"/>
  <c r="B882" i="3"/>
  <c r="G882" i="3" s="1"/>
  <c r="D1099" i="12" l="1"/>
  <c r="C1099" i="12"/>
  <c r="E1099" i="12"/>
  <c r="C882" i="3"/>
  <c r="D882" i="3"/>
  <c r="E882" i="3" s="1"/>
  <c r="H882" i="3"/>
  <c r="I882" i="3" s="1"/>
  <c r="G1099" i="12" l="1"/>
  <c r="B1100" i="12" s="1"/>
  <c r="F1100" i="12" s="1"/>
  <c r="B883" i="3"/>
  <c r="G883" i="3" s="1"/>
  <c r="D1100" i="12" l="1"/>
  <c r="C1100" i="12"/>
  <c r="E1100" i="12"/>
  <c r="G1100" i="12" s="1"/>
  <c r="C883" i="3"/>
  <c r="D883" i="3"/>
  <c r="E883" i="3" s="1"/>
  <c r="B1101" i="12" l="1"/>
  <c r="F1101" i="12" s="1"/>
  <c r="H883" i="3"/>
  <c r="I883" i="3" s="1"/>
  <c r="D1101" i="12" l="1"/>
  <c r="C1101" i="12"/>
  <c r="E1101" i="12"/>
  <c r="G1101" i="12" s="1"/>
  <c r="B884" i="3"/>
  <c r="G884" i="3" s="1"/>
  <c r="B1102" i="12" l="1"/>
  <c r="F1102" i="12" s="1"/>
  <c r="C884" i="3"/>
  <c r="D884" i="3"/>
  <c r="E884" i="3" s="1"/>
  <c r="C1102" i="12" l="1"/>
  <c r="D1102" i="12"/>
  <c r="E1102" i="12"/>
  <c r="H884" i="3"/>
  <c r="I884" i="3" s="1"/>
  <c r="G1102" i="12" l="1"/>
  <c r="B1103" i="12" s="1"/>
  <c r="F1103" i="12" s="1"/>
  <c r="B885" i="3"/>
  <c r="G885" i="3" s="1"/>
  <c r="D1103" i="12" l="1"/>
  <c r="C1103" i="12"/>
  <c r="E1103" i="12"/>
  <c r="C885" i="3"/>
  <c r="D885" i="3"/>
  <c r="E885" i="3" s="1"/>
  <c r="H885" i="3"/>
  <c r="I885" i="3" s="1"/>
  <c r="G1103" i="12" l="1"/>
  <c r="B1104" i="12" s="1"/>
  <c r="F1104" i="12" s="1"/>
  <c r="B886" i="3"/>
  <c r="G886" i="3" s="1"/>
  <c r="D1104" i="12" l="1"/>
  <c r="C1104" i="12"/>
  <c r="E1104" i="12"/>
  <c r="C886" i="3"/>
  <c r="D886" i="3"/>
  <c r="E886" i="3" s="1"/>
  <c r="G1104" i="12" l="1"/>
  <c r="B1105" i="12" s="1"/>
  <c r="F1105" i="12" s="1"/>
  <c r="H886" i="3"/>
  <c r="I886" i="3" s="1"/>
  <c r="D1105" i="12" l="1"/>
  <c r="C1105" i="12"/>
  <c r="E1105" i="12"/>
  <c r="B887" i="3"/>
  <c r="G887" i="3" s="1"/>
  <c r="G1105" i="12" l="1"/>
  <c r="B1106" i="12" s="1"/>
  <c r="F1106" i="12" s="1"/>
  <c r="C887" i="3"/>
  <c r="D887" i="3"/>
  <c r="E887" i="3" s="1"/>
  <c r="D1106" i="12" l="1"/>
  <c r="C1106" i="12"/>
  <c r="E1106" i="12"/>
  <c r="H887" i="3"/>
  <c r="I887" i="3" s="1"/>
  <c r="G1106" i="12" l="1"/>
  <c r="B1107" i="12" s="1"/>
  <c r="F1107" i="12" s="1"/>
  <c r="B888" i="3"/>
  <c r="G888" i="3" s="1"/>
  <c r="D1107" i="12" l="1"/>
  <c r="C1107" i="12"/>
  <c r="E1107" i="12"/>
  <c r="G1107" i="12" s="1"/>
  <c r="C888" i="3"/>
  <c r="D888" i="3"/>
  <c r="E888" i="3" s="1"/>
  <c r="B1108" i="12" l="1"/>
  <c r="F1108" i="12" s="1"/>
  <c r="H888" i="3"/>
  <c r="I888" i="3" s="1"/>
  <c r="D1108" i="12" l="1"/>
  <c r="C1108" i="12"/>
  <c r="E1108" i="12"/>
  <c r="B889" i="3"/>
  <c r="G889" i="3" s="1"/>
  <c r="G1108" i="12" l="1"/>
  <c r="B1109" i="12" s="1"/>
  <c r="F1109" i="12" s="1"/>
  <c r="C889" i="3"/>
  <c r="D889" i="3"/>
  <c r="E889" i="3" s="1"/>
  <c r="C1109" i="12" l="1"/>
  <c r="D1109" i="12"/>
  <c r="E1109" i="12"/>
  <c r="H889" i="3"/>
  <c r="I889" i="3" s="1"/>
  <c r="G1109" i="12" l="1"/>
  <c r="B1110" i="12" s="1"/>
  <c r="F1110" i="12" s="1"/>
  <c r="B890" i="3"/>
  <c r="G890" i="3" s="1"/>
  <c r="C1110" i="12" l="1"/>
  <c r="D1110" i="12"/>
  <c r="E1110" i="12"/>
  <c r="C890" i="3"/>
  <c r="D890" i="3"/>
  <c r="E890" i="3" s="1"/>
  <c r="H890" i="3"/>
  <c r="I890" i="3" s="1"/>
  <c r="G1110" i="12" l="1"/>
  <c r="B1111" i="12" s="1"/>
  <c r="F1111" i="12" s="1"/>
  <c r="B891" i="3"/>
  <c r="G891" i="3" s="1"/>
  <c r="D1111" i="12" l="1"/>
  <c r="C1111" i="12"/>
  <c r="E1111" i="12"/>
  <c r="C891" i="3"/>
  <c r="D891" i="3"/>
  <c r="E891" i="3" s="1"/>
  <c r="G1111" i="12" l="1"/>
  <c r="B1112" i="12" s="1"/>
  <c r="F1112" i="12" s="1"/>
  <c r="H891" i="3"/>
  <c r="I891" i="3" s="1"/>
  <c r="D1112" i="12" l="1"/>
  <c r="C1112" i="12"/>
  <c r="E1112" i="12"/>
  <c r="G1112" i="12" s="1"/>
  <c r="B892" i="3"/>
  <c r="G892" i="3" s="1"/>
  <c r="B1113" i="12" l="1"/>
  <c r="F1113" i="12" s="1"/>
  <c r="C892" i="3"/>
  <c r="D892" i="3"/>
  <c r="E892" i="3" s="1"/>
  <c r="D1113" i="12" l="1"/>
  <c r="C1113" i="12"/>
  <c r="E1113" i="12"/>
  <c r="G1113" i="12" s="1"/>
  <c r="H892" i="3"/>
  <c r="I892" i="3" s="1"/>
  <c r="B1114" i="12" l="1"/>
  <c r="F1114" i="12" s="1"/>
  <c r="B893" i="3"/>
  <c r="G893" i="3" s="1"/>
  <c r="C1114" i="12" l="1"/>
  <c r="D1114" i="12"/>
  <c r="E1114" i="12"/>
  <c r="C893" i="3"/>
  <c r="D893" i="3"/>
  <c r="E893" i="3" s="1"/>
  <c r="G1114" i="12" l="1"/>
  <c r="B1115" i="12" s="1"/>
  <c r="F1115" i="12" s="1"/>
  <c r="H893" i="3"/>
  <c r="I893" i="3" s="1"/>
  <c r="D1115" i="12" l="1"/>
  <c r="C1115" i="12"/>
  <c r="E1115" i="12"/>
  <c r="B894" i="3"/>
  <c r="G894" i="3" s="1"/>
  <c r="G1115" i="12" l="1"/>
  <c r="B1116" i="12" s="1"/>
  <c r="F1116" i="12" s="1"/>
  <c r="C894" i="3"/>
  <c r="D894" i="3"/>
  <c r="E894" i="3" s="1"/>
  <c r="D1116" i="12" l="1"/>
  <c r="C1116" i="12"/>
  <c r="E1116" i="12"/>
  <c r="H894" i="3"/>
  <c r="I894" i="3" s="1"/>
  <c r="G1116" i="12" l="1"/>
  <c r="B1117" i="12" s="1"/>
  <c r="F1117" i="12" s="1"/>
  <c r="B895" i="3"/>
  <c r="G895" i="3" s="1"/>
  <c r="D1117" i="12" l="1"/>
  <c r="C1117" i="12"/>
  <c r="E1117" i="12"/>
  <c r="C895" i="3"/>
  <c r="D895" i="3"/>
  <c r="E895" i="3" s="1"/>
  <c r="G1117" i="12" l="1"/>
  <c r="B1118" i="12" s="1"/>
  <c r="F1118" i="12" s="1"/>
  <c r="H895" i="3"/>
  <c r="I895" i="3" s="1"/>
  <c r="D1118" i="12" l="1"/>
  <c r="C1118" i="12"/>
  <c r="E1118" i="12"/>
  <c r="B896" i="3"/>
  <c r="G896" i="3" s="1"/>
  <c r="G1118" i="12" l="1"/>
  <c r="B1119" i="12" s="1"/>
  <c r="F1119" i="12" s="1"/>
  <c r="C896" i="3"/>
  <c r="D896" i="3"/>
  <c r="E896" i="3" s="1"/>
  <c r="D1119" i="12" l="1"/>
  <c r="C1119" i="12"/>
  <c r="E1119" i="12"/>
  <c r="G1119" i="12" s="1"/>
  <c r="H896" i="3"/>
  <c r="I896" i="3" s="1"/>
  <c r="B1120" i="12" l="1"/>
  <c r="F1120" i="12" s="1"/>
  <c r="B897" i="3"/>
  <c r="G897" i="3" s="1"/>
  <c r="D1120" i="12" l="1"/>
  <c r="C1120" i="12"/>
  <c r="E1120" i="12"/>
  <c r="C897" i="3"/>
  <c r="D897" i="3"/>
  <c r="E897" i="3" s="1"/>
  <c r="G1120" i="12" l="1"/>
  <c r="B1121" i="12" s="1"/>
  <c r="F1121" i="12" s="1"/>
  <c r="H897" i="3"/>
  <c r="I897" i="3" s="1"/>
  <c r="C1121" i="12" l="1"/>
  <c r="D1121" i="12"/>
  <c r="E1121" i="12"/>
  <c r="G1121" i="12" s="1"/>
  <c r="B898" i="3"/>
  <c r="G898" i="3" s="1"/>
  <c r="B1122" i="12" l="1"/>
  <c r="F1122" i="12" s="1"/>
  <c r="C898" i="3"/>
  <c r="D898" i="3"/>
  <c r="E898" i="3" s="1"/>
  <c r="C1122" i="12" l="1"/>
  <c r="D1122" i="12"/>
  <c r="E1122" i="12"/>
  <c r="H898" i="3"/>
  <c r="I898" i="3" s="1"/>
  <c r="G1122" i="12" l="1"/>
  <c r="B1123" i="12" s="1"/>
  <c r="F1123" i="12" s="1"/>
  <c r="B899" i="3"/>
  <c r="G899" i="3" s="1"/>
  <c r="D1123" i="12" l="1"/>
  <c r="C1123" i="12"/>
  <c r="E1123" i="12"/>
  <c r="C899" i="3"/>
  <c r="D899" i="3"/>
  <c r="E899" i="3" s="1"/>
  <c r="G1123" i="12" l="1"/>
  <c r="B1124" i="12" s="1"/>
  <c r="F1124" i="12" s="1"/>
  <c r="H899" i="3"/>
  <c r="I899" i="3" s="1"/>
  <c r="D1124" i="12" l="1"/>
  <c r="C1124" i="12"/>
  <c r="E1124" i="12"/>
  <c r="G1124" i="12" s="1"/>
  <c r="B900" i="3"/>
  <c r="G900" i="3" s="1"/>
  <c r="B1125" i="12" l="1"/>
  <c r="F1125" i="12" s="1"/>
  <c r="C900" i="3"/>
  <c r="D900" i="3"/>
  <c r="E900" i="3" s="1"/>
  <c r="D1125" i="12" l="1"/>
  <c r="C1125" i="12"/>
  <c r="E1125" i="12"/>
  <c r="H900" i="3"/>
  <c r="I900" i="3" s="1"/>
  <c r="G1125" i="12" l="1"/>
  <c r="B1126" i="12" s="1"/>
  <c r="F1126" i="12" s="1"/>
  <c r="B901" i="3"/>
  <c r="G901" i="3" s="1"/>
  <c r="C1126" i="12" l="1"/>
  <c r="D1126" i="12"/>
  <c r="E1126" i="12"/>
  <c r="C901" i="3"/>
  <c r="D901" i="3"/>
  <c r="E901" i="3" s="1"/>
  <c r="G1126" i="12" l="1"/>
  <c r="B1127" i="12" s="1"/>
  <c r="F1127" i="12" s="1"/>
  <c r="H901" i="3"/>
  <c r="I901" i="3" s="1"/>
  <c r="D1127" i="12" l="1"/>
  <c r="C1127" i="12"/>
  <c r="E1127" i="12"/>
  <c r="B902" i="3"/>
  <c r="G902" i="3" s="1"/>
  <c r="G1127" i="12" l="1"/>
  <c r="B1128" i="12" s="1"/>
  <c r="F1128" i="12" s="1"/>
  <c r="C902" i="3"/>
  <c r="D902" i="3"/>
  <c r="E902" i="3" s="1"/>
  <c r="D1128" i="12" l="1"/>
  <c r="C1128" i="12"/>
  <c r="E1128" i="12"/>
  <c r="H902" i="3"/>
  <c r="I902" i="3" s="1"/>
  <c r="G1128" i="12" l="1"/>
  <c r="B1129" i="12" s="1"/>
  <c r="F1129" i="12" s="1"/>
  <c r="B903" i="3"/>
  <c r="G903" i="3" s="1"/>
  <c r="D1129" i="12" l="1"/>
  <c r="C1129" i="12"/>
  <c r="E1129" i="12"/>
  <c r="C903" i="3"/>
  <c r="D903" i="3"/>
  <c r="E903" i="3" s="1"/>
  <c r="G1129" i="12" l="1"/>
  <c r="B1130" i="12" s="1"/>
  <c r="F1130" i="12" s="1"/>
  <c r="H903" i="3"/>
  <c r="I903" i="3" s="1"/>
  <c r="D1130" i="12" l="1"/>
  <c r="C1130" i="12"/>
  <c r="E1130" i="12"/>
  <c r="B904" i="3"/>
  <c r="G904" i="3" s="1"/>
  <c r="G1130" i="12" l="1"/>
  <c r="B1131" i="12" s="1"/>
  <c r="F1131" i="12" s="1"/>
  <c r="C904" i="3"/>
  <c r="D904" i="3"/>
  <c r="E904" i="3" s="1"/>
  <c r="D1131" i="12" l="1"/>
  <c r="C1131" i="12"/>
  <c r="E1131" i="12"/>
  <c r="G1131" i="12" s="1"/>
  <c r="H904" i="3"/>
  <c r="I904" i="3" s="1"/>
  <c r="B1132" i="12" l="1"/>
  <c r="F1132" i="12" s="1"/>
  <c r="B905" i="3"/>
  <c r="G905" i="3" s="1"/>
  <c r="D1132" i="12" l="1"/>
  <c r="C1132" i="12"/>
  <c r="E1132" i="12"/>
  <c r="C905" i="3"/>
  <c r="D905" i="3"/>
  <c r="E905" i="3" s="1"/>
  <c r="H905" i="3"/>
  <c r="I905" i="3" s="1"/>
  <c r="G1132" i="12" l="1"/>
  <c r="B1133" i="12" s="1"/>
  <c r="F1133" i="12" s="1"/>
  <c r="B906" i="3"/>
  <c r="G906" i="3" s="1"/>
  <c r="C1133" i="12" l="1"/>
  <c r="D1133" i="12"/>
  <c r="E1133" i="12"/>
  <c r="C906" i="3"/>
  <c r="D906" i="3"/>
  <c r="E906" i="3" s="1"/>
  <c r="G1133" i="12" l="1"/>
  <c r="B1134" i="12" s="1"/>
  <c r="F1134" i="12" s="1"/>
  <c r="H906" i="3"/>
  <c r="I906" i="3" s="1"/>
  <c r="D1134" i="12" l="1"/>
  <c r="C1134" i="12"/>
  <c r="E1134" i="12"/>
  <c r="B907" i="3"/>
  <c r="G907" i="3" s="1"/>
  <c r="G1134" i="12" l="1"/>
  <c r="B1135" i="12" s="1"/>
  <c r="F1135" i="12" s="1"/>
  <c r="C907" i="3"/>
  <c r="D907" i="3"/>
  <c r="E907" i="3" s="1"/>
  <c r="H907" i="3"/>
  <c r="I907" i="3" s="1"/>
  <c r="C1135" i="12" l="1"/>
  <c r="D1135" i="12"/>
  <c r="E1135" i="12"/>
  <c r="B908" i="3"/>
  <c r="G908" i="3" s="1"/>
  <c r="G1135" i="12" l="1"/>
  <c r="B1136" i="12" s="1"/>
  <c r="F1136" i="12" s="1"/>
  <c r="C908" i="3"/>
  <c r="D908" i="3"/>
  <c r="E908" i="3" s="1"/>
  <c r="D1136" i="12" l="1"/>
  <c r="C1136" i="12"/>
  <c r="E1136" i="12"/>
  <c r="H908" i="3"/>
  <c r="I908" i="3" s="1"/>
  <c r="G1136" i="12" l="1"/>
  <c r="B1137" i="12" s="1"/>
  <c r="F1137" i="12" s="1"/>
  <c r="B909" i="3"/>
  <c r="G909" i="3" s="1"/>
  <c r="D1137" i="12" l="1"/>
  <c r="C1137" i="12"/>
  <c r="E1137" i="12"/>
  <c r="C909" i="3"/>
  <c r="D909" i="3"/>
  <c r="E909" i="3" s="1"/>
  <c r="G1137" i="12" l="1"/>
  <c r="B1138" i="12" s="1"/>
  <c r="F1138" i="12" s="1"/>
  <c r="H909" i="3"/>
  <c r="I909" i="3" s="1"/>
  <c r="C1138" i="12" l="1"/>
  <c r="D1138" i="12"/>
  <c r="E1138" i="12"/>
  <c r="B910" i="3"/>
  <c r="G910" i="3" s="1"/>
  <c r="G1138" i="12" l="1"/>
  <c r="B1139" i="12" s="1"/>
  <c r="F1139" i="12" s="1"/>
  <c r="C910" i="3"/>
  <c r="D910" i="3"/>
  <c r="E910" i="3" s="1"/>
  <c r="D1139" i="12" l="1"/>
  <c r="C1139" i="12"/>
  <c r="E1139" i="12"/>
  <c r="H910" i="3"/>
  <c r="I910" i="3" s="1"/>
  <c r="G1139" i="12" l="1"/>
  <c r="B1140" i="12" s="1"/>
  <c r="F1140" i="12" s="1"/>
  <c r="B911" i="3"/>
  <c r="G911" i="3" s="1"/>
  <c r="D1140" i="12" l="1"/>
  <c r="C1140" i="12"/>
  <c r="E1140" i="12"/>
  <c r="C911" i="3"/>
  <c r="D911" i="3"/>
  <c r="E911" i="3" s="1"/>
  <c r="G1140" i="12" l="1"/>
  <c r="B1141" i="12" s="1"/>
  <c r="F1141" i="12" s="1"/>
  <c r="H911" i="3"/>
  <c r="I911" i="3" s="1"/>
  <c r="D1141" i="12" l="1"/>
  <c r="C1141" i="12"/>
  <c r="E1141" i="12"/>
  <c r="B912" i="3"/>
  <c r="G912" i="3" s="1"/>
  <c r="G1141" i="12" l="1"/>
  <c r="B1142" i="12" s="1"/>
  <c r="F1142" i="12" s="1"/>
  <c r="C912" i="3"/>
  <c r="D912" i="3"/>
  <c r="E912" i="3" s="1"/>
  <c r="D1142" i="12" l="1"/>
  <c r="C1142" i="12"/>
  <c r="E1142" i="12"/>
  <c r="H912" i="3"/>
  <c r="I912" i="3" s="1"/>
  <c r="G1142" i="12" l="1"/>
  <c r="B1143" i="12" s="1"/>
  <c r="F1143" i="12" s="1"/>
  <c r="B913" i="3"/>
  <c r="G913" i="3" s="1"/>
  <c r="D1143" i="12" l="1"/>
  <c r="C1143" i="12"/>
  <c r="E1143" i="12"/>
  <c r="G1143" i="12" s="1"/>
  <c r="C913" i="3"/>
  <c r="D913" i="3"/>
  <c r="E913" i="3" s="1"/>
  <c r="B1144" i="12" l="1"/>
  <c r="F1144" i="12" s="1"/>
  <c r="H913" i="3"/>
  <c r="I913" i="3" s="1"/>
  <c r="D1144" i="12" l="1"/>
  <c r="C1144" i="12"/>
  <c r="E1144" i="12"/>
  <c r="B914" i="3"/>
  <c r="G914" i="3" s="1"/>
  <c r="G1144" i="12" l="1"/>
  <c r="B1145" i="12" s="1"/>
  <c r="F1145" i="12" s="1"/>
  <c r="C914" i="3"/>
  <c r="D914" i="3"/>
  <c r="E914" i="3" s="1"/>
  <c r="H914" i="3"/>
  <c r="I914" i="3" s="1"/>
  <c r="C1145" i="12" l="1"/>
  <c r="D1145" i="12"/>
  <c r="E1145" i="12"/>
  <c r="B915" i="3"/>
  <c r="G915" i="3" s="1"/>
  <c r="G1145" i="12" l="1"/>
  <c r="B1146" i="12" s="1"/>
  <c r="F1146" i="12" s="1"/>
  <c r="C915" i="3"/>
  <c r="D915" i="3"/>
  <c r="E915" i="3" s="1"/>
  <c r="H915" i="3"/>
  <c r="I915" i="3" s="1"/>
  <c r="D1146" i="12" l="1"/>
  <c r="C1146" i="12"/>
  <c r="E1146" i="12"/>
  <c r="B916" i="3"/>
  <c r="G916" i="3" s="1"/>
  <c r="G1146" i="12" l="1"/>
  <c r="B1147" i="12" s="1"/>
  <c r="F1147" i="12" s="1"/>
  <c r="C916" i="3"/>
  <c r="D916" i="3"/>
  <c r="E916" i="3" s="1"/>
  <c r="C1147" i="12" l="1"/>
  <c r="D1147" i="12"/>
  <c r="E1147" i="12"/>
  <c r="H916" i="3"/>
  <c r="I916" i="3" s="1"/>
  <c r="G1147" i="12" l="1"/>
  <c r="B1148" i="12" s="1"/>
  <c r="F1148" i="12" s="1"/>
  <c r="B917" i="3"/>
  <c r="G917" i="3" s="1"/>
  <c r="D1148" i="12" l="1"/>
  <c r="C1148" i="12"/>
  <c r="E1148" i="12"/>
  <c r="G1148" i="12" s="1"/>
  <c r="C917" i="3"/>
  <c r="D917" i="3"/>
  <c r="E917" i="3" s="1"/>
  <c r="B1149" i="12" l="1"/>
  <c r="F1149" i="12" s="1"/>
  <c r="H917" i="3"/>
  <c r="I917" i="3" s="1"/>
  <c r="D1149" i="12" l="1"/>
  <c r="C1149" i="12"/>
  <c r="E1149" i="12"/>
  <c r="B918" i="3"/>
  <c r="G918" i="3" s="1"/>
  <c r="G1149" i="12" l="1"/>
  <c r="B1150" i="12" s="1"/>
  <c r="F1150" i="12" s="1"/>
  <c r="C918" i="3"/>
  <c r="D918" i="3"/>
  <c r="E918" i="3" s="1"/>
  <c r="C1150" i="12" l="1"/>
  <c r="D1150" i="12"/>
  <c r="E1150" i="12"/>
  <c r="H918" i="3"/>
  <c r="I918" i="3" s="1"/>
  <c r="G1150" i="12" l="1"/>
  <c r="B1151" i="12" s="1"/>
  <c r="F1151" i="12" s="1"/>
  <c r="B919" i="3"/>
  <c r="G919" i="3" s="1"/>
  <c r="D1151" i="12" l="1"/>
  <c r="C1151" i="12"/>
  <c r="E1151" i="12"/>
  <c r="C919" i="3"/>
  <c r="D919" i="3"/>
  <c r="E919" i="3" s="1"/>
  <c r="G1151" i="12" l="1"/>
  <c r="B1152" i="12" s="1"/>
  <c r="F1152" i="12" s="1"/>
  <c r="H919" i="3"/>
  <c r="I919" i="3" s="1"/>
  <c r="D1152" i="12" l="1"/>
  <c r="C1152" i="12"/>
  <c r="E1152" i="12"/>
  <c r="B920" i="3"/>
  <c r="G920" i="3" s="1"/>
  <c r="G1152" i="12" l="1"/>
  <c r="B1153" i="12" s="1"/>
  <c r="F1153" i="12" s="1"/>
  <c r="C920" i="3"/>
  <c r="D920" i="3"/>
  <c r="E920" i="3" s="1"/>
  <c r="D1153" i="12" l="1"/>
  <c r="C1153" i="12"/>
  <c r="E1153" i="12"/>
  <c r="H920" i="3"/>
  <c r="I920" i="3" s="1"/>
  <c r="G1153" i="12" l="1"/>
  <c r="B1154" i="12" s="1"/>
  <c r="F1154" i="12" s="1"/>
  <c r="B921" i="3"/>
  <c r="G921" i="3" s="1"/>
  <c r="D1154" i="12" l="1"/>
  <c r="C1154" i="12"/>
  <c r="E1154" i="12"/>
  <c r="C921" i="3"/>
  <c r="D921" i="3"/>
  <c r="E921" i="3" s="1"/>
  <c r="G1154" i="12" l="1"/>
  <c r="B1155" i="12" s="1"/>
  <c r="F1155" i="12" s="1"/>
  <c r="H921" i="3"/>
  <c r="I921" i="3" s="1"/>
  <c r="D1155" i="12" l="1"/>
  <c r="C1155" i="12"/>
  <c r="E1155" i="12"/>
  <c r="G1155" i="12" s="1"/>
  <c r="B922" i="3"/>
  <c r="G922" i="3" s="1"/>
  <c r="B1156" i="12" l="1"/>
  <c r="F1156" i="12" s="1"/>
  <c r="C922" i="3"/>
  <c r="D922" i="3"/>
  <c r="E922" i="3" s="1"/>
  <c r="D1156" i="12" l="1"/>
  <c r="C1156" i="12"/>
  <c r="E1156" i="12"/>
  <c r="H922" i="3"/>
  <c r="I922" i="3" s="1"/>
  <c r="G1156" i="12" l="1"/>
  <c r="B1157" i="12" s="1"/>
  <c r="F1157" i="12" s="1"/>
  <c r="B923" i="3"/>
  <c r="G923" i="3" s="1"/>
  <c r="C1157" i="12" l="1"/>
  <c r="D1157" i="12"/>
  <c r="E1157" i="12"/>
  <c r="C923" i="3"/>
  <c r="D923" i="3"/>
  <c r="E923" i="3" s="1"/>
  <c r="G1157" i="12" l="1"/>
  <c r="B1158" i="12" s="1"/>
  <c r="F1158" i="12" s="1"/>
  <c r="H923" i="3"/>
  <c r="I923" i="3" s="1"/>
  <c r="D1158" i="12" l="1"/>
  <c r="C1158" i="12"/>
  <c r="E1158" i="12"/>
  <c r="B924" i="3"/>
  <c r="G924" i="3" s="1"/>
  <c r="G1158" i="12" l="1"/>
  <c r="B1159" i="12" s="1"/>
  <c r="F1159" i="12" s="1"/>
  <c r="C924" i="3"/>
  <c r="D924" i="3"/>
  <c r="E924" i="3" s="1"/>
  <c r="H924" i="3"/>
  <c r="I924" i="3" s="1"/>
  <c r="C1159" i="12" l="1"/>
  <c r="D1159" i="12"/>
  <c r="E1159" i="12"/>
  <c r="B925" i="3"/>
  <c r="G925" i="3" s="1"/>
  <c r="G1159" i="12" l="1"/>
  <c r="B1160" i="12" s="1"/>
  <c r="F1160" i="12" s="1"/>
  <c r="C925" i="3"/>
  <c r="D925" i="3"/>
  <c r="E925" i="3" s="1"/>
  <c r="D1160" i="12" l="1"/>
  <c r="C1160" i="12"/>
  <c r="E1160" i="12"/>
  <c r="H925" i="3"/>
  <c r="I925" i="3" s="1"/>
  <c r="G1160" i="12" l="1"/>
  <c r="B1161" i="12" s="1"/>
  <c r="F1161" i="12" s="1"/>
  <c r="B926" i="3"/>
  <c r="G926" i="3" s="1"/>
  <c r="C1161" i="12" l="1"/>
  <c r="D1161" i="12"/>
  <c r="E1161" i="12"/>
  <c r="C926" i="3"/>
  <c r="D926" i="3"/>
  <c r="E926" i="3" s="1"/>
  <c r="G1161" i="12" l="1"/>
  <c r="B1162" i="12" s="1"/>
  <c r="F1162" i="12" s="1"/>
  <c r="H926" i="3"/>
  <c r="I926" i="3" s="1"/>
  <c r="C1162" i="12" l="1"/>
  <c r="D1162" i="12"/>
  <c r="E1162" i="12"/>
  <c r="B927" i="3"/>
  <c r="G927" i="3" s="1"/>
  <c r="G1162" i="12" l="1"/>
  <c r="B1163" i="12" s="1"/>
  <c r="F1163" i="12" s="1"/>
  <c r="C927" i="3"/>
  <c r="D927" i="3"/>
  <c r="E927" i="3" s="1"/>
  <c r="H927" i="3"/>
  <c r="I927" i="3" s="1"/>
  <c r="D1163" i="12" l="1"/>
  <c r="C1163" i="12"/>
  <c r="E1163" i="12"/>
  <c r="B928" i="3"/>
  <c r="G928" i="3" s="1"/>
  <c r="G1163" i="12" l="1"/>
  <c r="B1164" i="12" s="1"/>
  <c r="F1164" i="12" s="1"/>
  <c r="C928" i="3"/>
  <c r="D928" i="3"/>
  <c r="E928" i="3" s="1"/>
  <c r="D1164" i="12" l="1"/>
  <c r="C1164" i="12"/>
  <c r="E1164" i="12"/>
  <c r="H928" i="3"/>
  <c r="I928" i="3" s="1"/>
  <c r="G1164" i="12" l="1"/>
  <c r="B1165" i="12" s="1"/>
  <c r="F1165" i="12" s="1"/>
  <c r="B929" i="3"/>
  <c r="G929" i="3" s="1"/>
  <c r="D1165" i="12" l="1"/>
  <c r="C1165" i="12"/>
  <c r="E1165" i="12"/>
  <c r="C929" i="3"/>
  <c r="D929" i="3"/>
  <c r="E929" i="3" s="1"/>
  <c r="G1165" i="12" l="1"/>
  <c r="B1166" i="12" s="1"/>
  <c r="F1166" i="12" s="1"/>
  <c r="H929" i="3"/>
  <c r="I929" i="3" s="1"/>
  <c r="C1166" i="12" l="1"/>
  <c r="D1166" i="12"/>
  <c r="E1166" i="12"/>
  <c r="B930" i="3"/>
  <c r="G930" i="3" s="1"/>
  <c r="G1166" i="12" l="1"/>
  <c r="B1167" i="12" s="1"/>
  <c r="F1167" i="12" s="1"/>
  <c r="C930" i="3"/>
  <c r="D930" i="3"/>
  <c r="E930" i="3" s="1"/>
  <c r="D1167" i="12" l="1"/>
  <c r="C1167" i="12"/>
  <c r="E1167" i="12"/>
  <c r="H930" i="3"/>
  <c r="I930" i="3" s="1"/>
  <c r="G1167" i="12" l="1"/>
  <c r="B1168" i="12" s="1"/>
  <c r="F1168" i="12" s="1"/>
  <c r="B931" i="3"/>
  <c r="G931" i="3" s="1"/>
  <c r="D1168" i="12" l="1"/>
  <c r="C1168" i="12"/>
  <c r="E1168" i="12"/>
  <c r="G1168" i="12" s="1"/>
  <c r="C931" i="3"/>
  <c r="D931" i="3"/>
  <c r="E931" i="3" s="1"/>
  <c r="B1169" i="12" l="1"/>
  <c r="F1169" i="12" s="1"/>
  <c r="H931" i="3"/>
  <c r="I931" i="3" s="1"/>
  <c r="C1169" i="12" l="1"/>
  <c r="D1169" i="12"/>
  <c r="E1169" i="12"/>
  <c r="B932" i="3"/>
  <c r="G932" i="3" s="1"/>
  <c r="G1169" i="12" l="1"/>
  <c r="B1170" i="12" s="1"/>
  <c r="F1170" i="12" s="1"/>
  <c r="C932" i="3"/>
  <c r="D932" i="3"/>
  <c r="E932" i="3" s="1"/>
  <c r="H932" i="3"/>
  <c r="I932" i="3" s="1"/>
  <c r="C1170" i="12" l="1"/>
  <c r="D1170" i="12"/>
  <c r="E1170" i="12"/>
  <c r="B933" i="3"/>
  <c r="G933" i="3" s="1"/>
  <c r="G1170" i="12" l="1"/>
  <c r="B1171" i="12" s="1"/>
  <c r="F1171" i="12" s="1"/>
  <c r="C933" i="3"/>
  <c r="D933" i="3"/>
  <c r="E933" i="3" s="1"/>
  <c r="H933" i="3"/>
  <c r="I933" i="3" s="1"/>
  <c r="D1171" i="12" l="1"/>
  <c r="C1171" i="12"/>
  <c r="E1171" i="12"/>
  <c r="B934" i="3"/>
  <c r="G934" i="3" s="1"/>
  <c r="G1171" i="12" l="1"/>
  <c r="B1172" i="12" s="1"/>
  <c r="F1172" i="12" s="1"/>
  <c r="C934" i="3"/>
  <c r="D934" i="3"/>
  <c r="E934" i="3" s="1"/>
  <c r="D1172" i="12" l="1"/>
  <c r="C1172" i="12"/>
  <c r="E1172" i="12"/>
  <c r="G1172" i="12" s="1"/>
  <c r="H934" i="3"/>
  <c r="I934" i="3" s="1"/>
  <c r="B1173" i="12" l="1"/>
  <c r="F1173" i="12" s="1"/>
  <c r="B935" i="3"/>
  <c r="G935" i="3" s="1"/>
  <c r="D1173" i="12" l="1"/>
  <c r="C1173" i="12"/>
  <c r="E1173" i="12"/>
  <c r="C935" i="3"/>
  <c r="D935" i="3"/>
  <c r="E935" i="3" s="1"/>
  <c r="G1173" i="12" l="1"/>
  <c r="B1174" i="12" s="1"/>
  <c r="F1174" i="12" s="1"/>
  <c r="H935" i="3"/>
  <c r="I935" i="3" s="1"/>
  <c r="C1174" i="12" l="1"/>
  <c r="D1174" i="12"/>
  <c r="E1174" i="12"/>
  <c r="B936" i="3"/>
  <c r="G936" i="3" s="1"/>
  <c r="G1174" i="12" l="1"/>
  <c r="B1175" i="12" s="1"/>
  <c r="F1175" i="12" s="1"/>
  <c r="C936" i="3"/>
  <c r="D936" i="3"/>
  <c r="E936" i="3" s="1"/>
  <c r="H936" i="3"/>
  <c r="I936" i="3" s="1"/>
  <c r="D1175" i="12" l="1"/>
  <c r="C1175" i="12"/>
  <c r="E1175" i="12"/>
  <c r="B937" i="3"/>
  <c r="G937" i="3" s="1"/>
  <c r="G1175" i="12" l="1"/>
  <c r="B1176" i="12" s="1"/>
  <c r="F1176" i="12" s="1"/>
  <c r="C937" i="3"/>
  <c r="D937" i="3"/>
  <c r="E937" i="3" s="1"/>
  <c r="D1176" i="12" l="1"/>
  <c r="C1176" i="12"/>
  <c r="E1176" i="12"/>
  <c r="H937" i="3"/>
  <c r="I937" i="3" s="1"/>
  <c r="G1176" i="12" l="1"/>
  <c r="B1177" i="12" s="1"/>
  <c r="F1177" i="12" s="1"/>
  <c r="B938" i="3"/>
  <c r="G938" i="3" s="1"/>
  <c r="D1177" i="12" l="1"/>
  <c r="C1177" i="12"/>
  <c r="E1177" i="12"/>
  <c r="G1177" i="12" s="1"/>
  <c r="C938" i="3"/>
  <c r="D938" i="3"/>
  <c r="E938" i="3" s="1"/>
  <c r="B1178" i="12" l="1"/>
  <c r="F1178" i="12" s="1"/>
  <c r="H938" i="3"/>
  <c r="I938" i="3" s="1"/>
  <c r="C1178" i="12" l="1"/>
  <c r="D1178" i="12"/>
  <c r="E1178" i="12"/>
  <c r="B939" i="3"/>
  <c r="G939" i="3" s="1"/>
  <c r="G1178" i="12" l="1"/>
  <c r="B1179" i="12" s="1"/>
  <c r="F1179" i="12" s="1"/>
  <c r="C939" i="3"/>
  <c r="D939" i="3"/>
  <c r="E939" i="3" s="1"/>
  <c r="D1179" i="12" l="1"/>
  <c r="C1179" i="12"/>
  <c r="E1179" i="12"/>
  <c r="G1179" i="12" s="1"/>
  <c r="H939" i="3"/>
  <c r="I939" i="3" s="1"/>
  <c r="B1180" i="12" l="1"/>
  <c r="F1180" i="12" s="1"/>
  <c r="B940" i="3"/>
  <c r="G940" i="3" s="1"/>
  <c r="D1180" i="12" l="1"/>
  <c r="C1180" i="12"/>
  <c r="E1180" i="12"/>
  <c r="G1180" i="12" s="1"/>
  <c r="C940" i="3"/>
  <c r="D940" i="3"/>
  <c r="E940" i="3" s="1"/>
  <c r="H940" i="3"/>
  <c r="I940" i="3" s="1"/>
  <c r="B1181" i="12" l="1"/>
  <c r="F1181" i="12" s="1"/>
  <c r="B941" i="3"/>
  <c r="G941" i="3" s="1"/>
  <c r="C1181" i="12" l="1"/>
  <c r="D1181" i="12"/>
  <c r="E1181" i="12"/>
  <c r="C941" i="3"/>
  <c r="D941" i="3"/>
  <c r="E941" i="3" s="1"/>
  <c r="G1181" i="12" l="1"/>
  <c r="B1182" i="12" s="1"/>
  <c r="F1182" i="12" s="1"/>
  <c r="H941" i="3"/>
  <c r="I941" i="3" s="1"/>
  <c r="C1182" i="12" l="1"/>
  <c r="D1182" i="12"/>
  <c r="E1182" i="12"/>
  <c r="B942" i="3"/>
  <c r="G942" i="3" s="1"/>
  <c r="G1182" i="12" l="1"/>
  <c r="B1183" i="12" s="1"/>
  <c r="F1183" i="12" s="1"/>
  <c r="C942" i="3"/>
  <c r="D942" i="3"/>
  <c r="E942" i="3" s="1"/>
  <c r="H942" i="3"/>
  <c r="I942" i="3" s="1"/>
  <c r="D1183" i="12" l="1"/>
  <c r="C1183" i="12"/>
  <c r="E1183" i="12"/>
  <c r="B943" i="3"/>
  <c r="G943" i="3" s="1"/>
  <c r="G1183" i="12" l="1"/>
  <c r="B1184" i="12" s="1"/>
  <c r="F1184" i="12" s="1"/>
  <c r="C943" i="3"/>
  <c r="D943" i="3"/>
  <c r="E943" i="3" s="1"/>
  <c r="H943" i="3"/>
  <c r="I943" i="3" s="1"/>
  <c r="D1184" i="12" l="1"/>
  <c r="C1184" i="12"/>
  <c r="E1184" i="12"/>
  <c r="G1184" i="12" s="1"/>
  <c r="B944" i="3"/>
  <c r="G944" i="3" s="1"/>
  <c r="B1185" i="12" l="1"/>
  <c r="F1185" i="12" s="1"/>
  <c r="C944" i="3"/>
  <c r="D944" i="3"/>
  <c r="E944" i="3" s="1"/>
  <c r="D1185" i="12" l="1"/>
  <c r="C1185" i="12"/>
  <c r="E1185" i="12"/>
  <c r="G1185" i="12" s="1"/>
  <c r="H944" i="3"/>
  <c r="I944" i="3" s="1"/>
  <c r="B1186" i="12" l="1"/>
  <c r="F1186" i="12" s="1"/>
  <c r="B945" i="3"/>
  <c r="G945" i="3" s="1"/>
  <c r="D1186" i="12" l="1"/>
  <c r="C1186" i="12"/>
  <c r="E1186" i="12"/>
  <c r="G1186" i="12" s="1"/>
  <c r="C945" i="3"/>
  <c r="D945" i="3"/>
  <c r="E945" i="3" s="1"/>
  <c r="B1187" i="12" l="1"/>
  <c r="F1187" i="12" s="1"/>
  <c r="H945" i="3"/>
  <c r="I945" i="3" s="1"/>
  <c r="D1187" i="12" l="1"/>
  <c r="C1187" i="12"/>
  <c r="E1187" i="12"/>
  <c r="B946" i="3"/>
  <c r="G946" i="3" s="1"/>
  <c r="G1187" i="12" l="1"/>
  <c r="B1188" i="12" s="1"/>
  <c r="F1188" i="12" s="1"/>
  <c r="C946" i="3"/>
  <c r="D946" i="3"/>
  <c r="E946" i="3" s="1"/>
  <c r="C1188" i="12" l="1"/>
  <c r="D1188" i="12"/>
  <c r="E1188" i="12"/>
  <c r="H946" i="3"/>
  <c r="I946" i="3" s="1"/>
  <c r="G1188" i="12" l="1"/>
  <c r="B1189" i="12" s="1"/>
  <c r="F1189" i="12" s="1"/>
  <c r="B947" i="3"/>
  <c r="G947" i="3" s="1"/>
  <c r="C1189" i="12" l="1"/>
  <c r="D1189" i="12"/>
  <c r="E1189" i="12"/>
  <c r="C947" i="3"/>
  <c r="D947" i="3"/>
  <c r="E947" i="3" s="1"/>
  <c r="G1189" i="12" l="1"/>
  <c r="B1190" i="12" s="1"/>
  <c r="F1190" i="12" s="1"/>
  <c r="H947" i="3"/>
  <c r="I947" i="3" s="1"/>
  <c r="C1190" i="12" l="1"/>
  <c r="D1190" i="12"/>
  <c r="E1190" i="12"/>
  <c r="B948" i="3"/>
  <c r="G948" i="3" s="1"/>
  <c r="G1190" i="12" l="1"/>
  <c r="B1191" i="12" s="1"/>
  <c r="F1191" i="12" s="1"/>
  <c r="C948" i="3"/>
  <c r="D948" i="3"/>
  <c r="E948" i="3" s="1"/>
  <c r="D1191" i="12" l="1"/>
  <c r="C1191" i="12"/>
  <c r="E1191" i="12"/>
  <c r="G1191" i="12" s="1"/>
  <c r="H948" i="3"/>
  <c r="I948" i="3" s="1"/>
  <c r="B1192" i="12" l="1"/>
  <c r="F1192" i="12" s="1"/>
  <c r="B949" i="3"/>
  <c r="G949" i="3" s="1"/>
  <c r="D1192" i="12" l="1"/>
  <c r="C1192" i="12"/>
  <c r="E1192" i="12"/>
  <c r="G1192" i="12" s="1"/>
  <c r="C949" i="3"/>
  <c r="D949" i="3"/>
  <c r="E949" i="3" s="1"/>
  <c r="B1193" i="12" l="1"/>
  <c r="F1193" i="12" s="1"/>
  <c r="H949" i="3"/>
  <c r="I949" i="3" s="1"/>
  <c r="C1193" i="12" l="1"/>
  <c r="D1193" i="12"/>
  <c r="E1193" i="12"/>
  <c r="G1193" i="12" s="1"/>
  <c r="B950" i="3"/>
  <c r="G950" i="3" s="1"/>
  <c r="B1194" i="12" l="1"/>
  <c r="F1194" i="12" s="1"/>
  <c r="C950" i="3"/>
  <c r="D950" i="3"/>
  <c r="E950" i="3" s="1"/>
  <c r="D1194" i="12" l="1"/>
  <c r="C1194" i="12"/>
  <c r="E1194" i="12"/>
  <c r="H950" i="3"/>
  <c r="I950" i="3" s="1"/>
  <c r="G1194" i="12" l="1"/>
  <c r="B1195" i="12" s="1"/>
  <c r="F1195" i="12" s="1"/>
  <c r="B951" i="3"/>
  <c r="G951" i="3" s="1"/>
  <c r="D1195" i="12" l="1"/>
  <c r="C1195" i="12"/>
  <c r="E1195" i="12"/>
  <c r="C951" i="3"/>
  <c r="D951" i="3"/>
  <c r="E951" i="3" s="1"/>
  <c r="H951" i="3"/>
  <c r="I951" i="3" s="1"/>
  <c r="G1195" i="12" l="1"/>
  <c r="B1196" i="12" s="1"/>
  <c r="F1196" i="12" s="1"/>
  <c r="B952" i="3"/>
  <c r="G952" i="3" s="1"/>
  <c r="C1196" i="12" l="1"/>
  <c r="D1196" i="12"/>
  <c r="E1196" i="12"/>
  <c r="C952" i="3"/>
  <c r="D952" i="3"/>
  <c r="E952" i="3" s="1"/>
  <c r="G1196" i="12" l="1"/>
  <c r="B1197" i="12" s="1"/>
  <c r="F1197" i="12" s="1"/>
  <c r="H952" i="3"/>
  <c r="I952" i="3" s="1"/>
  <c r="D1197" i="12" l="1"/>
  <c r="C1197" i="12"/>
  <c r="E1197" i="12"/>
  <c r="B953" i="3"/>
  <c r="G953" i="3" s="1"/>
  <c r="G1197" i="12" l="1"/>
  <c r="B1198" i="12" s="1"/>
  <c r="F1198" i="12" s="1"/>
  <c r="C953" i="3"/>
  <c r="D953" i="3"/>
  <c r="E953" i="3" s="1"/>
  <c r="H953" i="3"/>
  <c r="I953" i="3" s="1"/>
  <c r="D1198" i="12" l="1"/>
  <c r="C1198" i="12"/>
  <c r="E1198" i="12"/>
  <c r="B954" i="3"/>
  <c r="G954" i="3" s="1"/>
  <c r="G1198" i="12" l="1"/>
  <c r="B1199" i="12" s="1"/>
  <c r="F1199" i="12" s="1"/>
  <c r="C954" i="3"/>
  <c r="D954" i="3"/>
  <c r="E954" i="3" s="1"/>
  <c r="C1199" i="12" l="1"/>
  <c r="D1199" i="12"/>
  <c r="E1199" i="12"/>
  <c r="H954" i="3"/>
  <c r="I954" i="3" s="1"/>
  <c r="G1199" i="12" l="1"/>
  <c r="B1200" i="12" s="1"/>
  <c r="F1200" i="12" s="1"/>
  <c r="B955" i="3"/>
  <c r="G955" i="3" s="1"/>
  <c r="D1200" i="12" l="1"/>
  <c r="C1200" i="12"/>
  <c r="E1200" i="12"/>
  <c r="C955" i="3"/>
  <c r="D955" i="3"/>
  <c r="E955" i="3" s="1"/>
  <c r="H955" i="3"/>
  <c r="I955" i="3" s="1"/>
  <c r="G1200" i="12" l="1"/>
  <c r="B1201" i="12" s="1"/>
  <c r="F1201" i="12" s="1"/>
  <c r="B956" i="3"/>
  <c r="G956" i="3" s="1"/>
  <c r="D1201" i="12" l="1"/>
  <c r="C1201" i="12"/>
  <c r="E1201" i="12"/>
  <c r="C956" i="3"/>
  <c r="D956" i="3"/>
  <c r="E956" i="3" s="1"/>
  <c r="H956" i="3"/>
  <c r="I956" i="3" s="1"/>
  <c r="G1201" i="12" l="1"/>
  <c r="B1202" i="12" s="1"/>
  <c r="F1202" i="12" s="1"/>
  <c r="B957" i="3"/>
  <c r="G957" i="3" s="1"/>
  <c r="D1202" i="12" l="1"/>
  <c r="C1202" i="12"/>
  <c r="E1202" i="12"/>
  <c r="G1202" i="12" s="1"/>
  <c r="C957" i="3"/>
  <c r="D957" i="3"/>
  <c r="E957" i="3" s="1"/>
  <c r="B1203" i="12" l="1"/>
  <c r="F1203" i="12" s="1"/>
  <c r="H957" i="3"/>
  <c r="I957" i="3" s="1"/>
  <c r="D1203" i="12" l="1"/>
  <c r="C1203" i="12"/>
  <c r="E1203" i="12"/>
  <c r="G1203" i="12" s="1"/>
  <c r="B958" i="3"/>
  <c r="G958" i="3" s="1"/>
  <c r="B1204" i="12" l="1"/>
  <c r="F1204" i="12" s="1"/>
  <c r="C958" i="3"/>
  <c r="D958" i="3"/>
  <c r="E958" i="3" s="1"/>
  <c r="C1204" i="12" l="1"/>
  <c r="D1204" i="12"/>
  <c r="E1204" i="12"/>
  <c r="H958" i="3"/>
  <c r="I958" i="3" s="1"/>
  <c r="G1204" i="12" l="1"/>
  <c r="B1205" i="12" s="1"/>
  <c r="F1205" i="12" s="1"/>
  <c r="B959" i="3"/>
  <c r="G959" i="3" s="1"/>
  <c r="D1205" i="12" l="1"/>
  <c r="C1205" i="12"/>
  <c r="E1205" i="12"/>
  <c r="C959" i="3"/>
  <c r="D959" i="3"/>
  <c r="E959" i="3" s="1"/>
  <c r="G1205" i="12" l="1"/>
  <c r="B1206" i="12" s="1"/>
  <c r="F1206" i="12" s="1"/>
  <c r="H959" i="3"/>
  <c r="I959" i="3" s="1"/>
  <c r="C1206" i="12" l="1"/>
  <c r="D1206" i="12"/>
  <c r="E1206" i="12"/>
  <c r="B960" i="3"/>
  <c r="G960" i="3" s="1"/>
  <c r="G1206" i="12" l="1"/>
  <c r="B1207" i="12" s="1"/>
  <c r="F1207" i="12" s="1"/>
  <c r="C960" i="3"/>
  <c r="D960" i="3"/>
  <c r="E960" i="3" s="1"/>
  <c r="D1207" i="12" l="1"/>
  <c r="C1207" i="12"/>
  <c r="E1207" i="12"/>
  <c r="H960" i="3"/>
  <c r="I960" i="3" s="1"/>
  <c r="G1207" i="12" l="1"/>
  <c r="B1208" i="12" s="1"/>
  <c r="F1208" i="12" s="1"/>
  <c r="B961" i="3"/>
  <c r="G961" i="3" s="1"/>
  <c r="D1208" i="12" l="1"/>
  <c r="C1208" i="12"/>
  <c r="E1208" i="12"/>
  <c r="C961" i="3"/>
  <c r="D961" i="3"/>
  <c r="E961" i="3" s="1"/>
  <c r="G1208" i="12" l="1"/>
  <c r="B1209" i="12" s="1"/>
  <c r="F1209" i="12" s="1"/>
  <c r="H961" i="3"/>
  <c r="I961" i="3" s="1"/>
  <c r="D1209" i="12" l="1"/>
  <c r="C1209" i="12"/>
  <c r="E1209" i="12"/>
  <c r="G1209" i="12" s="1"/>
  <c r="B962" i="3"/>
  <c r="G962" i="3" s="1"/>
  <c r="B1210" i="12" l="1"/>
  <c r="F1210" i="12" s="1"/>
  <c r="C962" i="3"/>
  <c r="D962" i="3"/>
  <c r="E962" i="3" s="1"/>
  <c r="H962" i="3"/>
  <c r="I962" i="3" s="1"/>
  <c r="D1210" i="12" l="1"/>
  <c r="C1210" i="12"/>
  <c r="E1210" i="12"/>
  <c r="B963" i="3"/>
  <c r="G963" i="3" s="1"/>
  <c r="G1210" i="12" l="1"/>
  <c r="B1211" i="12" s="1"/>
  <c r="F1211" i="12" s="1"/>
  <c r="C963" i="3"/>
  <c r="D963" i="3"/>
  <c r="E963" i="3" s="1"/>
  <c r="C1211" i="12" l="1"/>
  <c r="D1211" i="12"/>
  <c r="E1211" i="12"/>
  <c r="H963" i="3"/>
  <c r="I963" i="3" s="1"/>
  <c r="G1211" i="12" l="1"/>
  <c r="B1212" i="12" s="1"/>
  <c r="F1212" i="12" s="1"/>
  <c r="B964" i="3"/>
  <c r="G964" i="3" s="1"/>
  <c r="C1212" i="12" l="1"/>
  <c r="D1212" i="12"/>
  <c r="E1212" i="12"/>
  <c r="C964" i="3"/>
  <c r="D964" i="3"/>
  <c r="E964" i="3" s="1"/>
  <c r="G1212" i="12" l="1"/>
  <c r="B1213" i="12" s="1"/>
  <c r="F1213" i="12" s="1"/>
  <c r="H964" i="3"/>
  <c r="I964" i="3" s="1"/>
  <c r="D1213" i="12" l="1"/>
  <c r="C1213" i="12"/>
  <c r="E1213" i="12"/>
  <c r="B965" i="3"/>
  <c r="G965" i="3" s="1"/>
  <c r="G1213" i="12" l="1"/>
  <c r="B1214" i="12" s="1"/>
  <c r="F1214" i="12" s="1"/>
  <c r="C965" i="3"/>
  <c r="D965" i="3"/>
  <c r="E965" i="3" s="1"/>
  <c r="D1214" i="12" l="1"/>
  <c r="C1214" i="12"/>
  <c r="E1214" i="12"/>
  <c r="H965" i="3"/>
  <c r="I965" i="3" s="1"/>
  <c r="G1214" i="12" l="1"/>
  <c r="B1215" i="12" s="1"/>
  <c r="F1215" i="12" s="1"/>
  <c r="B966" i="3"/>
  <c r="G966" i="3" s="1"/>
  <c r="D1215" i="12" l="1"/>
  <c r="C1215" i="12"/>
  <c r="E1215" i="12"/>
  <c r="G1215" i="12" s="1"/>
  <c r="C966" i="3"/>
  <c r="D966" i="3"/>
  <c r="E966" i="3" s="1"/>
  <c r="B1216" i="12" l="1"/>
  <c r="F1216" i="12" s="1"/>
  <c r="H966" i="3"/>
  <c r="I966" i="3" s="1"/>
  <c r="C1216" i="12" l="1"/>
  <c r="D1216" i="12"/>
  <c r="E1216" i="12"/>
  <c r="B967" i="3"/>
  <c r="G967" i="3" s="1"/>
  <c r="G1216" i="12" l="1"/>
  <c r="B1217" i="12" s="1"/>
  <c r="F1217" i="12" s="1"/>
  <c r="C967" i="3"/>
  <c r="D967" i="3"/>
  <c r="E967" i="3" s="1"/>
  <c r="H967" i="3"/>
  <c r="I967" i="3" s="1"/>
  <c r="D1217" i="12" l="1"/>
  <c r="C1217" i="12"/>
  <c r="E1217" i="12"/>
  <c r="G1217" i="12" s="1"/>
  <c r="B968" i="3"/>
  <c r="G968" i="3" s="1"/>
  <c r="B1218" i="12" l="1"/>
  <c r="F1218" i="12" s="1"/>
  <c r="C968" i="3"/>
  <c r="D968" i="3"/>
  <c r="E968" i="3" s="1"/>
  <c r="H968" i="3"/>
  <c r="I968" i="3" s="1"/>
  <c r="D1218" i="12" l="1"/>
  <c r="C1218" i="12"/>
  <c r="E1218" i="12"/>
  <c r="G1218" i="12" s="1"/>
  <c r="B969" i="3"/>
  <c r="G969" i="3" s="1"/>
  <c r="B1219" i="12" l="1"/>
  <c r="F1219" i="12" s="1"/>
  <c r="C969" i="3"/>
  <c r="D969" i="3"/>
  <c r="E969" i="3" s="1"/>
  <c r="D1219" i="12" l="1"/>
  <c r="C1219" i="12"/>
  <c r="E1219" i="12"/>
  <c r="H969" i="3"/>
  <c r="I969" i="3" s="1"/>
  <c r="G1219" i="12" l="1"/>
  <c r="B1220" i="12" s="1"/>
  <c r="F1220" i="12" s="1"/>
  <c r="B970" i="3"/>
  <c r="G970" i="3" s="1"/>
  <c r="D1220" i="12" l="1"/>
  <c r="G1220" i="12" s="1"/>
  <c r="C1220" i="12"/>
  <c r="E1220" i="12"/>
  <c r="C970" i="3"/>
  <c r="D970" i="3"/>
  <c r="E970" i="3" s="1"/>
  <c r="H970" i="3"/>
  <c r="I970" i="3" s="1"/>
  <c r="B1221" i="12" l="1"/>
  <c r="F1221" i="12" s="1"/>
  <c r="B971" i="3"/>
  <c r="G971" i="3" s="1"/>
  <c r="D1221" i="12" l="1"/>
  <c r="C1221" i="12"/>
  <c r="E1221" i="12"/>
  <c r="G1221" i="12" s="1"/>
  <c r="C971" i="3"/>
  <c r="D971" i="3"/>
  <c r="E971" i="3" s="1"/>
  <c r="H971" i="3"/>
  <c r="I971" i="3" s="1"/>
  <c r="B1222" i="12" l="1"/>
  <c r="F1222" i="12" s="1"/>
  <c r="B972" i="3"/>
  <c r="G972" i="3" s="1"/>
  <c r="D1222" i="12" l="1"/>
  <c r="C1222" i="12"/>
  <c r="E1222" i="12"/>
  <c r="C972" i="3"/>
  <c r="D972" i="3"/>
  <c r="E972" i="3" s="1"/>
  <c r="H972" i="3"/>
  <c r="I972" i="3" s="1"/>
  <c r="G1222" i="12" l="1"/>
  <c r="B1223" i="12" s="1"/>
  <c r="F1223" i="12" s="1"/>
  <c r="B973" i="3"/>
  <c r="G973" i="3" s="1"/>
  <c r="C1223" i="12" l="1"/>
  <c r="D1223" i="12"/>
  <c r="E1223" i="12"/>
  <c r="C973" i="3"/>
  <c r="D973" i="3"/>
  <c r="E973" i="3" s="1"/>
  <c r="G1223" i="12" l="1"/>
  <c r="B1224" i="12" s="1"/>
  <c r="F1224" i="12" s="1"/>
  <c r="H973" i="3"/>
  <c r="I973" i="3" s="1"/>
  <c r="C1224" i="12" l="1"/>
  <c r="D1224" i="12"/>
  <c r="E1224" i="12"/>
  <c r="B974" i="3"/>
  <c r="G974" i="3" s="1"/>
  <c r="G1224" i="12" l="1"/>
  <c r="B1225" i="12" s="1"/>
  <c r="F1225" i="12" s="1"/>
  <c r="C974" i="3"/>
  <c r="D974" i="3"/>
  <c r="E974" i="3" s="1"/>
  <c r="D1225" i="12" l="1"/>
  <c r="C1225" i="12"/>
  <c r="E1225" i="12"/>
  <c r="H974" i="3"/>
  <c r="I974" i="3" s="1"/>
  <c r="G1225" i="12" l="1"/>
  <c r="B1226" i="12" s="1"/>
  <c r="F1226" i="12" s="1"/>
  <c r="B975" i="3"/>
  <c r="G975" i="3" s="1"/>
  <c r="D1226" i="12" l="1"/>
  <c r="C1226" i="12"/>
  <c r="E1226" i="12"/>
  <c r="C975" i="3"/>
  <c r="D975" i="3"/>
  <c r="E975" i="3" s="1"/>
  <c r="H975" i="3"/>
  <c r="I975" i="3" s="1"/>
  <c r="G1226" i="12" l="1"/>
  <c r="B1227" i="12" s="1"/>
  <c r="F1227" i="12" s="1"/>
  <c r="B976" i="3"/>
  <c r="G976" i="3" s="1"/>
  <c r="D1227" i="12" l="1"/>
  <c r="C1227" i="12"/>
  <c r="E1227" i="12"/>
  <c r="C976" i="3"/>
  <c r="D976" i="3"/>
  <c r="E976" i="3" s="1"/>
  <c r="H976" i="3"/>
  <c r="I976" i="3" s="1"/>
  <c r="G1227" i="12" l="1"/>
  <c r="B1228" i="12" s="1"/>
  <c r="F1228" i="12" s="1"/>
  <c r="B977" i="3"/>
  <c r="G977" i="3" s="1"/>
  <c r="C1228" i="12" l="1"/>
  <c r="D1228" i="12"/>
  <c r="E1228" i="12"/>
  <c r="C977" i="3"/>
  <c r="D977" i="3"/>
  <c r="E977" i="3" s="1"/>
  <c r="G1228" i="12" l="1"/>
  <c r="B1229" i="12" s="1"/>
  <c r="F1229" i="12" s="1"/>
  <c r="H977" i="3"/>
  <c r="I977" i="3" s="1"/>
  <c r="D1229" i="12" l="1"/>
  <c r="C1229" i="12"/>
  <c r="E1229" i="12"/>
  <c r="G1229" i="12" s="1"/>
  <c r="B978" i="3"/>
  <c r="G978" i="3" s="1"/>
  <c r="B1230" i="12" l="1"/>
  <c r="F1230" i="12" s="1"/>
  <c r="C978" i="3"/>
  <c r="D978" i="3"/>
  <c r="E978" i="3" s="1"/>
  <c r="D1230" i="12" l="1"/>
  <c r="C1230" i="12"/>
  <c r="E1230" i="12"/>
  <c r="G1230" i="12" s="1"/>
  <c r="H978" i="3"/>
  <c r="I978" i="3" s="1"/>
  <c r="B1231" i="12" l="1"/>
  <c r="F1231" i="12" s="1"/>
  <c r="B979" i="3"/>
  <c r="G979" i="3" s="1"/>
  <c r="D1231" i="12" l="1"/>
  <c r="C1231" i="12"/>
  <c r="E1231" i="12"/>
  <c r="C979" i="3"/>
  <c r="D979" i="3"/>
  <c r="E979" i="3" s="1"/>
  <c r="G1231" i="12" l="1"/>
  <c r="B1232" i="12" s="1"/>
  <c r="F1232" i="12" s="1"/>
  <c r="H979" i="3"/>
  <c r="I979" i="3" s="1"/>
  <c r="D1232" i="12" l="1"/>
  <c r="C1232" i="12"/>
  <c r="E1232" i="12"/>
  <c r="G1232" i="12" s="1"/>
  <c r="B980" i="3"/>
  <c r="G980" i="3" s="1"/>
  <c r="B1233" i="12" l="1"/>
  <c r="F1233" i="12" s="1"/>
  <c r="C980" i="3"/>
  <c r="D980" i="3"/>
  <c r="E980" i="3" s="1"/>
  <c r="D1233" i="12" l="1"/>
  <c r="C1233" i="12"/>
  <c r="E1233" i="12"/>
  <c r="G1233" i="12" s="1"/>
  <c r="H980" i="3"/>
  <c r="I980" i="3" s="1"/>
  <c r="B1234" i="12" l="1"/>
  <c r="F1234" i="12" s="1"/>
  <c r="B981" i="3"/>
  <c r="G981" i="3" s="1"/>
  <c r="D1234" i="12" l="1"/>
  <c r="C1234" i="12"/>
  <c r="E1234" i="12"/>
  <c r="G1234" i="12" s="1"/>
  <c r="C981" i="3"/>
  <c r="D981" i="3"/>
  <c r="E981" i="3" s="1"/>
  <c r="B1235" i="12" l="1"/>
  <c r="F1235" i="12" s="1"/>
  <c r="H981" i="3"/>
  <c r="I981" i="3" s="1"/>
  <c r="D1235" i="12" l="1"/>
  <c r="C1235" i="12"/>
  <c r="E1235" i="12"/>
  <c r="B982" i="3"/>
  <c r="G982" i="3" s="1"/>
  <c r="G1235" i="12" l="1"/>
  <c r="B1236" i="12" s="1"/>
  <c r="F1236" i="12" s="1"/>
  <c r="C982" i="3"/>
  <c r="D982" i="3"/>
  <c r="E982" i="3" s="1"/>
  <c r="C1236" i="12" l="1"/>
  <c r="D1236" i="12"/>
  <c r="E1236" i="12"/>
  <c r="H982" i="3"/>
  <c r="I982" i="3" s="1"/>
  <c r="G1236" i="12" l="1"/>
  <c r="B1237" i="12" s="1"/>
  <c r="F1237" i="12" s="1"/>
  <c r="B983" i="3"/>
  <c r="G983" i="3" s="1"/>
  <c r="D1237" i="12" l="1"/>
  <c r="C1237" i="12"/>
  <c r="E1237" i="12"/>
  <c r="C983" i="3"/>
  <c r="D983" i="3"/>
  <c r="E983" i="3" s="1"/>
  <c r="G1237" i="12" l="1"/>
  <c r="B1238" i="12" s="1"/>
  <c r="F1238" i="12" s="1"/>
  <c r="H983" i="3"/>
  <c r="I983" i="3" s="1"/>
  <c r="D1238" i="12" l="1"/>
  <c r="C1238" i="12"/>
  <c r="E1238" i="12"/>
  <c r="B984" i="3"/>
  <c r="G984" i="3" s="1"/>
  <c r="G1238" i="12" l="1"/>
  <c r="B1239" i="12" s="1"/>
  <c r="F1239" i="12" s="1"/>
  <c r="C984" i="3"/>
  <c r="D984" i="3"/>
  <c r="E984" i="3" s="1"/>
  <c r="D1239" i="12" l="1"/>
  <c r="C1239" i="12"/>
  <c r="E1239" i="12"/>
  <c r="H984" i="3"/>
  <c r="I984" i="3" s="1"/>
  <c r="G1239" i="12" l="1"/>
  <c r="B1240" i="12" s="1"/>
  <c r="F1240" i="12" s="1"/>
  <c r="B985" i="3"/>
  <c r="G985" i="3" s="1"/>
  <c r="C1240" i="12" l="1"/>
  <c r="D1240" i="12"/>
  <c r="E1240" i="12"/>
  <c r="C985" i="3"/>
  <c r="D985" i="3"/>
  <c r="E985" i="3" s="1"/>
  <c r="G1240" i="12" l="1"/>
  <c r="B1241" i="12" s="1"/>
  <c r="F1241" i="12" s="1"/>
  <c r="H985" i="3"/>
  <c r="I985" i="3" s="1"/>
  <c r="D1241" i="12" l="1"/>
  <c r="C1241" i="12"/>
  <c r="E1241" i="12"/>
  <c r="B986" i="3"/>
  <c r="G986" i="3" s="1"/>
  <c r="G1241" i="12" l="1"/>
  <c r="B1242" i="12" s="1"/>
  <c r="F1242" i="12" s="1"/>
  <c r="C986" i="3"/>
  <c r="D986" i="3"/>
  <c r="E986" i="3" s="1"/>
  <c r="D1242" i="12" l="1"/>
  <c r="C1242" i="12"/>
  <c r="E1242" i="12"/>
  <c r="H986" i="3"/>
  <c r="I986" i="3" s="1"/>
  <c r="G1242" i="12" l="1"/>
  <c r="B1243" i="12" s="1"/>
  <c r="F1243" i="12" s="1"/>
  <c r="B987" i="3"/>
  <c r="G987" i="3" s="1"/>
  <c r="D1243" i="12" l="1"/>
  <c r="C1243" i="12"/>
  <c r="E1243" i="12"/>
  <c r="C987" i="3"/>
  <c r="D987" i="3"/>
  <c r="E987" i="3" s="1"/>
  <c r="G1243" i="12" l="1"/>
  <c r="B1244" i="12" s="1"/>
  <c r="F1244" i="12" s="1"/>
  <c r="H987" i="3"/>
  <c r="I987" i="3" s="1"/>
  <c r="D1244" i="12" l="1"/>
  <c r="C1244" i="12"/>
  <c r="E1244" i="12"/>
  <c r="B988" i="3"/>
  <c r="G988" i="3" s="1"/>
  <c r="G1244" i="12" l="1"/>
  <c r="B1245" i="12" s="1"/>
  <c r="F1245" i="12" s="1"/>
  <c r="C988" i="3"/>
  <c r="D988" i="3"/>
  <c r="E988" i="3" s="1"/>
  <c r="D1245" i="12" l="1"/>
  <c r="C1245" i="12"/>
  <c r="E1245" i="12"/>
  <c r="H988" i="3"/>
  <c r="I988" i="3" s="1"/>
  <c r="G1245" i="12" l="1"/>
  <c r="B1246" i="12" s="1"/>
  <c r="F1246" i="12" s="1"/>
  <c r="B989" i="3"/>
  <c r="G989" i="3" s="1"/>
  <c r="D1246" i="12" l="1"/>
  <c r="C1246" i="12"/>
  <c r="E1246" i="12"/>
  <c r="C989" i="3"/>
  <c r="D989" i="3"/>
  <c r="E989" i="3" s="1"/>
  <c r="G1246" i="12" l="1"/>
  <c r="B1247" i="12" s="1"/>
  <c r="F1247" i="12" s="1"/>
  <c r="H989" i="3"/>
  <c r="I989" i="3" s="1"/>
  <c r="D1247" i="12" l="1"/>
  <c r="C1247" i="12"/>
  <c r="E1247" i="12"/>
  <c r="G1247" i="12" s="1"/>
  <c r="B990" i="3"/>
  <c r="G990" i="3" s="1"/>
  <c r="B1248" i="12" l="1"/>
  <c r="F1248" i="12" s="1"/>
  <c r="C990" i="3"/>
  <c r="D990" i="3"/>
  <c r="E990" i="3" s="1"/>
  <c r="H990" i="3"/>
  <c r="I990" i="3" s="1"/>
  <c r="D1248" i="12" l="1"/>
  <c r="C1248" i="12"/>
  <c r="E1248" i="12"/>
  <c r="B991" i="3"/>
  <c r="G991" i="3" s="1"/>
  <c r="G1248" i="12" l="1"/>
  <c r="B1249" i="12" s="1"/>
  <c r="F1249" i="12" s="1"/>
  <c r="C991" i="3"/>
  <c r="D991" i="3"/>
  <c r="E991" i="3" s="1"/>
  <c r="D1249" i="12" l="1"/>
  <c r="C1249" i="12"/>
  <c r="E1249" i="12"/>
  <c r="G1249" i="12" s="1"/>
  <c r="H991" i="3"/>
  <c r="I991" i="3" s="1"/>
  <c r="B1250" i="12" l="1"/>
  <c r="F1250" i="12" s="1"/>
  <c r="B992" i="3"/>
  <c r="G992" i="3" s="1"/>
  <c r="D1250" i="12" l="1"/>
  <c r="C1250" i="12"/>
  <c r="E1250" i="12"/>
  <c r="C992" i="3"/>
  <c r="D992" i="3"/>
  <c r="E992" i="3" s="1"/>
  <c r="G1250" i="12" l="1"/>
  <c r="B1251" i="12" s="1"/>
  <c r="F1251" i="12" s="1"/>
  <c r="H992" i="3"/>
  <c r="I992" i="3" s="1"/>
  <c r="C1251" i="12" l="1"/>
  <c r="D1251" i="12"/>
  <c r="E1251" i="12"/>
  <c r="B993" i="3"/>
  <c r="G993" i="3" s="1"/>
  <c r="G1251" i="12" l="1"/>
  <c r="B1252" i="12" s="1"/>
  <c r="F1252" i="12" s="1"/>
  <c r="C993" i="3"/>
  <c r="D993" i="3"/>
  <c r="E993" i="3" s="1"/>
  <c r="H993" i="3"/>
  <c r="I993" i="3" s="1"/>
  <c r="C1252" i="12" l="1"/>
  <c r="D1252" i="12"/>
  <c r="E1252" i="12"/>
  <c r="G1252" i="12" s="1"/>
  <c r="B994" i="3"/>
  <c r="G994" i="3" s="1"/>
  <c r="B1253" i="12" l="1"/>
  <c r="F1253" i="12" s="1"/>
  <c r="C994" i="3"/>
  <c r="D994" i="3"/>
  <c r="E994" i="3" s="1"/>
  <c r="H994" i="3"/>
  <c r="I994" i="3" s="1"/>
  <c r="D1253" i="12" l="1"/>
  <c r="C1253" i="12"/>
  <c r="E1253" i="12"/>
  <c r="B995" i="3"/>
  <c r="G995" i="3" s="1"/>
  <c r="G1253" i="12" l="1"/>
  <c r="B1254" i="12" s="1"/>
  <c r="F1254" i="12" s="1"/>
  <c r="C995" i="3"/>
  <c r="D995" i="3"/>
  <c r="E995" i="3" s="1"/>
  <c r="D1254" i="12" l="1"/>
  <c r="C1254" i="12"/>
  <c r="E1254" i="12"/>
  <c r="H995" i="3"/>
  <c r="I995" i="3" s="1"/>
  <c r="G1254" i="12" l="1"/>
  <c r="B1255" i="12" s="1"/>
  <c r="F1255" i="12" s="1"/>
  <c r="B996" i="3"/>
  <c r="G996" i="3" s="1"/>
  <c r="D1255" i="12" l="1"/>
  <c r="C1255" i="12"/>
  <c r="E1255" i="12"/>
  <c r="G1255" i="12" s="1"/>
  <c r="C996" i="3"/>
  <c r="D996" i="3"/>
  <c r="E996" i="3" s="1"/>
  <c r="B1256" i="12" l="1"/>
  <c r="F1256" i="12" s="1"/>
  <c r="H996" i="3"/>
  <c r="I996" i="3" s="1"/>
  <c r="D1256" i="12" l="1"/>
  <c r="C1256" i="12"/>
  <c r="E1256" i="12"/>
  <c r="B997" i="3"/>
  <c r="G997" i="3" s="1"/>
  <c r="G1256" i="12" l="1"/>
  <c r="B1257" i="12" s="1"/>
  <c r="F1257" i="12" s="1"/>
  <c r="C997" i="3"/>
  <c r="D997" i="3"/>
  <c r="E997" i="3" s="1"/>
  <c r="H997" i="3"/>
  <c r="I997" i="3" s="1"/>
  <c r="D1257" i="12" l="1"/>
  <c r="C1257" i="12"/>
  <c r="E1257" i="12"/>
  <c r="G1257" i="12" s="1"/>
  <c r="B998" i="3"/>
  <c r="G998" i="3" s="1"/>
  <c r="B1258" i="12" l="1"/>
  <c r="F1258" i="12" s="1"/>
  <c r="C998" i="3"/>
  <c r="D998" i="3"/>
  <c r="E998" i="3" s="1"/>
  <c r="H998" i="3"/>
  <c r="I998" i="3" s="1"/>
  <c r="D1258" i="12" l="1"/>
  <c r="C1258" i="12"/>
  <c r="E1258" i="12"/>
  <c r="B999" i="3"/>
  <c r="G999" i="3" s="1"/>
  <c r="G1258" i="12" l="1"/>
  <c r="B1259" i="12" s="1"/>
  <c r="F1259" i="12" s="1"/>
  <c r="C999" i="3"/>
  <c r="D999" i="3"/>
  <c r="E999" i="3" s="1"/>
  <c r="D1259" i="12" l="1"/>
  <c r="C1259" i="12"/>
  <c r="E1259" i="12"/>
  <c r="H999" i="3"/>
  <c r="I999" i="3" s="1"/>
  <c r="G1259" i="12" l="1"/>
  <c r="B1260" i="12" s="1"/>
  <c r="F1260" i="12" s="1"/>
  <c r="B1000" i="3"/>
  <c r="G1000" i="3" s="1"/>
  <c r="C1260" i="12" l="1"/>
  <c r="D1260" i="12"/>
  <c r="E1260" i="12"/>
  <c r="C1000" i="3"/>
  <c r="D1000" i="3"/>
  <c r="E1000" i="3" s="1"/>
  <c r="G1260" i="12" l="1"/>
  <c r="B1261" i="12" s="1"/>
  <c r="F1261" i="12" s="1"/>
  <c r="H1000" i="3"/>
  <c r="I1000" i="3" s="1"/>
  <c r="D1261" i="12" l="1"/>
  <c r="C1261" i="12"/>
  <c r="E1261" i="12"/>
  <c r="B1001" i="3"/>
  <c r="G1001" i="3" s="1"/>
  <c r="G1261" i="12" l="1"/>
  <c r="B1262" i="12" s="1"/>
  <c r="F1262" i="12" s="1"/>
  <c r="C1001" i="3"/>
  <c r="D1001" i="3"/>
  <c r="E1001" i="3" s="1"/>
  <c r="D1262" i="12" l="1"/>
  <c r="C1262" i="12"/>
  <c r="E1262" i="12"/>
  <c r="H1001" i="3"/>
  <c r="I1001" i="3" s="1"/>
  <c r="G1262" i="12" l="1"/>
  <c r="B1263" i="12" s="1"/>
  <c r="F1263" i="12" s="1"/>
  <c r="B1002" i="3"/>
  <c r="G1002" i="3" s="1"/>
  <c r="D1263" i="12" l="1"/>
  <c r="C1263" i="12"/>
  <c r="E1263" i="12"/>
  <c r="C1002" i="3"/>
  <c r="D1002" i="3"/>
  <c r="E1002" i="3" s="1"/>
  <c r="H1002" i="3"/>
  <c r="I1002" i="3" s="1"/>
  <c r="G1263" i="12" l="1"/>
  <c r="B1264" i="12" s="1"/>
  <c r="F1264" i="12" s="1"/>
  <c r="B1003" i="3"/>
  <c r="G1003" i="3" s="1"/>
  <c r="C1264" i="12" l="1"/>
  <c r="D1264" i="12"/>
  <c r="E1264" i="12"/>
  <c r="C1003" i="3"/>
  <c r="D1003" i="3"/>
  <c r="E1003" i="3" s="1"/>
  <c r="H1003" i="3"/>
  <c r="I1003" i="3" s="1"/>
  <c r="G1264" i="12" l="1"/>
  <c r="B1265" i="12" s="1"/>
  <c r="F1265" i="12" s="1"/>
  <c r="B1004" i="3"/>
  <c r="G1004" i="3" s="1"/>
  <c r="D1265" i="12" l="1"/>
  <c r="C1265" i="12"/>
  <c r="E1265" i="12"/>
  <c r="C1004" i="3"/>
  <c r="D1004" i="3"/>
  <c r="E1004" i="3" s="1"/>
  <c r="H1004" i="3"/>
  <c r="I1004" i="3" s="1"/>
  <c r="G1265" i="12" l="1"/>
  <c r="B1266" i="12" s="1"/>
  <c r="F1266" i="12" s="1"/>
  <c r="B1005" i="3"/>
  <c r="G1005" i="3" s="1"/>
  <c r="D1266" i="12" l="1"/>
  <c r="C1266" i="12"/>
  <c r="E1266" i="12"/>
  <c r="C1005" i="3"/>
  <c r="D1005" i="3"/>
  <c r="E1005" i="3" s="1"/>
  <c r="H1005" i="3"/>
  <c r="I1005" i="3" s="1"/>
  <c r="G1266" i="12" l="1"/>
  <c r="B1267" i="12" s="1"/>
  <c r="F1267" i="12" s="1"/>
  <c r="B1006" i="3"/>
  <c r="G1006" i="3" s="1"/>
  <c r="D1267" i="12" l="1"/>
  <c r="C1267" i="12"/>
  <c r="E1267" i="12"/>
  <c r="G1267" i="12" s="1"/>
  <c r="C1006" i="3"/>
  <c r="D1006" i="3"/>
  <c r="E1006" i="3" s="1"/>
  <c r="H1006" i="3"/>
  <c r="I1006" i="3" s="1"/>
  <c r="B1268" i="12" l="1"/>
  <c r="F1268" i="12" s="1"/>
  <c r="B1007" i="3"/>
  <c r="G1007" i="3" s="1"/>
  <c r="D1268" i="12" l="1"/>
  <c r="C1268" i="12"/>
  <c r="E1268" i="12"/>
  <c r="C1007" i="3"/>
  <c r="D1007" i="3"/>
  <c r="E1007" i="3" s="1"/>
  <c r="H1007" i="3"/>
  <c r="I1007" i="3" s="1"/>
  <c r="G1268" i="12" l="1"/>
  <c r="B1269" i="12" s="1"/>
  <c r="F1269" i="12" s="1"/>
  <c r="B1008" i="3"/>
  <c r="G1008" i="3" s="1"/>
  <c r="D1269" i="12" l="1"/>
  <c r="C1269" i="12"/>
  <c r="E1269" i="12"/>
  <c r="G1269" i="12" s="1"/>
  <c r="C1008" i="3"/>
  <c r="D1008" i="3"/>
  <c r="B1270" i="12" l="1"/>
  <c r="F1270" i="12" s="1"/>
  <c r="H1008" i="3"/>
  <c r="I1008" i="3" s="1"/>
  <c r="E1008" i="3"/>
  <c r="C1270" i="12" l="1"/>
  <c r="D1270" i="12"/>
  <c r="E1270" i="12"/>
  <c r="B1009" i="3"/>
  <c r="G1009" i="3" s="1"/>
  <c r="G1270" i="12" l="1"/>
  <c r="B1271" i="12" s="1"/>
  <c r="F1271" i="12" s="1"/>
  <c r="C1009" i="3"/>
  <c r="D1009" i="3"/>
  <c r="E1009" i="3" s="1"/>
  <c r="H1009" i="3"/>
  <c r="I1009" i="3" s="1"/>
  <c r="D1271" i="12" l="1"/>
  <c r="C1271" i="12"/>
  <c r="E1271" i="12"/>
  <c r="B1010" i="3"/>
  <c r="G1010" i="3" s="1"/>
  <c r="G1271" i="12" l="1"/>
  <c r="B1272" i="12" s="1"/>
  <c r="F1272" i="12" s="1"/>
  <c r="C1010" i="3"/>
  <c r="D1010" i="3"/>
  <c r="E1010" i="3" s="1"/>
  <c r="H1010" i="3"/>
  <c r="I1010" i="3" s="1"/>
  <c r="C1272" i="12" l="1"/>
  <c r="D1272" i="12"/>
  <c r="E1272" i="12"/>
  <c r="B1011" i="3"/>
  <c r="G1011" i="3" s="1"/>
  <c r="G1272" i="12" l="1"/>
  <c r="B1273" i="12" s="1"/>
  <c r="F1273" i="12" s="1"/>
  <c r="C1011" i="3"/>
  <c r="D1011" i="3"/>
  <c r="E1011" i="3" s="1"/>
  <c r="H1011" i="3"/>
  <c r="I1011" i="3" s="1"/>
  <c r="D1273" i="12" l="1"/>
  <c r="C1273" i="12"/>
  <c r="E1273" i="12"/>
  <c r="B1012" i="3"/>
  <c r="G1012" i="3" s="1"/>
  <c r="G1273" i="12" l="1"/>
  <c r="B1274" i="12" s="1"/>
  <c r="F1274" i="12" s="1"/>
  <c r="C1012" i="3"/>
  <c r="D1012" i="3"/>
  <c r="D1274" i="12" l="1"/>
  <c r="C1274" i="12"/>
  <c r="E1274" i="12"/>
  <c r="H1012" i="3"/>
  <c r="I1012" i="3" s="1"/>
  <c r="E1012" i="3"/>
  <c r="G1274" i="12" l="1"/>
  <c r="B1275" i="12" s="1"/>
  <c r="F1275" i="12" s="1"/>
  <c r="B1013" i="3"/>
  <c r="G1013" i="3" s="1"/>
  <c r="D1275" i="12" l="1"/>
  <c r="C1275" i="12"/>
  <c r="E1275" i="12"/>
  <c r="G1275" i="12" s="1"/>
  <c r="C1013" i="3"/>
  <c r="D1013" i="3"/>
  <c r="E1013" i="3" s="1"/>
  <c r="H1013" i="3"/>
  <c r="I1013" i="3" s="1"/>
  <c r="B1276" i="12" l="1"/>
  <c r="F1276" i="12" s="1"/>
  <c r="B1014" i="3"/>
  <c r="G1014" i="3" s="1"/>
  <c r="C1276" i="12" l="1"/>
  <c r="D1276" i="12"/>
  <c r="E1276" i="12"/>
  <c r="D1014" i="3"/>
  <c r="E1014" i="3" s="1"/>
  <c r="C1014" i="3"/>
  <c r="H1014" i="3"/>
  <c r="I1014" i="3" s="1"/>
  <c r="G1276" i="12" l="1"/>
  <c r="B1277" i="12" s="1"/>
  <c r="F1277" i="12" s="1"/>
  <c r="B1015" i="3"/>
  <c r="G1015" i="3" s="1"/>
  <c r="D1277" i="12" l="1"/>
  <c r="C1277" i="12"/>
  <c r="E1277" i="12"/>
  <c r="C1015" i="3"/>
  <c r="H1015" i="3"/>
  <c r="I1015" i="3" s="1"/>
  <c r="D1015" i="3"/>
  <c r="E1015" i="3" s="1"/>
  <c r="G1277" i="12" l="1"/>
  <c r="B1278" i="12" s="1"/>
  <c r="F1278" i="12" s="1"/>
  <c r="B1016" i="3"/>
  <c r="G1016" i="3" s="1"/>
  <c r="D1278" i="12" l="1"/>
  <c r="C1278" i="12"/>
  <c r="E1278" i="12"/>
  <c r="D1016" i="3"/>
  <c r="E1016" i="3" s="1"/>
  <c r="C1016" i="3"/>
  <c r="H1016" i="3"/>
  <c r="I1016" i="3" s="1"/>
  <c r="G1278" i="12" l="1"/>
  <c r="B1279" i="12" s="1"/>
  <c r="F1279" i="12" s="1"/>
  <c r="B1017" i="3"/>
  <c r="G1017" i="3" s="1"/>
  <c r="D1279" i="12" l="1"/>
  <c r="C1279" i="12"/>
  <c r="E1279" i="12"/>
  <c r="G1279" i="12" s="1"/>
  <c r="C1017" i="3"/>
  <c r="H1017" i="3"/>
  <c r="I1017" i="3" s="1"/>
  <c r="D1017" i="3"/>
  <c r="E1017" i="3" s="1"/>
  <c r="B1280" i="12" l="1"/>
  <c r="F1280" i="12" s="1"/>
  <c r="B1018" i="3"/>
  <c r="G1018" i="3" s="1"/>
  <c r="D1280" i="12" l="1"/>
  <c r="C1280" i="12"/>
  <c r="E1280" i="12"/>
  <c r="D1018" i="3"/>
  <c r="E1018" i="3" s="1"/>
  <c r="H1018" i="3"/>
  <c r="I1018" i="3" s="1"/>
  <c r="C1018" i="3"/>
  <c r="G1280" i="12" l="1"/>
  <c r="B1281" i="12" s="1"/>
  <c r="F1281" i="12" s="1"/>
  <c r="B1019" i="3"/>
  <c r="G1019" i="3" s="1"/>
  <c r="D1281" i="12" l="1"/>
  <c r="C1281" i="12"/>
  <c r="E1281" i="12"/>
  <c r="G1281" i="12" s="1"/>
  <c r="H1019" i="3"/>
  <c r="I1019" i="3" s="1"/>
  <c r="C1019" i="3"/>
  <c r="D1019" i="3"/>
  <c r="E1019" i="3" s="1"/>
  <c r="B1282" i="12" l="1"/>
  <c r="F1282" i="12" s="1"/>
  <c r="B1020" i="3"/>
  <c r="G1020" i="3" s="1"/>
  <c r="D1282" i="12" l="1"/>
  <c r="C1282" i="12"/>
  <c r="E1282" i="12"/>
  <c r="D1020" i="3"/>
  <c r="E1020" i="3" s="1"/>
  <c r="C1020" i="3"/>
  <c r="H1020" i="3"/>
  <c r="I1020" i="3" s="1"/>
  <c r="G1282" i="12" l="1"/>
  <c r="B1283" i="12" s="1"/>
  <c r="F1283" i="12" s="1"/>
  <c r="B1021" i="3"/>
  <c r="G1021" i="3" s="1"/>
  <c r="D1283" i="12" l="1"/>
  <c r="C1283" i="12"/>
  <c r="E1283" i="12"/>
  <c r="D1021" i="3"/>
  <c r="E1021" i="3" s="1"/>
  <c r="C1021" i="3"/>
  <c r="H1021" i="3"/>
  <c r="I1021" i="3" s="1"/>
  <c r="G1283" i="12" l="1"/>
  <c r="B1284" i="12" s="1"/>
  <c r="F1284" i="12" s="1"/>
  <c r="B1022" i="3"/>
  <c r="G1022" i="3" s="1"/>
  <c r="C1284" i="12" l="1"/>
  <c r="D1284" i="12"/>
  <c r="E1284" i="12"/>
  <c r="C1022" i="3"/>
  <c r="D1022" i="3"/>
  <c r="E1022" i="3" s="1"/>
  <c r="H1022" i="3"/>
  <c r="I1022" i="3" s="1"/>
  <c r="G1284" i="12" l="1"/>
  <c r="B1285" i="12" s="1"/>
  <c r="F1285" i="12" s="1"/>
  <c r="B1023" i="3"/>
  <c r="G1023" i="3" s="1"/>
  <c r="D1285" i="12" l="1"/>
  <c r="C1285" i="12"/>
  <c r="E1285" i="12"/>
  <c r="D1023" i="3"/>
  <c r="E1023" i="3" s="1"/>
  <c r="C1023" i="3"/>
  <c r="H1023" i="3"/>
  <c r="I1023" i="3" s="1"/>
  <c r="G1285" i="12" l="1"/>
  <c r="B1286" i="12" s="1"/>
  <c r="F1286" i="12" s="1"/>
  <c r="B1024" i="3"/>
  <c r="G1024" i="3" s="1"/>
  <c r="D1286" i="12" l="1"/>
  <c r="C1286" i="12"/>
  <c r="E1286" i="12"/>
  <c r="G1286" i="12" s="1"/>
  <c r="D1024" i="3"/>
  <c r="E1024" i="3" s="1"/>
  <c r="H1024" i="3"/>
  <c r="I1024" i="3" s="1"/>
  <c r="C1024" i="3"/>
  <c r="B1287" i="12" l="1"/>
  <c r="F1287" i="12" s="1"/>
  <c r="B1025" i="3"/>
  <c r="G1025" i="3" s="1"/>
  <c r="D1287" i="12" l="1"/>
  <c r="C1287" i="12"/>
  <c r="E1287" i="12"/>
  <c r="G1287" i="12" s="1"/>
  <c r="C1025" i="3"/>
  <c r="D1025" i="3"/>
  <c r="E1025" i="3" s="1"/>
  <c r="H1025" i="3"/>
  <c r="I1025" i="3" s="1"/>
  <c r="B1288" i="12" l="1"/>
  <c r="F1288" i="12" s="1"/>
  <c r="B1026" i="3"/>
  <c r="G1026" i="3" s="1"/>
  <c r="C1288" i="12" l="1"/>
  <c r="D1288" i="12"/>
  <c r="E1288" i="12"/>
  <c r="D1026" i="3"/>
  <c r="E1026" i="3" s="1"/>
  <c r="H1026" i="3"/>
  <c r="I1026" i="3" s="1"/>
  <c r="C1026" i="3"/>
  <c r="G1288" i="12" l="1"/>
  <c r="B1289" i="12" s="1"/>
  <c r="F1289" i="12" s="1"/>
  <c r="B1027" i="3"/>
  <c r="G1027" i="3" s="1"/>
  <c r="D1289" i="12" l="1"/>
  <c r="C1289" i="12"/>
  <c r="E1289" i="12"/>
  <c r="C1027" i="3"/>
  <c r="H1027" i="3"/>
  <c r="I1027" i="3" s="1"/>
  <c r="D1027" i="3"/>
  <c r="E1027" i="3" s="1"/>
  <c r="G1289" i="12" l="1"/>
  <c r="B1290" i="12" s="1"/>
  <c r="F1290" i="12" s="1"/>
  <c r="B1028" i="3"/>
  <c r="G1028" i="3" s="1"/>
  <c r="D1290" i="12" l="1"/>
  <c r="C1290" i="12"/>
  <c r="E1290" i="12"/>
  <c r="H1028" i="3"/>
  <c r="I1028" i="3" s="1"/>
  <c r="B1029" i="3" s="1"/>
  <c r="G1029" i="3" s="1"/>
  <c r="D1028" i="3"/>
  <c r="E1028" i="3" s="1"/>
  <c r="C1028" i="3"/>
  <c r="G1290" i="12" l="1"/>
  <c r="B1291" i="12" s="1"/>
  <c r="F1291" i="12" s="1"/>
  <c r="C1029" i="3"/>
  <c r="D1029" i="3"/>
  <c r="E1029" i="3" s="1"/>
  <c r="H1029" i="3"/>
  <c r="I1029" i="3" s="1"/>
  <c r="D1291" i="12" l="1"/>
  <c r="C1291" i="12"/>
  <c r="E1291" i="12"/>
  <c r="B1030" i="3"/>
  <c r="G1030" i="3" s="1"/>
  <c r="G1291" i="12" l="1"/>
  <c r="B1292" i="12" s="1"/>
  <c r="F1292" i="12" s="1"/>
  <c r="D1030" i="3"/>
  <c r="E1030" i="3" s="1"/>
  <c r="C1030" i="3"/>
  <c r="H1030" i="3"/>
  <c r="I1030" i="3" s="1"/>
  <c r="D1292" i="12" l="1"/>
  <c r="C1292" i="12"/>
  <c r="E1292" i="12"/>
  <c r="B1031" i="3"/>
  <c r="G1031" i="3" s="1"/>
  <c r="G1292" i="12" l="1"/>
  <c r="B1293" i="12" s="1"/>
  <c r="F1293" i="12" s="1"/>
  <c r="C1031" i="3"/>
  <c r="D1031" i="3"/>
  <c r="E1031" i="3" s="1"/>
  <c r="H1031" i="3"/>
  <c r="I1031" i="3" s="1"/>
  <c r="D1293" i="12" l="1"/>
  <c r="C1293" i="12"/>
  <c r="E1293" i="12"/>
  <c r="G1293" i="12" s="1"/>
  <c r="B1032" i="3"/>
  <c r="G1032" i="3" s="1"/>
  <c r="B1294" i="12" l="1"/>
  <c r="F1294" i="12" s="1"/>
  <c r="D1032" i="3"/>
  <c r="E1032" i="3" s="1"/>
  <c r="C1032" i="3"/>
  <c r="H1032" i="3"/>
  <c r="I1032" i="3" s="1"/>
  <c r="D1294" i="12" l="1"/>
  <c r="C1294" i="12"/>
  <c r="E1294" i="12"/>
  <c r="B1033" i="3"/>
  <c r="G1033" i="3" s="1"/>
  <c r="G1294" i="12" l="1"/>
  <c r="B1295" i="12" s="1"/>
  <c r="F1295" i="12" s="1"/>
  <c r="C1033" i="3"/>
  <c r="D1033" i="3"/>
  <c r="E1033" i="3" s="1"/>
  <c r="H1033" i="3"/>
  <c r="I1033" i="3" s="1"/>
  <c r="D1295" i="12" l="1"/>
  <c r="C1295" i="12"/>
  <c r="E1295" i="12"/>
  <c r="B1034" i="3"/>
  <c r="G1034" i="3" s="1"/>
  <c r="G1295" i="12" l="1"/>
  <c r="B1296" i="12" s="1"/>
  <c r="F1296" i="12" s="1"/>
  <c r="D1034" i="3"/>
  <c r="E1034" i="3" s="1"/>
  <c r="C1034" i="3"/>
  <c r="H1034" i="3"/>
  <c r="I1034" i="3" s="1"/>
  <c r="C1296" i="12" l="1"/>
  <c r="D1296" i="12"/>
  <c r="E1296" i="12"/>
  <c r="B1035" i="3"/>
  <c r="G1035" i="3" s="1"/>
  <c r="G1296" i="12" l="1"/>
  <c r="B1297" i="12" s="1"/>
  <c r="F1297" i="12" s="1"/>
  <c r="D1035" i="3"/>
  <c r="E1035" i="3" s="1"/>
  <c r="H1035" i="3"/>
  <c r="I1035" i="3" s="1"/>
  <c r="C1035" i="3"/>
  <c r="D1297" i="12" l="1"/>
  <c r="C1297" i="12"/>
  <c r="E1297" i="12"/>
  <c r="B1036" i="3"/>
  <c r="G1036" i="3" s="1"/>
  <c r="G1297" i="12" l="1"/>
  <c r="B1298" i="12" s="1"/>
  <c r="F1298" i="12" s="1"/>
  <c r="C1036" i="3"/>
  <c r="D1036" i="3"/>
  <c r="E1036" i="3" s="1"/>
  <c r="D1298" i="12" l="1"/>
  <c r="C1298" i="12"/>
  <c r="E1298" i="12"/>
  <c r="G1298" i="12" s="1"/>
  <c r="H1036" i="3"/>
  <c r="I1036" i="3" s="1"/>
  <c r="B1299" i="12" l="1"/>
  <c r="F1299" i="12" s="1"/>
  <c r="B1037" i="3"/>
  <c r="G1037" i="3" s="1"/>
  <c r="D1299" i="12" l="1"/>
  <c r="C1299" i="12"/>
  <c r="E1299" i="12"/>
  <c r="D1037" i="3"/>
  <c r="E1037" i="3" s="1"/>
  <c r="H1037" i="3"/>
  <c r="I1037" i="3" s="1"/>
  <c r="C1037" i="3"/>
  <c r="G1299" i="12" l="1"/>
  <c r="B1300" i="12" s="1"/>
  <c r="F1300" i="12" s="1"/>
  <c r="B1038" i="3"/>
  <c r="G1038" i="3" s="1"/>
  <c r="C1300" i="12" l="1"/>
  <c r="D1300" i="12"/>
  <c r="E1300" i="12"/>
  <c r="D1038" i="3"/>
  <c r="E1038" i="3" s="1"/>
  <c r="H1038" i="3"/>
  <c r="I1038" i="3" s="1"/>
  <c r="C1038" i="3"/>
  <c r="G1300" i="12" l="1"/>
  <c r="B1301" i="12" s="1"/>
  <c r="F1301" i="12" s="1"/>
  <c r="B1039" i="3"/>
  <c r="G1039" i="3" s="1"/>
  <c r="D1301" i="12" l="1"/>
  <c r="C1301" i="12"/>
  <c r="E1301" i="12"/>
  <c r="D1039" i="3"/>
  <c r="E1039" i="3" s="1"/>
  <c r="H1039" i="3"/>
  <c r="I1039" i="3" s="1"/>
  <c r="C1039" i="3"/>
  <c r="G1301" i="12" l="1"/>
  <c r="B1302" i="12" s="1"/>
  <c r="F1302" i="12" s="1"/>
  <c r="B1040" i="3"/>
  <c r="G1040" i="3" s="1"/>
  <c r="D1302" i="12" l="1"/>
  <c r="C1302" i="12"/>
  <c r="E1302" i="12"/>
  <c r="C1040" i="3"/>
  <c r="D1040" i="3"/>
  <c r="E1040" i="3" s="1"/>
  <c r="G1302" i="12" l="1"/>
  <c r="B1303" i="12" s="1"/>
  <c r="F1303" i="12" s="1"/>
  <c r="H1040" i="3"/>
  <c r="I1040" i="3" s="1"/>
  <c r="D1303" i="12" l="1"/>
  <c r="C1303" i="12"/>
  <c r="E1303" i="12"/>
  <c r="G1303" i="12" s="1"/>
  <c r="B1041" i="3"/>
  <c r="G1041" i="3" s="1"/>
  <c r="B1304" i="12" l="1"/>
  <c r="F1304" i="12" s="1"/>
  <c r="C1041" i="3"/>
  <c r="D1041" i="3"/>
  <c r="E1041" i="3" s="1"/>
  <c r="H1041" i="3"/>
  <c r="I1041" i="3" s="1"/>
  <c r="D1304" i="12" l="1"/>
  <c r="C1304" i="12"/>
  <c r="E1304" i="12"/>
  <c r="B1042" i="3"/>
  <c r="G1042" i="3" s="1"/>
  <c r="G1304" i="12" l="1"/>
  <c r="B1305" i="12" s="1"/>
  <c r="F1305" i="12" s="1"/>
  <c r="C1042" i="3"/>
  <c r="D1042" i="3"/>
  <c r="E1042" i="3" s="1"/>
  <c r="D1305" i="12" l="1"/>
  <c r="C1305" i="12"/>
  <c r="E1305" i="12"/>
  <c r="G1305" i="12" s="1"/>
  <c r="H1042" i="3"/>
  <c r="I1042" i="3" s="1"/>
  <c r="B1306" i="12" l="1"/>
  <c r="F1306" i="12" s="1"/>
  <c r="B1043" i="3"/>
  <c r="G1043" i="3" s="1"/>
  <c r="D1306" i="12" l="1"/>
  <c r="C1306" i="12"/>
  <c r="E1306" i="12"/>
  <c r="D1043" i="3"/>
  <c r="E1043" i="3" s="1"/>
  <c r="C1043" i="3"/>
  <c r="H1043" i="3"/>
  <c r="I1043" i="3" s="1"/>
  <c r="G1306" i="12" l="1"/>
  <c r="B1307" i="12" s="1"/>
  <c r="F1307" i="12" s="1"/>
  <c r="B1044" i="3"/>
  <c r="G1044" i="3" s="1"/>
  <c r="D1307" i="12" l="1"/>
  <c r="C1307" i="12"/>
  <c r="E1307" i="12"/>
  <c r="D1044" i="3"/>
  <c r="E1044" i="3" s="1"/>
  <c r="C1044" i="3"/>
  <c r="G1307" i="12" l="1"/>
  <c r="B1308" i="12" s="1"/>
  <c r="F1308" i="12" s="1"/>
  <c r="H1044" i="3"/>
  <c r="I1044" i="3" s="1"/>
  <c r="C1308" i="12" l="1"/>
  <c r="D1308" i="12"/>
  <c r="E1308" i="12"/>
  <c r="B1045" i="3"/>
  <c r="G1045" i="3" s="1"/>
  <c r="G1308" i="12" l="1"/>
  <c r="B1309" i="12" s="1"/>
  <c r="F1309" i="12" s="1"/>
  <c r="C1045" i="3"/>
  <c r="D1045" i="3"/>
  <c r="E1045" i="3" s="1"/>
  <c r="H1045" i="3"/>
  <c r="I1045" i="3" s="1"/>
  <c r="D1309" i="12" l="1"/>
  <c r="C1309" i="12"/>
  <c r="E1309" i="12"/>
  <c r="B1046" i="3"/>
  <c r="G1046" i="3" s="1"/>
  <c r="G1309" i="12" l="1"/>
  <c r="B1310" i="12" s="1"/>
  <c r="F1310" i="12" s="1"/>
  <c r="C1046" i="3"/>
  <c r="D1046" i="3"/>
  <c r="E1046" i="3" s="1"/>
  <c r="H1046" i="3"/>
  <c r="I1046" i="3" s="1"/>
  <c r="D1310" i="12" l="1"/>
  <c r="C1310" i="12"/>
  <c r="E1310" i="12"/>
  <c r="G1310" i="12" s="1"/>
  <c r="B1047" i="3"/>
  <c r="G1047" i="3" s="1"/>
  <c r="B1311" i="12" l="1"/>
  <c r="F1311" i="12" s="1"/>
  <c r="C1047" i="3"/>
  <c r="D1047" i="3"/>
  <c r="E1047" i="3" s="1"/>
  <c r="H1047" i="3"/>
  <c r="I1047" i="3" s="1"/>
  <c r="D1311" i="12" l="1"/>
  <c r="C1311" i="12"/>
  <c r="E1311" i="12"/>
  <c r="G1311" i="12" s="1"/>
  <c r="B1048" i="3"/>
  <c r="G1048" i="3" s="1"/>
  <c r="B1312" i="12" l="1"/>
  <c r="F1312" i="12" s="1"/>
  <c r="C1048" i="3"/>
  <c r="D1048" i="3"/>
  <c r="E1048" i="3" s="1"/>
  <c r="H1048" i="3"/>
  <c r="I1048" i="3" s="1"/>
  <c r="C1312" i="12" l="1"/>
  <c r="D1312" i="12"/>
  <c r="E1312" i="12"/>
  <c r="B1049" i="3"/>
  <c r="G1049" i="3" s="1"/>
  <c r="G1312" i="12" l="1"/>
  <c r="B1313" i="12" s="1"/>
  <c r="F1313" i="12" s="1"/>
  <c r="C1049" i="3"/>
  <c r="D1049" i="3"/>
  <c r="E1049" i="3" s="1"/>
  <c r="H1049" i="3"/>
  <c r="I1049" i="3" s="1"/>
  <c r="D1313" i="12" l="1"/>
  <c r="C1313" i="12"/>
  <c r="E1313" i="12"/>
  <c r="B1050" i="3"/>
  <c r="G1050" i="3" s="1"/>
  <c r="G1313" i="12" l="1"/>
  <c r="B1314" i="12" s="1"/>
  <c r="F1314" i="12" s="1"/>
  <c r="D1050" i="3"/>
  <c r="E1050" i="3" s="1"/>
  <c r="C1050" i="3"/>
  <c r="H1050" i="3"/>
  <c r="I1050" i="3" s="1"/>
  <c r="D1314" i="12" l="1"/>
  <c r="C1314" i="12"/>
  <c r="E1314" i="12"/>
  <c r="B1051" i="3"/>
  <c r="G1051" i="3" s="1"/>
  <c r="G1314" i="12" l="1"/>
  <c r="B1315" i="12" s="1"/>
  <c r="F1315" i="12" s="1"/>
  <c r="C1051" i="3"/>
  <c r="D1051" i="3"/>
  <c r="E1051" i="3" s="1"/>
  <c r="D1315" i="12" l="1"/>
  <c r="C1315" i="12"/>
  <c r="E1315" i="12"/>
  <c r="H1051" i="3"/>
  <c r="I1051" i="3" s="1"/>
  <c r="G1315" i="12" l="1"/>
  <c r="B1316" i="12" s="1"/>
  <c r="F1316" i="12" s="1"/>
  <c r="B1052" i="3"/>
  <c r="G1052" i="3" s="1"/>
  <c r="D1316" i="12" l="1"/>
  <c r="C1316" i="12"/>
  <c r="E1316" i="12"/>
  <c r="C1052" i="3"/>
  <c r="D1052" i="3"/>
  <c r="E1052" i="3" s="1"/>
  <c r="H1052" i="3"/>
  <c r="I1052" i="3" s="1"/>
  <c r="G1316" i="12" l="1"/>
  <c r="B1317" i="12" s="1"/>
  <c r="F1317" i="12" s="1"/>
  <c r="B1053" i="3"/>
  <c r="G1053" i="3" s="1"/>
  <c r="D1317" i="12" l="1"/>
  <c r="C1317" i="12"/>
  <c r="E1317" i="12"/>
  <c r="G1317" i="12" s="1"/>
  <c r="C1053" i="3"/>
  <c r="D1053" i="3"/>
  <c r="E1053" i="3" s="1"/>
  <c r="H1053" i="3"/>
  <c r="I1053" i="3" s="1"/>
  <c r="B1318" i="12" l="1"/>
  <c r="F1318" i="12" s="1"/>
  <c r="B1054" i="3"/>
  <c r="G1054" i="3" s="1"/>
  <c r="D1318" i="12" l="1"/>
  <c r="C1318" i="12"/>
  <c r="E1318" i="12"/>
  <c r="D1054" i="3"/>
  <c r="E1054" i="3" s="1"/>
  <c r="C1054" i="3"/>
  <c r="G1318" i="12" l="1"/>
  <c r="B1319" i="12" s="1"/>
  <c r="F1319" i="12" s="1"/>
  <c r="H1054" i="3"/>
  <c r="I1054" i="3" s="1"/>
  <c r="D1319" i="12" l="1"/>
  <c r="C1319" i="12"/>
  <c r="E1319" i="12"/>
  <c r="B1055" i="3"/>
  <c r="G1055" i="3" s="1"/>
  <c r="G1319" i="12" l="1"/>
  <c r="B1320" i="12" s="1"/>
  <c r="F1320" i="12" s="1"/>
  <c r="C1055" i="3"/>
  <c r="D1055" i="3"/>
  <c r="E1055" i="3" s="1"/>
  <c r="H1055" i="3"/>
  <c r="I1055" i="3" s="1"/>
  <c r="C1320" i="12" l="1"/>
  <c r="D1320" i="12"/>
  <c r="E1320" i="12"/>
  <c r="B1056" i="3"/>
  <c r="G1056" i="3" s="1"/>
  <c r="G1320" i="12" l="1"/>
  <c r="B1321" i="12" s="1"/>
  <c r="F1321" i="12" s="1"/>
  <c r="C1056" i="3"/>
  <c r="D1056" i="3"/>
  <c r="E1056" i="3" s="1"/>
  <c r="H1056" i="3"/>
  <c r="I1056" i="3" s="1"/>
  <c r="D1321" i="12" l="1"/>
  <c r="C1321" i="12"/>
  <c r="E1321" i="12"/>
  <c r="B1057" i="3"/>
  <c r="G1057" i="3" s="1"/>
  <c r="G1321" i="12" l="1"/>
  <c r="B1322" i="12" s="1"/>
  <c r="F1322" i="12" s="1"/>
  <c r="C1057" i="3"/>
  <c r="D1057" i="3"/>
  <c r="E1057" i="3" s="1"/>
  <c r="D1322" i="12" l="1"/>
  <c r="C1322" i="12"/>
  <c r="E1322" i="12"/>
  <c r="G1322" i="12" s="1"/>
  <c r="H1057" i="3"/>
  <c r="I1057" i="3" s="1"/>
  <c r="B1323" i="12" l="1"/>
  <c r="F1323" i="12" s="1"/>
  <c r="B1058" i="3"/>
  <c r="G1058" i="3" s="1"/>
  <c r="D1323" i="12" l="1"/>
  <c r="C1323" i="12"/>
  <c r="E1323" i="12"/>
  <c r="G1323" i="12" s="1"/>
  <c r="C1058" i="3"/>
  <c r="D1058" i="3"/>
  <c r="E1058" i="3" s="1"/>
  <c r="H1058" i="3"/>
  <c r="I1058" i="3" s="1"/>
  <c r="B1324" i="12" l="1"/>
  <c r="F1324" i="12" s="1"/>
  <c r="B1059" i="3"/>
  <c r="G1059" i="3" s="1"/>
  <c r="C1324" i="12" l="1"/>
  <c r="D1324" i="12"/>
  <c r="E1324" i="12"/>
  <c r="C1059" i="3"/>
  <c r="D1059" i="3"/>
  <c r="E1059" i="3" s="1"/>
  <c r="H1059" i="3"/>
  <c r="I1059" i="3" s="1"/>
  <c r="G1324" i="12" l="1"/>
  <c r="B1325" i="12" s="1"/>
  <c r="F1325" i="12" s="1"/>
  <c r="B1060" i="3"/>
  <c r="G1060" i="3" s="1"/>
  <c r="D1325" i="12" l="1"/>
  <c r="C1325" i="12"/>
  <c r="E1325" i="12"/>
  <c r="C1060" i="3"/>
  <c r="D1060" i="3"/>
  <c r="E1060" i="3" s="1"/>
  <c r="H1060" i="3"/>
  <c r="I1060" i="3" s="1"/>
  <c r="G1325" i="12" l="1"/>
  <c r="B1326" i="12" s="1"/>
  <c r="F1326" i="12" s="1"/>
  <c r="B1061" i="3"/>
  <c r="G1061" i="3" s="1"/>
  <c r="D1326" i="12" l="1"/>
  <c r="C1326" i="12"/>
  <c r="E1326" i="12"/>
  <c r="C1061" i="3"/>
  <c r="D1061" i="3"/>
  <c r="E1061" i="3" s="1"/>
  <c r="G1326" i="12" l="1"/>
  <c r="B1327" i="12" s="1"/>
  <c r="F1327" i="12" s="1"/>
  <c r="H1061" i="3"/>
  <c r="I1061" i="3" s="1"/>
  <c r="D1327" i="12" l="1"/>
  <c r="C1327" i="12"/>
  <c r="E1327" i="12"/>
  <c r="G1327" i="12" s="1"/>
  <c r="B1062" i="3"/>
  <c r="G1062" i="3" s="1"/>
  <c r="B1328" i="12" l="1"/>
  <c r="F1328" i="12" s="1"/>
  <c r="C1062" i="3"/>
  <c r="D1062" i="3"/>
  <c r="E1062" i="3" s="1"/>
  <c r="H1062" i="3"/>
  <c r="I1062" i="3" s="1"/>
  <c r="D1328" i="12" l="1"/>
  <c r="C1328" i="12"/>
  <c r="E1328" i="12"/>
  <c r="B1063" i="3"/>
  <c r="G1063" i="3" s="1"/>
  <c r="G1328" i="12" l="1"/>
  <c r="B1329" i="12" s="1"/>
  <c r="F1329" i="12" s="1"/>
  <c r="C1063" i="3"/>
  <c r="D1063" i="3"/>
  <c r="E1063" i="3" s="1"/>
  <c r="D1329" i="12" l="1"/>
  <c r="C1329" i="12"/>
  <c r="E1329" i="12"/>
  <c r="G1329" i="12" s="1"/>
  <c r="H1063" i="3"/>
  <c r="I1063" i="3" s="1"/>
  <c r="B1330" i="12" l="1"/>
  <c r="F1330" i="12" s="1"/>
  <c r="B1064" i="3"/>
  <c r="G1064" i="3" s="1"/>
  <c r="D1330" i="12" l="1"/>
  <c r="C1330" i="12"/>
  <c r="E1330" i="12"/>
  <c r="C1064" i="3"/>
  <c r="D1064" i="3"/>
  <c r="E1064" i="3" s="1"/>
  <c r="H1064" i="3"/>
  <c r="I1064" i="3" s="1"/>
  <c r="G1330" i="12" l="1"/>
  <c r="B1331" i="12" s="1"/>
  <c r="F1331" i="12" s="1"/>
  <c r="B1065" i="3"/>
  <c r="G1065" i="3" s="1"/>
  <c r="D1331" i="12" l="1"/>
  <c r="C1331" i="12"/>
  <c r="E1331" i="12"/>
  <c r="C1065" i="3"/>
  <c r="D1065" i="3"/>
  <c r="E1065" i="3" s="1"/>
  <c r="H1065" i="3"/>
  <c r="I1065" i="3" s="1"/>
  <c r="G1331" i="12" l="1"/>
  <c r="B1332" i="12" s="1"/>
  <c r="F1332" i="12" s="1"/>
  <c r="B1066" i="3"/>
  <c r="G1066" i="3" s="1"/>
  <c r="C1332" i="12" l="1"/>
  <c r="D1332" i="12"/>
  <c r="E1332" i="12"/>
  <c r="D1066" i="3"/>
  <c r="E1066" i="3" s="1"/>
  <c r="H1066" i="3"/>
  <c r="I1066" i="3" s="1"/>
  <c r="C1066" i="3"/>
  <c r="G1332" i="12" l="1"/>
  <c r="B1333" i="12" s="1"/>
  <c r="F1333" i="12" s="1"/>
  <c r="B1067" i="3"/>
  <c r="G1067" i="3" s="1"/>
  <c r="D1333" i="12" l="1"/>
  <c r="C1333" i="12"/>
  <c r="E1333" i="12"/>
  <c r="C1067" i="3"/>
  <c r="D1067" i="3"/>
  <c r="E1067" i="3" s="1"/>
  <c r="H1067" i="3"/>
  <c r="I1067" i="3" s="1"/>
  <c r="G1333" i="12" l="1"/>
  <c r="B1334" i="12" s="1"/>
  <c r="F1334" i="12" s="1"/>
  <c r="B1068" i="3"/>
  <c r="G1068" i="3" s="1"/>
  <c r="D1334" i="12" l="1"/>
  <c r="C1334" i="12"/>
  <c r="E1334" i="12"/>
  <c r="G1334" i="12" s="1"/>
  <c r="D1068" i="3"/>
  <c r="E1068" i="3" s="1"/>
  <c r="C1068" i="3"/>
  <c r="H1068" i="3"/>
  <c r="I1068" i="3" s="1"/>
  <c r="B1335" i="12" l="1"/>
  <c r="F1335" i="12" s="1"/>
  <c r="B1069" i="3"/>
  <c r="G1069" i="3" s="1"/>
  <c r="D1335" i="12" l="1"/>
  <c r="C1335" i="12"/>
  <c r="E1335" i="12"/>
  <c r="G1335" i="12" s="1"/>
  <c r="D1069" i="3"/>
  <c r="E1069" i="3" s="1"/>
  <c r="C1069" i="3"/>
  <c r="H1069" i="3"/>
  <c r="I1069" i="3" s="1"/>
  <c r="B1336" i="12" l="1"/>
  <c r="F1336" i="12" s="1"/>
  <c r="B1070" i="3"/>
  <c r="G1070" i="3" s="1"/>
  <c r="C1336" i="12" l="1"/>
  <c r="D1336" i="12"/>
  <c r="E1336" i="12"/>
  <c r="D1070" i="3"/>
  <c r="E1070" i="3" s="1"/>
  <c r="C1070" i="3"/>
  <c r="G1336" i="12" l="1"/>
  <c r="B1337" i="12" s="1"/>
  <c r="F1337" i="12" s="1"/>
  <c r="H1070" i="3"/>
  <c r="I1070" i="3" s="1"/>
  <c r="D1337" i="12" l="1"/>
  <c r="C1337" i="12"/>
  <c r="E1337" i="12"/>
  <c r="B1071" i="3"/>
  <c r="G1071" i="3" s="1"/>
  <c r="G1337" i="12" l="1"/>
  <c r="B1338" i="12" s="1"/>
  <c r="F1338" i="12" s="1"/>
  <c r="C1071" i="3"/>
  <c r="D1071" i="3"/>
  <c r="E1071" i="3" s="1"/>
  <c r="H1071" i="3"/>
  <c r="I1071" i="3" s="1"/>
  <c r="C1338" i="12" l="1"/>
  <c r="D1338" i="12"/>
  <c r="E1338" i="12"/>
  <c r="B1072" i="3"/>
  <c r="G1072" i="3" s="1"/>
  <c r="G1338" i="12" l="1"/>
  <c r="B1339" i="12" s="1"/>
  <c r="F1339" i="12" s="1"/>
  <c r="C1072" i="3"/>
  <c r="D1072" i="3"/>
  <c r="E1072" i="3" s="1"/>
  <c r="H1072" i="3"/>
  <c r="I1072" i="3" s="1"/>
  <c r="D1339" i="12" l="1"/>
  <c r="C1339" i="12"/>
  <c r="E1339" i="12"/>
  <c r="B1073" i="3"/>
  <c r="G1073" i="3" s="1"/>
  <c r="G1339" i="12" l="1"/>
  <c r="B1340" i="12" s="1"/>
  <c r="F1340" i="12" s="1"/>
  <c r="D1073" i="3"/>
  <c r="E1073" i="3" s="1"/>
  <c r="C1073" i="3"/>
  <c r="H1073" i="3"/>
  <c r="I1073" i="3" s="1"/>
  <c r="D1340" i="12" l="1"/>
  <c r="C1340" i="12"/>
  <c r="E1340" i="12"/>
  <c r="B1074" i="3"/>
  <c r="G1074" i="3" s="1"/>
  <c r="G1340" i="12" l="1"/>
  <c r="B1341" i="12" s="1"/>
  <c r="F1341" i="12" s="1"/>
  <c r="C1074" i="3"/>
  <c r="D1074" i="3"/>
  <c r="E1074" i="3" s="1"/>
  <c r="H1074" i="3"/>
  <c r="I1074" i="3" s="1"/>
  <c r="D1341" i="12" l="1"/>
  <c r="C1341" i="12"/>
  <c r="E1341" i="12"/>
  <c r="G1341" i="12" s="1"/>
  <c r="B1075" i="3"/>
  <c r="G1075" i="3" s="1"/>
  <c r="B1342" i="12" l="1"/>
  <c r="F1342" i="12" s="1"/>
  <c r="D1075" i="3"/>
  <c r="E1075" i="3" s="1"/>
  <c r="C1075" i="3"/>
  <c r="H1075" i="3"/>
  <c r="I1075" i="3" s="1"/>
  <c r="D1342" i="12" l="1"/>
  <c r="C1342" i="12"/>
  <c r="E1342" i="12"/>
  <c r="G1342" i="12" s="1"/>
  <c r="B1076" i="3"/>
  <c r="G1076" i="3" s="1"/>
  <c r="B1343" i="12" l="1"/>
  <c r="F1343" i="12" s="1"/>
  <c r="C1076" i="3"/>
  <c r="D1076" i="3"/>
  <c r="E1076" i="3" s="1"/>
  <c r="D1343" i="12" l="1"/>
  <c r="C1343" i="12"/>
  <c r="E1343" i="12"/>
  <c r="H1076" i="3"/>
  <c r="I1076" i="3" s="1"/>
  <c r="G1343" i="12" l="1"/>
  <c r="B1344" i="12" s="1"/>
  <c r="F1344" i="12" s="1"/>
  <c r="B1077" i="3"/>
  <c r="G1077" i="3" s="1"/>
  <c r="C1344" i="12" l="1"/>
  <c r="D1344" i="12"/>
  <c r="E1344" i="12"/>
  <c r="C1077" i="3"/>
  <c r="D1077" i="3"/>
  <c r="E1077" i="3" s="1"/>
  <c r="H1077" i="3"/>
  <c r="I1077" i="3" s="1"/>
  <c r="G1344" i="12" l="1"/>
  <c r="B1345" i="12" s="1"/>
  <c r="F1345" i="12" s="1"/>
  <c r="B1078" i="3"/>
  <c r="G1078" i="3" s="1"/>
  <c r="D1345" i="12" l="1"/>
  <c r="C1345" i="12"/>
  <c r="E1345" i="12"/>
  <c r="C1078" i="3"/>
  <c r="D1078" i="3"/>
  <c r="E1078" i="3" s="1"/>
  <c r="H1078" i="3"/>
  <c r="I1078" i="3" s="1"/>
  <c r="G1345" i="12" l="1"/>
  <c r="B1346" i="12" s="1"/>
  <c r="F1346" i="12" s="1"/>
  <c r="B1079" i="3"/>
  <c r="G1079" i="3" s="1"/>
  <c r="C1346" i="12" l="1"/>
  <c r="D1346" i="12"/>
  <c r="E1346" i="12"/>
  <c r="D1079" i="3"/>
  <c r="E1079" i="3" s="1"/>
  <c r="H1079" i="3"/>
  <c r="I1079" i="3" s="1"/>
  <c r="C1079" i="3"/>
  <c r="G1346" i="12" l="1"/>
  <c r="B1347" i="12" s="1"/>
  <c r="F1347" i="12" s="1"/>
  <c r="B1080" i="3"/>
  <c r="G1080" i="3" s="1"/>
  <c r="D1347" i="12" l="1"/>
  <c r="C1347" i="12"/>
  <c r="E1347" i="12"/>
  <c r="D1080" i="3"/>
  <c r="E1080" i="3" s="1"/>
  <c r="C1080" i="3"/>
  <c r="H1080" i="3"/>
  <c r="I1080" i="3" s="1"/>
  <c r="G1347" i="12" l="1"/>
  <c r="B1348" i="12" s="1"/>
  <c r="F1348" i="12" s="1"/>
  <c r="B1081" i="3"/>
  <c r="G1081" i="3" s="1"/>
  <c r="C1348" i="12" l="1"/>
  <c r="D1348" i="12"/>
  <c r="E1348" i="12"/>
  <c r="G1348" i="12" s="1"/>
  <c r="C1081" i="3"/>
  <c r="D1081" i="3"/>
  <c r="E1081" i="3" s="1"/>
  <c r="H1081" i="3"/>
  <c r="I1081" i="3" s="1"/>
  <c r="B1349" i="12" l="1"/>
  <c r="F1349" i="12" s="1"/>
  <c r="B1082" i="3"/>
  <c r="G1082" i="3" s="1"/>
  <c r="C1349" i="12" l="1"/>
  <c r="D1349" i="12"/>
  <c r="E1349" i="12"/>
  <c r="C1082" i="3"/>
  <c r="D1082" i="3"/>
  <c r="E1082" i="3" s="1"/>
  <c r="H1082" i="3"/>
  <c r="I1082" i="3" s="1"/>
  <c r="G1349" i="12" l="1"/>
  <c r="B1350" i="12" s="1"/>
  <c r="F1350" i="12" s="1"/>
  <c r="B1083" i="3"/>
  <c r="G1083" i="3" s="1"/>
  <c r="D1350" i="12" l="1"/>
  <c r="C1350" i="12"/>
  <c r="E1350" i="12"/>
  <c r="G1350" i="12" s="1"/>
  <c r="C1083" i="3"/>
  <c r="H1083" i="3"/>
  <c r="I1083" i="3" s="1"/>
  <c r="D1083" i="3"/>
  <c r="E1083" i="3" s="1"/>
  <c r="B1351" i="12" l="1"/>
  <c r="F1351" i="12" s="1"/>
  <c r="B1084" i="3"/>
  <c r="G1084" i="3" s="1"/>
  <c r="D1351" i="12" l="1"/>
  <c r="C1351" i="12"/>
  <c r="E1351" i="12"/>
  <c r="C1084" i="3"/>
  <c r="D1084" i="3"/>
  <c r="E1084" i="3" s="1"/>
  <c r="H1084" i="3"/>
  <c r="I1084" i="3" s="1"/>
  <c r="G1351" i="12" l="1"/>
  <c r="B1352" i="12" s="1"/>
  <c r="F1352" i="12" s="1"/>
  <c r="B1085" i="3"/>
  <c r="G1085" i="3" s="1"/>
  <c r="D1352" i="12" l="1"/>
  <c r="C1352" i="12"/>
  <c r="E1352" i="12"/>
  <c r="G1352" i="12" s="1"/>
  <c r="C1085" i="3"/>
  <c r="D1085" i="3"/>
  <c r="E1085" i="3" s="1"/>
  <c r="H1085" i="3"/>
  <c r="I1085" i="3" s="1"/>
  <c r="B1353" i="12" l="1"/>
  <c r="F1353" i="12" s="1"/>
  <c r="B1086" i="3"/>
  <c r="G1086" i="3" s="1"/>
  <c r="D1353" i="12" l="1"/>
  <c r="C1353" i="12"/>
  <c r="E1353" i="12"/>
  <c r="G1353" i="12" s="1"/>
  <c r="C1086" i="3"/>
  <c r="D1086" i="3"/>
  <c r="E1086" i="3" s="1"/>
  <c r="H1086" i="3"/>
  <c r="I1086" i="3" s="1"/>
  <c r="B1354" i="12" l="1"/>
  <c r="F1354" i="12" s="1"/>
  <c r="B1087" i="3"/>
  <c r="G1087" i="3" s="1"/>
  <c r="D1354" i="12" l="1"/>
  <c r="C1354" i="12"/>
  <c r="E1354" i="12"/>
  <c r="G1354" i="12" s="1"/>
  <c r="C1087" i="3"/>
  <c r="D1087" i="3"/>
  <c r="E1087" i="3" s="1"/>
  <c r="H1087" i="3"/>
  <c r="I1087" i="3" s="1"/>
  <c r="B1355" i="12" l="1"/>
  <c r="F1355" i="12" s="1"/>
  <c r="B1088" i="3"/>
  <c r="G1088" i="3" s="1"/>
  <c r="D1355" i="12" l="1"/>
  <c r="C1355" i="12"/>
  <c r="E1355" i="12"/>
  <c r="C1088" i="3"/>
  <c r="D1088" i="3"/>
  <c r="E1088" i="3" s="1"/>
  <c r="G1355" i="12" l="1"/>
  <c r="B1356" i="12" s="1"/>
  <c r="F1356" i="12" s="1"/>
  <c r="H1088" i="3"/>
  <c r="I1088" i="3" s="1"/>
  <c r="D1356" i="12" l="1"/>
  <c r="C1356" i="12"/>
  <c r="E1356" i="12"/>
  <c r="B1089" i="3"/>
  <c r="G1089" i="3" s="1"/>
  <c r="G1356" i="12" l="1"/>
  <c r="B1357" i="12" s="1"/>
  <c r="F1357" i="12" s="1"/>
  <c r="C1089" i="3"/>
  <c r="D1089" i="3"/>
  <c r="E1089" i="3" s="1"/>
  <c r="H1089" i="3"/>
  <c r="I1089" i="3" s="1"/>
  <c r="D1357" i="12" l="1"/>
  <c r="C1357" i="12"/>
  <c r="E1357" i="12"/>
  <c r="B1090" i="3"/>
  <c r="G1090" i="3" s="1"/>
  <c r="G1357" i="12" l="1"/>
  <c r="B1358" i="12" s="1"/>
  <c r="F1358" i="12" s="1"/>
  <c r="C1090" i="3"/>
  <c r="D1090" i="3"/>
  <c r="E1090" i="3" s="1"/>
  <c r="H1090" i="3"/>
  <c r="I1090" i="3" s="1"/>
  <c r="D1358" i="12" l="1"/>
  <c r="C1358" i="12"/>
  <c r="E1358" i="12"/>
  <c r="G1358" i="12" s="1"/>
  <c r="B1091" i="3"/>
  <c r="G1091" i="3" s="1"/>
  <c r="B1359" i="12" l="1"/>
  <c r="F1359" i="12" s="1"/>
  <c r="C1091" i="3"/>
  <c r="D1091" i="3"/>
  <c r="E1091" i="3" s="1"/>
  <c r="H1091" i="3"/>
  <c r="I1091" i="3" s="1"/>
  <c r="D1359" i="12" l="1"/>
  <c r="C1359" i="12"/>
  <c r="E1359" i="12"/>
  <c r="B1092" i="3"/>
  <c r="G1092" i="3" s="1"/>
  <c r="G1359" i="12" l="1"/>
  <c r="B1360" i="12" s="1"/>
  <c r="F1360" i="12" s="1"/>
  <c r="C1092" i="3"/>
  <c r="D1092" i="3"/>
  <c r="E1092" i="3" s="1"/>
  <c r="H1092" i="3"/>
  <c r="I1092" i="3" s="1"/>
  <c r="C1360" i="12" l="1"/>
  <c r="D1360" i="12"/>
  <c r="E1360" i="12"/>
  <c r="G1360" i="12" s="1"/>
  <c r="B1093" i="3"/>
  <c r="G1093" i="3" s="1"/>
  <c r="B1361" i="12" l="1"/>
  <c r="F1361" i="12" s="1"/>
  <c r="C1093" i="3"/>
  <c r="D1093" i="3"/>
  <c r="E1093" i="3" s="1"/>
  <c r="C1361" i="12" l="1"/>
  <c r="D1361" i="12"/>
  <c r="G1361" i="12" s="1"/>
  <c r="E1361" i="12"/>
  <c r="H1093" i="3"/>
  <c r="I1093" i="3" s="1"/>
  <c r="B1362" i="12" l="1"/>
  <c r="F1362" i="12" s="1"/>
  <c r="B1094" i="3"/>
  <c r="G1094" i="3" s="1"/>
  <c r="D1362" i="12" l="1"/>
  <c r="C1362" i="12"/>
  <c r="E1362" i="12"/>
  <c r="C1094" i="3"/>
  <c r="D1094" i="3"/>
  <c r="E1094" i="3" s="1"/>
  <c r="H1094" i="3"/>
  <c r="I1094" i="3" s="1"/>
  <c r="G1362" i="12" l="1"/>
  <c r="B1363" i="12" s="1"/>
  <c r="F1363" i="12" s="1"/>
  <c r="B1095" i="3"/>
  <c r="G1095" i="3" s="1"/>
  <c r="D1363" i="12" l="1"/>
  <c r="C1363" i="12"/>
  <c r="E1363" i="12"/>
  <c r="C1095" i="3"/>
  <c r="D1095" i="3"/>
  <c r="E1095" i="3" s="1"/>
  <c r="G1363" i="12" l="1"/>
  <c r="B1364" i="12" s="1"/>
  <c r="F1364" i="12" s="1"/>
  <c r="H1095" i="3"/>
  <c r="I1095" i="3" s="1"/>
  <c r="D1364" i="12" l="1"/>
  <c r="C1364" i="12"/>
  <c r="E1364" i="12"/>
  <c r="B1096" i="3"/>
  <c r="G1096" i="3" s="1"/>
  <c r="G1364" i="12" l="1"/>
  <c r="B1365" i="12" s="1"/>
  <c r="F1365" i="12" s="1"/>
  <c r="D1096" i="3"/>
  <c r="E1096" i="3" s="1"/>
  <c r="C1096" i="3"/>
  <c r="H1096" i="3"/>
  <c r="I1096" i="3" s="1"/>
  <c r="D1365" i="12" l="1"/>
  <c r="C1365" i="12"/>
  <c r="E1365" i="12"/>
  <c r="B1097" i="3"/>
  <c r="G1097" i="3" s="1"/>
  <c r="G1365" i="12" l="1"/>
  <c r="B1366" i="12" s="1"/>
  <c r="F1366" i="12" s="1"/>
  <c r="C1097" i="3"/>
  <c r="D1097" i="3"/>
  <c r="E1097" i="3" s="1"/>
  <c r="H1097" i="3"/>
  <c r="I1097" i="3" s="1"/>
  <c r="D1366" i="12" l="1"/>
  <c r="C1366" i="12"/>
  <c r="E1366" i="12"/>
  <c r="B1098" i="3"/>
  <c r="G1098" i="3" s="1"/>
  <c r="G1366" i="12" l="1"/>
  <c r="B1367" i="12" s="1"/>
  <c r="F1367" i="12" s="1"/>
  <c r="C1098" i="3"/>
  <c r="D1098" i="3"/>
  <c r="E1098" i="3" s="1"/>
  <c r="H1098" i="3"/>
  <c r="I1098" i="3" s="1"/>
  <c r="D1367" i="12" l="1"/>
  <c r="C1367" i="12"/>
  <c r="E1367" i="12"/>
  <c r="B1099" i="3"/>
  <c r="G1099" i="3" s="1"/>
  <c r="G1367" i="12" l="1"/>
  <c r="B1368" i="12" s="1"/>
  <c r="F1368" i="12" s="1"/>
  <c r="C1099" i="3"/>
  <c r="D1099" i="3"/>
  <c r="E1099" i="3" s="1"/>
  <c r="H1099" i="3"/>
  <c r="I1099" i="3" s="1"/>
  <c r="D1368" i="12" l="1"/>
  <c r="C1368" i="12"/>
  <c r="E1368" i="12"/>
  <c r="B1100" i="3"/>
  <c r="G1100" i="3" s="1"/>
  <c r="G1368" i="12" l="1"/>
  <c r="B1369" i="12" s="1"/>
  <c r="F1369" i="12" s="1"/>
  <c r="C1100" i="3"/>
  <c r="D1100" i="3"/>
  <c r="E1100" i="3" s="1"/>
  <c r="H1100" i="3"/>
  <c r="I1100" i="3" s="1"/>
  <c r="D1369" i="12" l="1"/>
  <c r="C1369" i="12"/>
  <c r="E1369" i="12"/>
  <c r="B1101" i="3"/>
  <c r="G1101" i="3" s="1"/>
  <c r="G1369" i="12" l="1"/>
  <c r="B1370" i="12" s="1"/>
  <c r="F1370" i="12" s="1"/>
  <c r="C1101" i="3"/>
  <c r="D1101" i="3"/>
  <c r="E1101" i="3" s="1"/>
  <c r="H1101" i="3"/>
  <c r="I1101" i="3" s="1"/>
  <c r="D1370" i="12" l="1"/>
  <c r="C1370" i="12"/>
  <c r="E1370" i="12"/>
  <c r="B1102" i="3"/>
  <c r="G1102" i="3" s="1"/>
  <c r="G1370" i="12" l="1"/>
  <c r="B1371" i="12" s="1"/>
  <c r="F1371" i="12" s="1"/>
  <c r="C1102" i="3"/>
  <c r="D1102" i="3"/>
  <c r="E1102" i="3" s="1"/>
  <c r="H1102" i="3"/>
  <c r="I1102" i="3" s="1"/>
  <c r="D1371" i="12" l="1"/>
  <c r="C1371" i="12"/>
  <c r="E1371" i="12"/>
  <c r="B1103" i="3"/>
  <c r="G1103" i="3" s="1"/>
  <c r="G1371" i="12" l="1"/>
  <c r="B1372" i="12" s="1"/>
  <c r="F1372" i="12" s="1"/>
  <c r="C1103" i="3"/>
  <c r="D1103" i="3"/>
  <c r="E1103" i="3" s="1"/>
  <c r="H1103" i="3"/>
  <c r="I1103" i="3" s="1"/>
  <c r="C1372" i="12" l="1"/>
  <c r="D1372" i="12"/>
  <c r="G1372" i="12" s="1"/>
  <c r="E1372" i="12"/>
  <c r="B1104" i="3"/>
  <c r="G1104" i="3" s="1"/>
  <c r="B1373" i="12" l="1"/>
  <c r="F1373" i="12" s="1"/>
  <c r="C1104" i="3"/>
  <c r="D1104" i="3"/>
  <c r="E1104" i="3" s="1"/>
  <c r="H1104" i="3"/>
  <c r="I1104" i="3" s="1"/>
  <c r="C1373" i="12" l="1"/>
  <c r="D1373" i="12"/>
  <c r="E1373" i="12"/>
  <c r="B1105" i="3"/>
  <c r="G1105" i="3" s="1"/>
  <c r="G1373" i="12" l="1"/>
  <c r="B1374" i="12" s="1"/>
  <c r="F1374" i="12" s="1"/>
  <c r="C1105" i="3"/>
  <c r="H1105" i="3"/>
  <c r="I1105" i="3" s="1"/>
  <c r="D1105" i="3"/>
  <c r="E1105" i="3" s="1"/>
  <c r="D1374" i="12" l="1"/>
  <c r="C1374" i="12"/>
  <c r="E1374" i="12"/>
  <c r="B1106" i="3"/>
  <c r="G1106" i="3" s="1"/>
  <c r="G1374" i="12" l="1"/>
  <c r="B1375" i="12" s="1"/>
  <c r="F1375" i="12" s="1"/>
  <c r="C1106" i="3"/>
  <c r="D1106" i="3"/>
  <c r="E1106" i="3" s="1"/>
  <c r="H1106" i="3"/>
  <c r="I1106" i="3" s="1"/>
  <c r="C1375" i="12" l="1"/>
  <c r="D1375" i="12"/>
  <c r="E1375" i="12"/>
  <c r="B1107" i="3"/>
  <c r="G1107" i="3" s="1"/>
  <c r="G1375" i="12" l="1"/>
  <c r="B1376" i="12" s="1"/>
  <c r="F1376" i="12" s="1"/>
  <c r="D1107" i="3"/>
  <c r="E1107" i="3" s="1"/>
  <c r="C1107" i="3"/>
  <c r="H1107" i="3"/>
  <c r="I1107" i="3" s="1"/>
  <c r="D1376" i="12" l="1"/>
  <c r="C1376" i="12"/>
  <c r="E1376" i="12"/>
  <c r="B1108" i="3"/>
  <c r="G1108" i="3" s="1"/>
  <c r="G1376" i="12" l="1"/>
  <c r="B1377" i="12" s="1"/>
  <c r="F1377" i="12" s="1"/>
  <c r="C1108" i="3"/>
  <c r="D1108" i="3"/>
  <c r="E1108" i="3" s="1"/>
  <c r="H1108" i="3"/>
  <c r="I1108" i="3" s="1"/>
  <c r="D1377" i="12" l="1"/>
  <c r="C1377" i="12"/>
  <c r="E1377" i="12"/>
  <c r="B1109" i="3"/>
  <c r="G1109" i="3" s="1"/>
  <c r="G1377" i="12" l="1"/>
  <c r="B1378" i="12" s="1"/>
  <c r="F1378" i="12" s="1"/>
  <c r="C1109" i="3"/>
  <c r="D1109" i="3"/>
  <c r="E1109" i="3" s="1"/>
  <c r="H1109" i="3"/>
  <c r="I1109" i="3" s="1"/>
  <c r="D1378" i="12" l="1"/>
  <c r="C1378" i="12"/>
  <c r="E1378" i="12"/>
  <c r="B1110" i="3"/>
  <c r="G1110" i="3" s="1"/>
  <c r="G1378" i="12" l="1"/>
  <c r="B1379" i="12" s="1"/>
  <c r="F1379" i="12" s="1"/>
  <c r="C1110" i="3"/>
  <c r="D1110" i="3"/>
  <c r="E1110" i="3" s="1"/>
  <c r="H1110" i="3"/>
  <c r="I1110" i="3" s="1"/>
  <c r="C1379" i="12" l="1"/>
  <c r="D1379" i="12"/>
  <c r="E1379" i="12"/>
  <c r="B1111" i="3"/>
  <c r="G1111" i="3" s="1"/>
  <c r="G1379" i="12" l="1"/>
  <c r="B1380" i="12" s="1"/>
  <c r="F1380" i="12" s="1"/>
  <c r="C1111" i="3"/>
  <c r="D1111" i="3"/>
  <c r="E1111" i="3" s="1"/>
  <c r="H1111" i="3"/>
  <c r="I1111" i="3" s="1"/>
  <c r="D1380" i="12" l="1"/>
  <c r="C1380" i="12"/>
  <c r="E1380" i="12"/>
  <c r="B1112" i="3"/>
  <c r="G1112" i="3" s="1"/>
  <c r="G1380" i="12" l="1"/>
  <c r="B1381" i="12" s="1"/>
  <c r="F1381" i="12" s="1"/>
  <c r="C1112" i="3"/>
  <c r="D1112" i="3"/>
  <c r="E1112" i="3" s="1"/>
  <c r="H1112" i="3"/>
  <c r="I1112" i="3" s="1"/>
  <c r="C1381" i="12" l="1"/>
  <c r="D1381" i="12"/>
  <c r="E1381" i="12"/>
  <c r="B1113" i="3"/>
  <c r="G1113" i="3" s="1"/>
  <c r="G1381" i="12" l="1"/>
  <c r="B1382" i="12" s="1"/>
  <c r="F1382" i="12" s="1"/>
  <c r="C1113" i="3"/>
  <c r="D1113" i="3"/>
  <c r="E1113" i="3" s="1"/>
  <c r="H1113" i="3"/>
  <c r="I1113" i="3" s="1"/>
  <c r="D1382" i="12" l="1"/>
  <c r="C1382" i="12"/>
  <c r="E1382" i="12"/>
  <c r="B1114" i="3"/>
  <c r="G1114" i="3" s="1"/>
  <c r="G1382" i="12" l="1"/>
  <c r="B1383" i="12" s="1"/>
  <c r="F1383" i="12" s="1"/>
  <c r="C1114" i="3"/>
  <c r="D1114" i="3"/>
  <c r="E1114" i="3" s="1"/>
  <c r="H1114" i="3"/>
  <c r="I1114" i="3" s="1"/>
  <c r="C1383" i="12" l="1"/>
  <c r="D1383" i="12"/>
  <c r="E1383" i="12"/>
  <c r="B1115" i="3"/>
  <c r="G1115" i="3" s="1"/>
  <c r="G1383" i="12" l="1"/>
  <c r="B1384" i="12" s="1"/>
  <c r="F1384" i="12" s="1"/>
  <c r="C1115" i="3"/>
  <c r="H1115" i="3"/>
  <c r="I1115" i="3" s="1"/>
  <c r="D1115" i="3"/>
  <c r="E1115" i="3" s="1"/>
  <c r="C1384" i="12" l="1"/>
  <c r="D1384" i="12"/>
  <c r="E1384" i="12"/>
  <c r="B1116" i="3"/>
  <c r="G1116" i="3" s="1"/>
  <c r="G1384" i="12" l="1"/>
  <c r="B1385" i="12" s="1"/>
  <c r="F1385" i="12" s="1"/>
  <c r="C1116" i="3"/>
  <c r="D1116" i="3"/>
  <c r="E1116" i="3" s="1"/>
  <c r="H1116" i="3"/>
  <c r="I1116" i="3" s="1"/>
  <c r="C1385" i="12" l="1"/>
  <c r="D1385" i="12"/>
  <c r="E1385" i="12"/>
  <c r="B1117" i="3"/>
  <c r="G1117" i="3" s="1"/>
  <c r="G1385" i="12" l="1"/>
  <c r="B1386" i="12" s="1"/>
  <c r="F1386" i="12" s="1"/>
  <c r="C1117" i="3"/>
  <c r="D1117" i="3"/>
  <c r="E1117" i="3" s="1"/>
  <c r="H1117" i="3"/>
  <c r="I1117" i="3" s="1"/>
  <c r="D1386" i="12" l="1"/>
  <c r="C1386" i="12"/>
  <c r="E1386" i="12"/>
  <c r="B1118" i="3"/>
  <c r="G1118" i="3" s="1"/>
  <c r="G1386" i="12" l="1"/>
  <c r="B1387" i="12" s="1"/>
  <c r="F1387" i="12" s="1"/>
  <c r="D1118" i="3"/>
  <c r="E1118" i="3" s="1"/>
  <c r="C1118" i="3"/>
  <c r="D1387" i="12" l="1"/>
  <c r="C1387" i="12"/>
  <c r="E1387" i="12"/>
  <c r="H1118" i="3"/>
  <c r="I1118" i="3" s="1"/>
  <c r="G1387" i="12" l="1"/>
  <c r="B1388" i="12" s="1"/>
  <c r="F1388" i="12" s="1"/>
  <c r="B1119" i="3"/>
  <c r="G1119" i="3" s="1"/>
  <c r="D1388" i="12" l="1"/>
  <c r="C1388" i="12"/>
  <c r="E1388" i="12"/>
  <c r="D1119" i="3"/>
  <c r="E1119" i="3" s="1"/>
  <c r="C1119" i="3"/>
  <c r="H1119" i="3"/>
  <c r="I1119" i="3" s="1"/>
  <c r="G1388" i="12" l="1"/>
  <c r="B1389" i="12" s="1"/>
  <c r="F1389" i="12" s="1"/>
  <c r="B1120" i="3"/>
  <c r="G1120" i="3" s="1"/>
  <c r="D1389" i="12" l="1"/>
  <c r="C1389" i="12"/>
  <c r="E1389" i="12"/>
  <c r="G1389" i="12" s="1"/>
  <c r="D1120" i="3"/>
  <c r="E1120" i="3" s="1"/>
  <c r="C1120" i="3"/>
  <c r="H1120" i="3"/>
  <c r="I1120" i="3" s="1"/>
  <c r="B1390" i="12" l="1"/>
  <c r="F1390" i="12" s="1"/>
  <c r="B1121" i="3"/>
  <c r="G1121" i="3" s="1"/>
  <c r="D1390" i="12" l="1"/>
  <c r="C1390" i="12"/>
  <c r="E1390" i="12"/>
  <c r="G1390" i="12" s="1"/>
  <c r="C1121" i="3"/>
  <c r="D1121" i="3"/>
  <c r="E1121" i="3" s="1"/>
  <c r="H1121" i="3"/>
  <c r="I1121" i="3" s="1"/>
  <c r="B1391" i="12" l="1"/>
  <c r="F1391" i="12" s="1"/>
  <c r="B1122" i="3"/>
  <c r="G1122" i="3" s="1"/>
  <c r="C1391" i="12" l="1"/>
  <c r="D1391" i="12"/>
  <c r="E1391" i="12"/>
  <c r="D1122" i="3"/>
  <c r="E1122" i="3" s="1"/>
  <c r="C1122" i="3"/>
  <c r="G1391" i="12" l="1"/>
  <c r="B1392" i="12" s="1"/>
  <c r="F1392" i="12" s="1"/>
  <c r="H1122" i="3"/>
  <c r="I1122" i="3" s="1"/>
  <c r="C1392" i="12" l="1"/>
  <c r="D1392" i="12"/>
  <c r="E1392" i="12"/>
  <c r="B1123" i="3"/>
  <c r="G1123" i="3" s="1"/>
  <c r="G1392" i="12" l="1"/>
  <c r="B1393" i="12" s="1"/>
  <c r="F1393" i="12" s="1"/>
  <c r="D1123" i="3"/>
  <c r="E1123" i="3" s="1"/>
  <c r="C1123" i="3"/>
  <c r="H1123" i="3"/>
  <c r="I1123" i="3" s="1"/>
  <c r="D1393" i="12" l="1"/>
  <c r="C1393" i="12"/>
  <c r="E1393" i="12"/>
  <c r="B1124" i="3"/>
  <c r="G1124" i="3" s="1"/>
  <c r="G1393" i="12" l="1"/>
  <c r="B1394" i="12" s="1"/>
  <c r="F1394" i="12" s="1"/>
  <c r="C1124" i="3"/>
  <c r="D1124" i="3"/>
  <c r="E1124" i="3" s="1"/>
  <c r="H1124" i="3"/>
  <c r="I1124" i="3" s="1"/>
  <c r="D1394" i="12" l="1"/>
  <c r="C1394" i="12"/>
  <c r="E1394" i="12"/>
  <c r="B1125" i="3"/>
  <c r="G1125" i="3" s="1"/>
  <c r="G1394" i="12" l="1"/>
  <c r="B1395" i="12" s="1"/>
  <c r="F1395" i="12" s="1"/>
  <c r="C1125" i="3"/>
  <c r="D1125" i="3"/>
  <c r="E1125" i="3" s="1"/>
  <c r="H1125" i="3"/>
  <c r="I1125" i="3" s="1"/>
  <c r="D1395" i="12" l="1"/>
  <c r="C1395" i="12"/>
  <c r="E1395" i="12"/>
  <c r="G1395" i="12" s="1"/>
  <c r="B1126" i="3"/>
  <c r="G1126" i="3" s="1"/>
  <c r="B1396" i="12" l="1"/>
  <c r="F1396" i="12" s="1"/>
  <c r="C1126" i="3"/>
  <c r="H1126" i="3"/>
  <c r="I1126" i="3" s="1"/>
  <c r="D1126" i="3"/>
  <c r="E1126" i="3" s="1"/>
  <c r="D1396" i="12" l="1"/>
  <c r="C1396" i="12"/>
  <c r="E1396" i="12"/>
  <c r="G1396" i="12" s="1"/>
  <c r="B1127" i="3"/>
  <c r="G1127" i="3" s="1"/>
  <c r="B1397" i="12" l="1"/>
  <c r="F1397" i="12" s="1"/>
  <c r="C1127" i="3"/>
  <c r="D1127" i="3"/>
  <c r="E1127" i="3" s="1"/>
  <c r="H1127" i="3"/>
  <c r="I1127" i="3" s="1"/>
  <c r="C1397" i="12" l="1"/>
  <c r="D1397" i="12"/>
  <c r="E1397" i="12"/>
  <c r="B1128" i="3"/>
  <c r="G1128" i="3" s="1"/>
  <c r="G1397" i="12" l="1"/>
  <c r="B1398" i="12" s="1"/>
  <c r="F1398" i="12" s="1"/>
  <c r="D1128" i="3"/>
  <c r="E1128" i="3" s="1"/>
  <c r="H1128" i="3"/>
  <c r="I1128" i="3" s="1"/>
  <c r="C1128" i="3"/>
  <c r="C1398" i="12" l="1"/>
  <c r="D1398" i="12"/>
  <c r="E1398" i="12"/>
  <c r="B1129" i="3"/>
  <c r="G1129" i="3" s="1"/>
  <c r="G1398" i="12" l="1"/>
  <c r="B1399" i="12" s="1"/>
  <c r="F1399" i="12" s="1"/>
  <c r="D1129" i="3"/>
  <c r="E1129" i="3" s="1"/>
  <c r="C1129" i="3"/>
  <c r="H1129" i="3"/>
  <c r="I1129" i="3" s="1"/>
  <c r="C1399" i="12" l="1"/>
  <c r="D1399" i="12"/>
  <c r="E1399" i="12"/>
  <c r="B1130" i="3"/>
  <c r="G1130" i="3" s="1"/>
  <c r="G1399" i="12" l="1"/>
  <c r="B1400" i="12" s="1"/>
  <c r="F1400" i="12" s="1"/>
  <c r="C1130" i="3"/>
  <c r="D1130" i="3"/>
  <c r="E1130" i="3" s="1"/>
  <c r="H1130" i="3"/>
  <c r="I1130" i="3" s="1"/>
  <c r="D1400" i="12" l="1"/>
  <c r="C1400" i="12"/>
  <c r="E1400" i="12"/>
  <c r="B1131" i="3"/>
  <c r="G1131" i="3" s="1"/>
  <c r="G1400" i="12" l="1"/>
  <c r="B1401" i="12" s="1"/>
  <c r="F1401" i="12" s="1"/>
  <c r="C1131" i="3"/>
  <c r="D1131" i="3"/>
  <c r="E1131" i="3" s="1"/>
  <c r="H1131" i="3"/>
  <c r="I1131" i="3" s="1"/>
  <c r="D1401" i="12" l="1"/>
  <c r="C1401" i="12"/>
  <c r="E1401" i="12"/>
  <c r="G1401" i="12" s="1"/>
  <c r="B1132" i="3"/>
  <c r="G1132" i="3" s="1"/>
  <c r="B1402" i="12" l="1"/>
  <c r="F1402" i="12" s="1"/>
  <c r="D1132" i="3"/>
  <c r="E1132" i="3" s="1"/>
  <c r="C1132" i="3"/>
  <c r="H1132" i="3"/>
  <c r="I1132" i="3" s="1"/>
  <c r="D1402" i="12" l="1"/>
  <c r="C1402" i="12"/>
  <c r="E1402" i="12"/>
  <c r="G1402" i="12" s="1"/>
  <c r="B1133" i="3"/>
  <c r="G1133" i="3" s="1"/>
  <c r="B1403" i="12" l="1"/>
  <c r="F1403" i="12" s="1"/>
  <c r="C1133" i="3"/>
  <c r="D1133" i="3"/>
  <c r="E1133" i="3" s="1"/>
  <c r="H1133" i="3"/>
  <c r="I1133" i="3" s="1"/>
  <c r="C1403" i="12" l="1"/>
  <c r="D1403" i="12"/>
  <c r="E1403" i="12"/>
  <c r="B1134" i="3"/>
  <c r="G1134" i="3" s="1"/>
  <c r="G1403" i="12" l="1"/>
  <c r="B1404" i="12" s="1"/>
  <c r="F1404" i="12" s="1"/>
  <c r="D1134" i="3"/>
  <c r="E1134" i="3" s="1"/>
  <c r="H1134" i="3"/>
  <c r="I1134" i="3" s="1"/>
  <c r="C1134" i="3"/>
  <c r="C1404" i="12" l="1"/>
  <c r="D1404" i="12"/>
  <c r="E1404" i="12"/>
  <c r="B1135" i="3"/>
  <c r="G1135" i="3" s="1"/>
  <c r="G1404" i="12" l="1"/>
  <c r="B1405" i="12" s="1"/>
  <c r="F1405" i="12" s="1"/>
  <c r="D1135" i="3"/>
  <c r="E1135" i="3" s="1"/>
  <c r="C1135" i="3"/>
  <c r="H1135" i="3"/>
  <c r="I1135" i="3" s="1"/>
  <c r="D1405" i="12" l="1"/>
  <c r="C1405" i="12"/>
  <c r="E1405" i="12"/>
  <c r="B1136" i="3"/>
  <c r="G1136" i="3" s="1"/>
  <c r="G1405" i="12" l="1"/>
  <c r="B1406" i="12" s="1"/>
  <c r="F1406" i="12" s="1"/>
  <c r="C1136" i="3"/>
  <c r="D1136" i="3"/>
  <c r="E1136" i="3" s="1"/>
  <c r="H1136" i="3"/>
  <c r="I1136" i="3" s="1"/>
  <c r="D1406" i="12" l="1"/>
  <c r="C1406" i="12"/>
  <c r="E1406" i="12"/>
  <c r="B1137" i="3"/>
  <c r="G1137" i="3" s="1"/>
  <c r="G1406" i="12" l="1"/>
  <c r="B1407" i="12" s="1"/>
  <c r="F1407" i="12" s="1"/>
  <c r="C1137" i="3"/>
  <c r="D1137" i="3"/>
  <c r="E1137" i="3" s="1"/>
  <c r="H1137" i="3"/>
  <c r="I1137" i="3" s="1"/>
  <c r="D1407" i="12" l="1"/>
  <c r="C1407" i="12"/>
  <c r="E1407" i="12"/>
  <c r="G1407" i="12" s="1"/>
  <c r="B1138" i="3"/>
  <c r="G1138" i="3" s="1"/>
  <c r="B1408" i="12" l="1"/>
  <c r="F1408" i="12" s="1"/>
  <c r="C1138" i="3"/>
  <c r="D1138" i="3"/>
  <c r="E1138" i="3" s="1"/>
  <c r="D1408" i="12" l="1"/>
  <c r="C1408" i="12"/>
  <c r="E1408" i="12"/>
  <c r="H1138" i="3"/>
  <c r="I1138" i="3" s="1"/>
  <c r="G1408" i="12" l="1"/>
  <c r="B1409" i="12" s="1"/>
  <c r="F1409" i="12" s="1"/>
  <c r="B1139" i="3"/>
  <c r="G1139" i="3" s="1"/>
  <c r="D1409" i="12" l="1"/>
  <c r="C1409" i="12"/>
  <c r="E1409" i="12"/>
  <c r="C1139" i="3"/>
  <c r="D1139" i="3"/>
  <c r="E1139" i="3" s="1"/>
  <c r="H1139" i="3"/>
  <c r="I1139" i="3" s="1"/>
  <c r="G1409" i="12" l="1"/>
  <c r="B1410" i="12" s="1"/>
  <c r="F1410" i="12" s="1"/>
  <c r="B1140" i="3"/>
  <c r="G1140" i="3" s="1"/>
  <c r="C1410" i="12" l="1"/>
  <c r="D1410" i="12"/>
  <c r="E1410" i="12"/>
  <c r="C1140" i="3"/>
  <c r="D1140" i="3"/>
  <c r="E1140" i="3" s="1"/>
  <c r="H1140" i="3"/>
  <c r="I1140" i="3" s="1"/>
  <c r="G1410" i="12" l="1"/>
  <c r="B1411" i="12" s="1"/>
  <c r="F1411" i="12" s="1"/>
  <c r="B1141" i="3"/>
  <c r="G1141" i="3" s="1"/>
  <c r="D1411" i="12" l="1"/>
  <c r="C1411" i="12"/>
  <c r="E1411" i="12"/>
  <c r="D1141" i="3"/>
  <c r="E1141" i="3" s="1"/>
  <c r="C1141" i="3"/>
  <c r="H1141" i="3"/>
  <c r="I1141" i="3" s="1"/>
  <c r="G1411" i="12" l="1"/>
  <c r="B1412" i="12" s="1"/>
  <c r="F1412" i="12" s="1"/>
  <c r="B1142" i="3"/>
  <c r="G1142" i="3" s="1"/>
  <c r="C1412" i="12" l="1"/>
  <c r="D1412" i="12"/>
  <c r="E1412" i="12"/>
  <c r="D1142" i="3"/>
  <c r="E1142" i="3" s="1"/>
  <c r="C1142" i="3"/>
  <c r="H1142" i="3"/>
  <c r="I1142" i="3" s="1"/>
  <c r="G1412" i="12" l="1"/>
  <c r="B1413" i="12" s="1"/>
  <c r="F1413" i="12" s="1"/>
  <c r="B1143" i="3"/>
  <c r="G1143" i="3" s="1"/>
  <c r="D1413" i="12" l="1"/>
  <c r="C1413" i="12"/>
  <c r="E1413" i="12"/>
  <c r="D1143" i="3"/>
  <c r="E1143" i="3" s="1"/>
  <c r="C1143" i="3"/>
  <c r="G1413" i="12" l="1"/>
  <c r="B1414" i="12" s="1"/>
  <c r="F1414" i="12" s="1"/>
  <c r="H1143" i="3"/>
  <c r="I1143" i="3" s="1"/>
  <c r="C1414" i="12" l="1"/>
  <c r="D1414" i="12"/>
  <c r="E1414" i="12"/>
  <c r="B1144" i="3"/>
  <c r="G1144" i="3" s="1"/>
  <c r="G1414" i="12" l="1"/>
  <c r="B1415" i="12" s="1"/>
  <c r="F1415" i="12" s="1"/>
  <c r="C1144" i="3"/>
  <c r="D1144" i="3"/>
  <c r="E1144" i="3" s="1"/>
  <c r="H1144" i="3"/>
  <c r="I1144" i="3" s="1"/>
  <c r="C1415" i="12" l="1"/>
  <c r="D1415" i="12"/>
  <c r="E1415" i="12"/>
  <c r="B1145" i="3"/>
  <c r="G1145" i="3" s="1"/>
  <c r="G1415" i="12" l="1"/>
  <c r="B1416" i="12" s="1"/>
  <c r="F1416" i="12" s="1"/>
  <c r="D1145" i="3"/>
  <c r="E1145" i="3" s="1"/>
  <c r="C1145" i="3"/>
  <c r="H1145" i="3"/>
  <c r="I1145" i="3" s="1"/>
  <c r="C1416" i="12" l="1"/>
  <c r="D1416" i="12"/>
  <c r="E1416" i="12"/>
  <c r="B1146" i="3"/>
  <c r="G1146" i="3" s="1"/>
  <c r="G1416" i="12" l="1"/>
  <c r="B1417" i="12" s="1"/>
  <c r="F1417" i="12" s="1"/>
  <c r="D1146" i="3"/>
  <c r="E1146" i="3" s="1"/>
  <c r="C1146" i="3"/>
  <c r="H1146" i="3"/>
  <c r="I1146" i="3" s="1"/>
  <c r="D1417" i="12" l="1"/>
  <c r="C1417" i="12"/>
  <c r="E1417" i="12"/>
  <c r="G1417" i="12" s="1"/>
  <c r="B1147" i="3"/>
  <c r="G1147" i="3" s="1"/>
  <c r="B1418" i="12" l="1"/>
  <c r="F1418" i="12" s="1"/>
  <c r="D1147" i="3"/>
  <c r="E1147" i="3" s="1"/>
  <c r="C1147" i="3"/>
  <c r="D1418" i="12" l="1"/>
  <c r="C1418" i="12"/>
  <c r="E1418" i="12"/>
  <c r="H1147" i="3"/>
  <c r="I1147" i="3" s="1"/>
  <c r="G1418" i="12" l="1"/>
  <c r="B1419" i="12" s="1"/>
  <c r="F1419" i="12" s="1"/>
  <c r="B1148" i="3"/>
  <c r="G1148" i="3" s="1"/>
  <c r="D1419" i="12" l="1"/>
  <c r="C1419" i="12"/>
  <c r="E1419" i="12"/>
  <c r="C1148" i="3"/>
  <c r="D1148" i="3"/>
  <c r="E1148" i="3" s="1"/>
  <c r="H1148" i="3"/>
  <c r="I1148" i="3" s="1"/>
  <c r="G1419" i="12" l="1"/>
  <c r="B1420" i="12" s="1"/>
  <c r="F1420" i="12" s="1"/>
  <c r="B1149" i="3"/>
  <c r="G1149" i="3" s="1"/>
  <c r="D1420" i="12" l="1"/>
  <c r="C1420" i="12"/>
  <c r="E1420" i="12"/>
  <c r="C1149" i="3"/>
  <c r="D1149" i="3"/>
  <c r="E1149" i="3" s="1"/>
  <c r="H1149" i="3"/>
  <c r="I1149" i="3" s="1"/>
  <c r="G1420" i="12" l="1"/>
  <c r="B1421" i="12" s="1"/>
  <c r="F1421" i="12" s="1"/>
  <c r="B1150" i="3"/>
  <c r="G1150" i="3" s="1"/>
  <c r="D1421" i="12" l="1"/>
  <c r="C1421" i="12"/>
  <c r="E1421" i="12"/>
  <c r="C1150" i="3"/>
  <c r="H1150" i="3"/>
  <c r="I1150" i="3" s="1"/>
  <c r="D1150" i="3"/>
  <c r="E1150" i="3" s="1"/>
  <c r="G1421" i="12" l="1"/>
  <c r="B1422" i="12" s="1"/>
  <c r="F1422" i="12" s="1"/>
  <c r="B1151" i="3"/>
  <c r="G1151" i="3" s="1"/>
  <c r="D1422" i="12" l="1"/>
  <c r="C1422" i="12"/>
  <c r="E1422" i="12"/>
  <c r="D1151" i="3"/>
  <c r="E1151" i="3" s="1"/>
  <c r="C1151" i="3"/>
  <c r="G1422" i="12" l="1"/>
  <c r="B1423" i="12" s="1"/>
  <c r="F1423" i="12" s="1"/>
  <c r="H1151" i="3"/>
  <c r="I1151" i="3" s="1"/>
  <c r="C1423" i="12" l="1"/>
  <c r="D1423" i="12"/>
  <c r="E1423" i="12"/>
  <c r="B1152" i="3"/>
  <c r="G1152" i="3" s="1"/>
  <c r="G1423" i="12" l="1"/>
  <c r="B1424" i="12" s="1"/>
  <c r="F1424" i="12" s="1"/>
  <c r="C1152" i="3"/>
  <c r="D1152" i="3"/>
  <c r="E1152" i="3" s="1"/>
  <c r="H1152" i="3"/>
  <c r="I1152" i="3" s="1"/>
  <c r="C1424" i="12" l="1"/>
  <c r="D1424" i="12"/>
  <c r="E1424" i="12"/>
  <c r="B1153" i="3"/>
  <c r="G1153" i="3" s="1"/>
  <c r="G1424" i="12" l="1"/>
  <c r="B1425" i="12" s="1"/>
  <c r="F1425" i="12" s="1"/>
  <c r="C1153" i="3"/>
  <c r="D1153" i="3"/>
  <c r="E1153" i="3" s="1"/>
  <c r="H1153" i="3"/>
  <c r="I1153" i="3" s="1"/>
  <c r="D1425" i="12" l="1"/>
  <c r="C1425" i="12"/>
  <c r="E1425" i="12"/>
  <c r="B1154" i="3"/>
  <c r="G1154" i="3" s="1"/>
  <c r="G1425" i="12" l="1"/>
  <c r="B1426" i="12" s="1"/>
  <c r="F1426" i="12" s="1"/>
  <c r="D1154" i="3"/>
  <c r="E1154" i="3" s="1"/>
  <c r="C1154" i="3"/>
  <c r="H1154" i="3"/>
  <c r="I1154" i="3" s="1"/>
  <c r="C1426" i="12" l="1"/>
  <c r="D1426" i="12"/>
  <c r="E1426" i="12"/>
  <c r="B1155" i="3"/>
  <c r="G1155" i="3" s="1"/>
  <c r="G1426" i="12" l="1"/>
  <c r="B1427" i="12" s="1"/>
  <c r="F1427" i="12" s="1"/>
  <c r="D1155" i="3"/>
  <c r="E1155" i="3" s="1"/>
  <c r="C1155" i="3"/>
  <c r="H1155" i="3"/>
  <c r="I1155" i="3" s="1"/>
  <c r="C1427" i="12" l="1"/>
  <c r="D1427" i="12"/>
  <c r="E1427" i="12"/>
  <c r="B1156" i="3"/>
  <c r="G1156" i="3" s="1"/>
  <c r="G1427" i="12" l="1"/>
  <c r="B1428" i="12" s="1"/>
  <c r="F1428" i="12" s="1"/>
  <c r="C1156" i="3"/>
  <c r="D1156" i="3"/>
  <c r="E1156" i="3" s="1"/>
  <c r="H1156" i="3"/>
  <c r="I1156" i="3" s="1"/>
  <c r="D1428" i="12" l="1"/>
  <c r="C1428" i="12"/>
  <c r="E1428" i="12"/>
  <c r="G1428" i="12" s="1"/>
  <c r="B1157" i="3"/>
  <c r="G1157" i="3" s="1"/>
  <c r="B1429" i="12" l="1"/>
  <c r="F1429" i="12" s="1"/>
  <c r="D1157" i="3"/>
  <c r="E1157" i="3" s="1"/>
  <c r="C1157" i="3"/>
  <c r="D1429" i="12" l="1"/>
  <c r="C1429" i="12"/>
  <c r="E1429" i="12"/>
  <c r="G1429" i="12" s="1"/>
  <c r="H1157" i="3"/>
  <c r="I1157" i="3" s="1"/>
  <c r="B1430" i="12" l="1"/>
  <c r="F1430" i="12" s="1"/>
  <c r="B1158" i="3"/>
  <c r="G1158" i="3" s="1"/>
  <c r="D1430" i="12" l="1"/>
  <c r="C1430" i="12"/>
  <c r="E1430" i="12"/>
  <c r="D1158" i="3"/>
  <c r="E1158" i="3" s="1"/>
  <c r="H1158" i="3"/>
  <c r="I1158" i="3" s="1"/>
  <c r="C1158" i="3"/>
  <c r="G1430" i="12" l="1"/>
  <c r="B1431" i="12" s="1"/>
  <c r="F1431" i="12" s="1"/>
  <c r="B1159" i="3"/>
  <c r="G1159" i="3" s="1"/>
  <c r="C1431" i="12" l="1"/>
  <c r="D1431" i="12"/>
  <c r="E1431" i="12"/>
  <c r="C1159" i="3"/>
  <c r="D1159" i="3"/>
  <c r="E1159" i="3" s="1"/>
  <c r="G1431" i="12" l="1"/>
  <c r="B1432" i="12" s="1"/>
  <c r="F1432" i="12" s="1"/>
  <c r="H1159" i="3"/>
  <c r="I1159" i="3" s="1"/>
  <c r="D1432" i="12" l="1"/>
  <c r="C1432" i="12"/>
  <c r="E1432" i="12"/>
  <c r="B1160" i="3"/>
  <c r="G1160" i="3" s="1"/>
  <c r="G1432" i="12" l="1"/>
  <c r="B1433" i="12" s="1"/>
  <c r="F1433" i="12" s="1"/>
  <c r="D1160" i="3"/>
  <c r="E1160" i="3" s="1"/>
  <c r="C1160" i="3"/>
  <c r="H1160" i="3"/>
  <c r="I1160" i="3" s="1"/>
  <c r="D1433" i="12" l="1"/>
  <c r="C1433" i="12"/>
  <c r="E1433" i="12"/>
  <c r="G1433" i="12" s="1"/>
  <c r="B1161" i="3"/>
  <c r="G1161" i="3" s="1"/>
  <c r="B1434" i="12" l="1"/>
  <c r="F1434" i="12" s="1"/>
  <c r="C1161" i="3"/>
  <c r="D1161" i="3"/>
  <c r="E1161" i="3" s="1"/>
  <c r="H1161" i="3"/>
  <c r="I1161" i="3" s="1"/>
  <c r="D1434" i="12" l="1"/>
  <c r="C1434" i="12"/>
  <c r="E1434" i="12"/>
  <c r="B1162" i="3"/>
  <c r="G1162" i="3" s="1"/>
  <c r="G1434" i="12" l="1"/>
  <c r="B1435" i="12" s="1"/>
  <c r="F1435" i="12" s="1"/>
  <c r="D1162" i="3"/>
  <c r="E1162" i="3" s="1"/>
  <c r="C1162" i="3"/>
  <c r="H1162" i="3"/>
  <c r="I1162" i="3" s="1"/>
  <c r="D1435" i="12" l="1"/>
  <c r="C1435" i="12"/>
  <c r="E1435" i="12"/>
  <c r="B1163" i="3"/>
  <c r="G1163" i="3" s="1"/>
  <c r="G1435" i="12" l="1"/>
  <c r="B1436" i="12" s="1"/>
  <c r="F1436" i="12" s="1"/>
  <c r="C1163" i="3"/>
  <c r="D1163" i="3"/>
  <c r="E1163" i="3" s="1"/>
  <c r="H1163" i="3"/>
  <c r="I1163" i="3" s="1"/>
  <c r="C1436" i="12" l="1"/>
  <c r="D1436" i="12"/>
  <c r="E1436" i="12"/>
  <c r="G1436" i="12" s="1"/>
  <c r="B1164" i="3"/>
  <c r="G1164" i="3" s="1"/>
  <c r="B1437" i="12" l="1"/>
  <c r="F1437" i="12" s="1"/>
  <c r="D1164" i="3"/>
  <c r="E1164" i="3" s="1"/>
  <c r="H1164" i="3"/>
  <c r="I1164" i="3" s="1"/>
  <c r="C1164" i="3"/>
  <c r="D1437" i="12" l="1"/>
  <c r="C1437" i="12"/>
  <c r="E1437" i="12"/>
  <c r="B1165" i="3"/>
  <c r="G1165" i="3" s="1"/>
  <c r="G1437" i="12" l="1"/>
  <c r="B1438" i="12" s="1"/>
  <c r="F1438" i="12" s="1"/>
  <c r="C1165" i="3"/>
  <c r="D1165" i="3"/>
  <c r="E1165" i="3" s="1"/>
  <c r="H1165" i="3"/>
  <c r="I1165" i="3" s="1"/>
  <c r="D1438" i="12" l="1"/>
  <c r="C1438" i="12"/>
  <c r="E1438" i="12"/>
  <c r="G1438" i="12" s="1"/>
  <c r="B1166" i="3"/>
  <c r="G1166" i="3" s="1"/>
  <c r="B1439" i="12" l="1"/>
  <c r="F1439" i="12" s="1"/>
  <c r="D1166" i="3"/>
  <c r="E1166" i="3" s="1"/>
  <c r="C1166" i="3"/>
  <c r="H1166" i="3"/>
  <c r="I1166" i="3" s="1"/>
  <c r="C1439" i="12" l="1"/>
  <c r="D1439" i="12"/>
  <c r="E1439" i="12"/>
  <c r="B1167" i="3"/>
  <c r="G1167" i="3" s="1"/>
  <c r="G1439" i="12" l="1"/>
  <c r="B1440" i="12" s="1"/>
  <c r="F1440" i="12" s="1"/>
  <c r="C1167" i="3"/>
  <c r="D1167" i="3"/>
  <c r="E1167" i="3" s="1"/>
  <c r="D1440" i="12" l="1"/>
  <c r="C1440" i="12"/>
  <c r="E1440" i="12"/>
  <c r="H1167" i="3"/>
  <c r="I1167" i="3" s="1"/>
  <c r="G1440" i="12" l="1"/>
  <c r="B1441" i="12" s="1"/>
  <c r="F1441" i="12" s="1"/>
  <c r="B1168" i="3"/>
  <c r="G1168" i="3" s="1"/>
  <c r="D1441" i="12" l="1"/>
  <c r="C1441" i="12"/>
  <c r="E1441" i="12"/>
  <c r="G1441" i="12" s="1"/>
  <c r="C1168" i="3"/>
  <c r="D1168" i="3"/>
  <c r="E1168" i="3" s="1"/>
  <c r="H1168" i="3"/>
  <c r="I1168" i="3" s="1"/>
  <c r="B1442" i="12" l="1"/>
  <c r="F1442" i="12" s="1"/>
  <c r="B1169" i="3"/>
  <c r="G1169" i="3" s="1"/>
  <c r="D1442" i="12" l="1"/>
  <c r="C1442" i="12"/>
  <c r="E1442" i="12"/>
  <c r="C1169" i="3"/>
  <c r="D1169" i="3"/>
  <c r="E1169" i="3" s="1"/>
  <c r="H1169" i="3"/>
  <c r="I1169" i="3" s="1"/>
  <c r="G1442" i="12" l="1"/>
  <c r="B1443" i="12" s="1"/>
  <c r="F1443" i="12" s="1"/>
  <c r="B1170" i="3"/>
  <c r="G1170" i="3" s="1"/>
  <c r="D1443" i="12" l="1"/>
  <c r="C1443" i="12"/>
  <c r="E1443" i="12"/>
  <c r="C1170" i="3"/>
  <c r="D1170" i="3"/>
  <c r="E1170" i="3" s="1"/>
  <c r="H1170" i="3"/>
  <c r="I1170" i="3" s="1"/>
  <c r="G1443" i="12" l="1"/>
  <c r="B1444" i="12" s="1"/>
  <c r="F1444" i="12" s="1"/>
  <c r="B1171" i="3"/>
  <c r="G1171" i="3" s="1"/>
  <c r="D1444" i="12" l="1"/>
  <c r="C1444" i="12"/>
  <c r="E1444" i="12"/>
  <c r="C1171" i="3"/>
  <c r="D1171" i="3"/>
  <c r="E1171" i="3" s="1"/>
  <c r="H1171" i="3"/>
  <c r="I1171" i="3" s="1"/>
  <c r="G1444" i="12" l="1"/>
  <c r="B1445" i="12" s="1"/>
  <c r="F1445" i="12" s="1"/>
  <c r="B1172" i="3"/>
  <c r="G1172" i="3" s="1"/>
  <c r="D1445" i="12" l="1"/>
  <c r="C1445" i="12"/>
  <c r="E1445" i="12"/>
  <c r="C1172" i="3"/>
  <c r="D1172" i="3"/>
  <c r="E1172" i="3" s="1"/>
  <c r="H1172" i="3"/>
  <c r="I1172" i="3" s="1"/>
  <c r="G1445" i="12" l="1"/>
  <c r="B1446" i="12" s="1"/>
  <c r="F1446" i="12" s="1"/>
  <c r="B1173" i="3"/>
  <c r="G1173" i="3" s="1"/>
  <c r="D1446" i="12" l="1"/>
  <c r="C1446" i="12"/>
  <c r="E1446" i="12"/>
  <c r="G1446" i="12" s="1"/>
  <c r="C1173" i="3"/>
  <c r="D1173" i="3"/>
  <c r="E1173" i="3" s="1"/>
  <c r="H1173" i="3"/>
  <c r="I1173" i="3" s="1"/>
  <c r="B1447" i="12" l="1"/>
  <c r="F1447" i="12" s="1"/>
  <c r="B1174" i="3"/>
  <c r="G1174" i="3" s="1"/>
  <c r="D1447" i="12" l="1"/>
  <c r="C1447" i="12"/>
  <c r="E1447" i="12"/>
  <c r="D1174" i="3"/>
  <c r="E1174" i="3" s="1"/>
  <c r="C1174" i="3"/>
  <c r="H1174" i="3"/>
  <c r="I1174" i="3" s="1"/>
  <c r="G1447" i="12" l="1"/>
  <c r="B1448" i="12" s="1"/>
  <c r="F1448" i="12" s="1"/>
  <c r="B1175" i="3"/>
  <c r="G1175" i="3" s="1"/>
  <c r="C1448" i="12" l="1"/>
  <c r="D1448" i="12"/>
  <c r="E1448" i="12"/>
  <c r="D1175" i="3"/>
  <c r="E1175" i="3" s="1"/>
  <c r="C1175" i="3"/>
  <c r="H1175" i="3"/>
  <c r="I1175" i="3" s="1"/>
  <c r="G1448" i="12" l="1"/>
  <c r="B1449" i="12" s="1"/>
  <c r="F1449" i="12" s="1"/>
  <c r="B1176" i="3"/>
  <c r="G1176" i="3" s="1"/>
  <c r="D1449" i="12" l="1"/>
  <c r="C1449" i="12"/>
  <c r="E1449" i="12"/>
  <c r="C1176" i="3"/>
  <c r="D1176" i="3"/>
  <c r="E1176" i="3" s="1"/>
  <c r="H1176" i="3"/>
  <c r="I1176" i="3" s="1"/>
  <c r="G1449" i="12" l="1"/>
  <c r="B1450" i="12" s="1"/>
  <c r="F1450" i="12" s="1"/>
  <c r="B1177" i="3"/>
  <c r="G1177" i="3" s="1"/>
  <c r="D1450" i="12" l="1"/>
  <c r="C1450" i="12"/>
  <c r="E1450" i="12"/>
  <c r="C1177" i="3"/>
  <c r="D1177" i="3"/>
  <c r="E1177" i="3" s="1"/>
  <c r="H1177" i="3"/>
  <c r="I1177" i="3" s="1"/>
  <c r="G1450" i="12" l="1"/>
  <c r="B1451" i="12" s="1"/>
  <c r="F1451" i="12" s="1"/>
  <c r="B1178" i="3"/>
  <c r="G1178" i="3" s="1"/>
  <c r="C1451" i="12" l="1"/>
  <c r="D1451" i="12"/>
  <c r="E1451" i="12"/>
  <c r="G1451" i="12" s="1"/>
  <c r="D1178" i="3"/>
  <c r="E1178" i="3" s="1"/>
  <c r="C1178" i="3"/>
  <c r="B1452" i="12" l="1"/>
  <c r="F1452" i="12" s="1"/>
  <c r="H1178" i="3"/>
  <c r="I1178" i="3" s="1"/>
  <c r="D1452" i="12" l="1"/>
  <c r="C1452" i="12"/>
  <c r="E1452" i="12"/>
  <c r="G1452" i="12" s="1"/>
  <c r="B1179" i="3"/>
  <c r="G1179" i="3" s="1"/>
  <c r="B1453" i="12" l="1"/>
  <c r="F1453" i="12" s="1"/>
  <c r="D1179" i="3"/>
  <c r="E1179" i="3" s="1"/>
  <c r="C1179" i="3"/>
  <c r="H1179" i="3"/>
  <c r="I1179" i="3" s="1"/>
  <c r="D1453" i="12" l="1"/>
  <c r="C1453" i="12"/>
  <c r="E1453" i="12"/>
  <c r="G1453" i="12" s="1"/>
  <c r="B1180" i="3"/>
  <c r="G1180" i="3" s="1"/>
  <c r="B1454" i="12" l="1"/>
  <c r="F1454" i="12" s="1"/>
  <c r="C1180" i="3"/>
  <c r="D1180" i="3"/>
  <c r="E1180" i="3" s="1"/>
  <c r="H1180" i="3"/>
  <c r="I1180" i="3" s="1"/>
  <c r="C1454" i="12" l="1"/>
  <c r="D1454" i="12"/>
  <c r="E1454" i="12"/>
  <c r="B1181" i="3"/>
  <c r="G1181" i="3" s="1"/>
  <c r="G1454" i="12" l="1"/>
  <c r="B1455" i="12" s="1"/>
  <c r="F1455" i="12" s="1"/>
  <c r="D1181" i="3"/>
  <c r="E1181" i="3" s="1"/>
  <c r="C1181" i="3"/>
  <c r="H1181" i="3"/>
  <c r="I1181" i="3" s="1"/>
  <c r="D1455" i="12" l="1"/>
  <c r="C1455" i="12"/>
  <c r="E1455" i="12"/>
  <c r="B1182" i="3"/>
  <c r="G1182" i="3" s="1"/>
  <c r="G1455" i="12" l="1"/>
  <c r="B1456" i="12" s="1"/>
  <c r="F1456" i="12" s="1"/>
  <c r="C1182" i="3"/>
  <c r="D1182" i="3"/>
  <c r="E1182" i="3" s="1"/>
  <c r="H1182" i="3"/>
  <c r="I1182" i="3" s="1"/>
  <c r="D1456" i="12" l="1"/>
  <c r="C1456" i="12"/>
  <c r="E1456" i="12"/>
  <c r="B1183" i="3"/>
  <c r="G1183" i="3" s="1"/>
  <c r="G1456" i="12" l="1"/>
  <c r="B1457" i="12" s="1"/>
  <c r="F1457" i="12" s="1"/>
  <c r="C1183" i="3"/>
  <c r="D1183" i="3"/>
  <c r="E1183" i="3" s="1"/>
  <c r="H1183" i="3"/>
  <c r="I1183" i="3" s="1"/>
  <c r="D1457" i="12" l="1"/>
  <c r="C1457" i="12"/>
  <c r="E1457" i="12"/>
  <c r="B1184" i="3"/>
  <c r="G1184" i="3" s="1"/>
  <c r="G1457" i="12" l="1"/>
  <c r="B1458" i="12" s="1"/>
  <c r="F1458" i="12" s="1"/>
  <c r="D1184" i="3"/>
  <c r="E1184" i="3" s="1"/>
  <c r="C1184" i="3"/>
  <c r="H1184" i="3"/>
  <c r="I1184" i="3" s="1"/>
  <c r="D1458" i="12" l="1"/>
  <c r="C1458" i="12"/>
  <c r="E1458" i="12"/>
  <c r="G1458" i="12" s="1"/>
  <c r="B1185" i="3"/>
  <c r="G1185" i="3" s="1"/>
  <c r="B1459" i="12" l="1"/>
  <c r="F1459" i="12" s="1"/>
  <c r="C1185" i="3"/>
  <c r="D1185" i="3"/>
  <c r="E1185" i="3" s="1"/>
  <c r="H1185" i="3"/>
  <c r="I1185" i="3" s="1"/>
  <c r="C1459" i="12" l="1"/>
  <c r="D1459" i="12"/>
  <c r="E1459" i="12"/>
  <c r="B1186" i="3"/>
  <c r="G1186" i="3" s="1"/>
  <c r="G1459" i="12" l="1"/>
  <c r="B1460" i="12" s="1"/>
  <c r="F1460" i="12" s="1"/>
  <c r="D1186" i="3"/>
  <c r="E1186" i="3" s="1"/>
  <c r="C1186" i="3"/>
  <c r="H1186" i="3"/>
  <c r="I1186" i="3" s="1"/>
  <c r="C1460" i="12" l="1"/>
  <c r="D1460" i="12"/>
  <c r="E1460" i="12"/>
  <c r="B1187" i="3"/>
  <c r="G1187" i="3" s="1"/>
  <c r="G1460" i="12" l="1"/>
  <c r="B1461" i="12" s="1"/>
  <c r="F1461" i="12" s="1"/>
  <c r="D1187" i="3"/>
  <c r="E1187" i="3" s="1"/>
  <c r="C1187" i="3"/>
  <c r="H1187" i="3"/>
  <c r="I1187" i="3" s="1"/>
  <c r="D1461" i="12" l="1"/>
  <c r="G1461" i="12" s="1"/>
  <c r="C1461" i="12"/>
  <c r="E1461" i="12"/>
  <c r="B1188" i="3"/>
  <c r="G1188" i="3" s="1"/>
  <c r="B1462" i="12" l="1"/>
  <c r="F1462" i="12" s="1"/>
  <c r="C1188" i="3"/>
  <c r="D1188" i="3"/>
  <c r="E1188" i="3" s="1"/>
  <c r="H1188" i="3"/>
  <c r="I1188" i="3" s="1"/>
  <c r="C1462" i="12" l="1"/>
  <c r="D1462" i="12"/>
  <c r="E1462" i="12"/>
  <c r="B1189" i="3"/>
  <c r="G1189" i="3" s="1"/>
  <c r="G1462" i="12" l="1"/>
  <c r="B1463" i="12" s="1"/>
  <c r="F1463" i="12" s="1"/>
  <c r="C1189" i="3"/>
  <c r="D1189" i="3"/>
  <c r="E1189" i="3" s="1"/>
  <c r="H1189" i="3"/>
  <c r="I1189" i="3" s="1"/>
  <c r="C1463" i="12" l="1"/>
  <c r="D1463" i="12"/>
  <c r="E1463" i="12"/>
  <c r="B1190" i="3"/>
  <c r="G1190" i="3" s="1"/>
  <c r="G1463" i="12" l="1"/>
  <c r="B1464" i="12" s="1"/>
  <c r="F1464" i="12" s="1"/>
  <c r="D1190" i="3"/>
  <c r="E1190" i="3" s="1"/>
  <c r="C1190" i="3"/>
  <c r="D1464" i="12" l="1"/>
  <c r="C1464" i="12"/>
  <c r="E1464" i="12"/>
  <c r="H1190" i="3"/>
  <c r="I1190" i="3" s="1"/>
  <c r="G1464" i="12" l="1"/>
  <c r="B1465" i="12" s="1"/>
  <c r="F1465" i="12" s="1"/>
  <c r="B1191" i="3"/>
  <c r="G1191" i="3" s="1"/>
  <c r="D1465" i="12" l="1"/>
  <c r="C1465" i="12"/>
  <c r="E1465" i="12"/>
  <c r="G1465" i="12" s="1"/>
  <c r="D1191" i="3"/>
  <c r="E1191" i="3" s="1"/>
  <c r="C1191" i="3"/>
  <c r="H1191" i="3"/>
  <c r="I1191" i="3" s="1"/>
  <c r="B1466" i="12" l="1"/>
  <c r="F1466" i="12" s="1"/>
  <c r="B1192" i="3"/>
  <c r="G1192" i="3" s="1"/>
  <c r="D1466" i="12" l="1"/>
  <c r="C1466" i="12"/>
  <c r="E1466" i="12"/>
  <c r="D1192" i="3"/>
  <c r="E1192" i="3" s="1"/>
  <c r="C1192" i="3"/>
  <c r="H1192" i="3"/>
  <c r="I1192" i="3" s="1"/>
  <c r="G1466" i="12" l="1"/>
  <c r="B1467" i="12" s="1"/>
  <c r="F1467" i="12" s="1"/>
  <c r="B1193" i="3"/>
  <c r="G1193" i="3" s="1"/>
  <c r="C1467" i="12" l="1"/>
  <c r="D1467" i="12"/>
  <c r="E1467" i="12"/>
  <c r="C1193" i="3"/>
  <c r="D1193" i="3"/>
  <c r="E1193" i="3" s="1"/>
  <c r="H1193" i="3"/>
  <c r="I1193" i="3" s="1"/>
  <c r="G1467" i="12" l="1"/>
  <c r="B1468" i="12" s="1"/>
  <c r="F1468" i="12" s="1"/>
  <c r="B1194" i="3"/>
  <c r="G1194" i="3" s="1"/>
  <c r="D1468" i="12" l="1"/>
  <c r="C1468" i="12"/>
  <c r="E1468" i="12"/>
  <c r="C1194" i="3"/>
  <c r="D1194" i="3"/>
  <c r="E1194" i="3" s="1"/>
  <c r="H1194" i="3"/>
  <c r="I1194" i="3" s="1"/>
  <c r="G1468" i="12" l="1"/>
  <c r="B1469" i="12" s="1"/>
  <c r="F1469" i="12" s="1"/>
  <c r="B1195" i="3"/>
  <c r="G1195" i="3" s="1"/>
  <c r="D1469" i="12" l="1"/>
  <c r="C1469" i="12"/>
  <c r="E1469" i="12"/>
  <c r="G1469" i="12" s="1"/>
  <c r="D1195" i="3"/>
  <c r="E1195" i="3" s="1"/>
  <c r="C1195" i="3"/>
  <c r="H1195" i="3"/>
  <c r="I1195" i="3" s="1"/>
  <c r="B1470" i="12" l="1"/>
  <c r="F1470" i="12" s="1"/>
  <c r="B1196" i="3"/>
  <c r="G1196" i="3" s="1"/>
  <c r="D1470" i="12" l="1"/>
  <c r="C1470" i="12"/>
  <c r="E1470" i="12"/>
  <c r="G1470" i="12" s="1"/>
  <c r="C1196" i="3"/>
  <c r="D1196" i="3"/>
  <c r="E1196" i="3" s="1"/>
  <c r="H1196" i="3"/>
  <c r="I1196" i="3" s="1"/>
  <c r="B1471" i="12" l="1"/>
  <c r="F1471" i="12" s="1"/>
  <c r="B1197" i="3"/>
  <c r="G1197" i="3" s="1"/>
  <c r="D1471" i="12" l="1"/>
  <c r="C1471" i="12"/>
  <c r="E1471" i="12"/>
  <c r="C1197" i="3"/>
  <c r="D1197" i="3"/>
  <c r="E1197" i="3" s="1"/>
  <c r="H1197" i="3"/>
  <c r="I1197" i="3" s="1"/>
  <c r="G1471" i="12" l="1"/>
  <c r="B1472" i="12" s="1"/>
  <c r="F1472" i="12" s="1"/>
  <c r="B1198" i="3"/>
  <c r="G1198" i="3" s="1"/>
  <c r="C1472" i="12" l="1"/>
  <c r="D1472" i="12"/>
  <c r="E1472" i="12"/>
  <c r="D1198" i="3"/>
  <c r="E1198" i="3" s="1"/>
  <c r="C1198" i="3"/>
  <c r="H1198" i="3"/>
  <c r="I1198" i="3" s="1"/>
  <c r="G1472" i="12" l="1"/>
  <c r="B1473" i="12" s="1"/>
  <c r="F1473" i="12" s="1"/>
  <c r="B1199" i="3"/>
  <c r="G1199" i="3" s="1"/>
  <c r="D1473" i="12" l="1"/>
  <c r="C1473" i="12"/>
  <c r="E1473" i="12"/>
  <c r="D1199" i="3"/>
  <c r="E1199" i="3" s="1"/>
  <c r="C1199" i="3"/>
  <c r="G1473" i="12" l="1"/>
  <c r="B1474" i="12" s="1"/>
  <c r="F1474" i="12" s="1"/>
  <c r="H1199" i="3"/>
  <c r="I1199" i="3" s="1"/>
  <c r="D1474" i="12" l="1"/>
  <c r="C1474" i="12"/>
  <c r="E1474" i="12"/>
  <c r="G1474" i="12" s="1"/>
  <c r="B1200" i="3"/>
  <c r="G1200" i="3" s="1"/>
  <c r="B1475" i="12" l="1"/>
  <c r="F1475" i="12" s="1"/>
  <c r="C1200" i="3"/>
  <c r="D1200" i="3"/>
  <c r="E1200" i="3" s="1"/>
  <c r="H1200" i="3"/>
  <c r="I1200" i="3" s="1"/>
  <c r="C1475" i="12" l="1"/>
  <c r="D1475" i="12"/>
  <c r="E1475" i="12"/>
  <c r="B1201" i="3"/>
  <c r="G1201" i="3" s="1"/>
  <c r="G1475" i="12" l="1"/>
  <c r="B1476" i="12" s="1"/>
  <c r="F1476" i="12" s="1"/>
  <c r="C1201" i="3"/>
  <c r="D1201" i="3"/>
  <c r="E1201" i="3" s="1"/>
  <c r="H1201" i="3"/>
  <c r="I1201" i="3" s="1"/>
  <c r="D1476" i="12" l="1"/>
  <c r="C1476" i="12"/>
  <c r="E1476" i="12"/>
  <c r="B1202" i="3"/>
  <c r="G1202" i="3" s="1"/>
  <c r="G1476" i="12" l="1"/>
  <c r="B1477" i="12" s="1"/>
  <c r="F1477" i="12" s="1"/>
  <c r="C1202" i="3"/>
  <c r="D1202" i="3"/>
  <c r="E1202" i="3" s="1"/>
  <c r="D1477" i="12" l="1"/>
  <c r="C1477" i="12"/>
  <c r="E1477" i="12"/>
  <c r="H1202" i="3"/>
  <c r="I1202" i="3" s="1"/>
  <c r="G1477" i="12" l="1"/>
  <c r="B1478" i="12" s="1"/>
  <c r="F1478" i="12" s="1"/>
  <c r="B1203" i="3"/>
  <c r="G1203" i="3" s="1"/>
  <c r="D1478" i="12" l="1"/>
  <c r="C1478" i="12"/>
  <c r="E1478" i="12"/>
  <c r="G1478" i="12" s="1"/>
  <c r="C1203" i="3"/>
  <c r="D1203" i="3"/>
  <c r="E1203" i="3" s="1"/>
  <c r="H1203" i="3"/>
  <c r="I1203" i="3" s="1"/>
  <c r="B1479" i="12" l="1"/>
  <c r="F1479" i="12" s="1"/>
  <c r="B1204" i="3"/>
  <c r="G1204" i="3" s="1"/>
  <c r="D1479" i="12" l="1"/>
  <c r="C1479" i="12"/>
  <c r="E1479" i="12"/>
  <c r="C1204" i="3"/>
  <c r="D1204" i="3"/>
  <c r="E1204" i="3" s="1"/>
  <c r="H1204" i="3"/>
  <c r="I1204" i="3" s="1"/>
  <c r="G1479" i="12" l="1"/>
  <c r="B1480" i="12" s="1"/>
  <c r="F1480" i="12" s="1"/>
  <c r="B1205" i="3"/>
  <c r="G1205" i="3" s="1"/>
  <c r="D1480" i="12" l="1"/>
  <c r="C1480" i="12"/>
  <c r="E1480" i="12"/>
  <c r="C1205" i="3"/>
  <c r="D1205" i="3"/>
  <c r="E1205" i="3" s="1"/>
  <c r="H1205" i="3"/>
  <c r="I1205" i="3" s="1"/>
  <c r="G1480" i="12" l="1"/>
  <c r="B1481" i="12" s="1"/>
  <c r="F1481" i="12" s="1"/>
  <c r="B1206" i="3"/>
  <c r="G1206" i="3" s="1"/>
  <c r="D1481" i="12" l="1"/>
  <c r="C1481" i="12"/>
  <c r="E1481" i="12"/>
  <c r="C1206" i="3"/>
  <c r="D1206" i="3"/>
  <c r="E1206" i="3" s="1"/>
  <c r="H1206" i="3"/>
  <c r="I1206" i="3" s="1"/>
  <c r="G1481" i="12" l="1"/>
  <c r="B1482" i="12" s="1"/>
  <c r="F1482" i="12" s="1"/>
  <c r="B1207" i="3"/>
  <c r="G1207" i="3" s="1"/>
  <c r="D1482" i="12" l="1"/>
  <c r="C1482" i="12"/>
  <c r="E1482" i="12"/>
  <c r="G1482" i="12" s="1"/>
  <c r="C1207" i="3"/>
  <c r="D1207" i="3"/>
  <c r="E1207" i="3" s="1"/>
  <c r="B1483" i="12" l="1"/>
  <c r="F1483" i="12" s="1"/>
  <c r="H1207" i="3"/>
  <c r="I1207" i="3" s="1"/>
  <c r="D1483" i="12" l="1"/>
  <c r="C1483" i="12"/>
  <c r="E1483" i="12"/>
  <c r="B1208" i="3"/>
  <c r="G1208" i="3" s="1"/>
  <c r="G1483" i="12" l="1"/>
  <c r="B1484" i="12" s="1"/>
  <c r="F1484" i="12" s="1"/>
  <c r="C1208" i="3"/>
  <c r="D1208" i="3"/>
  <c r="E1208" i="3" s="1"/>
  <c r="H1208" i="3"/>
  <c r="I1208" i="3" s="1"/>
  <c r="C1484" i="12" l="1"/>
  <c r="D1484" i="12"/>
  <c r="E1484" i="12"/>
  <c r="B1209" i="3"/>
  <c r="G1209" i="3" s="1"/>
  <c r="G1484" i="12" l="1"/>
  <c r="B1485" i="12" s="1"/>
  <c r="F1485" i="12" s="1"/>
  <c r="C1209" i="3"/>
  <c r="D1209" i="3"/>
  <c r="E1209" i="3" s="1"/>
  <c r="H1209" i="3"/>
  <c r="I1209" i="3" s="1"/>
  <c r="D1485" i="12" l="1"/>
  <c r="C1485" i="12"/>
  <c r="E1485" i="12"/>
  <c r="B1210" i="3"/>
  <c r="G1210" i="3" s="1"/>
  <c r="G1485" i="12" l="1"/>
  <c r="B1486" i="12" s="1"/>
  <c r="F1486" i="12" s="1"/>
  <c r="D1210" i="3"/>
  <c r="E1210" i="3" s="1"/>
  <c r="C1210" i="3"/>
  <c r="H1210" i="3"/>
  <c r="I1210" i="3" s="1"/>
  <c r="D1486" i="12" l="1"/>
  <c r="C1486" i="12"/>
  <c r="E1486" i="12"/>
  <c r="B1211" i="3"/>
  <c r="G1211" i="3" s="1"/>
  <c r="G1486" i="12" l="1"/>
  <c r="B1487" i="12" s="1"/>
  <c r="F1487" i="12" s="1"/>
  <c r="D1211" i="3"/>
  <c r="E1211" i="3" s="1"/>
  <c r="C1211" i="3"/>
  <c r="H1211" i="3"/>
  <c r="I1211" i="3" s="1"/>
  <c r="C1487" i="12" l="1"/>
  <c r="D1487" i="12"/>
  <c r="E1487" i="12"/>
  <c r="B1212" i="3"/>
  <c r="G1212" i="3" s="1"/>
  <c r="G1487" i="12" l="1"/>
  <c r="B1488" i="12" s="1"/>
  <c r="F1488" i="12" s="1"/>
  <c r="C1212" i="3"/>
  <c r="D1212" i="3"/>
  <c r="E1212" i="3" s="1"/>
  <c r="H1212" i="3"/>
  <c r="I1212" i="3" s="1"/>
  <c r="D1488" i="12" l="1"/>
  <c r="C1488" i="12"/>
  <c r="E1488" i="12"/>
  <c r="B1213" i="3"/>
  <c r="G1213" i="3" s="1"/>
  <c r="G1488" i="12" l="1"/>
  <c r="B1489" i="12" s="1"/>
  <c r="F1489" i="12" s="1"/>
  <c r="C1213" i="3"/>
  <c r="D1213" i="3"/>
  <c r="E1213" i="3" s="1"/>
  <c r="H1213" i="3"/>
  <c r="I1213" i="3" s="1"/>
  <c r="D1489" i="12" l="1"/>
  <c r="C1489" i="12"/>
  <c r="E1489" i="12"/>
  <c r="B1214" i="3"/>
  <c r="G1214" i="3" s="1"/>
  <c r="G1489" i="12" l="1"/>
  <c r="B1490" i="12" s="1"/>
  <c r="F1490" i="12" s="1"/>
  <c r="D1214" i="3"/>
  <c r="E1214" i="3" s="1"/>
  <c r="C1214" i="3"/>
  <c r="H1214" i="3"/>
  <c r="I1214" i="3" s="1"/>
  <c r="D1490" i="12" l="1"/>
  <c r="C1490" i="12"/>
  <c r="E1490" i="12"/>
  <c r="B1215" i="3"/>
  <c r="G1215" i="3" s="1"/>
  <c r="G1490" i="12" l="1"/>
  <c r="B1491" i="12" s="1"/>
  <c r="F1491" i="12" s="1"/>
  <c r="C1215" i="3"/>
  <c r="D1215" i="3"/>
  <c r="E1215" i="3" s="1"/>
  <c r="H1215" i="3"/>
  <c r="I1215" i="3" s="1"/>
  <c r="D1491" i="12" l="1"/>
  <c r="C1491" i="12"/>
  <c r="E1491" i="12"/>
  <c r="B1216" i="3"/>
  <c r="G1216" i="3" s="1"/>
  <c r="G1491" i="12" l="1"/>
  <c r="B1492" i="12" s="1"/>
  <c r="F1492" i="12" s="1"/>
  <c r="C1216" i="3"/>
  <c r="D1216" i="3"/>
  <c r="E1216" i="3" s="1"/>
  <c r="H1216" i="3"/>
  <c r="I1216" i="3" s="1"/>
  <c r="D1492" i="12" l="1"/>
  <c r="C1492" i="12"/>
  <c r="E1492" i="12"/>
  <c r="B1217" i="3"/>
  <c r="G1217" i="3" s="1"/>
  <c r="G1492" i="12" l="1"/>
  <c r="B1493" i="12" s="1"/>
  <c r="F1493" i="12" s="1"/>
  <c r="C1217" i="3"/>
  <c r="D1217" i="3"/>
  <c r="E1217" i="3" s="1"/>
  <c r="D1493" i="12" l="1"/>
  <c r="C1493" i="12"/>
  <c r="E1493" i="12"/>
  <c r="H1217" i="3"/>
  <c r="I1217" i="3" s="1"/>
  <c r="G1493" i="12" l="1"/>
  <c r="B1494" i="12" s="1"/>
  <c r="F1494" i="12" s="1"/>
  <c r="B1218" i="3"/>
  <c r="G1218" i="3" s="1"/>
  <c r="D1494" i="12" l="1"/>
  <c r="C1494" i="12"/>
  <c r="E1494" i="12"/>
  <c r="G1494" i="12" s="1"/>
  <c r="C1218" i="3"/>
  <c r="D1218" i="3"/>
  <c r="E1218" i="3" s="1"/>
  <c r="B1495" i="12" l="1"/>
  <c r="F1495" i="12" s="1"/>
  <c r="H1218" i="3"/>
  <c r="I1218" i="3" s="1"/>
  <c r="D1495" i="12" l="1"/>
  <c r="C1495" i="12"/>
  <c r="E1495" i="12"/>
  <c r="B1219" i="3"/>
  <c r="G1219" i="3" s="1"/>
  <c r="G1495" i="12" l="1"/>
  <c r="B1496" i="12" s="1"/>
  <c r="F1496" i="12" s="1"/>
  <c r="C1219" i="3"/>
  <c r="D1219" i="3"/>
  <c r="E1219" i="3" s="1"/>
  <c r="H1219" i="3"/>
  <c r="I1219" i="3" s="1"/>
  <c r="C1496" i="12" l="1"/>
  <c r="D1496" i="12"/>
  <c r="E1496" i="12"/>
  <c r="B1220" i="3"/>
  <c r="G1220" i="3" s="1"/>
  <c r="G1496" i="12" l="1"/>
  <c r="B1497" i="12" s="1"/>
  <c r="F1497" i="12" s="1"/>
  <c r="C1220" i="3"/>
  <c r="D1220" i="3"/>
  <c r="E1220" i="3" s="1"/>
  <c r="H1220" i="3"/>
  <c r="I1220" i="3" s="1"/>
  <c r="D1497" i="12" l="1"/>
  <c r="C1497" i="12"/>
  <c r="E1497" i="12"/>
  <c r="B1221" i="3"/>
  <c r="G1221" i="3" s="1"/>
  <c r="G1497" i="12" l="1"/>
  <c r="B1498" i="12" s="1"/>
  <c r="F1498" i="12" s="1"/>
  <c r="C1221" i="3"/>
  <c r="D1221" i="3"/>
  <c r="E1221" i="3" s="1"/>
  <c r="C1498" i="12" l="1"/>
  <c r="D1498" i="12"/>
  <c r="E1498" i="12"/>
  <c r="H1221" i="3"/>
  <c r="I1221" i="3" s="1"/>
  <c r="G1498" i="12" l="1"/>
  <c r="B1499" i="12" s="1"/>
  <c r="F1499" i="12" s="1"/>
  <c r="B1222" i="3"/>
  <c r="G1222" i="3" s="1"/>
  <c r="C1499" i="12" l="1"/>
  <c r="D1499" i="12"/>
  <c r="E1499" i="12"/>
  <c r="D1222" i="3"/>
  <c r="E1222" i="3" s="1"/>
  <c r="C1222" i="3"/>
  <c r="H1222" i="3"/>
  <c r="I1222" i="3" s="1"/>
  <c r="G1499" i="12" l="1"/>
  <c r="B1500" i="12" s="1"/>
  <c r="F1500" i="12" s="1"/>
  <c r="B1223" i="3"/>
  <c r="G1223" i="3" s="1"/>
  <c r="D1500" i="12" l="1"/>
  <c r="C1500" i="12"/>
  <c r="E1500" i="12"/>
  <c r="C1223" i="3"/>
  <c r="D1223" i="3"/>
  <c r="E1223" i="3" s="1"/>
  <c r="G1500" i="12" l="1"/>
  <c r="B1501" i="12" s="1"/>
  <c r="F1501" i="12" s="1"/>
  <c r="H1223" i="3"/>
  <c r="I1223" i="3" s="1"/>
  <c r="D1501" i="12" l="1"/>
  <c r="C1501" i="12"/>
  <c r="E1501" i="12"/>
  <c r="G1501" i="12" s="1"/>
  <c r="B1224" i="3"/>
  <c r="G1224" i="3" s="1"/>
  <c r="B1502" i="12" l="1"/>
  <c r="F1502" i="12" s="1"/>
  <c r="D1224" i="3"/>
  <c r="E1224" i="3" s="1"/>
  <c r="C1224" i="3"/>
  <c r="H1224" i="3"/>
  <c r="I1224" i="3" s="1"/>
  <c r="D1502" i="12" l="1"/>
  <c r="C1502" i="12"/>
  <c r="E1502" i="12"/>
  <c r="B1225" i="3"/>
  <c r="G1225" i="3" s="1"/>
  <c r="G1502" i="12" l="1"/>
  <c r="B1503" i="12" s="1"/>
  <c r="F1503" i="12" s="1"/>
  <c r="C1225" i="3"/>
  <c r="D1225" i="3"/>
  <c r="E1225" i="3" s="1"/>
  <c r="H1225" i="3"/>
  <c r="I1225" i="3" s="1"/>
  <c r="D1503" i="12" l="1"/>
  <c r="C1503" i="12"/>
  <c r="E1503" i="12"/>
  <c r="B1226" i="3"/>
  <c r="G1226" i="3" s="1"/>
  <c r="G1503" i="12" l="1"/>
  <c r="B1504" i="12" s="1"/>
  <c r="F1504" i="12" s="1"/>
  <c r="C1226" i="3"/>
  <c r="D1226" i="3"/>
  <c r="E1226" i="3" s="1"/>
  <c r="D1504" i="12" l="1"/>
  <c r="C1504" i="12"/>
  <c r="E1504" i="12"/>
  <c r="H1226" i="3"/>
  <c r="I1226" i="3" s="1"/>
  <c r="G1504" i="12" l="1"/>
  <c r="B1505" i="12" s="1"/>
  <c r="F1505" i="12" s="1"/>
  <c r="B1227" i="3"/>
  <c r="G1227" i="3" s="1"/>
  <c r="D1505" i="12" l="1"/>
  <c r="C1505" i="12"/>
  <c r="E1505" i="12"/>
  <c r="C1227" i="3"/>
  <c r="D1227" i="3"/>
  <c r="E1227" i="3" s="1"/>
  <c r="H1227" i="3"/>
  <c r="I1227" i="3" s="1"/>
  <c r="G1505" i="12" l="1"/>
  <c r="B1506" i="12" s="1"/>
  <c r="F1506" i="12" s="1"/>
  <c r="B1228" i="3"/>
  <c r="G1228" i="3" s="1"/>
  <c r="D1506" i="12" l="1"/>
  <c r="C1506" i="12"/>
  <c r="E1506" i="12"/>
  <c r="G1506" i="12" s="1"/>
  <c r="C1228" i="3"/>
  <c r="D1228" i="3"/>
  <c r="E1228" i="3" s="1"/>
  <c r="H1228" i="3"/>
  <c r="I1228" i="3" s="1"/>
  <c r="B1507" i="12" l="1"/>
  <c r="F1507" i="12" s="1"/>
  <c r="B1229" i="3"/>
  <c r="G1229" i="3" s="1"/>
  <c r="D1507" i="12" l="1"/>
  <c r="C1507" i="12"/>
  <c r="E1507" i="12"/>
  <c r="C1229" i="3"/>
  <c r="D1229" i="3"/>
  <c r="E1229" i="3" s="1"/>
  <c r="H1229" i="3"/>
  <c r="I1229" i="3" s="1"/>
  <c r="G1507" i="12" l="1"/>
  <c r="B1508" i="12" s="1"/>
  <c r="F1508" i="12" s="1"/>
  <c r="B1230" i="3"/>
  <c r="G1230" i="3" s="1"/>
  <c r="C1508" i="12" l="1"/>
  <c r="D1508" i="12"/>
  <c r="E1508" i="12"/>
  <c r="G1508" i="12" s="1"/>
  <c r="D1230" i="3"/>
  <c r="E1230" i="3" s="1"/>
  <c r="C1230" i="3"/>
  <c r="H1230" i="3"/>
  <c r="I1230" i="3" s="1"/>
  <c r="B1509" i="12" l="1"/>
  <c r="F1509" i="12" s="1"/>
  <c r="B1231" i="3"/>
  <c r="G1231" i="3" s="1"/>
  <c r="C1509" i="12" l="1"/>
  <c r="D1509" i="12"/>
  <c r="E1509" i="12"/>
  <c r="D1231" i="3"/>
  <c r="E1231" i="3" s="1"/>
  <c r="C1231" i="3"/>
  <c r="H1231" i="3"/>
  <c r="I1231" i="3" s="1"/>
  <c r="G1509" i="12" l="1"/>
  <c r="B1510" i="12" s="1"/>
  <c r="F1510" i="12" s="1"/>
  <c r="B1232" i="3"/>
  <c r="G1232" i="3" s="1"/>
  <c r="C1510" i="12" l="1"/>
  <c r="D1510" i="12"/>
  <c r="E1510" i="12"/>
  <c r="D1232" i="3"/>
  <c r="E1232" i="3" s="1"/>
  <c r="C1232" i="3"/>
  <c r="H1232" i="3"/>
  <c r="I1232" i="3" s="1"/>
  <c r="G1510" i="12" l="1"/>
  <c r="B1511" i="12" s="1"/>
  <c r="F1511" i="12" s="1"/>
  <c r="B1233" i="3"/>
  <c r="G1233" i="3" s="1"/>
  <c r="C1511" i="12" l="1"/>
  <c r="D1511" i="12"/>
  <c r="E1511" i="12"/>
  <c r="D1233" i="3"/>
  <c r="E1233" i="3" s="1"/>
  <c r="C1233" i="3"/>
  <c r="H1233" i="3"/>
  <c r="I1233" i="3" s="1"/>
  <c r="G1511" i="12" l="1"/>
  <c r="B1512" i="12" s="1"/>
  <c r="F1512" i="12" s="1"/>
  <c r="B1234" i="3"/>
  <c r="G1234" i="3" s="1"/>
  <c r="D1512" i="12" l="1"/>
  <c r="C1512" i="12"/>
  <c r="E1512" i="12"/>
  <c r="D1234" i="3"/>
  <c r="E1234" i="3" s="1"/>
  <c r="C1234" i="3"/>
  <c r="H1234" i="3"/>
  <c r="I1234" i="3" s="1"/>
  <c r="G1512" i="12" l="1"/>
  <c r="B1513" i="12" s="1"/>
  <c r="F1513" i="12" s="1"/>
  <c r="B1235" i="3"/>
  <c r="G1235" i="3" s="1"/>
  <c r="D1513" i="12" l="1"/>
  <c r="C1513" i="12"/>
  <c r="E1513" i="12"/>
  <c r="D1235" i="3"/>
  <c r="E1235" i="3" s="1"/>
  <c r="C1235" i="3"/>
  <c r="G1513" i="12" l="1"/>
  <c r="B1514" i="12" s="1"/>
  <c r="F1514" i="12" s="1"/>
  <c r="H1235" i="3"/>
  <c r="I1235" i="3" s="1"/>
  <c r="D1514" i="12" l="1"/>
  <c r="C1514" i="12"/>
  <c r="E1514" i="12"/>
  <c r="G1514" i="12" s="1"/>
  <c r="B1236" i="3"/>
  <c r="G1236" i="3" s="1"/>
  <c r="B1515" i="12" l="1"/>
  <c r="F1515" i="12" s="1"/>
  <c r="C1236" i="3"/>
  <c r="D1236" i="3"/>
  <c r="E1236" i="3" s="1"/>
  <c r="H1236" i="3"/>
  <c r="I1236" i="3" s="1"/>
  <c r="D1515" i="12" l="1"/>
  <c r="C1515" i="12"/>
  <c r="E1515" i="12"/>
  <c r="G1515" i="12" s="1"/>
  <c r="B1237" i="3"/>
  <c r="G1237" i="3" s="1"/>
  <c r="B1516" i="12" l="1"/>
  <c r="F1516" i="12" s="1"/>
  <c r="C1237" i="3"/>
  <c r="D1237" i="3"/>
  <c r="E1237" i="3" s="1"/>
  <c r="H1237" i="3"/>
  <c r="I1237" i="3" s="1"/>
  <c r="D1516" i="12" l="1"/>
  <c r="C1516" i="12"/>
  <c r="E1516" i="12"/>
  <c r="B1238" i="3"/>
  <c r="G1238" i="3" s="1"/>
  <c r="G1516" i="12" l="1"/>
  <c r="B1517" i="12" s="1"/>
  <c r="F1517" i="12" s="1"/>
  <c r="C1238" i="3"/>
  <c r="D1238" i="3"/>
  <c r="E1238" i="3" s="1"/>
  <c r="H1238" i="3"/>
  <c r="I1238" i="3" s="1"/>
  <c r="D1517" i="12" l="1"/>
  <c r="C1517" i="12"/>
  <c r="E1517" i="12"/>
  <c r="G1517" i="12" s="1"/>
  <c r="B1239" i="3"/>
  <c r="G1239" i="3" s="1"/>
  <c r="B1518" i="12" l="1"/>
  <c r="F1518" i="12" s="1"/>
  <c r="D1239" i="3"/>
  <c r="E1239" i="3" s="1"/>
  <c r="H1239" i="3"/>
  <c r="I1239" i="3" s="1"/>
  <c r="C1239" i="3"/>
  <c r="D1518" i="12" l="1"/>
  <c r="C1518" i="12"/>
  <c r="E1518" i="12"/>
  <c r="G1518" i="12" s="1"/>
  <c r="B1240" i="3"/>
  <c r="G1240" i="3" s="1"/>
  <c r="B1519" i="12" l="1"/>
  <c r="F1519" i="12" s="1"/>
  <c r="C1240" i="3"/>
  <c r="D1240" i="3"/>
  <c r="E1240" i="3" s="1"/>
  <c r="D1519" i="12" l="1"/>
  <c r="C1519" i="12"/>
  <c r="E1519" i="12"/>
  <c r="H1240" i="3"/>
  <c r="I1240" i="3" s="1"/>
  <c r="G1519" i="12" l="1"/>
  <c r="B1520" i="12" s="1"/>
  <c r="F1520" i="12" s="1"/>
  <c r="B1241" i="3"/>
  <c r="G1241" i="3" s="1"/>
  <c r="C1520" i="12" l="1"/>
  <c r="D1520" i="12"/>
  <c r="E1520" i="12"/>
  <c r="C1241" i="3"/>
  <c r="D1241" i="3"/>
  <c r="E1241" i="3" s="1"/>
  <c r="H1241" i="3"/>
  <c r="I1241" i="3" s="1"/>
  <c r="G1520" i="12" l="1"/>
  <c r="B1521" i="12" s="1"/>
  <c r="F1521" i="12" s="1"/>
  <c r="B1242" i="3"/>
  <c r="G1242" i="3" s="1"/>
  <c r="C1521" i="12" l="1"/>
  <c r="D1521" i="12"/>
  <c r="E1521" i="12"/>
  <c r="C1242" i="3"/>
  <c r="D1242" i="3"/>
  <c r="E1242" i="3" s="1"/>
  <c r="H1242" i="3"/>
  <c r="I1242" i="3" s="1"/>
  <c r="G1521" i="12" l="1"/>
  <c r="B1522" i="12" s="1"/>
  <c r="F1522" i="12" s="1"/>
  <c r="B1243" i="3"/>
  <c r="G1243" i="3" s="1"/>
  <c r="C1522" i="12" l="1"/>
  <c r="D1522" i="12"/>
  <c r="E1522" i="12"/>
  <c r="D1243" i="3"/>
  <c r="E1243" i="3" s="1"/>
  <c r="C1243" i="3"/>
  <c r="H1243" i="3"/>
  <c r="I1243" i="3" s="1"/>
  <c r="G1522" i="12" l="1"/>
  <c r="B1523" i="12" s="1"/>
  <c r="F1523" i="12" s="1"/>
  <c r="B1244" i="3"/>
  <c r="G1244" i="3" s="1"/>
  <c r="D1523" i="12" l="1"/>
  <c r="C1523" i="12"/>
  <c r="E1523" i="12"/>
  <c r="D1244" i="3"/>
  <c r="E1244" i="3" s="1"/>
  <c r="C1244" i="3"/>
  <c r="H1244" i="3"/>
  <c r="I1244" i="3" s="1"/>
  <c r="G1523" i="12" l="1"/>
  <c r="B1524" i="12" s="1"/>
  <c r="F1524" i="12" s="1"/>
  <c r="B1245" i="3"/>
  <c r="G1245" i="3" s="1"/>
  <c r="D1524" i="12" l="1"/>
  <c r="C1524" i="12"/>
  <c r="E1524" i="12"/>
  <c r="G1524" i="12" s="1"/>
  <c r="C1245" i="3"/>
  <c r="D1245" i="3"/>
  <c r="E1245" i="3" s="1"/>
  <c r="H1245" i="3"/>
  <c r="I1245" i="3" s="1"/>
  <c r="B1525" i="12" l="1"/>
  <c r="F1525" i="12" s="1"/>
  <c r="B1246" i="3"/>
  <c r="G1246" i="3" s="1"/>
  <c r="D1525" i="12" l="1"/>
  <c r="C1525" i="12"/>
  <c r="E1525" i="12"/>
  <c r="G1525" i="12" s="1"/>
  <c r="C1246" i="3"/>
  <c r="D1246" i="3"/>
  <c r="E1246" i="3" s="1"/>
  <c r="H1246" i="3"/>
  <c r="I1246" i="3" s="1"/>
  <c r="B1526" i="12" l="1"/>
  <c r="F1526" i="12" s="1"/>
  <c r="B1247" i="3"/>
  <c r="G1247" i="3" s="1"/>
  <c r="D1526" i="12" l="1"/>
  <c r="C1526" i="12"/>
  <c r="E1526" i="12"/>
  <c r="G1526" i="12" s="1"/>
  <c r="D1247" i="3"/>
  <c r="E1247" i="3" s="1"/>
  <c r="C1247" i="3"/>
  <c r="H1247" i="3"/>
  <c r="I1247" i="3" s="1"/>
  <c r="B1527" i="12" l="1"/>
  <c r="F1527" i="12" s="1"/>
  <c r="B1248" i="3"/>
  <c r="G1248" i="3" s="1"/>
  <c r="D1527" i="12" l="1"/>
  <c r="C1527" i="12"/>
  <c r="E1527" i="12"/>
  <c r="C1248" i="3"/>
  <c r="D1248" i="3"/>
  <c r="E1248" i="3" s="1"/>
  <c r="G1527" i="12" l="1"/>
  <c r="B1528" i="12" s="1"/>
  <c r="F1528" i="12" s="1"/>
  <c r="H1248" i="3"/>
  <c r="I1248" i="3" s="1"/>
  <c r="D1528" i="12" l="1"/>
  <c r="C1528" i="12"/>
  <c r="E1528" i="12"/>
  <c r="B1249" i="3"/>
  <c r="G1249" i="3" s="1"/>
  <c r="G1528" i="12" l="1"/>
  <c r="B1529" i="12" s="1"/>
  <c r="F1529" i="12" s="1"/>
  <c r="D1249" i="3"/>
  <c r="E1249" i="3" s="1"/>
  <c r="C1249" i="3"/>
  <c r="H1249" i="3"/>
  <c r="I1249" i="3" s="1"/>
  <c r="C1529" i="12" l="1"/>
  <c r="D1529" i="12"/>
  <c r="E1529" i="12"/>
  <c r="B1250" i="3"/>
  <c r="G1250" i="3" s="1"/>
  <c r="G1529" i="12" l="1"/>
  <c r="B1530" i="12" s="1"/>
  <c r="F1530" i="12" s="1"/>
  <c r="D1250" i="3"/>
  <c r="E1250" i="3" s="1"/>
  <c r="C1250" i="3"/>
  <c r="H1250" i="3"/>
  <c r="I1250" i="3" s="1"/>
  <c r="D1530" i="12" l="1"/>
  <c r="C1530" i="12"/>
  <c r="E1530" i="12"/>
  <c r="G1530" i="12" s="1"/>
  <c r="B1251" i="3"/>
  <c r="G1251" i="3" s="1"/>
  <c r="B1531" i="12" l="1"/>
  <c r="F1531" i="12" s="1"/>
  <c r="D1251" i="3"/>
  <c r="E1251" i="3" s="1"/>
  <c r="C1251" i="3"/>
  <c r="H1251" i="3"/>
  <c r="I1251" i="3" s="1"/>
  <c r="D1531" i="12" l="1"/>
  <c r="C1531" i="12"/>
  <c r="E1531" i="12"/>
  <c r="G1531" i="12" s="1"/>
  <c r="B1252" i="3"/>
  <c r="G1252" i="3" s="1"/>
  <c r="B1532" i="12" l="1"/>
  <c r="F1532" i="12" s="1"/>
  <c r="C1252" i="3"/>
  <c r="D1252" i="3"/>
  <c r="E1252" i="3" s="1"/>
  <c r="H1252" i="3"/>
  <c r="I1252" i="3" s="1"/>
  <c r="D1532" i="12" l="1"/>
  <c r="C1532" i="12"/>
  <c r="E1532" i="12"/>
  <c r="G1532" i="12" s="1"/>
  <c r="B1253" i="3"/>
  <c r="G1253" i="3" s="1"/>
  <c r="B1533" i="12" l="1"/>
  <c r="F1533" i="12" s="1"/>
  <c r="C1253" i="3"/>
  <c r="D1253" i="3"/>
  <c r="E1253" i="3" s="1"/>
  <c r="C1533" i="12" l="1"/>
  <c r="D1533" i="12"/>
  <c r="E1533" i="12"/>
  <c r="H1253" i="3"/>
  <c r="I1253" i="3" s="1"/>
  <c r="G1533" i="12" l="1"/>
  <c r="B1534" i="12" s="1"/>
  <c r="F1534" i="12" s="1"/>
  <c r="B1254" i="3"/>
  <c r="G1254" i="3" s="1"/>
  <c r="C1534" i="12" l="1"/>
  <c r="D1534" i="12"/>
  <c r="E1534" i="12"/>
  <c r="D1254" i="3"/>
  <c r="E1254" i="3" s="1"/>
  <c r="C1254" i="3"/>
  <c r="G1534" i="12" l="1"/>
  <c r="B1535" i="12" s="1"/>
  <c r="F1535" i="12" s="1"/>
  <c r="H1254" i="3"/>
  <c r="I1254" i="3" s="1"/>
  <c r="D1535" i="12" l="1"/>
  <c r="C1535" i="12"/>
  <c r="E1535" i="12"/>
  <c r="B1255" i="3"/>
  <c r="G1255" i="3" s="1"/>
  <c r="G1535" i="12" l="1"/>
  <c r="B1536" i="12" s="1"/>
  <c r="F1536" i="12" s="1"/>
  <c r="C1255" i="3"/>
  <c r="D1255" i="3"/>
  <c r="E1255" i="3" s="1"/>
  <c r="H1255" i="3"/>
  <c r="I1255" i="3" s="1"/>
  <c r="C1536" i="12" l="1"/>
  <c r="D1536" i="12"/>
  <c r="E1536" i="12"/>
  <c r="B1256" i="3"/>
  <c r="G1256" i="3" s="1"/>
  <c r="G1536" i="12" l="1"/>
  <c r="B1537" i="12" s="1"/>
  <c r="F1537" i="12" s="1"/>
  <c r="C1256" i="3"/>
  <c r="D1256" i="3"/>
  <c r="E1256" i="3" s="1"/>
  <c r="H1256" i="3"/>
  <c r="I1256" i="3" s="1"/>
  <c r="D1537" i="12" l="1"/>
  <c r="C1537" i="12"/>
  <c r="E1537" i="12"/>
  <c r="G1537" i="12" s="1"/>
  <c r="B1257" i="3"/>
  <c r="G1257" i="3" s="1"/>
  <c r="B1538" i="12" l="1"/>
  <c r="F1538" i="12" s="1"/>
  <c r="C1257" i="3"/>
  <c r="D1257" i="3"/>
  <c r="E1257" i="3" s="1"/>
  <c r="H1257" i="3"/>
  <c r="I1257" i="3" s="1"/>
  <c r="D1538" i="12" l="1"/>
  <c r="C1538" i="12"/>
  <c r="E1538" i="12"/>
  <c r="B1258" i="3"/>
  <c r="G1258" i="3" s="1"/>
  <c r="G1538" i="12" l="1"/>
  <c r="B1539" i="12" s="1"/>
  <c r="F1539" i="12" s="1"/>
  <c r="C1258" i="3"/>
  <c r="D1258" i="3"/>
  <c r="E1258" i="3" s="1"/>
  <c r="H1258" i="3"/>
  <c r="I1258" i="3" s="1"/>
  <c r="D1539" i="12" l="1"/>
  <c r="C1539" i="12"/>
  <c r="E1539" i="12"/>
  <c r="G1539" i="12" s="1"/>
  <c r="B1259" i="3"/>
  <c r="G1259" i="3" s="1"/>
  <c r="B1540" i="12" l="1"/>
  <c r="F1540" i="12" s="1"/>
  <c r="C1259" i="3"/>
  <c r="D1259" i="3"/>
  <c r="E1259" i="3" s="1"/>
  <c r="H1259" i="3"/>
  <c r="I1259" i="3" s="1"/>
  <c r="D1540" i="12" l="1"/>
  <c r="C1540" i="12"/>
  <c r="E1540" i="12"/>
  <c r="B1260" i="3"/>
  <c r="G1260" i="3" s="1"/>
  <c r="G1540" i="12" l="1"/>
  <c r="B1541" i="12" s="1"/>
  <c r="F1541" i="12" s="1"/>
  <c r="C1260" i="3"/>
  <c r="D1260" i="3"/>
  <c r="E1260" i="3" s="1"/>
  <c r="H1260" i="3"/>
  <c r="I1260" i="3" s="1"/>
  <c r="D1541" i="12" l="1"/>
  <c r="C1541" i="12"/>
  <c r="E1541" i="12"/>
  <c r="G1541" i="12" s="1"/>
  <c r="B1261" i="3"/>
  <c r="G1261" i="3" s="1"/>
  <c r="B1542" i="12" l="1"/>
  <c r="F1542" i="12" s="1"/>
  <c r="C1261" i="3"/>
  <c r="D1261" i="3"/>
  <c r="E1261" i="3" s="1"/>
  <c r="H1261" i="3"/>
  <c r="I1261" i="3" s="1"/>
  <c r="D1542" i="12" l="1"/>
  <c r="C1542" i="12"/>
  <c r="E1542" i="12"/>
  <c r="B1262" i="3"/>
  <c r="G1262" i="3" s="1"/>
  <c r="G1542" i="12" l="1"/>
  <c r="B1543" i="12" s="1"/>
  <c r="F1543" i="12" s="1"/>
  <c r="C1262" i="3"/>
  <c r="D1262" i="3"/>
  <c r="E1262" i="3" s="1"/>
  <c r="H1262" i="3"/>
  <c r="I1262" i="3" s="1"/>
  <c r="C1543" i="12" l="1"/>
  <c r="D1543" i="12"/>
  <c r="E1543" i="12"/>
  <c r="B1263" i="3"/>
  <c r="G1263" i="3" s="1"/>
  <c r="G1543" i="12" l="1"/>
  <c r="B1544" i="12" s="1"/>
  <c r="F1544" i="12" s="1"/>
  <c r="C1263" i="3"/>
  <c r="D1263" i="3"/>
  <c r="E1263" i="3" s="1"/>
  <c r="H1263" i="3"/>
  <c r="I1263" i="3" s="1"/>
  <c r="D1544" i="12" l="1"/>
  <c r="C1544" i="12"/>
  <c r="E1544" i="12"/>
  <c r="B1264" i="3"/>
  <c r="G1264" i="3" s="1"/>
  <c r="G1544" i="12" l="1"/>
  <c r="B1545" i="12" s="1"/>
  <c r="F1545" i="12" s="1"/>
  <c r="C1264" i="3"/>
  <c r="D1264" i="3"/>
  <c r="E1264" i="3" s="1"/>
  <c r="H1264" i="3"/>
  <c r="I1264" i="3" s="1"/>
  <c r="C1545" i="12" l="1"/>
  <c r="D1545" i="12"/>
  <c r="E1545" i="12"/>
  <c r="B1265" i="3"/>
  <c r="G1265" i="3" s="1"/>
  <c r="G1545" i="12" l="1"/>
  <c r="B1546" i="12" s="1"/>
  <c r="F1546" i="12" s="1"/>
  <c r="C1265" i="3"/>
  <c r="D1265" i="3"/>
  <c r="E1265" i="3" s="1"/>
  <c r="H1265" i="3"/>
  <c r="I1265" i="3" s="1"/>
  <c r="C1546" i="12" l="1"/>
  <c r="D1546" i="12"/>
  <c r="E1546" i="12"/>
  <c r="B1266" i="3"/>
  <c r="G1266" i="3" s="1"/>
  <c r="G1546" i="12" l="1"/>
  <c r="B1547" i="12" s="1"/>
  <c r="F1547" i="12" s="1"/>
  <c r="C1266" i="3"/>
  <c r="D1266" i="3"/>
  <c r="E1266" i="3" s="1"/>
  <c r="H1266" i="3"/>
  <c r="I1266" i="3" s="1"/>
  <c r="D1547" i="12" l="1"/>
  <c r="C1547" i="12"/>
  <c r="E1547" i="12"/>
  <c r="B1267" i="3"/>
  <c r="G1267" i="3" s="1"/>
  <c r="G1547" i="12" l="1"/>
  <c r="B1548" i="12" s="1"/>
  <c r="F1548" i="12" s="1"/>
  <c r="C1267" i="3"/>
  <c r="D1267" i="3"/>
  <c r="E1267" i="3" s="1"/>
  <c r="H1267" i="3"/>
  <c r="I1267" i="3" s="1"/>
  <c r="C1548" i="12" l="1"/>
  <c r="D1548" i="12"/>
  <c r="E1548" i="12"/>
  <c r="B1268" i="3"/>
  <c r="G1268" i="3" s="1"/>
  <c r="G1548" i="12" l="1"/>
  <c r="B1549" i="12" s="1"/>
  <c r="F1549" i="12" s="1"/>
  <c r="C1268" i="3"/>
  <c r="D1268" i="3"/>
  <c r="E1268" i="3" s="1"/>
  <c r="H1268" i="3"/>
  <c r="I1268" i="3" s="1"/>
  <c r="D1549" i="12" l="1"/>
  <c r="C1549" i="12"/>
  <c r="E1549" i="12"/>
  <c r="G1549" i="12" s="1"/>
  <c r="B1269" i="3"/>
  <c r="G1269" i="3" s="1"/>
  <c r="B1550" i="12" l="1"/>
  <c r="F1550" i="12" s="1"/>
  <c r="D1269" i="3"/>
  <c r="E1269" i="3" s="1"/>
  <c r="C1269" i="3"/>
  <c r="H1269" i="3"/>
  <c r="I1269" i="3" s="1"/>
  <c r="D1550" i="12" l="1"/>
  <c r="C1550" i="12"/>
  <c r="E1550" i="12"/>
  <c r="B1270" i="3"/>
  <c r="G1270" i="3" s="1"/>
  <c r="G1550" i="12" l="1"/>
  <c r="B1551" i="12" s="1"/>
  <c r="F1551" i="12" s="1"/>
  <c r="D1270" i="3"/>
  <c r="E1270" i="3" s="1"/>
  <c r="C1270" i="3"/>
  <c r="H1270" i="3"/>
  <c r="I1270" i="3" s="1"/>
  <c r="D1551" i="12" l="1"/>
  <c r="C1551" i="12"/>
  <c r="E1551" i="12"/>
  <c r="G1551" i="12" s="1"/>
  <c r="B1271" i="3"/>
  <c r="G1271" i="3" s="1"/>
  <c r="B1552" i="12" l="1"/>
  <c r="F1552" i="12" s="1"/>
  <c r="D1271" i="3"/>
  <c r="E1271" i="3" s="1"/>
  <c r="C1271" i="3"/>
  <c r="H1271" i="3"/>
  <c r="I1271" i="3" s="1"/>
  <c r="C1552" i="12" l="1"/>
  <c r="D1552" i="12"/>
  <c r="E1552" i="12"/>
  <c r="B1272" i="3"/>
  <c r="G1272" i="3" s="1"/>
  <c r="G1552" i="12" l="1"/>
  <c r="B1553" i="12" s="1"/>
  <c r="F1553" i="12" s="1"/>
  <c r="C1272" i="3"/>
  <c r="D1272" i="3"/>
  <c r="E1272" i="3" s="1"/>
  <c r="H1272" i="3"/>
  <c r="I1272" i="3" s="1"/>
  <c r="D1553" i="12" l="1"/>
  <c r="C1553" i="12"/>
  <c r="E1553" i="12"/>
  <c r="G1553" i="12" s="1"/>
  <c r="B1273" i="3"/>
  <c r="G1273" i="3" s="1"/>
  <c r="B1554" i="12" l="1"/>
  <c r="F1554" i="12" s="1"/>
  <c r="C1273" i="3"/>
  <c r="D1273" i="3"/>
  <c r="E1273" i="3" s="1"/>
  <c r="H1273" i="3"/>
  <c r="I1273" i="3" s="1"/>
  <c r="D1554" i="12" l="1"/>
  <c r="C1554" i="12"/>
  <c r="E1554" i="12"/>
  <c r="B1274" i="3"/>
  <c r="G1274" i="3" s="1"/>
  <c r="G1554" i="12" l="1"/>
  <c r="B1555" i="12" s="1"/>
  <c r="F1555" i="12" s="1"/>
  <c r="C1274" i="3"/>
  <c r="D1274" i="3"/>
  <c r="E1274" i="3" s="1"/>
  <c r="H1274" i="3"/>
  <c r="I1274" i="3" s="1"/>
  <c r="D1555" i="12" l="1"/>
  <c r="C1555" i="12"/>
  <c r="E1555" i="12"/>
  <c r="G1555" i="12" s="1"/>
  <c r="B1275" i="3"/>
  <c r="G1275" i="3" s="1"/>
  <c r="B1556" i="12" l="1"/>
  <c r="F1556" i="12" s="1"/>
  <c r="C1275" i="3"/>
  <c r="D1275" i="3"/>
  <c r="E1275" i="3" s="1"/>
  <c r="H1275" i="3"/>
  <c r="I1275" i="3" s="1"/>
  <c r="D1556" i="12" l="1"/>
  <c r="C1556" i="12"/>
  <c r="E1556" i="12"/>
  <c r="B1276" i="3"/>
  <c r="G1276" i="3" s="1"/>
  <c r="G1556" i="12" l="1"/>
  <c r="B1557" i="12" s="1"/>
  <c r="F1557" i="12" s="1"/>
  <c r="C1276" i="3"/>
  <c r="D1276" i="3"/>
  <c r="E1276" i="3" s="1"/>
  <c r="H1276" i="3"/>
  <c r="I1276" i="3" s="1"/>
  <c r="C1557" i="12" l="1"/>
  <c r="D1557" i="12"/>
  <c r="E1557" i="12"/>
  <c r="B1277" i="3"/>
  <c r="G1277" i="3" s="1"/>
  <c r="G1557" i="12" l="1"/>
  <c r="B1558" i="12" s="1"/>
  <c r="F1558" i="12" s="1"/>
  <c r="C1277" i="3"/>
  <c r="D1277" i="3"/>
  <c r="E1277" i="3" s="1"/>
  <c r="H1277" i="3"/>
  <c r="I1277" i="3" s="1"/>
  <c r="C1558" i="12" l="1"/>
  <c r="D1558" i="12"/>
  <c r="E1558" i="12"/>
  <c r="B1278" i="3"/>
  <c r="G1278" i="3" s="1"/>
  <c r="G1558" i="12" l="1"/>
  <c r="B1559" i="12" s="1"/>
  <c r="F1559" i="12" s="1"/>
  <c r="D1278" i="3"/>
  <c r="E1278" i="3" s="1"/>
  <c r="C1278" i="3"/>
  <c r="D1559" i="12" l="1"/>
  <c r="C1559" i="12"/>
  <c r="E1559" i="12"/>
  <c r="H1278" i="3"/>
  <c r="I1278" i="3" s="1"/>
  <c r="G1559" i="12" l="1"/>
  <c r="B1560" i="12" s="1"/>
  <c r="F1560" i="12" s="1"/>
  <c r="B1279" i="3"/>
  <c r="G1279" i="3" s="1"/>
  <c r="C1560" i="12" l="1"/>
  <c r="D1560" i="12"/>
  <c r="E1560" i="12"/>
  <c r="D1279" i="3"/>
  <c r="E1279" i="3" s="1"/>
  <c r="C1279" i="3"/>
  <c r="H1279" i="3"/>
  <c r="I1279" i="3" s="1"/>
  <c r="G1560" i="12" l="1"/>
  <c r="B1561" i="12" s="1"/>
  <c r="F1561" i="12" s="1"/>
  <c r="B1280" i="3"/>
  <c r="G1280" i="3" s="1"/>
  <c r="D1561" i="12" l="1"/>
  <c r="C1561" i="12"/>
  <c r="E1561" i="12"/>
  <c r="C1280" i="3"/>
  <c r="D1280" i="3"/>
  <c r="E1280" i="3" s="1"/>
  <c r="G1561" i="12" l="1"/>
  <c r="B1562" i="12" s="1"/>
  <c r="F1562" i="12" s="1"/>
  <c r="H1280" i="3"/>
  <c r="I1280" i="3" s="1"/>
  <c r="D1562" i="12" l="1"/>
  <c r="G1562" i="12" s="1"/>
  <c r="C1562" i="12"/>
  <c r="E1562" i="12"/>
  <c r="B1281" i="3"/>
  <c r="G1281" i="3" s="1"/>
  <c r="B1563" i="12" l="1"/>
  <c r="F1563" i="12" s="1"/>
  <c r="D1281" i="3"/>
  <c r="E1281" i="3" s="1"/>
  <c r="C1281" i="3"/>
  <c r="H1281" i="3"/>
  <c r="I1281" i="3" s="1"/>
  <c r="D1563" i="12" l="1"/>
  <c r="C1563" i="12"/>
  <c r="E1563" i="12"/>
  <c r="B1282" i="3"/>
  <c r="G1282" i="3" s="1"/>
  <c r="G1563" i="12" l="1"/>
  <c r="B1564" i="12" s="1"/>
  <c r="F1564" i="12" s="1"/>
  <c r="C1282" i="3"/>
  <c r="D1282" i="3"/>
  <c r="E1282" i="3" s="1"/>
  <c r="H1282" i="3"/>
  <c r="I1282" i="3" s="1"/>
  <c r="D1564" i="12" l="1"/>
  <c r="C1564" i="12"/>
  <c r="E1564" i="12"/>
  <c r="B1283" i="3"/>
  <c r="G1283" i="3" s="1"/>
  <c r="G1564" i="12" l="1"/>
  <c r="B1565" i="12" s="1"/>
  <c r="F1565" i="12" s="1"/>
  <c r="D1283" i="3"/>
  <c r="E1283" i="3" s="1"/>
  <c r="C1283" i="3"/>
  <c r="H1283" i="3"/>
  <c r="I1283" i="3" s="1"/>
  <c r="D1565" i="12" l="1"/>
  <c r="C1565" i="12"/>
  <c r="E1565" i="12"/>
  <c r="G1565" i="12" s="1"/>
  <c r="B1284" i="3"/>
  <c r="G1284" i="3" s="1"/>
  <c r="B1566" i="12" l="1"/>
  <c r="F1566" i="12" s="1"/>
  <c r="D1284" i="3"/>
  <c r="E1284" i="3" s="1"/>
  <c r="C1284" i="3"/>
  <c r="H1284" i="3"/>
  <c r="I1284" i="3" s="1"/>
  <c r="D1566" i="12" l="1"/>
  <c r="C1566" i="12"/>
  <c r="E1566" i="12"/>
  <c r="B1285" i="3"/>
  <c r="G1285" i="3" s="1"/>
  <c r="G1566" i="12" l="1"/>
  <c r="B1567" i="12" s="1"/>
  <c r="F1567" i="12" s="1"/>
  <c r="C1285" i="3"/>
  <c r="D1285" i="3"/>
  <c r="E1285" i="3" s="1"/>
  <c r="H1285" i="3"/>
  <c r="I1285" i="3" s="1"/>
  <c r="D1567" i="12" l="1"/>
  <c r="C1567" i="12"/>
  <c r="E1567" i="12"/>
  <c r="B1286" i="3"/>
  <c r="G1286" i="3" s="1"/>
  <c r="G1567" i="12" l="1"/>
  <c r="B1568" i="12" s="1"/>
  <c r="F1568" i="12" s="1"/>
  <c r="C1286" i="3"/>
  <c r="D1286" i="3"/>
  <c r="E1286" i="3" s="1"/>
  <c r="H1286" i="3"/>
  <c r="I1286" i="3" s="1"/>
  <c r="D1568" i="12" l="1"/>
  <c r="C1568" i="12"/>
  <c r="E1568" i="12"/>
  <c r="B1287" i="3"/>
  <c r="G1287" i="3" s="1"/>
  <c r="G1568" i="12" l="1"/>
  <c r="B1569" i="12" s="1"/>
  <c r="F1569" i="12" s="1"/>
  <c r="C1287" i="3"/>
  <c r="D1287" i="3"/>
  <c r="E1287" i="3" s="1"/>
  <c r="C1569" i="12" l="1"/>
  <c r="D1569" i="12"/>
  <c r="E1569" i="12"/>
  <c r="H1287" i="3"/>
  <c r="I1287" i="3" s="1"/>
  <c r="G1569" i="12" l="1"/>
  <c r="B1570" i="12" s="1"/>
  <c r="F1570" i="12" s="1"/>
  <c r="B1288" i="3"/>
  <c r="G1288" i="3" s="1"/>
  <c r="D1570" i="12" l="1"/>
  <c r="C1570" i="12"/>
  <c r="E1570" i="12"/>
  <c r="G1570" i="12" s="1"/>
  <c r="C1288" i="3"/>
  <c r="D1288" i="3"/>
  <c r="E1288" i="3" s="1"/>
  <c r="H1288" i="3"/>
  <c r="I1288" i="3" s="1"/>
  <c r="B1571" i="12" l="1"/>
  <c r="F1571" i="12" s="1"/>
  <c r="B1289" i="3"/>
  <c r="G1289" i="3" s="1"/>
  <c r="D1571" i="12" l="1"/>
  <c r="C1571" i="12"/>
  <c r="E1571" i="12"/>
  <c r="D1289" i="3"/>
  <c r="E1289" i="3" s="1"/>
  <c r="C1289" i="3"/>
  <c r="H1289" i="3"/>
  <c r="I1289" i="3" s="1"/>
  <c r="G1571" i="12" l="1"/>
  <c r="B1572" i="12" s="1"/>
  <c r="F1572" i="12" s="1"/>
  <c r="B1290" i="3"/>
  <c r="G1290" i="3" s="1"/>
  <c r="C1572" i="12" l="1"/>
  <c r="D1572" i="12"/>
  <c r="E1572" i="12"/>
  <c r="D1290" i="3"/>
  <c r="E1290" i="3" s="1"/>
  <c r="C1290" i="3"/>
  <c r="H1290" i="3"/>
  <c r="I1290" i="3" s="1"/>
  <c r="G1572" i="12" l="1"/>
  <c r="B1573" i="12" s="1"/>
  <c r="F1573" i="12" s="1"/>
  <c r="B1291" i="3"/>
  <c r="G1291" i="3" s="1"/>
  <c r="D1573" i="12" l="1"/>
  <c r="C1573" i="12"/>
  <c r="E1573" i="12"/>
  <c r="D1291" i="3"/>
  <c r="E1291" i="3" s="1"/>
  <c r="C1291" i="3"/>
  <c r="H1291" i="3"/>
  <c r="I1291" i="3" s="1"/>
  <c r="G1573" i="12" l="1"/>
  <c r="B1574" i="12" s="1"/>
  <c r="F1574" i="12" s="1"/>
  <c r="B1292" i="3"/>
  <c r="G1292" i="3" s="1"/>
  <c r="D1574" i="12" l="1"/>
  <c r="C1574" i="12"/>
  <c r="E1574" i="12"/>
  <c r="C1292" i="3"/>
  <c r="D1292" i="3"/>
  <c r="E1292" i="3" s="1"/>
  <c r="H1292" i="3"/>
  <c r="I1292" i="3" s="1"/>
  <c r="G1574" i="12" l="1"/>
  <c r="B1575" i="12" s="1"/>
  <c r="F1575" i="12" s="1"/>
  <c r="B1293" i="3"/>
  <c r="G1293" i="3" s="1"/>
  <c r="D1575" i="12" l="1"/>
  <c r="C1575" i="12"/>
  <c r="E1575" i="12"/>
  <c r="G1575" i="12" s="1"/>
  <c r="C1293" i="3"/>
  <c r="D1293" i="3"/>
  <c r="E1293" i="3" s="1"/>
  <c r="H1293" i="3"/>
  <c r="I1293" i="3" s="1"/>
  <c r="B1576" i="12" l="1"/>
  <c r="F1576" i="12" s="1"/>
  <c r="B1294" i="3"/>
  <c r="G1294" i="3" s="1"/>
  <c r="C1576" i="12" l="1"/>
  <c r="D1576" i="12"/>
  <c r="E1576" i="12"/>
  <c r="C1294" i="3"/>
  <c r="D1294" i="3"/>
  <c r="E1294" i="3" s="1"/>
  <c r="H1294" i="3"/>
  <c r="I1294" i="3" s="1"/>
  <c r="G1576" i="12" l="1"/>
  <c r="B1577" i="12" s="1"/>
  <c r="F1577" i="12" s="1"/>
  <c r="B1295" i="3"/>
  <c r="G1295" i="3" s="1"/>
  <c r="D1577" i="12" l="1"/>
  <c r="C1577" i="12"/>
  <c r="E1577" i="12"/>
  <c r="C1295" i="3"/>
  <c r="D1295" i="3"/>
  <c r="E1295" i="3" s="1"/>
  <c r="H1295" i="3"/>
  <c r="I1295" i="3" s="1"/>
  <c r="G1577" i="12" l="1"/>
  <c r="B1578" i="12" s="1"/>
  <c r="F1578" i="12" s="1"/>
  <c r="B1296" i="3"/>
  <c r="G1296" i="3" s="1"/>
  <c r="D1578" i="12" l="1"/>
  <c r="C1578" i="12"/>
  <c r="E1578" i="12"/>
  <c r="C1296" i="3"/>
  <c r="D1296" i="3"/>
  <c r="E1296" i="3" s="1"/>
  <c r="H1296" i="3"/>
  <c r="I1296" i="3" s="1"/>
  <c r="G1578" i="12" l="1"/>
  <c r="B1579" i="12" s="1"/>
  <c r="F1579" i="12" s="1"/>
  <c r="B1297" i="3"/>
  <c r="G1297" i="3" s="1"/>
  <c r="C1579" i="12" l="1"/>
  <c r="D1579" i="12"/>
  <c r="E1579" i="12"/>
  <c r="D1297" i="3"/>
  <c r="E1297" i="3" s="1"/>
  <c r="C1297" i="3"/>
  <c r="H1297" i="3"/>
  <c r="I1297" i="3" s="1"/>
  <c r="G1579" i="12" l="1"/>
  <c r="B1580" i="12" s="1"/>
  <c r="F1580" i="12" s="1"/>
  <c r="B1298" i="3"/>
  <c r="G1298" i="3" s="1"/>
  <c r="D1580" i="12" l="1"/>
  <c r="C1580" i="12"/>
  <c r="E1580" i="12"/>
  <c r="D1298" i="3"/>
  <c r="E1298" i="3" s="1"/>
  <c r="C1298" i="3"/>
  <c r="H1298" i="3"/>
  <c r="I1298" i="3" s="1"/>
  <c r="G1580" i="12" l="1"/>
  <c r="B1581" i="12" s="1"/>
  <c r="F1581" i="12" s="1"/>
  <c r="B1299" i="3"/>
  <c r="G1299" i="3" s="1"/>
  <c r="D1581" i="12" l="1"/>
  <c r="C1581" i="12"/>
  <c r="E1581" i="12"/>
  <c r="C1299" i="3"/>
  <c r="D1299" i="3"/>
  <c r="E1299" i="3" s="1"/>
  <c r="H1299" i="3"/>
  <c r="I1299" i="3" s="1"/>
  <c r="G1581" i="12" l="1"/>
  <c r="B1582" i="12" s="1"/>
  <c r="F1582" i="12" s="1"/>
  <c r="B1300" i="3"/>
  <c r="G1300" i="3" s="1"/>
  <c r="D1582" i="12" l="1"/>
  <c r="C1582" i="12"/>
  <c r="E1582" i="12"/>
  <c r="D1300" i="3"/>
  <c r="E1300" i="3" s="1"/>
  <c r="C1300" i="3"/>
  <c r="H1300" i="3"/>
  <c r="I1300" i="3" s="1"/>
  <c r="G1582" i="12" l="1"/>
  <c r="B1583" i="12" s="1"/>
  <c r="F1583" i="12" s="1"/>
  <c r="B1301" i="3"/>
  <c r="G1301" i="3" s="1"/>
  <c r="D1583" i="12" l="1"/>
  <c r="C1583" i="12"/>
  <c r="E1583" i="12"/>
  <c r="D1301" i="3"/>
  <c r="E1301" i="3" s="1"/>
  <c r="C1301" i="3"/>
  <c r="H1301" i="3"/>
  <c r="I1301" i="3" s="1"/>
  <c r="G1583" i="12" l="1"/>
  <c r="B1584" i="12" s="1"/>
  <c r="F1584" i="12" s="1"/>
  <c r="B1302" i="3"/>
  <c r="G1302" i="3" s="1"/>
  <c r="C1584" i="12" l="1"/>
  <c r="D1584" i="12"/>
  <c r="E1584" i="12"/>
  <c r="D1302" i="3"/>
  <c r="E1302" i="3" s="1"/>
  <c r="C1302" i="3"/>
  <c r="H1302" i="3"/>
  <c r="I1302" i="3" s="1"/>
  <c r="G1584" i="12" l="1"/>
  <c r="B1585" i="12" s="1"/>
  <c r="F1585" i="12" s="1"/>
  <c r="B1303" i="3"/>
  <c r="G1303" i="3" s="1"/>
  <c r="D1585" i="12" l="1"/>
  <c r="C1585" i="12"/>
  <c r="E1585" i="12"/>
  <c r="C1303" i="3"/>
  <c r="D1303" i="3"/>
  <c r="E1303" i="3" s="1"/>
  <c r="H1303" i="3"/>
  <c r="I1303" i="3" s="1"/>
  <c r="G1585" i="12" l="1"/>
  <c r="B1586" i="12" s="1"/>
  <c r="F1586" i="12" s="1"/>
  <c r="B1304" i="3"/>
  <c r="G1304" i="3" s="1"/>
  <c r="D1586" i="12" l="1"/>
  <c r="C1586" i="12"/>
  <c r="E1586" i="12"/>
  <c r="C1304" i="3"/>
  <c r="D1304" i="3"/>
  <c r="E1304" i="3" s="1"/>
  <c r="H1304" i="3"/>
  <c r="I1304" i="3" s="1"/>
  <c r="G1586" i="12" l="1"/>
  <c r="B1587" i="12" s="1"/>
  <c r="F1587" i="12" s="1"/>
  <c r="B1305" i="3"/>
  <c r="G1305" i="3" s="1"/>
  <c r="D1587" i="12" l="1"/>
  <c r="C1587" i="12"/>
  <c r="E1587" i="12"/>
  <c r="G1587" i="12" s="1"/>
  <c r="C1305" i="3"/>
  <c r="D1305" i="3"/>
  <c r="E1305" i="3" s="1"/>
  <c r="H1305" i="3"/>
  <c r="I1305" i="3" s="1"/>
  <c r="B1588" i="12" l="1"/>
  <c r="F1588" i="12" s="1"/>
  <c r="B1306" i="3"/>
  <c r="G1306" i="3" s="1"/>
  <c r="C1588" i="12" l="1"/>
  <c r="D1588" i="12"/>
  <c r="E1588" i="12"/>
  <c r="C1306" i="3"/>
  <c r="D1306" i="3"/>
  <c r="E1306" i="3" s="1"/>
  <c r="G1588" i="12" l="1"/>
  <c r="B1589" i="12" s="1"/>
  <c r="F1589" i="12" s="1"/>
  <c r="H1306" i="3"/>
  <c r="I1306" i="3" s="1"/>
  <c r="D1589" i="12" l="1"/>
  <c r="C1589" i="12"/>
  <c r="E1589" i="12"/>
  <c r="G1589" i="12" s="1"/>
  <c r="B1307" i="3"/>
  <c r="G1307" i="3" s="1"/>
  <c r="B1590" i="12" l="1"/>
  <c r="F1590" i="12" s="1"/>
  <c r="C1307" i="3"/>
  <c r="D1307" i="3"/>
  <c r="E1307" i="3" s="1"/>
  <c r="D1590" i="12" l="1"/>
  <c r="C1590" i="12"/>
  <c r="E1590" i="12"/>
  <c r="H1307" i="3"/>
  <c r="I1307" i="3" s="1"/>
  <c r="G1590" i="12" l="1"/>
  <c r="B1591" i="12" s="1"/>
  <c r="F1591" i="12" s="1"/>
  <c r="B1308" i="3"/>
  <c r="G1308" i="3" s="1"/>
  <c r="D1591" i="12" l="1"/>
  <c r="G1591" i="12" s="1"/>
  <c r="C1591" i="12"/>
  <c r="E1591" i="12"/>
  <c r="D1308" i="3"/>
  <c r="E1308" i="3" s="1"/>
  <c r="C1308" i="3"/>
  <c r="H1308" i="3"/>
  <c r="I1308" i="3" s="1"/>
  <c r="B1592" i="12" l="1"/>
  <c r="F1592" i="12" s="1"/>
  <c r="B1309" i="3"/>
  <c r="G1309" i="3" s="1"/>
  <c r="D1592" i="12" l="1"/>
  <c r="C1592" i="12"/>
  <c r="E1592" i="12"/>
  <c r="C1309" i="3"/>
  <c r="D1309" i="3"/>
  <c r="E1309" i="3" s="1"/>
  <c r="H1309" i="3"/>
  <c r="I1309" i="3" s="1"/>
  <c r="G1592" i="12" l="1"/>
  <c r="B1593" i="12" s="1"/>
  <c r="F1593" i="12" s="1"/>
  <c r="B1310" i="3"/>
  <c r="G1310" i="3" s="1"/>
  <c r="D1593" i="12" l="1"/>
  <c r="C1593" i="12"/>
  <c r="E1593" i="12"/>
  <c r="C1310" i="3"/>
  <c r="D1310" i="3"/>
  <c r="E1310" i="3" s="1"/>
  <c r="H1310" i="3"/>
  <c r="I1310" i="3" s="1"/>
  <c r="G1593" i="12" l="1"/>
  <c r="B1594" i="12" s="1"/>
  <c r="F1594" i="12" s="1"/>
  <c r="B1311" i="3"/>
  <c r="G1311" i="3" s="1"/>
  <c r="D1594" i="12" l="1"/>
  <c r="C1594" i="12"/>
  <c r="E1594" i="12"/>
  <c r="G1594" i="12" s="1"/>
  <c r="C1311" i="3"/>
  <c r="D1311" i="3"/>
  <c r="E1311" i="3" s="1"/>
  <c r="H1311" i="3"/>
  <c r="I1311" i="3" s="1"/>
  <c r="B1595" i="12" l="1"/>
  <c r="F1595" i="12" s="1"/>
  <c r="B1312" i="3"/>
  <c r="G1312" i="3" s="1"/>
  <c r="D1595" i="12" l="1"/>
  <c r="C1595" i="12"/>
  <c r="E1595" i="12"/>
  <c r="D1312" i="3"/>
  <c r="E1312" i="3" s="1"/>
  <c r="C1312" i="3"/>
  <c r="H1312" i="3"/>
  <c r="I1312" i="3" s="1"/>
  <c r="G1595" i="12" l="1"/>
  <c r="B1596" i="12" s="1"/>
  <c r="F1596" i="12" s="1"/>
  <c r="B1313" i="3"/>
  <c r="G1313" i="3" s="1"/>
  <c r="C1596" i="12" l="1"/>
  <c r="D1596" i="12"/>
  <c r="E1596" i="12"/>
  <c r="C1313" i="3"/>
  <c r="D1313" i="3"/>
  <c r="E1313" i="3" s="1"/>
  <c r="H1313" i="3"/>
  <c r="I1313" i="3" s="1"/>
  <c r="G1596" i="12" l="1"/>
  <c r="B1597" i="12" s="1"/>
  <c r="F1597" i="12" s="1"/>
  <c r="B1314" i="3"/>
  <c r="G1314" i="3" s="1"/>
  <c r="D1597" i="12" l="1"/>
  <c r="C1597" i="12"/>
  <c r="E1597" i="12"/>
  <c r="D1314" i="3"/>
  <c r="E1314" i="3" s="1"/>
  <c r="C1314" i="3"/>
  <c r="H1314" i="3"/>
  <c r="I1314" i="3" s="1"/>
  <c r="G1597" i="12" l="1"/>
  <c r="B1598" i="12" s="1"/>
  <c r="F1598" i="12" s="1"/>
  <c r="B1315" i="3"/>
  <c r="G1315" i="3" s="1"/>
  <c r="D1598" i="12" l="1"/>
  <c r="C1598" i="12"/>
  <c r="E1598" i="12"/>
  <c r="D1315" i="3"/>
  <c r="E1315" i="3" s="1"/>
  <c r="C1315" i="3"/>
  <c r="H1315" i="3"/>
  <c r="I1315" i="3" s="1"/>
  <c r="G1598" i="12" l="1"/>
  <c r="B1599" i="12" s="1"/>
  <c r="F1599" i="12" s="1"/>
  <c r="B1316" i="3"/>
  <c r="G1316" i="3" s="1"/>
  <c r="D1599" i="12" l="1"/>
  <c r="C1599" i="12"/>
  <c r="E1599" i="12"/>
  <c r="G1599" i="12" s="1"/>
  <c r="D1316" i="3"/>
  <c r="E1316" i="3" s="1"/>
  <c r="C1316" i="3"/>
  <c r="H1316" i="3"/>
  <c r="I1316" i="3" s="1"/>
  <c r="B1600" i="12" l="1"/>
  <c r="F1600" i="12" s="1"/>
  <c r="B1317" i="3"/>
  <c r="G1317" i="3" s="1"/>
  <c r="C1600" i="12" l="1"/>
  <c r="D1600" i="12"/>
  <c r="E1600" i="12"/>
  <c r="D1317" i="3"/>
  <c r="E1317" i="3" s="1"/>
  <c r="C1317" i="3"/>
  <c r="H1317" i="3"/>
  <c r="I1317" i="3" s="1"/>
  <c r="G1600" i="12" l="1"/>
  <c r="B1601" i="12" s="1"/>
  <c r="F1601" i="12" s="1"/>
  <c r="B1318" i="3"/>
  <c r="G1318" i="3" s="1"/>
  <c r="D1601" i="12" l="1"/>
  <c r="C1601" i="12"/>
  <c r="E1601" i="12"/>
  <c r="G1601" i="12" s="1"/>
  <c r="D1318" i="3"/>
  <c r="E1318" i="3" s="1"/>
  <c r="C1318" i="3"/>
  <c r="B1602" i="12" l="1"/>
  <c r="F1602" i="12" s="1"/>
  <c r="H1318" i="3"/>
  <c r="I1318" i="3" s="1"/>
  <c r="D1602" i="12" l="1"/>
  <c r="C1602" i="12"/>
  <c r="E1602" i="12"/>
  <c r="B1319" i="3"/>
  <c r="G1319" i="3" s="1"/>
  <c r="G1602" i="12" l="1"/>
  <c r="B1603" i="12" s="1"/>
  <c r="F1603" i="12" s="1"/>
  <c r="C1319" i="3"/>
  <c r="D1319" i="3"/>
  <c r="E1319" i="3" s="1"/>
  <c r="H1319" i="3"/>
  <c r="I1319" i="3" s="1"/>
  <c r="D1603" i="12" l="1"/>
  <c r="C1603" i="12"/>
  <c r="E1603" i="12"/>
  <c r="B1320" i="3"/>
  <c r="G1320" i="3" s="1"/>
  <c r="G1603" i="12" l="1"/>
  <c r="B1604" i="12" s="1"/>
  <c r="F1604" i="12" s="1"/>
  <c r="C1320" i="3"/>
  <c r="D1320" i="3"/>
  <c r="E1320" i="3" s="1"/>
  <c r="H1320" i="3"/>
  <c r="I1320" i="3" s="1"/>
  <c r="D1604" i="12" l="1"/>
  <c r="C1604" i="12"/>
  <c r="E1604" i="12"/>
  <c r="B1321" i="3"/>
  <c r="G1321" i="3" s="1"/>
  <c r="G1604" i="12" l="1"/>
  <c r="B1605" i="12" s="1"/>
  <c r="F1605" i="12" s="1"/>
  <c r="C1321" i="3"/>
  <c r="D1321" i="3"/>
  <c r="E1321" i="3" s="1"/>
  <c r="H1321" i="3"/>
  <c r="I1321" i="3" s="1"/>
  <c r="D1605" i="12" l="1"/>
  <c r="C1605" i="12"/>
  <c r="E1605" i="12"/>
  <c r="B1322" i="3"/>
  <c r="G1322" i="3" s="1"/>
  <c r="G1605" i="12" l="1"/>
  <c r="B1606" i="12" s="1"/>
  <c r="F1606" i="12" s="1"/>
  <c r="C1322" i="3"/>
  <c r="D1322" i="3"/>
  <c r="E1322" i="3" s="1"/>
  <c r="H1322" i="3"/>
  <c r="I1322" i="3" s="1"/>
  <c r="D1606" i="12" l="1"/>
  <c r="C1606" i="12"/>
  <c r="E1606" i="12"/>
  <c r="G1606" i="12" s="1"/>
  <c r="B1323" i="3"/>
  <c r="G1323" i="3" s="1"/>
  <c r="B1607" i="12" l="1"/>
  <c r="F1607" i="12" s="1"/>
  <c r="D1323" i="3"/>
  <c r="E1323" i="3" s="1"/>
  <c r="C1323" i="3"/>
  <c r="H1323" i="3"/>
  <c r="I1323" i="3" s="1"/>
  <c r="D1607" i="12" l="1"/>
  <c r="C1607" i="12"/>
  <c r="E1607" i="12"/>
  <c r="B1324" i="3"/>
  <c r="G1324" i="3" s="1"/>
  <c r="G1607" i="12" l="1"/>
  <c r="B1608" i="12" s="1"/>
  <c r="F1608" i="12" s="1"/>
  <c r="C1324" i="3"/>
  <c r="D1324" i="3"/>
  <c r="E1324" i="3" s="1"/>
  <c r="C1608" i="12" l="1"/>
  <c r="D1608" i="12"/>
  <c r="E1608" i="12"/>
  <c r="H1324" i="3"/>
  <c r="I1324" i="3" s="1"/>
  <c r="G1608" i="12" l="1"/>
  <c r="B1609" i="12" s="1"/>
  <c r="F1609" i="12" s="1"/>
  <c r="B1325" i="3"/>
  <c r="G1325" i="3" s="1"/>
  <c r="D1609" i="12" l="1"/>
  <c r="C1609" i="12"/>
  <c r="E1609" i="12"/>
  <c r="D1325" i="3"/>
  <c r="E1325" i="3" s="1"/>
  <c r="C1325" i="3"/>
  <c r="H1325" i="3"/>
  <c r="I1325" i="3" s="1"/>
  <c r="G1609" i="12" l="1"/>
  <c r="B1610" i="12" s="1"/>
  <c r="F1610" i="12" s="1"/>
  <c r="B1326" i="3"/>
  <c r="G1326" i="3" s="1"/>
  <c r="D1610" i="12" l="1"/>
  <c r="C1610" i="12"/>
  <c r="E1610" i="12"/>
  <c r="C1326" i="3"/>
  <c r="D1326" i="3"/>
  <c r="E1326" i="3" s="1"/>
  <c r="H1326" i="3"/>
  <c r="I1326" i="3" s="1"/>
  <c r="G1610" i="12" l="1"/>
  <c r="B1611" i="12" s="1"/>
  <c r="F1611" i="12" s="1"/>
  <c r="B1327" i="3"/>
  <c r="G1327" i="3" s="1"/>
  <c r="D1611" i="12" l="1"/>
  <c r="C1611" i="12"/>
  <c r="E1611" i="12"/>
  <c r="G1611" i="12" s="1"/>
  <c r="C1327" i="3"/>
  <c r="D1327" i="3"/>
  <c r="E1327" i="3" s="1"/>
  <c r="H1327" i="3"/>
  <c r="I1327" i="3" s="1"/>
  <c r="B1612" i="12" l="1"/>
  <c r="F1612" i="12" s="1"/>
  <c r="B1328" i="3"/>
  <c r="G1328" i="3" s="1"/>
  <c r="D1612" i="12" l="1"/>
  <c r="C1612" i="12"/>
  <c r="E1612" i="12"/>
  <c r="D1328" i="3"/>
  <c r="E1328" i="3" s="1"/>
  <c r="C1328" i="3"/>
  <c r="H1328" i="3"/>
  <c r="I1328" i="3" s="1"/>
  <c r="G1612" i="12" l="1"/>
  <c r="B1613" i="12" s="1"/>
  <c r="F1613" i="12" s="1"/>
  <c r="B1329" i="3"/>
  <c r="G1329" i="3" s="1"/>
  <c r="D1613" i="12" l="1"/>
  <c r="C1613" i="12"/>
  <c r="E1613" i="12"/>
  <c r="G1613" i="12" s="1"/>
  <c r="D1329" i="3"/>
  <c r="E1329" i="3" s="1"/>
  <c r="C1329" i="3"/>
  <c r="B1614" i="12" l="1"/>
  <c r="F1614" i="12" s="1"/>
  <c r="H1329" i="3"/>
  <c r="I1329" i="3" s="1"/>
  <c r="D1614" i="12" l="1"/>
  <c r="C1614" i="12"/>
  <c r="E1614" i="12"/>
  <c r="B1330" i="3"/>
  <c r="G1330" i="3" s="1"/>
  <c r="G1614" i="12" l="1"/>
  <c r="B1615" i="12" s="1"/>
  <c r="F1615" i="12" s="1"/>
  <c r="D1330" i="3"/>
  <c r="E1330" i="3" s="1"/>
  <c r="C1330" i="3"/>
  <c r="H1330" i="3"/>
  <c r="I1330" i="3" s="1"/>
  <c r="D1615" i="12" l="1"/>
  <c r="C1615" i="12"/>
  <c r="E1615" i="12"/>
  <c r="B1331" i="3"/>
  <c r="G1331" i="3" s="1"/>
  <c r="G1615" i="12" l="1"/>
  <c r="B1616" i="12" s="1"/>
  <c r="F1616" i="12" s="1"/>
  <c r="C1331" i="3"/>
  <c r="D1331" i="3"/>
  <c r="E1331" i="3" s="1"/>
  <c r="H1331" i="3"/>
  <c r="I1331" i="3" s="1"/>
  <c r="D1616" i="12" l="1"/>
  <c r="C1616" i="12"/>
  <c r="E1616" i="12"/>
  <c r="B1332" i="3"/>
  <c r="G1332" i="3" s="1"/>
  <c r="G1616" i="12" l="1"/>
  <c r="B1617" i="12" s="1"/>
  <c r="F1617" i="12" s="1"/>
  <c r="D1332" i="3"/>
  <c r="E1332" i="3" s="1"/>
  <c r="C1332" i="3"/>
  <c r="H1332" i="3"/>
  <c r="I1332" i="3" s="1"/>
  <c r="D1617" i="12" l="1"/>
  <c r="C1617" i="12"/>
  <c r="E1617" i="12"/>
  <c r="B1333" i="3"/>
  <c r="G1333" i="3" s="1"/>
  <c r="G1617" i="12" l="1"/>
  <c r="B1618" i="12" s="1"/>
  <c r="F1618" i="12" s="1"/>
  <c r="C1333" i="3"/>
  <c r="D1333" i="3"/>
  <c r="E1333" i="3" s="1"/>
  <c r="H1333" i="3"/>
  <c r="I1333" i="3" s="1"/>
  <c r="D1618" i="12" l="1"/>
  <c r="C1618" i="12"/>
  <c r="E1618" i="12"/>
  <c r="B1334" i="3"/>
  <c r="G1334" i="3" s="1"/>
  <c r="G1618" i="12" l="1"/>
  <c r="B1619" i="12" s="1"/>
  <c r="F1619" i="12" s="1"/>
  <c r="C1334" i="3"/>
  <c r="D1334" i="3"/>
  <c r="E1334" i="3" s="1"/>
  <c r="H1334" i="3"/>
  <c r="I1334" i="3" s="1"/>
  <c r="D1619" i="12" l="1"/>
  <c r="C1619" i="12"/>
  <c r="E1619" i="12"/>
  <c r="B1335" i="3"/>
  <c r="G1335" i="3" s="1"/>
  <c r="G1619" i="12" l="1"/>
  <c r="B1620" i="12" s="1"/>
  <c r="F1620" i="12" s="1"/>
  <c r="C1335" i="3"/>
  <c r="D1335" i="3"/>
  <c r="E1335" i="3" s="1"/>
  <c r="H1335" i="3"/>
  <c r="I1335" i="3" s="1"/>
  <c r="C1620" i="12" l="1"/>
  <c r="D1620" i="12"/>
  <c r="E1620" i="12"/>
  <c r="B1336" i="3"/>
  <c r="G1336" i="3" s="1"/>
  <c r="G1620" i="12" l="1"/>
  <c r="B1621" i="12" s="1"/>
  <c r="F1621" i="12" s="1"/>
  <c r="H1336" i="3"/>
  <c r="I1336" i="3" s="1"/>
  <c r="C1336" i="3"/>
  <c r="D1336" i="3"/>
  <c r="E1336" i="3" s="1"/>
  <c r="D1621" i="12" l="1"/>
  <c r="C1621" i="12"/>
  <c r="E1621" i="12"/>
  <c r="B1337" i="3"/>
  <c r="G1337" i="3" s="1"/>
  <c r="G1621" i="12" l="1"/>
  <c r="B1622" i="12" s="1"/>
  <c r="F1622" i="12" s="1"/>
  <c r="C1337" i="3"/>
  <c r="D1337" i="3"/>
  <c r="E1337" i="3" s="1"/>
  <c r="H1337" i="3"/>
  <c r="I1337" i="3" s="1"/>
  <c r="D1622" i="12" l="1"/>
  <c r="C1622" i="12"/>
  <c r="E1622" i="12"/>
  <c r="B1338" i="3"/>
  <c r="G1338" i="3" s="1"/>
  <c r="G1622" i="12" l="1"/>
  <c r="B1623" i="12" s="1"/>
  <c r="F1623" i="12" s="1"/>
  <c r="D1338" i="3"/>
  <c r="E1338" i="3" s="1"/>
  <c r="H1338" i="3"/>
  <c r="I1338" i="3" s="1"/>
  <c r="C1338" i="3"/>
  <c r="D1623" i="12" l="1"/>
  <c r="C1623" i="12"/>
  <c r="E1623" i="12"/>
  <c r="G1623" i="12" s="1"/>
  <c r="B1339" i="3"/>
  <c r="G1339" i="3" s="1"/>
  <c r="B1624" i="12" l="1"/>
  <c r="F1624" i="12" s="1"/>
  <c r="D1339" i="3"/>
  <c r="E1339" i="3" s="1"/>
  <c r="C1339" i="3"/>
  <c r="H1339" i="3"/>
  <c r="I1339" i="3" s="1"/>
  <c r="D1624" i="12" l="1"/>
  <c r="C1624" i="12"/>
  <c r="E1624" i="12"/>
  <c r="B1340" i="3"/>
  <c r="G1340" i="3" s="1"/>
  <c r="G1624" i="12" l="1"/>
  <c r="B1625" i="12" s="1"/>
  <c r="F1625" i="12" s="1"/>
  <c r="D1340" i="3"/>
  <c r="E1340" i="3" s="1"/>
  <c r="C1340" i="3"/>
  <c r="H1340" i="3"/>
  <c r="I1340" i="3" s="1"/>
  <c r="D1625" i="12" l="1"/>
  <c r="C1625" i="12"/>
  <c r="E1625" i="12"/>
  <c r="G1625" i="12" s="1"/>
  <c r="B1341" i="3"/>
  <c r="G1341" i="3" s="1"/>
  <c r="B1626" i="12" l="1"/>
  <c r="F1626" i="12" s="1"/>
  <c r="C1341" i="3"/>
  <c r="D1341" i="3"/>
  <c r="E1341" i="3" s="1"/>
  <c r="H1341" i="3"/>
  <c r="I1341" i="3" s="1"/>
  <c r="D1626" i="12" l="1"/>
  <c r="C1626" i="12"/>
  <c r="E1626" i="12"/>
  <c r="B1342" i="3"/>
  <c r="G1342" i="3" s="1"/>
  <c r="G1626" i="12" l="1"/>
  <c r="B1627" i="12" s="1"/>
  <c r="F1627" i="12" s="1"/>
  <c r="D1342" i="3"/>
  <c r="E1342" i="3" s="1"/>
  <c r="C1342" i="3"/>
  <c r="H1342" i="3"/>
  <c r="I1342" i="3" s="1"/>
  <c r="D1627" i="12" l="1"/>
  <c r="C1627" i="12"/>
  <c r="E1627" i="12"/>
  <c r="B1343" i="3"/>
  <c r="G1343" i="3" s="1"/>
  <c r="G1627" i="12" l="1"/>
  <c r="B1628" i="12" s="1"/>
  <c r="F1628" i="12" s="1"/>
  <c r="C1343" i="3"/>
  <c r="D1343" i="3"/>
  <c r="E1343" i="3" s="1"/>
  <c r="H1343" i="3"/>
  <c r="I1343" i="3" s="1"/>
  <c r="D1628" i="12" l="1"/>
  <c r="C1628" i="12"/>
  <c r="E1628" i="12"/>
  <c r="B1344" i="3"/>
  <c r="G1344" i="3" s="1"/>
  <c r="G1628" i="12" l="1"/>
  <c r="B1629" i="12" s="1"/>
  <c r="F1629" i="12" s="1"/>
  <c r="D1344" i="3"/>
  <c r="E1344" i="3" s="1"/>
  <c r="C1344" i="3"/>
  <c r="H1344" i="3"/>
  <c r="I1344" i="3" s="1"/>
  <c r="D1629" i="12" l="1"/>
  <c r="C1629" i="12"/>
  <c r="E1629" i="12"/>
  <c r="B1345" i="3"/>
  <c r="G1345" i="3" s="1"/>
  <c r="G1629" i="12" l="1"/>
  <c r="B1630" i="12" s="1"/>
  <c r="F1630" i="12" s="1"/>
  <c r="C1345" i="3"/>
  <c r="D1345" i="3"/>
  <c r="E1345" i="3" s="1"/>
  <c r="D1630" i="12" l="1"/>
  <c r="C1630" i="12"/>
  <c r="E1630" i="12"/>
  <c r="H1345" i="3"/>
  <c r="I1345" i="3" s="1"/>
  <c r="G1630" i="12" l="1"/>
  <c r="B1631" i="12" s="1"/>
  <c r="F1631" i="12" s="1"/>
  <c r="B1346" i="3"/>
  <c r="G1346" i="3" s="1"/>
  <c r="D1631" i="12" l="1"/>
  <c r="C1631" i="12"/>
  <c r="E1631" i="12"/>
  <c r="C1346" i="3"/>
  <c r="D1346" i="3"/>
  <c r="E1346" i="3" s="1"/>
  <c r="H1346" i="3"/>
  <c r="I1346" i="3" s="1"/>
  <c r="G1631" i="12" l="1"/>
  <c r="B1632" i="12" s="1"/>
  <c r="F1632" i="12" s="1"/>
  <c r="B1347" i="3"/>
  <c r="G1347" i="3" s="1"/>
  <c r="C1632" i="12" l="1"/>
  <c r="D1632" i="12"/>
  <c r="E1632" i="12"/>
  <c r="C1347" i="3"/>
  <c r="D1347" i="3"/>
  <c r="E1347" i="3" s="1"/>
  <c r="H1347" i="3"/>
  <c r="I1347" i="3" s="1"/>
  <c r="G1632" i="12" l="1"/>
  <c r="B1633" i="12" s="1"/>
  <c r="F1633" i="12" s="1"/>
  <c r="B1348" i="3"/>
  <c r="G1348" i="3" s="1"/>
  <c r="D1633" i="12" l="1"/>
  <c r="C1633" i="12"/>
  <c r="E1633" i="12"/>
  <c r="C1348" i="3"/>
  <c r="D1348" i="3"/>
  <c r="E1348" i="3" s="1"/>
  <c r="H1348" i="3"/>
  <c r="I1348" i="3" s="1"/>
  <c r="G1633" i="12" l="1"/>
  <c r="B1634" i="12" s="1"/>
  <c r="F1634" i="12" s="1"/>
  <c r="B1349" i="3"/>
  <c r="G1349" i="3" s="1"/>
  <c r="D1634" i="12" l="1"/>
  <c r="C1634" i="12"/>
  <c r="E1634" i="12"/>
  <c r="C1349" i="3"/>
  <c r="D1349" i="3"/>
  <c r="E1349" i="3" s="1"/>
  <c r="H1349" i="3"/>
  <c r="I1349" i="3" s="1"/>
  <c r="G1634" i="12" l="1"/>
  <c r="B1635" i="12" s="1"/>
  <c r="F1635" i="12" s="1"/>
  <c r="B1350" i="3"/>
  <c r="G1350" i="3" s="1"/>
  <c r="D1635" i="12" l="1"/>
  <c r="C1635" i="12"/>
  <c r="E1635" i="12"/>
  <c r="G1635" i="12" s="1"/>
  <c r="D1350" i="3"/>
  <c r="E1350" i="3" s="1"/>
  <c r="C1350" i="3"/>
  <c r="H1350" i="3"/>
  <c r="I1350" i="3" s="1"/>
  <c r="B1636" i="12" l="1"/>
  <c r="F1636" i="12" s="1"/>
  <c r="B1351" i="3"/>
  <c r="G1351" i="3" s="1"/>
  <c r="D1636" i="12" l="1"/>
  <c r="C1636" i="12"/>
  <c r="E1636" i="12"/>
  <c r="D1351" i="3"/>
  <c r="E1351" i="3" s="1"/>
  <c r="C1351" i="3"/>
  <c r="H1351" i="3"/>
  <c r="I1351" i="3" s="1"/>
  <c r="G1636" i="12" l="1"/>
  <c r="B1637" i="12" s="1"/>
  <c r="F1637" i="12" s="1"/>
  <c r="B1352" i="3"/>
  <c r="G1352" i="3" s="1"/>
  <c r="D1637" i="12" l="1"/>
  <c r="C1637" i="12"/>
  <c r="E1637" i="12"/>
  <c r="G1637" i="12" s="1"/>
  <c r="C1352" i="3"/>
  <c r="D1352" i="3"/>
  <c r="E1352" i="3" s="1"/>
  <c r="H1352" i="3"/>
  <c r="I1352" i="3" s="1"/>
  <c r="B1638" i="12" l="1"/>
  <c r="F1638" i="12" s="1"/>
  <c r="B1353" i="3"/>
  <c r="G1353" i="3" s="1"/>
  <c r="D1638" i="12" l="1"/>
  <c r="C1638" i="12"/>
  <c r="E1638" i="12"/>
  <c r="G1638" i="12" s="1"/>
  <c r="D1353" i="3"/>
  <c r="E1353" i="3" s="1"/>
  <c r="C1353" i="3"/>
  <c r="H1353" i="3"/>
  <c r="I1353" i="3" s="1"/>
  <c r="B1639" i="12" l="1"/>
  <c r="F1639" i="12" s="1"/>
  <c r="B1354" i="3"/>
  <c r="G1354" i="3" s="1"/>
  <c r="D1639" i="12" l="1"/>
  <c r="C1639" i="12"/>
  <c r="E1639" i="12"/>
  <c r="C1354" i="3"/>
  <c r="D1354" i="3"/>
  <c r="E1354" i="3" s="1"/>
  <c r="H1354" i="3"/>
  <c r="I1354" i="3" s="1"/>
  <c r="G1639" i="12" l="1"/>
  <c r="B1640" i="12" s="1"/>
  <c r="F1640" i="12" s="1"/>
  <c r="B1355" i="3"/>
  <c r="G1355" i="3" s="1"/>
  <c r="D1640" i="12" l="1"/>
  <c r="C1640" i="12"/>
  <c r="E1640" i="12"/>
  <c r="D1355" i="3"/>
  <c r="E1355" i="3" s="1"/>
  <c r="C1355" i="3"/>
  <c r="G1640" i="12" l="1"/>
  <c r="B1641" i="12" s="1"/>
  <c r="F1641" i="12" s="1"/>
  <c r="H1355" i="3"/>
  <c r="I1355" i="3" s="1"/>
  <c r="D1641" i="12" l="1"/>
  <c r="C1641" i="12"/>
  <c r="E1641" i="12"/>
  <c r="B1356" i="3"/>
  <c r="G1356" i="3" s="1"/>
  <c r="G1641" i="12" l="1"/>
  <c r="B1642" i="12" s="1"/>
  <c r="F1642" i="12" s="1"/>
  <c r="D1356" i="3"/>
  <c r="E1356" i="3" s="1"/>
  <c r="C1356" i="3"/>
  <c r="H1356" i="3"/>
  <c r="I1356" i="3" s="1"/>
  <c r="D1642" i="12" l="1"/>
  <c r="C1642" i="12"/>
  <c r="E1642" i="12"/>
  <c r="B1357" i="3"/>
  <c r="G1357" i="3" s="1"/>
  <c r="G1642" i="12" l="1"/>
  <c r="B1643" i="12" s="1"/>
  <c r="F1643" i="12" s="1"/>
  <c r="D1357" i="3"/>
  <c r="E1357" i="3" s="1"/>
  <c r="C1357" i="3"/>
  <c r="D1643" i="12" l="1"/>
  <c r="C1643" i="12"/>
  <c r="E1643" i="12"/>
  <c r="H1357" i="3"/>
  <c r="I1357" i="3" s="1"/>
  <c r="G1643" i="12" l="1"/>
  <c r="B1644" i="12" s="1"/>
  <c r="F1644" i="12" s="1"/>
  <c r="B1358" i="3"/>
  <c r="G1358" i="3" s="1"/>
  <c r="C1644" i="12" l="1"/>
  <c r="D1644" i="12"/>
  <c r="E1644" i="12"/>
  <c r="C1358" i="3"/>
  <c r="D1358" i="3"/>
  <c r="E1358" i="3" s="1"/>
  <c r="G1644" i="12" l="1"/>
  <c r="B1645" i="12" s="1"/>
  <c r="I8" i="12" s="1"/>
  <c r="H1358" i="3"/>
  <c r="I1358" i="3" s="1"/>
  <c r="I7" i="12" l="1"/>
  <c r="I9" i="12"/>
  <c r="F1645" i="12"/>
  <c r="D1645" i="12"/>
  <c r="C1645" i="12"/>
  <c r="E1645" i="12"/>
  <c r="I6" i="12" s="1"/>
  <c r="B1359" i="3"/>
  <c r="G1359" i="3" s="1"/>
  <c r="G1645" i="12" l="1"/>
  <c r="C1359" i="3"/>
  <c r="D1359" i="3"/>
  <c r="E1359" i="3" s="1"/>
  <c r="H1359" i="3"/>
  <c r="I1359" i="3" s="1"/>
  <c r="B1360" i="3" l="1"/>
  <c r="G1360" i="3" s="1"/>
  <c r="C1360" i="3" l="1"/>
  <c r="D1360" i="3"/>
  <c r="E1360" i="3" s="1"/>
  <c r="H1360" i="3" l="1"/>
  <c r="I1360" i="3" s="1"/>
  <c r="B1361" i="3" l="1"/>
  <c r="G1361" i="3" s="1"/>
  <c r="C1361" i="3" l="1"/>
  <c r="D1361" i="3"/>
  <c r="E1361" i="3" s="1"/>
  <c r="H1361" i="3"/>
  <c r="I1361" i="3" s="1"/>
  <c r="B1362" i="3" l="1"/>
  <c r="G1362" i="3" s="1"/>
  <c r="D1362" i="3" l="1"/>
  <c r="E1362" i="3" s="1"/>
  <c r="H1362" i="3"/>
  <c r="I1362" i="3" s="1"/>
  <c r="C1362" i="3"/>
  <c r="B1363" i="3" l="1"/>
  <c r="G1363" i="3" s="1"/>
  <c r="C1363" i="3" l="1"/>
  <c r="D1363" i="3"/>
  <c r="E1363" i="3" s="1"/>
  <c r="H1363" i="3"/>
  <c r="I1363" i="3" s="1"/>
  <c r="B1364" i="3" l="1"/>
  <c r="G1364" i="3" s="1"/>
  <c r="C1364" i="3" l="1"/>
  <c r="D1364" i="3"/>
  <c r="E1364" i="3" s="1"/>
  <c r="H1364" i="3"/>
  <c r="I1364" i="3" s="1"/>
  <c r="B1365" i="3" l="1"/>
  <c r="G1365" i="3" s="1"/>
  <c r="D1365" i="3" l="1"/>
  <c r="E1365" i="3" s="1"/>
  <c r="C1365" i="3"/>
  <c r="H1365" i="3"/>
  <c r="I1365" i="3" s="1"/>
  <c r="B1366" i="3" l="1"/>
  <c r="G1366" i="3" s="1"/>
  <c r="D1366" i="3" l="1"/>
  <c r="E1366" i="3" s="1"/>
  <c r="C1366" i="3"/>
  <c r="H1366" i="3"/>
  <c r="I1366" i="3" s="1"/>
  <c r="B1367" i="3" l="1"/>
  <c r="G1367" i="3" s="1"/>
  <c r="D1367" i="3" l="1"/>
  <c r="E1367" i="3" s="1"/>
  <c r="C1367" i="3"/>
  <c r="H1367" i="3"/>
  <c r="I1367" i="3" s="1"/>
  <c r="B1368" i="3" l="1"/>
  <c r="G1368" i="3" s="1"/>
  <c r="H1368" i="3" l="1"/>
  <c r="I1368" i="3" s="1"/>
  <c r="C1368" i="3"/>
  <c r="D1368" i="3"/>
  <c r="E1368" i="3" s="1"/>
  <c r="B1369" i="3" l="1"/>
  <c r="G1369" i="3" s="1"/>
  <c r="D1369" i="3" l="1"/>
  <c r="E1369" i="3" s="1"/>
  <c r="C1369" i="3"/>
  <c r="H1369" i="3"/>
  <c r="I1369" i="3" s="1"/>
  <c r="B1370" i="3" l="1"/>
  <c r="G1370" i="3" s="1"/>
  <c r="H1370" i="3" l="1"/>
  <c r="I1370" i="3" s="1"/>
  <c r="D1370" i="3"/>
  <c r="E1370" i="3" s="1"/>
  <c r="C1370" i="3"/>
  <c r="B1371" i="3" l="1"/>
  <c r="G1371" i="3" s="1"/>
  <c r="D1371" i="3" l="1"/>
  <c r="E1371" i="3" s="1"/>
  <c r="C1371" i="3"/>
  <c r="H1371" i="3"/>
  <c r="I1371" i="3" s="1"/>
  <c r="B1372" i="3" l="1"/>
  <c r="G1372" i="3" s="1"/>
  <c r="C1372" i="3" l="1"/>
  <c r="D1372" i="3"/>
  <c r="E1372" i="3" s="1"/>
  <c r="H1372" i="3"/>
  <c r="I1372" i="3" s="1"/>
  <c r="B1373" i="3" l="1"/>
  <c r="G1373" i="3" s="1"/>
  <c r="C1373" i="3" l="1"/>
  <c r="D1373" i="3"/>
  <c r="E1373" i="3" s="1"/>
  <c r="H1373" i="3"/>
  <c r="I1373" i="3" s="1"/>
  <c r="B1374" i="3" l="1"/>
  <c r="G1374" i="3" s="1"/>
  <c r="D1374" i="3" l="1"/>
  <c r="E1374" i="3" s="1"/>
  <c r="C1374" i="3"/>
  <c r="H1374" i="3"/>
  <c r="I1374" i="3" s="1"/>
  <c r="B1375" i="3" l="1"/>
  <c r="G1375" i="3" s="1"/>
  <c r="C1375" i="3" l="1"/>
  <c r="D1375" i="3"/>
  <c r="E1375" i="3" s="1"/>
  <c r="H1375" i="3"/>
  <c r="I1375" i="3" s="1"/>
  <c r="B1376" i="3" l="1"/>
  <c r="G1376" i="3" s="1"/>
  <c r="C1376" i="3" l="1"/>
  <c r="D1376" i="3"/>
  <c r="E1376" i="3" s="1"/>
  <c r="H1376" i="3" l="1"/>
  <c r="I1376" i="3" s="1"/>
  <c r="B1377" i="3" l="1"/>
  <c r="G1377" i="3" s="1"/>
  <c r="C1377" i="3" l="1"/>
  <c r="D1377" i="3"/>
  <c r="E1377" i="3" s="1"/>
  <c r="H1377" i="3"/>
  <c r="I1377" i="3" s="1"/>
  <c r="B1378" i="3" l="1"/>
  <c r="G1378" i="3" s="1"/>
  <c r="C1378" i="3" l="1"/>
  <c r="D1378" i="3"/>
  <c r="E1378" i="3" s="1"/>
  <c r="H1378" i="3"/>
  <c r="I1378" i="3" s="1"/>
  <c r="B1379" i="3" l="1"/>
  <c r="G1379" i="3" s="1"/>
  <c r="D1379" i="3" l="1"/>
  <c r="E1379" i="3" s="1"/>
  <c r="C1379" i="3"/>
  <c r="H1379" i="3"/>
  <c r="I1379" i="3" s="1"/>
  <c r="B1380" i="3" l="1"/>
  <c r="G1380" i="3" s="1"/>
  <c r="C1380" i="3" l="1"/>
  <c r="D1380" i="3"/>
  <c r="E1380" i="3" s="1"/>
  <c r="H1380" i="3"/>
  <c r="I1380" i="3" s="1"/>
  <c r="B1381" i="3" l="1"/>
  <c r="G1381" i="3" s="1"/>
  <c r="C1381" i="3" l="1"/>
  <c r="D1381" i="3"/>
  <c r="E1381" i="3" s="1"/>
  <c r="H1381" i="3"/>
  <c r="I1381" i="3" s="1"/>
  <c r="B1382" i="3" l="1"/>
  <c r="G1382" i="3" s="1"/>
  <c r="C1382" i="3" l="1"/>
  <c r="D1382" i="3"/>
  <c r="E1382" i="3" s="1"/>
  <c r="H1382" i="3"/>
  <c r="I1382" i="3" s="1"/>
  <c r="B1383" i="3" l="1"/>
  <c r="G1383" i="3" s="1"/>
  <c r="C1383" i="3" l="1"/>
  <c r="D1383" i="3"/>
  <c r="E1383" i="3" s="1"/>
  <c r="H1383" i="3"/>
  <c r="I1383" i="3" s="1"/>
  <c r="B1384" i="3" l="1"/>
  <c r="G1384" i="3" s="1"/>
  <c r="D1384" i="3" l="1"/>
  <c r="E1384" i="3" s="1"/>
  <c r="C1384" i="3"/>
  <c r="H1384" i="3"/>
  <c r="I1384" i="3" s="1"/>
  <c r="B1385" i="3" l="1"/>
  <c r="G1385" i="3" s="1"/>
  <c r="D1385" i="3" l="1"/>
  <c r="E1385" i="3" s="1"/>
  <c r="C1385" i="3"/>
  <c r="H1385" i="3"/>
  <c r="I1385" i="3" s="1"/>
  <c r="B1386" i="3" l="1"/>
  <c r="G1386" i="3" s="1"/>
  <c r="C1386" i="3" l="1"/>
  <c r="D1386" i="3"/>
  <c r="E1386" i="3" s="1"/>
  <c r="H1386" i="3"/>
  <c r="I1386" i="3" s="1"/>
  <c r="B1387" i="3" l="1"/>
  <c r="G1387" i="3" s="1"/>
  <c r="C1387" i="3" l="1"/>
  <c r="D1387" i="3"/>
  <c r="E1387" i="3" s="1"/>
  <c r="H1387" i="3"/>
  <c r="I1387" i="3" s="1"/>
  <c r="B1388" i="3" l="1"/>
  <c r="G1388" i="3" s="1"/>
  <c r="C1388" i="3" l="1"/>
  <c r="D1388" i="3"/>
  <c r="E1388" i="3" s="1"/>
  <c r="H1388" i="3"/>
  <c r="I1388" i="3" s="1"/>
  <c r="B1389" i="3" l="1"/>
  <c r="G1389" i="3" s="1"/>
  <c r="C1389" i="3" l="1"/>
  <c r="D1389" i="3"/>
  <c r="E1389" i="3" s="1"/>
  <c r="H1389" i="3"/>
  <c r="I1389" i="3" s="1"/>
  <c r="B1390" i="3" l="1"/>
  <c r="G1390" i="3" s="1"/>
  <c r="C1390" i="3" l="1"/>
  <c r="D1390" i="3"/>
  <c r="E1390" i="3" s="1"/>
  <c r="H1390" i="3"/>
  <c r="I1390" i="3" s="1"/>
  <c r="B1391" i="3" l="1"/>
  <c r="G1391" i="3" s="1"/>
  <c r="C1391" i="3" l="1"/>
  <c r="D1391" i="3"/>
  <c r="E1391" i="3" s="1"/>
  <c r="H1391" i="3"/>
  <c r="I1391" i="3" s="1"/>
  <c r="B1392" i="3" l="1"/>
  <c r="G1392" i="3" s="1"/>
  <c r="C1392" i="3" l="1"/>
  <c r="D1392" i="3"/>
  <c r="E1392" i="3" s="1"/>
  <c r="H1392" i="3"/>
  <c r="I1392" i="3" s="1"/>
  <c r="B1393" i="3" l="1"/>
  <c r="G1393" i="3" s="1"/>
  <c r="C1393" i="3" l="1"/>
  <c r="D1393" i="3"/>
  <c r="E1393" i="3" s="1"/>
  <c r="H1393" i="3"/>
  <c r="I1393" i="3" s="1"/>
  <c r="B1394" i="3" l="1"/>
  <c r="G1394" i="3" s="1"/>
  <c r="C1394" i="3" l="1"/>
  <c r="D1394" i="3"/>
  <c r="E1394" i="3" s="1"/>
  <c r="H1394" i="3"/>
  <c r="I1394" i="3" s="1"/>
  <c r="B1395" i="3" l="1"/>
  <c r="G1395" i="3" s="1"/>
  <c r="C1395" i="3" l="1"/>
  <c r="D1395" i="3"/>
  <c r="E1395" i="3" s="1"/>
  <c r="H1395" i="3"/>
  <c r="I1395" i="3" s="1"/>
  <c r="B1396" i="3" l="1"/>
  <c r="G1396" i="3" s="1"/>
  <c r="C1396" i="3" l="1"/>
  <c r="D1396" i="3"/>
  <c r="E1396" i="3" s="1"/>
  <c r="H1396" i="3"/>
  <c r="I1396" i="3" s="1"/>
  <c r="B1397" i="3" l="1"/>
  <c r="G1397" i="3" s="1"/>
  <c r="C1397" i="3" l="1"/>
  <c r="D1397" i="3"/>
  <c r="E1397" i="3" s="1"/>
  <c r="H1397" i="3"/>
  <c r="I1397" i="3" s="1"/>
  <c r="B1398" i="3" l="1"/>
  <c r="G1398" i="3" s="1"/>
  <c r="C1398" i="3" l="1"/>
  <c r="D1398" i="3"/>
  <c r="E1398" i="3" s="1"/>
  <c r="H1398" i="3"/>
  <c r="I1398" i="3" s="1"/>
  <c r="B1399" i="3" l="1"/>
  <c r="G1399" i="3" s="1"/>
  <c r="D1399" i="3" l="1"/>
  <c r="E1399" i="3" s="1"/>
  <c r="C1399" i="3"/>
  <c r="H1399" i="3"/>
  <c r="I1399" i="3" s="1"/>
  <c r="B1400" i="3" l="1"/>
  <c r="G1400" i="3" s="1"/>
  <c r="C1400" i="3" l="1"/>
  <c r="D1400" i="3"/>
  <c r="E1400" i="3" s="1"/>
  <c r="H1400" i="3"/>
  <c r="I1400" i="3" s="1"/>
  <c r="B1401" i="3" l="1"/>
  <c r="G1401" i="3" s="1"/>
  <c r="D1401" i="3" l="1"/>
  <c r="E1401" i="3" s="1"/>
  <c r="C1401" i="3"/>
  <c r="H1401" i="3"/>
  <c r="I1401" i="3" s="1"/>
  <c r="B1402" i="3" l="1"/>
  <c r="G1402" i="3" s="1"/>
  <c r="D1402" i="3" l="1"/>
  <c r="E1402" i="3" s="1"/>
  <c r="C1402" i="3"/>
  <c r="H1402" i="3"/>
  <c r="I1402" i="3" s="1"/>
  <c r="B1403" i="3" l="1"/>
  <c r="G1403" i="3" s="1"/>
  <c r="H1403" i="3" l="1"/>
  <c r="I1403" i="3" s="1"/>
  <c r="C1403" i="3"/>
  <c r="D1403" i="3"/>
  <c r="E1403" i="3" s="1"/>
  <c r="B1404" i="3" l="1"/>
  <c r="G1404" i="3" s="1"/>
  <c r="C1404" i="3" l="1"/>
  <c r="D1404" i="3"/>
  <c r="E1404" i="3" s="1"/>
  <c r="H1404" i="3" l="1"/>
  <c r="I1404" i="3" s="1"/>
  <c r="B1405" i="3" l="1"/>
  <c r="G1405" i="3" s="1"/>
  <c r="D1405" i="3" l="1"/>
  <c r="E1405" i="3" s="1"/>
  <c r="C1405" i="3"/>
  <c r="H1405" i="3"/>
  <c r="I1405" i="3" s="1"/>
  <c r="B1406" i="3" l="1"/>
  <c r="G1406" i="3" s="1"/>
  <c r="C1406" i="3" l="1"/>
  <c r="D1406" i="3"/>
  <c r="E1406" i="3" s="1"/>
  <c r="H1406" i="3"/>
  <c r="I1406" i="3" s="1"/>
  <c r="B1407" i="3" l="1"/>
  <c r="G1407" i="3" s="1"/>
  <c r="C1407" i="3" l="1"/>
  <c r="D1407" i="3"/>
  <c r="E1407" i="3" s="1"/>
  <c r="H1407" i="3" l="1"/>
  <c r="I1407" i="3" s="1"/>
  <c r="B1408" i="3" l="1"/>
  <c r="G1408" i="3" s="1"/>
  <c r="H1408" i="3" l="1"/>
  <c r="I1408" i="3" s="1"/>
  <c r="D1408" i="3"/>
  <c r="E1408" i="3" s="1"/>
  <c r="C1408" i="3"/>
  <c r="B1409" i="3" l="1"/>
  <c r="G1409" i="3" s="1"/>
  <c r="C1409" i="3" l="1"/>
  <c r="D1409" i="3"/>
  <c r="E1409" i="3" s="1"/>
  <c r="H1409" i="3"/>
  <c r="I1409" i="3" s="1"/>
  <c r="B1410" i="3" l="1"/>
  <c r="G1410" i="3" s="1"/>
  <c r="C1410" i="3" l="1"/>
  <c r="D1410" i="3"/>
  <c r="E1410" i="3" s="1"/>
  <c r="H1410" i="3"/>
  <c r="I1410" i="3" s="1"/>
  <c r="B1411" i="3" l="1"/>
  <c r="G1411" i="3" s="1"/>
  <c r="C1411" i="3" l="1"/>
  <c r="D1411" i="3"/>
  <c r="E1411" i="3" s="1"/>
  <c r="H1411" i="3"/>
  <c r="I1411" i="3" s="1"/>
  <c r="B1412" i="3" l="1"/>
  <c r="G1412" i="3" s="1"/>
  <c r="C1412" i="3" l="1"/>
  <c r="D1412" i="3"/>
  <c r="E1412" i="3" s="1"/>
  <c r="H1412" i="3"/>
  <c r="I1412" i="3" s="1"/>
  <c r="B1413" i="3" l="1"/>
  <c r="G1413" i="3" s="1"/>
  <c r="C1413" i="3" l="1"/>
  <c r="D1413" i="3"/>
  <c r="E1413" i="3" s="1"/>
  <c r="H1413" i="3"/>
  <c r="I1413" i="3" s="1"/>
  <c r="B1414" i="3" l="1"/>
  <c r="G1414" i="3" s="1"/>
  <c r="D1414" i="3" l="1"/>
  <c r="E1414" i="3" s="1"/>
  <c r="C1414" i="3"/>
  <c r="H1414" i="3" l="1"/>
  <c r="I1414" i="3" s="1"/>
  <c r="B1415" i="3" l="1"/>
  <c r="G1415" i="3" s="1"/>
  <c r="D1415" i="3" l="1"/>
  <c r="E1415" i="3" s="1"/>
  <c r="C1415" i="3"/>
  <c r="H1415" i="3"/>
  <c r="I1415" i="3" s="1"/>
  <c r="B1416" i="3" l="1"/>
  <c r="G1416" i="3" s="1"/>
  <c r="C1416" i="3" l="1"/>
  <c r="D1416" i="3"/>
  <c r="E1416" i="3" s="1"/>
  <c r="H1416" i="3"/>
  <c r="I1416" i="3" s="1"/>
  <c r="B1417" i="3" l="1"/>
  <c r="G1417" i="3" s="1"/>
  <c r="D1417" i="3" l="1"/>
  <c r="E1417" i="3" s="1"/>
  <c r="C1417" i="3"/>
  <c r="H1417" i="3" l="1"/>
  <c r="I1417" i="3" s="1"/>
  <c r="B1418" i="3" l="1"/>
  <c r="G1418" i="3" s="1"/>
  <c r="D1418" i="3" l="1"/>
  <c r="E1418" i="3" s="1"/>
  <c r="C1418" i="3"/>
  <c r="H1418" i="3"/>
  <c r="I1418" i="3" s="1"/>
  <c r="B1419" i="3" l="1"/>
  <c r="G1419" i="3" s="1"/>
  <c r="D1419" i="3" l="1"/>
  <c r="E1419" i="3" s="1"/>
  <c r="C1419" i="3"/>
  <c r="H1419" i="3" l="1"/>
  <c r="I1419" i="3" s="1"/>
  <c r="B1420" i="3" l="1"/>
  <c r="G1420" i="3" s="1"/>
  <c r="C1420" i="3" l="1"/>
  <c r="D1420" i="3"/>
  <c r="E1420" i="3" s="1"/>
  <c r="H1420" i="3"/>
  <c r="I1420" i="3" s="1"/>
  <c r="B1421" i="3" l="1"/>
  <c r="G1421" i="3" s="1"/>
  <c r="C1421" i="3" l="1"/>
  <c r="D1421" i="3"/>
  <c r="E1421" i="3" s="1"/>
  <c r="H1421" i="3" l="1"/>
  <c r="I1421" i="3" s="1"/>
  <c r="B1422" i="3" l="1"/>
  <c r="G1422" i="3" s="1"/>
  <c r="C1422" i="3" l="1"/>
  <c r="D1422" i="3"/>
  <c r="E1422" i="3" s="1"/>
  <c r="H1422" i="3"/>
  <c r="I1422" i="3" s="1"/>
  <c r="B1423" i="3" l="1"/>
  <c r="G1423" i="3" s="1"/>
  <c r="C1423" i="3" l="1"/>
  <c r="D1423" i="3"/>
  <c r="E1423" i="3" s="1"/>
  <c r="H1423" i="3"/>
  <c r="I1423" i="3" s="1"/>
  <c r="B1424" i="3" l="1"/>
  <c r="G1424" i="3" s="1"/>
  <c r="C1424" i="3" l="1"/>
  <c r="D1424" i="3"/>
  <c r="E1424" i="3" s="1"/>
  <c r="H1424" i="3"/>
  <c r="I1424" i="3" s="1"/>
  <c r="B1425" i="3" l="1"/>
  <c r="G1425" i="3" s="1"/>
  <c r="C1425" i="3" l="1"/>
  <c r="D1425" i="3"/>
  <c r="E1425" i="3" s="1"/>
  <c r="H1425" i="3"/>
  <c r="I1425" i="3" s="1"/>
  <c r="B1426" i="3" l="1"/>
  <c r="G1426" i="3" s="1"/>
  <c r="D1426" i="3" l="1"/>
  <c r="E1426" i="3" s="1"/>
  <c r="C1426" i="3"/>
  <c r="H1426" i="3"/>
  <c r="I1426" i="3" s="1"/>
  <c r="B1427" i="3" l="1"/>
  <c r="G1427" i="3" s="1"/>
  <c r="D1427" i="3" l="1"/>
  <c r="E1427" i="3" s="1"/>
  <c r="C1427" i="3"/>
  <c r="H1427" i="3"/>
  <c r="I1427" i="3" s="1"/>
  <c r="B1428" i="3" l="1"/>
  <c r="G1428" i="3" s="1"/>
  <c r="C1428" i="3" l="1"/>
  <c r="D1428" i="3"/>
  <c r="E1428" i="3" s="1"/>
  <c r="H1428" i="3"/>
  <c r="I1428" i="3" s="1"/>
  <c r="B1429" i="3" l="1"/>
  <c r="G1429" i="3" s="1"/>
  <c r="C1429" i="3" l="1"/>
  <c r="D1429" i="3"/>
  <c r="E1429" i="3" s="1"/>
  <c r="H1429" i="3" l="1"/>
  <c r="I1429" i="3" s="1"/>
  <c r="B1430" i="3" l="1"/>
  <c r="G1430" i="3" s="1"/>
  <c r="C1430" i="3" l="1"/>
  <c r="D1430" i="3"/>
  <c r="E1430" i="3" s="1"/>
  <c r="H1430" i="3"/>
  <c r="I1430" i="3" s="1"/>
  <c r="B1431" i="3" l="1"/>
  <c r="G1431" i="3" s="1"/>
  <c r="C1431" i="3" l="1"/>
  <c r="D1431" i="3"/>
  <c r="E1431" i="3" s="1"/>
  <c r="H1431" i="3"/>
  <c r="I1431" i="3" s="1"/>
  <c r="B1432" i="3" l="1"/>
  <c r="G1432" i="3" s="1"/>
  <c r="C1432" i="3" l="1"/>
  <c r="D1432" i="3"/>
  <c r="E1432" i="3" s="1"/>
  <c r="H1432" i="3"/>
  <c r="I1432" i="3" s="1"/>
  <c r="B1433" i="3" l="1"/>
  <c r="G1433" i="3" s="1"/>
  <c r="D1433" i="3" l="1"/>
  <c r="E1433" i="3" s="1"/>
  <c r="C1433" i="3"/>
  <c r="H1433" i="3"/>
  <c r="I1433" i="3" s="1"/>
  <c r="B1434" i="3" l="1"/>
  <c r="G1434" i="3" s="1"/>
  <c r="C1434" i="3" l="1"/>
  <c r="D1434" i="3"/>
  <c r="E1434" i="3" s="1"/>
  <c r="H1434" i="3"/>
  <c r="I1434" i="3" s="1"/>
  <c r="B1435" i="3" l="1"/>
  <c r="G1435" i="3" s="1"/>
  <c r="C1435" i="3" l="1"/>
  <c r="D1435" i="3"/>
  <c r="E1435" i="3" s="1"/>
  <c r="H1435" i="3" l="1"/>
  <c r="I1435" i="3" s="1"/>
  <c r="B1436" i="3" l="1"/>
  <c r="G1436" i="3" s="1"/>
  <c r="C1436" i="3" l="1"/>
  <c r="D1436" i="3"/>
  <c r="E1436" i="3" s="1"/>
  <c r="H1436" i="3"/>
  <c r="I1436" i="3" s="1"/>
  <c r="B1437" i="3" l="1"/>
  <c r="G1437" i="3" s="1"/>
  <c r="C1437" i="3" l="1"/>
  <c r="D1437" i="3"/>
  <c r="E1437" i="3" s="1"/>
  <c r="H1437" i="3"/>
  <c r="I1437" i="3" s="1"/>
  <c r="B1438" i="3" l="1"/>
  <c r="G1438" i="3" s="1"/>
  <c r="D1438" i="3" l="1"/>
  <c r="E1438" i="3" s="1"/>
  <c r="C1438" i="3"/>
  <c r="H1438" i="3"/>
  <c r="I1438" i="3" s="1"/>
  <c r="B1439" i="3" l="1"/>
  <c r="G1439" i="3" s="1"/>
  <c r="D1439" i="3" l="1"/>
  <c r="E1439" i="3" s="1"/>
  <c r="C1439" i="3"/>
  <c r="H1439" i="3"/>
  <c r="I1439" i="3" s="1"/>
  <c r="B1440" i="3" l="1"/>
  <c r="G1440" i="3" s="1"/>
  <c r="D1440" i="3" l="1"/>
  <c r="E1440" i="3" s="1"/>
  <c r="C1440" i="3"/>
  <c r="H1440" i="3"/>
  <c r="I1440" i="3" s="1"/>
  <c r="B1441" i="3" l="1"/>
  <c r="G1441" i="3" s="1"/>
  <c r="H1441" i="3" l="1"/>
  <c r="I1441" i="3" s="1"/>
  <c r="C1441" i="3"/>
  <c r="D1441" i="3"/>
  <c r="E1441" i="3" s="1"/>
  <c r="B1442" i="3" l="1"/>
  <c r="G1442" i="3" s="1"/>
  <c r="D1442" i="3" l="1"/>
  <c r="E1442" i="3" s="1"/>
  <c r="C1442" i="3"/>
  <c r="H1442" i="3" l="1"/>
  <c r="I1442" i="3" s="1"/>
  <c r="B1443" i="3" l="1"/>
  <c r="G1443" i="3" s="1"/>
  <c r="C1443" i="3" l="1"/>
  <c r="D1443" i="3"/>
  <c r="E1443" i="3" s="1"/>
  <c r="H1443" i="3" l="1"/>
  <c r="I1443" i="3" s="1"/>
  <c r="B1444" i="3" l="1"/>
  <c r="G1444" i="3" s="1"/>
  <c r="D1444" i="3" l="1"/>
  <c r="E1444" i="3" s="1"/>
  <c r="C1444" i="3"/>
  <c r="H1444" i="3"/>
  <c r="I1444" i="3" s="1"/>
  <c r="B1445" i="3" l="1"/>
  <c r="G1445" i="3" s="1"/>
  <c r="C1445" i="3" l="1"/>
  <c r="D1445" i="3"/>
  <c r="E1445" i="3" s="1"/>
  <c r="H1445" i="3" l="1"/>
  <c r="I1445" i="3" s="1"/>
  <c r="B1446" i="3" l="1"/>
  <c r="G1446" i="3" s="1"/>
  <c r="D1446" i="3" l="1"/>
  <c r="E1446" i="3" s="1"/>
  <c r="C1446" i="3"/>
  <c r="H1446" i="3" l="1"/>
  <c r="I1446" i="3" s="1"/>
  <c r="B1447" i="3" l="1"/>
  <c r="G1447" i="3" s="1"/>
  <c r="D1447" i="3" l="1"/>
  <c r="E1447" i="3" s="1"/>
  <c r="C1447" i="3"/>
  <c r="H1447" i="3"/>
  <c r="I1447" i="3" s="1"/>
  <c r="B1448" i="3" l="1"/>
  <c r="G1448" i="3" s="1"/>
  <c r="D1448" i="3" l="1"/>
  <c r="E1448" i="3" s="1"/>
  <c r="C1448" i="3"/>
  <c r="H1448" i="3"/>
  <c r="I1448" i="3" s="1"/>
  <c r="B1449" i="3" l="1"/>
  <c r="G1449" i="3" s="1"/>
  <c r="D1449" i="3" l="1"/>
  <c r="E1449" i="3" s="1"/>
  <c r="C1449" i="3"/>
  <c r="H1449" i="3"/>
  <c r="I1449" i="3" s="1"/>
  <c r="B1450" i="3" l="1"/>
  <c r="G1450" i="3" s="1"/>
  <c r="D1450" i="3" l="1"/>
  <c r="E1450" i="3" s="1"/>
  <c r="C1450" i="3"/>
  <c r="H1450" i="3"/>
  <c r="I1450" i="3" s="1"/>
  <c r="B1451" i="3" l="1"/>
  <c r="G1451" i="3" s="1"/>
  <c r="D1451" i="3" l="1"/>
  <c r="E1451" i="3" s="1"/>
  <c r="C1451" i="3"/>
  <c r="H1451" i="3"/>
  <c r="I1451" i="3" s="1"/>
  <c r="B1452" i="3" l="1"/>
  <c r="G1452" i="3" s="1"/>
  <c r="C1452" i="3" l="1"/>
  <c r="D1452" i="3"/>
  <c r="E1452" i="3" s="1"/>
  <c r="H1452" i="3"/>
  <c r="I1452" i="3" s="1"/>
  <c r="B1453" i="3" l="1"/>
  <c r="G1453" i="3" s="1"/>
  <c r="D1453" i="3" l="1"/>
  <c r="E1453" i="3" s="1"/>
  <c r="C1453" i="3"/>
  <c r="H1453" i="3"/>
  <c r="I1453" i="3" s="1"/>
  <c r="B1454" i="3" l="1"/>
  <c r="G1454" i="3" s="1"/>
  <c r="C1454" i="3" l="1"/>
  <c r="D1454" i="3"/>
  <c r="E1454" i="3" s="1"/>
  <c r="H1454" i="3"/>
  <c r="I1454" i="3" s="1"/>
  <c r="B1455" i="3" l="1"/>
  <c r="G1455" i="3" s="1"/>
  <c r="C1455" i="3" l="1"/>
  <c r="D1455" i="3"/>
  <c r="E1455" i="3" s="1"/>
  <c r="H1455" i="3"/>
  <c r="I1455" i="3" s="1"/>
  <c r="B1456" i="3" l="1"/>
  <c r="G1456" i="3" s="1"/>
  <c r="D1456" i="3" l="1"/>
  <c r="E1456" i="3" s="1"/>
  <c r="C1456" i="3"/>
  <c r="H1456" i="3"/>
  <c r="I1456" i="3" s="1"/>
  <c r="B1457" i="3" l="1"/>
  <c r="G1457" i="3" s="1"/>
  <c r="D1457" i="3" l="1"/>
  <c r="E1457" i="3" s="1"/>
  <c r="C1457" i="3"/>
  <c r="H1457" i="3" l="1"/>
  <c r="I1457" i="3" s="1"/>
  <c r="B1458" i="3" l="1"/>
  <c r="G1458" i="3" s="1"/>
  <c r="D1458" i="3" l="1"/>
  <c r="E1458" i="3" s="1"/>
  <c r="C1458" i="3"/>
  <c r="H1458" i="3"/>
  <c r="I1458" i="3" s="1"/>
  <c r="B1459" i="3" l="1"/>
  <c r="G1459" i="3" s="1"/>
  <c r="C1459" i="3" l="1"/>
  <c r="D1459" i="3"/>
  <c r="E1459" i="3" s="1"/>
  <c r="H1459" i="3" l="1"/>
  <c r="I1459" i="3" s="1"/>
  <c r="B1460" i="3" l="1"/>
  <c r="G1460" i="3" s="1"/>
  <c r="D1460" i="3" l="1"/>
  <c r="E1460" i="3" s="1"/>
  <c r="C1460" i="3"/>
  <c r="H1460" i="3"/>
  <c r="I1460" i="3" s="1"/>
  <c r="B1461" i="3" l="1"/>
  <c r="G1461" i="3" s="1"/>
  <c r="C1461" i="3" l="1"/>
  <c r="D1461" i="3"/>
  <c r="E1461" i="3" s="1"/>
  <c r="H1461" i="3"/>
  <c r="I1461" i="3" s="1"/>
  <c r="B1462" i="3" l="1"/>
  <c r="G1462" i="3" s="1"/>
  <c r="C1462" i="3" l="1"/>
  <c r="D1462" i="3"/>
  <c r="E1462" i="3" s="1"/>
  <c r="H1462" i="3" l="1"/>
  <c r="I1462" i="3" s="1"/>
  <c r="B1463" i="3" l="1"/>
  <c r="G1463" i="3" s="1"/>
  <c r="D1463" i="3" l="1"/>
  <c r="E1463" i="3" s="1"/>
  <c r="C1463" i="3"/>
  <c r="H1463" i="3"/>
  <c r="I1463" i="3" s="1"/>
  <c r="B1464" i="3" l="1"/>
  <c r="G1464" i="3" s="1"/>
  <c r="D1464" i="3" l="1"/>
  <c r="E1464" i="3" s="1"/>
  <c r="C1464" i="3"/>
  <c r="H1464" i="3" l="1"/>
  <c r="I1464" i="3" s="1"/>
  <c r="B1465" i="3" l="1"/>
  <c r="G1465" i="3" s="1"/>
  <c r="C1465" i="3" l="1"/>
  <c r="D1465" i="3"/>
  <c r="E1465" i="3" s="1"/>
  <c r="H1465" i="3"/>
  <c r="I1465" i="3" s="1"/>
  <c r="B1466" i="3" l="1"/>
  <c r="G1466" i="3" s="1"/>
  <c r="D1466" i="3" l="1"/>
  <c r="E1466" i="3" s="1"/>
  <c r="C1466" i="3"/>
  <c r="H1466" i="3"/>
  <c r="I1466" i="3" s="1"/>
  <c r="B1467" i="3" l="1"/>
  <c r="G1467" i="3" s="1"/>
  <c r="D1467" i="3" l="1"/>
  <c r="E1467" i="3" s="1"/>
  <c r="C1467" i="3"/>
  <c r="H1467" i="3"/>
  <c r="I1467" i="3" s="1"/>
  <c r="B1468" i="3" l="1"/>
  <c r="G1468" i="3" s="1"/>
  <c r="C1468" i="3" l="1"/>
  <c r="D1468" i="3"/>
  <c r="E1468" i="3" s="1"/>
  <c r="H1468" i="3"/>
  <c r="I1468" i="3" s="1"/>
  <c r="B1469" i="3" l="1"/>
  <c r="G1469" i="3" s="1"/>
  <c r="C1469" i="3" l="1"/>
  <c r="D1469" i="3"/>
  <c r="E1469" i="3" s="1"/>
  <c r="H1469" i="3"/>
  <c r="I1469" i="3" s="1"/>
  <c r="B1470" i="3" l="1"/>
  <c r="G1470" i="3" s="1"/>
  <c r="D1470" i="3" l="1"/>
  <c r="E1470" i="3" s="1"/>
  <c r="C1470" i="3"/>
  <c r="H1470" i="3" l="1"/>
  <c r="I1470" i="3" s="1"/>
  <c r="B1471" i="3" l="1"/>
  <c r="G1471" i="3" s="1"/>
  <c r="C1471" i="3" l="1"/>
  <c r="D1471" i="3"/>
  <c r="E1471" i="3" s="1"/>
  <c r="H1471" i="3"/>
  <c r="I1471" i="3" s="1"/>
  <c r="B1472" i="3" l="1"/>
  <c r="G1472" i="3" s="1"/>
  <c r="C1472" i="3" l="1"/>
  <c r="D1472" i="3"/>
  <c r="E1472" i="3" s="1"/>
  <c r="H1472" i="3"/>
  <c r="I1472" i="3" s="1"/>
  <c r="B1473" i="3" l="1"/>
  <c r="G1473" i="3" s="1"/>
  <c r="C1473" i="3" l="1"/>
  <c r="D1473" i="3"/>
  <c r="E1473" i="3" s="1"/>
  <c r="H1473" i="3"/>
  <c r="I1473" i="3" s="1"/>
  <c r="B1474" i="3" l="1"/>
  <c r="G1474" i="3" s="1"/>
  <c r="D1474" i="3" l="1"/>
  <c r="E1474" i="3" s="1"/>
  <c r="C1474" i="3"/>
  <c r="H1474" i="3"/>
  <c r="I1474" i="3" s="1"/>
  <c r="B1475" i="3" l="1"/>
  <c r="G1475" i="3" s="1"/>
  <c r="D1475" i="3" l="1"/>
  <c r="E1475" i="3" s="1"/>
  <c r="C1475" i="3"/>
  <c r="H1475" i="3"/>
  <c r="I1475" i="3" s="1"/>
  <c r="B1476" i="3" l="1"/>
  <c r="G1476" i="3" s="1"/>
  <c r="C1476" i="3" l="1"/>
  <c r="D1476" i="3"/>
  <c r="E1476" i="3" s="1"/>
  <c r="H1476" i="3"/>
  <c r="I1476" i="3" s="1"/>
  <c r="B1477" i="3" l="1"/>
  <c r="G1477" i="3" s="1"/>
  <c r="H1477" i="3" l="1"/>
  <c r="I1477" i="3" s="1"/>
  <c r="C1477" i="3"/>
  <c r="D1477" i="3"/>
  <c r="E1477" i="3" s="1"/>
  <c r="B1478" i="3" l="1"/>
  <c r="G1478" i="3" s="1"/>
  <c r="C1478" i="3" l="1"/>
  <c r="D1478" i="3"/>
  <c r="E1478" i="3" s="1"/>
  <c r="H1478" i="3"/>
  <c r="I1478" i="3" s="1"/>
  <c r="B1479" i="3" l="1"/>
  <c r="G1479" i="3" s="1"/>
  <c r="C1479" i="3" l="1"/>
  <c r="D1479" i="3"/>
  <c r="E1479" i="3" s="1"/>
  <c r="H1479" i="3"/>
  <c r="I1479" i="3" s="1"/>
  <c r="B1480" i="3" l="1"/>
  <c r="G1480" i="3" s="1"/>
  <c r="C1480" i="3" l="1"/>
  <c r="D1480" i="3"/>
  <c r="E1480" i="3" s="1"/>
  <c r="H1480" i="3"/>
  <c r="I1480" i="3" s="1"/>
  <c r="B1481" i="3" l="1"/>
  <c r="G1481" i="3" s="1"/>
  <c r="C1481" i="3" l="1"/>
  <c r="D1481" i="3"/>
  <c r="E1481" i="3" s="1"/>
  <c r="H1481" i="3" l="1"/>
  <c r="I1481" i="3" s="1"/>
  <c r="B1482" i="3" l="1"/>
  <c r="G1482" i="3" s="1"/>
  <c r="C1482" i="3" l="1"/>
  <c r="D1482" i="3"/>
  <c r="E1482" i="3" s="1"/>
  <c r="H1482" i="3"/>
  <c r="I1482" i="3" s="1"/>
  <c r="B1483" i="3" l="1"/>
  <c r="G1483" i="3" s="1"/>
  <c r="C1483" i="3" l="1"/>
  <c r="D1483" i="3"/>
  <c r="E1483" i="3" s="1"/>
  <c r="H1483" i="3"/>
  <c r="I1483" i="3" s="1"/>
  <c r="B1484" i="3" l="1"/>
  <c r="G1484" i="3" s="1"/>
  <c r="C1484" i="3" l="1"/>
  <c r="D1484" i="3"/>
  <c r="E1484" i="3" s="1"/>
  <c r="H1484" i="3"/>
  <c r="I1484" i="3" s="1"/>
  <c r="B1485" i="3" l="1"/>
  <c r="G1485" i="3" s="1"/>
  <c r="D1485" i="3" l="1"/>
  <c r="E1485" i="3" s="1"/>
  <c r="C1485" i="3"/>
  <c r="H1485" i="3"/>
  <c r="I1485" i="3" s="1"/>
  <c r="B1486" i="3" l="1"/>
  <c r="G1486" i="3" s="1"/>
  <c r="C1486" i="3" l="1"/>
  <c r="D1486" i="3"/>
  <c r="E1486" i="3" s="1"/>
  <c r="H1486" i="3"/>
  <c r="I1486" i="3" s="1"/>
  <c r="B1487" i="3" l="1"/>
  <c r="G1487" i="3" s="1"/>
  <c r="C1487" i="3" l="1"/>
  <c r="D1487" i="3"/>
  <c r="E1487" i="3" s="1"/>
  <c r="H1487" i="3"/>
  <c r="I1487" i="3" s="1"/>
  <c r="B1488" i="3" l="1"/>
  <c r="G1488" i="3" s="1"/>
  <c r="C1488" i="3" l="1"/>
  <c r="D1488" i="3"/>
  <c r="E1488" i="3" s="1"/>
  <c r="H1488" i="3"/>
  <c r="I1488" i="3" s="1"/>
  <c r="B1489" i="3" l="1"/>
  <c r="G1489" i="3" s="1"/>
  <c r="D1489" i="3" l="1"/>
  <c r="E1489" i="3" s="1"/>
  <c r="C1489" i="3"/>
  <c r="H1489" i="3"/>
  <c r="I1489" i="3" s="1"/>
  <c r="B1490" i="3" l="1"/>
  <c r="G1490" i="3" s="1"/>
  <c r="H1490" i="3" l="1"/>
  <c r="I1490" i="3" s="1"/>
  <c r="C1490" i="3"/>
  <c r="D1490" i="3"/>
  <c r="E1490" i="3" s="1"/>
  <c r="B1491" i="3" l="1"/>
  <c r="G1491" i="3" s="1"/>
  <c r="C1491" i="3" l="1"/>
  <c r="H1491" i="3"/>
  <c r="I1491" i="3" s="1"/>
  <c r="D1491" i="3"/>
  <c r="E1491" i="3" s="1"/>
  <c r="B1492" i="3" l="1"/>
  <c r="G1492" i="3" s="1"/>
  <c r="D1492" i="3" l="1"/>
  <c r="E1492" i="3" s="1"/>
  <c r="C1492" i="3"/>
  <c r="H1492" i="3"/>
  <c r="I1492" i="3" s="1"/>
  <c r="B1493" i="3" l="1"/>
  <c r="G1493" i="3" s="1"/>
  <c r="C1493" i="3" l="1"/>
  <c r="D1493" i="3"/>
  <c r="E1493" i="3" s="1"/>
  <c r="H1493" i="3"/>
  <c r="I1493" i="3" s="1"/>
  <c r="B1494" i="3" l="1"/>
  <c r="G1494" i="3" s="1"/>
  <c r="C1494" i="3" l="1"/>
  <c r="H1494" i="3"/>
  <c r="I1494" i="3" s="1"/>
  <c r="D1494" i="3"/>
  <c r="E1494" i="3" s="1"/>
  <c r="B1495" i="3" l="1"/>
  <c r="G1495" i="3" s="1"/>
  <c r="C1495" i="3" l="1"/>
  <c r="D1495" i="3"/>
  <c r="E1495" i="3" s="1"/>
  <c r="H1495" i="3"/>
  <c r="I1495" i="3" s="1"/>
  <c r="B1496" i="3" l="1"/>
  <c r="G1496" i="3" s="1"/>
  <c r="D1496" i="3" l="1"/>
  <c r="E1496" i="3" s="1"/>
  <c r="C1496" i="3"/>
  <c r="H1496" i="3" l="1"/>
  <c r="I1496" i="3" s="1"/>
  <c r="B1497" i="3" l="1"/>
  <c r="G1497" i="3" s="1"/>
  <c r="C1497" i="3" l="1"/>
  <c r="D1497" i="3"/>
  <c r="E1497" i="3" s="1"/>
  <c r="H1497" i="3"/>
  <c r="I1497" i="3" s="1"/>
  <c r="B1498" i="3" l="1"/>
  <c r="G1498" i="3" s="1"/>
  <c r="C1498" i="3" l="1"/>
  <c r="D1498" i="3"/>
  <c r="E1498" i="3" s="1"/>
  <c r="H1498" i="3"/>
  <c r="I1498" i="3" s="1"/>
  <c r="B1499" i="3" l="1"/>
  <c r="G1499" i="3" s="1"/>
  <c r="D1499" i="3" l="1"/>
  <c r="E1499" i="3" s="1"/>
  <c r="C1499" i="3"/>
  <c r="H1499" i="3"/>
  <c r="I1499" i="3" s="1"/>
  <c r="B1500" i="3" l="1"/>
  <c r="G1500" i="3" s="1"/>
  <c r="D1500" i="3" l="1"/>
  <c r="E1500" i="3" s="1"/>
  <c r="C1500" i="3"/>
  <c r="H1500" i="3"/>
  <c r="I1500" i="3" s="1"/>
  <c r="B1501" i="3" l="1"/>
  <c r="G1501" i="3" s="1"/>
  <c r="C1501" i="3" l="1"/>
  <c r="D1501" i="3"/>
  <c r="E1501" i="3" s="1"/>
  <c r="H1501" i="3" l="1"/>
  <c r="I1501" i="3" s="1"/>
  <c r="B1502" i="3" l="1"/>
  <c r="G1502" i="3" s="1"/>
  <c r="C1502" i="3" l="1"/>
  <c r="D1502" i="3"/>
  <c r="E1502" i="3" s="1"/>
  <c r="H1502" i="3"/>
  <c r="I1502" i="3" s="1"/>
  <c r="B1503" i="3" l="1"/>
  <c r="G1503" i="3" s="1"/>
  <c r="C1503" i="3" l="1"/>
  <c r="H1503" i="3"/>
  <c r="I1503" i="3" s="1"/>
  <c r="D1503" i="3"/>
  <c r="E1503" i="3" s="1"/>
  <c r="B1504" i="3" l="1"/>
  <c r="G1504" i="3" s="1"/>
  <c r="D1504" i="3" l="1"/>
  <c r="E1504" i="3" s="1"/>
  <c r="C1504" i="3"/>
  <c r="H1504" i="3" l="1"/>
  <c r="I1504" i="3" s="1"/>
  <c r="B1505" i="3" l="1"/>
  <c r="G1505" i="3" s="1"/>
  <c r="D1505" i="3" l="1"/>
  <c r="E1505" i="3" s="1"/>
  <c r="C1505" i="3"/>
  <c r="H1505" i="3"/>
  <c r="I1505" i="3" s="1"/>
  <c r="B1506" i="3" l="1"/>
  <c r="G1506" i="3" s="1"/>
  <c r="C1506" i="3" l="1"/>
  <c r="D1506" i="3"/>
  <c r="E1506" i="3" s="1"/>
  <c r="H1506" i="3"/>
  <c r="I1506" i="3" s="1"/>
  <c r="B1507" i="3" l="1"/>
  <c r="G1507" i="3" s="1"/>
  <c r="C1507" i="3" l="1"/>
  <c r="D1507" i="3"/>
  <c r="E1507" i="3" s="1"/>
  <c r="H1507" i="3"/>
  <c r="I1507" i="3" s="1"/>
  <c r="B1508" i="3" l="1"/>
  <c r="G1508" i="3" s="1"/>
  <c r="C1508" i="3" l="1"/>
  <c r="D1508" i="3"/>
  <c r="E1508" i="3" s="1"/>
  <c r="H1508" i="3"/>
  <c r="I1508" i="3" s="1"/>
  <c r="B1509" i="3" l="1"/>
  <c r="G1509" i="3" s="1"/>
  <c r="C1509" i="3" l="1"/>
  <c r="D1509" i="3"/>
  <c r="E1509" i="3" s="1"/>
  <c r="H1509" i="3"/>
  <c r="I1509" i="3" s="1"/>
  <c r="B1510" i="3" l="1"/>
  <c r="G1510" i="3" s="1"/>
  <c r="D1510" i="3" l="1"/>
  <c r="E1510" i="3" s="1"/>
  <c r="C1510" i="3"/>
  <c r="H1510" i="3" l="1"/>
  <c r="I1510" i="3" s="1"/>
  <c r="B1511" i="3" l="1"/>
  <c r="G1511" i="3" s="1"/>
  <c r="C1511" i="3" l="1"/>
  <c r="D1511" i="3"/>
  <c r="E1511" i="3" s="1"/>
  <c r="H1511" i="3"/>
  <c r="I1511" i="3" s="1"/>
  <c r="B1512" i="3" l="1"/>
  <c r="G1512" i="3" s="1"/>
  <c r="D1512" i="3" l="1"/>
  <c r="E1512" i="3" s="1"/>
  <c r="C1512" i="3"/>
  <c r="H1512" i="3"/>
  <c r="I1512" i="3" s="1"/>
  <c r="B1513" i="3" l="1"/>
  <c r="G1513" i="3" s="1"/>
  <c r="C1513" i="3" l="1"/>
  <c r="D1513" i="3"/>
  <c r="E1513" i="3" s="1"/>
  <c r="H1513" i="3"/>
  <c r="I1513" i="3" s="1"/>
  <c r="B1514" i="3" l="1"/>
  <c r="G1514" i="3" s="1"/>
  <c r="D1514" i="3" l="1"/>
  <c r="E1514" i="3" s="1"/>
  <c r="C1514" i="3"/>
  <c r="H1514" i="3"/>
  <c r="I1514" i="3" s="1"/>
  <c r="B1515" i="3" l="1"/>
  <c r="G1515" i="3" s="1"/>
  <c r="D1515" i="3" l="1"/>
  <c r="E1515" i="3" s="1"/>
  <c r="C1515" i="3"/>
  <c r="H1515" i="3"/>
  <c r="I1515" i="3" s="1"/>
  <c r="B1516" i="3" l="1"/>
  <c r="G1516" i="3" s="1"/>
  <c r="C1516" i="3" l="1"/>
  <c r="D1516" i="3"/>
  <c r="E1516" i="3" s="1"/>
  <c r="H1516" i="3"/>
  <c r="I1516" i="3" s="1"/>
  <c r="B1517" i="3" l="1"/>
  <c r="G1517" i="3" s="1"/>
  <c r="C1517" i="3" l="1"/>
  <c r="D1517" i="3"/>
  <c r="E1517" i="3" s="1"/>
  <c r="H1517" i="3"/>
  <c r="I1517" i="3" s="1"/>
  <c r="B1518" i="3" l="1"/>
  <c r="G1518" i="3" s="1"/>
  <c r="D1518" i="3" l="1"/>
  <c r="E1518" i="3" s="1"/>
  <c r="C1518" i="3"/>
  <c r="H1518" i="3"/>
  <c r="I1518" i="3" s="1"/>
  <c r="B1519" i="3" l="1"/>
  <c r="G1519" i="3" s="1"/>
  <c r="C1519" i="3" l="1"/>
  <c r="D1519" i="3"/>
  <c r="E1519" i="3" s="1"/>
  <c r="H1519" i="3"/>
  <c r="I1519" i="3" s="1"/>
  <c r="B1520" i="3" l="1"/>
  <c r="G1520" i="3" s="1"/>
  <c r="C1520" i="3" l="1"/>
  <c r="D1520" i="3"/>
  <c r="E1520" i="3" s="1"/>
  <c r="H1520" i="3"/>
  <c r="I1520" i="3" s="1"/>
  <c r="B1521" i="3" l="1"/>
  <c r="G1521" i="3" s="1"/>
  <c r="D1521" i="3" l="1"/>
  <c r="E1521" i="3" s="1"/>
  <c r="C1521" i="3"/>
  <c r="H1521" i="3"/>
  <c r="I1521" i="3" s="1"/>
  <c r="B1522" i="3" l="1"/>
  <c r="G1522" i="3" s="1"/>
  <c r="C1522" i="3" l="1"/>
  <c r="D1522" i="3"/>
  <c r="E1522" i="3" s="1"/>
  <c r="H1522" i="3"/>
  <c r="I1522" i="3" s="1"/>
  <c r="B1523" i="3" l="1"/>
  <c r="G1523" i="3" s="1"/>
  <c r="D1523" i="3" l="1"/>
  <c r="E1523" i="3" s="1"/>
  <c r="C1523" i="3"/>
  <c r="H1523" i="3"/>
  <c r="I1523" i="3" s="1"/>
  <c r="B1524" i="3" l="1"/>
  <c r="G1524" i="3" s="1"/>
  <c r="C1524" i="3" l="1"/>
  <c r="D1524" i="3"/>
  <c r="E1524" i="3" s="1"/>
  <c r="H1524" i="3"/>
  <c r="I1524" i="3" s="1"/>
  <c r="B1525" i="3" l="1"/>
  <c r="G1525" i="3" s="1"/>
  <c r="D1525" i="3" l="1"/>
  <c r="E1525" i="3" s="1"/>
  <c r="C1525" i="3"/>
  <c r="H1525" i="3"/>
  <c r="I1525" i="3" s="1"/>
  <c r="B1526" i="3" l="1"/>
  <c r="G1526" i="3" s="1"/>
  <c r="C1526" i="3" l="1"/>
  <c r="D1526" i="3"/>
  <c r="E1526" i="3" s="1"/>
  <c r="H1526" i="3"/>
  <c r="I1526" i="3" s="1"/>
  <c r="B1527" i="3" l="1"/>
  <c r="G1527" i="3" s="1"/>
  <c r="D1527" i="3" l="1"/>
  <c r="E1527" i="3" s="1"/>
  <c r="C1527" i="3"/>
  <c r="H1527" i="3" l="1"/>
  <c r="I1527" i="3" s="1"/>
  <c r="B1528" i="3" l="1"/>
  <c r="G1528" i="3" s="1"/>
  <c r="C1528" i="3" l="1"/>
  <c r="D1528" i="3"/>
  <c r="E1528" i="3" s="1"/>
  <c r="H1528" i="3"/>
  <c r="I1528" i="3" s="1"/>
  <c r="B1529" i="3" l="1"/>
  <c r="G1529" i="3" s="1"/>
  <c r="C1529" i="3" l="1"/>
  <c r="D1529" i="3"/>
  <c r="E1529" i="3" s="1"/>
  <c r="H1529" i="3"/>
  <c r="I1529" i="3" s="1"/>
  <c r="B1530" i="3" l="1"/>
  <c r="G1530" i="3" s="1"/>
  <c r="D1530" i="3" l="1"/>
  <c r="E1530" i="3" s="1"/>
  <c r="C1530" i="3"/>
  <c r="H1530" i="3"/>
  <c r="I1530" i="3" s="1"/>
  <c r="B1531" i="3" l="1"/>
  <c r="G1531" i="3" s="1"/>
  <c r="C1531" i="3" l="1"/>
  <c r="D1531" i="3"/>
  <c r="E1531" i="3" s="1"/>
  <c r="H1531" i="3"/>
  <c r="I1531" i="3" s="1"/>
  <c r="B1532" i="3" l="1"/>
  <c r="G1532" i="3" s="1"/>
  <c r="D1532" i="3" l="1"/>
  <c r="E1532" i="3" s="1"/>
  <c r="C1532" i="3"/>
  <c r="H1532" i="3"/>
  <c r="I1532" i="3" s="1"/>
  <c r="B1533" i="3" l="1"/>
  <c r="G1533" i="3" s="1"/>
  <c r="D1533" i="3" l="1"/>
  <c r="E1533" i="3" s="1"/>
  <c r="C1533" i="3"/>
  <c r="H1533" i="3"/>
  <c r="I1533" i="3" s="1"/>
  <c r="B1534" i="3" l="1"/>
  <c r="G1534" i="3" s="1"/>
  <c r="D1534" i="3" l="1"/>
  <c r="E1534" i="3" s="1"/>
  <c r="C1534" i="3"/>
  <c r="H1534" i="3"/>
  <c r="I1534" i="3" s="1"/>
  <c r="B1535" i="3" l="1"/>
  <c r="G1535" i="3" s="1"/>
  <c r="C1535" i="3" l="1"/>
  <c r="D1535" i="3"/>
  <c r="E1535" i="3" s="1"/>
  <c r="H1535" i="3"/>
  <c r="I1535" i="3" s="1"/>
  <c r="B1536" i="3" l="1"/>
  <c r="G1536" i="3" s="1"/>
  <c r="C1536" i="3" l="1"/>
  <c r="D1536" i="3"/>
  <c r="E1536" i="3" s="1"/>
  <c r="H1536" i="3" l="1"/>
  <c r="I1536" i="3" s="1"/>
  <c r="B1537" i="3" l="1"/>
  <c r="G1537" i="3" s="1"/>
  <c r="C1537" i="3" l="1"/>
  <c r="D1537" i="3"/>
  <c r="E1537" i="3" s="1"/>
  <c r="H1537" i="3" l="1"/>
  <c r="I1537" i="3" s="1"/>
  <c r="B1538" i="3" l="1"/>
  <c r="G1538" i="3" s="1"/>
  <c r="H1538" i="3" l="1"/>
  <c r="I1538" i="3" s="1"/>
  <c r="D1538" i="3"/>
  <c r="E1538" i="3" s="1"/>
  <c r="C1538" i="3"/>
  <c r="B1539" i="3" l="1"/>
  <c r="G1539" i="3" s="1"/>
  <c r="D1539" i="3" l="1"/>
  <c r="E1539" i="3" s="1"/>
  <c r="C1539" i="3"/>
  <c r="H1539" i="3"/>
  <c r="I1539" i="3" s="1"/>
  <c r="B1540" i="3" l="1"/>
  <c r="G1540" i="3" s="1"/>
  <c r="C1540" i="3" l="1"/>
  <c r="D1540" i="3"/>
  <c r="E1540" i="3" s="1"/>
  <c r="H1540" i="3"/>
  <c r="I1540" i="3" s="1"/>
  <c r="B1541" i="3" l="1"/>
  <c r="G1541" i="3" s="1"/>
  <c r="D1541" i="3" l="1"/>
  <c r="E1541" i="3" s="1"/>
  <c r="C1541" i="3"/>
  <c r="H1541" i="3"/>
  <c r="I1541" i="3" s="1"/>
  <c r="B1542" i="3" l="1"/>
  <c r="G1542" i="3" s="1"/>
  <c r="D1542" i="3" l="1"/>
  <c r="E1542" i="3" s="1"/>
  <c r="C1542" i="3"/>
  <c r="H1542" i="3"/>
  <c r="I1542" i="3" s="1"/>
  <c r="B1543" i="3" l="1"/>
  <c r="G1543" i="3" s="1"/>
  <c r="D1543" i="3" l="1"/>
  <c r="E1543" i="3" s="1"/>
  <c r="C1543" i="3"/>
  <c r="H1543" i="3"/>
  <c r="I1543" i="3" s="1"/>
  <c r="B1544" i="3" l="1"/>
  <c r="G1544" i="3" s="1"/>
  <c r="D1544" i="3" l="1"/>
  <c r="E1544" i="3" s="1"/>
  <c r="C1544" i="3"/>
  <c r="H1544" i="3"/>
  <c r="I1544" i="3" s="1"/>
  <c r="B1545" i="3" l="1"/>
  <c r="G1545" i="3" s="1"/>
  <c r="D1545" i="3" l="1"/>
  <c r="E1545" i="3" s="1"/>
  <c r="C1545" i="3"/>
  <c r="H1545" i="3" l="1"/>
  <c r="I1545" i="3" s="1"/>
  <c r="B1546" i="3" l="1"/>
  <c r="G1546" i="3" s="1"/>
  <c r="D1546" i="3" l="1"/>
  <c r="E1546" i="3" s="1"/>
  <c r="C1546" i="3"/>
  <c r="H1546" i="3"/>
  <c r="I1546" i="3" s="1"/>
  <c r="B1547" i="3" l="1"/>
  <c r="G1547" i="3" s="1"/>
  <c r="C1547" i="3" l="1"/>
  <c r="D1547" i="3"/>
  <c r="E1547" i="3" s="1"/>
  <c r="H1547" i="3"/>
  <c r="I1547" i="3" s="1"/>
  <c r="B1548" i="3" l="1"/>
  <c r="G1548" i="3" s="1"/>
  <c r="D1548" i="3" l="1"/>
  <c r="E1548" i="3" s="1"/>
  <c r="C1548" i="3"/>
  <c r="H1548" i="3"/>
  <c r="I1548" i="3" s="1"/>
  <c r="B1549" i="3" l="1"/>
  <c r="G1549" i="3" s="1"/>
  <c r="C1549" i="3" l="1"/>
  <c r="D1549" i="3"/>
  <c r="E1549" i="3" s="1"/>
  <c r="H1549" i="3"/>
  <c r="I1549" i="3" s="1"/>
  <c r="B1550" i="3" l="1"/>
  <c r="G1550" i="3" s="1"/>
  <c r="D1550" i="3" l="1"/>
  <c r="E1550" i="3" s="1"/>
  <c r="C1550" i="3"/>
  <c r="H1550" i="3"/>
  <c r="I1550" i="3" s="1"/>
  <c r="B1551" i="3" l="1"/>
  <c r="G1551" i="3" s="1"/>
  <c r="C1551" i="3" l="1"/>
  <c r="D1551" i="3"/>
  <c r="E1551" i="3" s="1"/>
  <c r="H1551" i="3"/>
  <c r="I1551" i="3" s="1"/>
  <c r="B1552" i="3" l="1"/>
  <c r="G1552" i="3" s="1"/>
  <c r="C1552" i="3" l="1"/>
  <c r="D1552" i="3"/>
  <c r="E1552" i="3" s="1"/>
  <c r="H1552" i="3"/>
  <c r="I1552" i="3" s="1"/>
  <c r="B1553" i="3" l="1"/>
  <c r="G1553" i="3" s="1"/>
  <c r="C1553" i="3" l="1"/>
  <c r="D1553" i="3"/>
  <c r="E1553" i="3" s="1"/>
  <c r="H1553" i="3"/>
  <c r="I1553" i="3" s="1"/>
  <c r="B1554" i="3" l="1"/>
  <c r="G1554" i="3" s="1"/>
  <c r="C1554" i="3" l="1"/>
  <c r="D1554" i="3"/>
  <c r="E1554" i="3" s="1"/>
  <c r="H1554" i="3"/>
  <c r="I1554" i="3" s="1"/>
  <c r="B1555" i="3" l="1"/>
  <c r="G1555" i="3" s="1"/>
  <c r="D1555" i="3" l="1"/>
  <c r="E1555" i="3" s="1"/>
  <c r="C1555" i="3"/>
  <c r="H1555" i="3" l="1"/>
  <c r="I1555" i="3" s="1"/>
  <c r="B1556" i="3" l="1"/>
  <c r="G1556" i="3" s="1"/>
  <c r="C1556" i="3" l="1"/>
  <c r="D1556" i="3"/>
  <c r="E1556" i="3" s="1"/>
  <c r="H1556" i="3" l="1"/>
  <c r="I1556" i="3" s="1"/>
  <c r="B1557" i="3" l="1"/>
  <c r="G1557" i="3" s="1"/>
  <c r="C1557" i="3" l="1"/>
  <c r="D1557" i="3"/>
  <c r="E1557" i="3" s="1"/>
  <c r="H1557" i="3"/>
  <c r="I1557" i="3" s="1"/>
  <c r="B1558" i="3" l="1"/>
  <c r="G1558" i="3" s="1"/>
  <c r="C1558" i="3" l="1"/>
  <c r="D1558" i="3"/>
  <c r="E1558" i="3" s="1"/>
  <c r="H1558" i="3"/>
  <c r="I1558" i="3" s="1"/>
  <c r="B1559" i="3" l="1"/>
  <c r="G1559" i="3" s="1"/>
  <c r="C1559" i="3" l="1"/>
  <c r="D1559" i="3"/>
  <c r="E1559" i="3" s="1"/>
  <c r="H1559" i="3"/>
  <c r="I1559" i="3" s="1"/>
  <c r="B1560" i="3" l="1"/>
  <c r="G1560" i="3" s="1"/>
  <c r="D1560" i="3" l="1"/>
  <c r="E1560" i="3" s="1"/>
  <c r="C1560" i="3"/>
  <c r="H1560" i="3"/>
  <c r="I1560" i="3" s="1"/>
  <c r="B1561" i="3" l="1"/>
  <c r="G1561" i="3" s="1"/>
  <c r="C1561" i="3" l="1"/>
  <c r="D1561" i="3"/>
  <c r="E1561" i="3" s="1"/>
  <c r="H1561" i="3"/>
  <c r="I1561" i="3" s="1"/>
  <c r="B1562" i="3" l="1"/>
  <c r="G1562" i="3" s="1"/>
  <c r="C1562" i="3" l="1"/>
  <c r="D1562" i="3"/>
  <c r="E1562" i="3" s="1"/>
  <c r="H1562" i="3"/>
  <c r="I1562" i="3" s="1"/>
  <c r="B1563" i="3" l="1"/>
  <c r="G1563" i="3" s="1"/>
  <c r="D1563" i="3" l="1"/>
  <c r="E1563" i="3" s="1"/>
  <c r="C1563" i="3"/>
  <c r="H1563" i="3"/>
  <c r="I1563" i="3" s="1"/>
  <c r="B1564" i="3" l="1"/>
  <c r="G1564" i="3" s="1"/>
  <c r="D1564" i="3" l="1"/>
  <c r="E1564" i="3" s="1"/>
  <c r="C1564" i="3"/>
  <c r="H1564" i="3" l="1"/>
  <c r="I1564" i="3" s="1"/>
  <c r="B1565" i="3" l="1"/>
  <c r="G1565" i="3" s="1"/>
  <c r="C1565" i="3" l="1"/>
  <c r="D1565" i="3"/>
  <c r="E1565" i="3" s="1"/>
  <c r="H1565" i="3"/>
  <c r="I1565" i="3" s="1"/>
  <c r="B1566" i="3" l="1"/>
  <c r="G1566" i="3" s="1"/>
  <c r="D1566" i="3" l="1"/>
  <c r="E1566" i="3" s="1"/>
  <c r="H1566" i="3"/>
  <c r="I1566" i="3" s="1"/>
  <c r="C1566" i="3"/>
  <c r="B1567" i="3" l="1"/>
  <c r="G1567" i="3" s="1"/>
  <c r="C1567" i="3" l="1"/>
  <c r="D1567" i="3"/>
  <c r="E1567" i="3" s="1"/>
  <c r="H1567" i="3"/>
  <c r="I1567" i="3" s="1"/>
  <c r="B1568" i="3" l="1"/>
  <c r="G1568" i="3" s="1"/>
  <c r="D1568" i="3" l="1"/>
  <c r="E1568" i="3" s="1"/>
  <c r="C1568" i="3"/>
  <c r="H1568" i="3"/>
  <c r="I1568" i="3" s="1"/>
  <c r="B1569" i="3" l="1"/>
  <c r="G1569" i="3" s="1"/>
  <c r="C1569" i="3" l="1"/>
  <c r="D1569" i="3"/>
  <c r="E1569" i="3" s="1"/>
  <c r="H1569" i="3"/>
  <c r="I1569" i="3" s="1"/>
  <c r="B1570" i="3" l="1"/>
  <c r="G1570" i="3" s="1"/>
  <c r="C1570" i="3" l="1"/>
  <c r="D1570" i="3"/>
  <c r="E1570" i="3" s="1"/>
  <c r="H1570" i="3"/>
  <c r="I1570" i="3" s="1"/>
  <c r="B1571" i="3" l="1"/>
  <c r="G1571" i="3" s="1"/>
  <c r="C1571" i="3" l="1"/>
  <c r="D1571" i="3"/>
  <c r="E1571" i="3" s="1"/>
  <c r="H1571" i="3"/>
  <c r="I1571" i="3" s="1"/>
  <c r="B1572" i="3" l="1"/>
  <c r="G1572" i="3" s="1"/>
  <c r="D1572" i="3" l="1"/>
  <c r="E1572" i="3" s="1"/>
  <c r="C1572" i="3"/>
  <c r="H1572" i="3" l="1"/>
  <c r="I1572" i="3" s="1"/>
  <c r="B1573" i="3" l="1"/>
  <c r="G1573" i="3" s="1"/>
  <c r="C1573" i="3" l="1"/>
  <c r="D1573" i="3"/>
  <c r="E1573" i="3" s="1"/>
  <c r="H1573" i="3"/>
  <c r="I1573" i="3" s="1"/>
  <c r="B1574" i="3" l="1"/>
  <c r="G1574" i="3" s="1"/>
  <c r="C1574" i="3" l="1"/>
  <c r="D1574" i="3"/>
  <c r="E1574" i="3" s="1"/>
  <c r="H1574" i="3"/>
  <c r="I1574" i="3" s="1"/>
  <c r="B1575" i="3" l="1"/>
  <c r="G1575" i="3" s="1"/>
  <c r="D1575" i="3" l="1"/>
  <c r="E1575" i="3" s="1"/>
  <c r="C1575" i="3"/>
  <c r="H1575" i="3"/>
  <c r="I1575" i="3" s="1"/>
  <c r="B1576" i="3" l="1"/>
  <c r="G1576" i="3" s="1"/>
  <c r="D1576" i="3" l="1"/>
  <c r="E1576" i="3" s="1"/>
  <c r="C1576" i="3"/>
  <c r="H1576" i="3" l="1"/>
  <c r="I1576" i="3" s="1"/>
  <c r="B1577" i="3" l="1"/>
  <c r="G1577" i="3" s="1"/>
  <c r="D1577" i="3" l="1"/>
  <c r="E1577" i="3" s="1"/>
  <c r="C1577" i="3"/>
  <c r="H1577" i="3"/>
  <c r="I1577" i="3" s="1"/>
  <c r="B1578" i="3" l="1"/>
  <c r="G1578" i="3" s="1"/>
  <c r="D1578" i="3" l="1"/>
  <c r="E1578" i="3" s="1"/>
  <c r="C1578" i="3"/>
  <c r="H1578" i="3"/>
  <c r="I1578" i="3" s="1"/>
  <c r="B1579" i="3" l="1"/>
  <c r="G1579" i="3" s="1"/>
  <c r="D1579" i="3" l="1"/>
  <c r="E1579" i="3" s="1"/>
  <c r="C1579" i="3"/>
  <c r="H1579" i="3" l="1"/>
  <c r="I1579" i="3" s="1"/>
  <c r="B1580" i="3" l="1"/>
  <c r="G1580" i="3" s="1"/>
  <c r="C1580" i="3" l="1"/>
  <c r="D1580" i="3"/>
  <c r="E1580" i="3" s="1"/>
  <c r="H1580" i="3"/>
  <c r="I1580" i="3" s="1"/>
  <c r="B1581" i="3" l="1"/>
  <c r="G1581" i="3" s="1"/>
  <c r="D1581" i="3" l="1"/>
  <c r="E1581" i="3" s="1"/>
  <c r="H1581" i="3"/>
  <c r="I1581" i="3" s="1"/>
  <c r="C1581" i="3"/>
  <c r="B1582" i="3" l="1"/>
  <c r="G1582" i="3" s="1"/>
  <c r="D1582" i="3" l="1"/>
  <c r="E1582" i="3" s="1"/>
  <c r="C1582" i="3"/>
  <c r="H1582" i="3"/>
  <c r="I1582" i="3" s="1"/>
  <c r="B1583" i="3" l="1"/>
  <c r="G1583" i="3" s="1"/>
  <c r="D1583" i="3" l="1"/>
  <c r="E1583" i="3" s="1"/>
  <c r="C1583" i="3"/>
  <c r="H1583" i="3"/>
  <c r="I1583" i="3" s="1"/>
  <c r="B1584" i="3" l="1"/>
  <c r="G1584" i="3" s="1"/>
  <c r="C1584" i="3" l="1"/>
  <c r="D1584" i="3"/>
  <c r="E1584" i="3" s="1"/>
  <c r="H1584" i="3"/>
  <c r="I1584" i="3" s="1"/>
  <c r="B1585" i="3" l="1"/>
  <c r="G1585" i="3" s="1"/>
  <c r="C1585" i="3" l="1"/>
  <c r="D1585" i="3"/>
  <c r="E1585" i="3" s="1"/>
  <c r="H1585" i="3"/>
  <c r="I1585" i="3" s="1"/>
  <c r="B1586" i="3" l="1"/>
  <c r="G1586" i="3" s="1"/>
  <c r="D1586" i="3" l="1"/>
  <c r="E1586" i="3" s="1"/>
  <c r="C1586" i="3"/>
  <c r="H1586" i="3"/>
  <c r="I1586" i="3" s="1"/>
  <c r="B1587" i="3" l="1"/>
  <c r="G1587" i="3" s="1"/>
  <c r="D1587" i="3" l="1"/>
  <c r="E1587" i="3" s="1"/>
  <c r="C1587" i="3"/>
  <c r="H1587" i="3"/>
  <c r="I1587" i="3" s="1"/>
  <c r="B1588" i="3" l="1"/>
  <c r="G1588" i="3" s="1"/>
  <c r="C1588" i="3" l="1"/>
  <c r="D1588" i="3"/>
  <c r="E1588" i="3" s="1"/>
  <c r="H1588" i="3"/>
  <c r="I1588" i="3" s="1"/>
  <c r="B1589" i="3" l="1"/>
  <c r="G1589" i="3" s="1"/>
  <c r="C1589" i="3" l="1"/>
  <c r="D1589" i="3"/>
  <c r="E1589" i="3" s="1"/>
  <c r="H1589" i="3"/>
  <c r="I1589" i="3" s="1"/>
  <c r="B1590" i="3" l="1"/>
  <c r="G1590" i="3" s="1"/>
  <c r="D1590" i="3" l="1"/>
  <c r="E1590" i="3" s="1"/>
  <c r="C1590" i="3"/>
  <c r="H1590" i="3"/>
  <c r="I1590" i="3" s="1"/>
  <c r="B1591" i="3" l="1"/>
  <c r="G1591" i="3" s="1"/>
  <c r="D1591" i="3" l="1"/>
  <c r="E1591" i="3" s="1"/>
  <c r="C1591" i="3"/>
  <c r="H1591" i="3"/>
  <c r="I1591" i="3" s="1"/>
  <c r="B1592" i="3" l="1"/>
  <c r="G1592" i="3" s="1"/>
  <c r="C1592" i="3" l="1"/>
  <c r="D1592" i="3"/>
  <c r="E1592" i="3" s="1"/>
  <c r="H1592" i="3"/>
  <c r="I1592" i="3" s="1"/>
  <c r="B1593" i="3" l="1"/>
  <c r="G1593" i="3" s="1"/>
  <c r="D1593" i="3" l="1"/>
  <c r="E1593" i="3" s="1"/>
  <c r="C1593" i="3"/>
  <c r="H1593" i="3"/>
  <c r="I1593" i="3" s="1"/>
  <c r="B1594" i="3" l="1"/>
  <c r="G1594" i="3" s="1"/>
  <c r="D1594" i="3" l="1"/>
  <c r="E1594" i="3" s="1"/>
  <c r="C1594" i="3"/>
  <c r="H1594" i="3"/>
  <c r="I1594" i="3" s="1"/>
  <c r="B1595" i="3" l="1"/>
  <c r="G1595" i="3" s="1"/>
  <c r="C1595" i="3" l="1"/>
  <c r="D1595" i="3"/>
  <c r="E1595" i="3" s="1"/>
  <c r="H1595" i="3"/>
  <c r="I1595" i="3" s="1"/>
  <c r="B1596" i="3" l="1"/>
  <c r="G1596" i="3" s="1"/>
  <c r="D1596" i="3" l="1"/>
  <c r="E1596" i="3" s="1"/>
  <c r="C1596" i="3"/>
  <c r="H1596" i="3"/>
  <c r="I1596" i="3" s="1"/>
  <c r="B1597" i="3" l="1"/>
  <c r="G1597" i="3" s="1"/>
  <c r="C1597" i="3" l="1"/>
  <c r="D1597" i="3"/>
  <c r="E1597" i="3" s="1"/>
  <c r="H1597" i="3"/>
  <c r="I1597" i="3" s="1"/>
  <c r="B1598" i="3" l="1"/>
  <c r="G1598" i="3" s="1"/>
  <c r="C1598" i="3" l="1"/>
  <c r="D1598" i="3"/>
  <c r="E1598" i="3" s="1"/>
  <c r="H1598" i="3"/>
  <c r="I1598" i="3" s="1"/>
  <c r="B1599" i="3" l="1"/>
  <c r="G1599" i="3" s="1"/>
  <c r="C1599" i="3" l="1"/>
  <c r="D1599" i="3"/>
  <c r="E1599" i="3" s="1"/>
  <c r="H1599" i="3"/>
  <c r="I1599" i="3" s="1"/>
  <c r="B1600" i="3" l="1"/>
  <c r="G1600" i="3" s="1"/>
  <c r="D1600" i="3" l="1"/>
  <c r="E1600" i="3" s="1"/>
  <c r="C1600" i="3"/>
  <c r="H1600" i="3"/>
  <c r="I1600" i="3" s="1"/>
  <c r="B1601" i="3" l="1"/>
  <c r="G1601" i="3" s="1"/>
  <c r="D1601" i="3" l="1"/>
  <c r="E1601" i="3" s="1"/>
  <c r="C1601" i="3"/>
  <c r="H1601" i="3"/>
  <c r="I1601" i="3" s="1"/>
  <c r="B1602" i="3" l="1"/>
  <c r="G1602" i="3" s="1"/>
  <c r="D1602" i="3" l="1"/>
  <c r="E1602" i="3" s="1"/>
  <c r="C1602" i="3"/>
  <c r="H1602" i="3"/>
  <c r="I1602" i="3" s="1"/>
  <c r="B1603" i="3" l="1"/>
  <c r="G1603" i="3" s="1"/>
  <c r="D1603" i="3" l="1"/>
  <c r="E1603" i="3" s="1"/>
  <c r="C1603" i="3"/>
  <c r="H1603" i="3"/>
  <c r="I1603" i="3" s="1"/>
  <c r="B1604" i="3" l="1"/>
  <c r="G1604" i="3" s="1"/>
  <c r="D1604" i="3" l="1"/>
  <c r="E1604" i="3" s="1"/>
  <c r="C1604" i="3"/>
  <c r="H1604" i="3"/>
  <c r="I1604" i="3" s="1"/>
  <c r="B1605" i="3" l="1"/>
  <c r="G1605" i="3" s="1"/>
  <c r="C1605" i="3" l="1"/>
  <c r="D1605" i="3"/>
  <c r="E1605" i="3" s="1"/>
  <c r="H1605" i="3"/>
  <c r="I1605" i="3" s="1"/>
  <c r="B1606" i="3" l="1"/>
  <c r="G1606" i="3" s="1"/>
  <c r="D1606" i="3" l="1"/>
  <c r="E1606" i="3" s="1"/>
  <c r="C1606" i="3"/>
  <c r="H1606" i="3"/>
  <c r="I1606" i="3" s="1"/>
  <c r="B1607" i="3" l="1"/>
  <c r="G1607" i="3" s="1"/>
  <c r="D1607" i="3" l="1"/>
  <c r="E1607" i="3" s="1"/>
  <c r="C1607" i="3"/>
  <c r="H1607" i="3"/>
  <c r="I1607" i="3" s="1"/>
  <c r="B1608" i="3" l="1"/>
  <c r="G1608" i="3" s="1"/>
  <c r="C1608" i="3" l="1"/>
  <c r="D1608" i="3"/>
  <c r="E1608" i="3" s="1"/>
  <c r="H1608" i="3"/>
  <c r="I1608" i="3" s="1"/>
  <c r="B1609" i="3" l="1"/>
  <c r="G1609" i="3" s="1"/>
  <c r="D1609" i="3" l="1"/>
  <c r="E1609" i="3" s="1"/>
  <c r="C1609" i="3"/>
  <c r="H1609" i="3"/>
  <c r="I1609" i="3" s="1"/>
  <c r="B1610" i="3" l="1"/>
  <c r="G1610" i="3" s="1"/>
  <c r="C1610" i="3" l="1"/>
  <c r="D1610" i="3"/>
  <c r="E1610" i="3" s="1"/>
  <c r="H1610" i="3"/>
  <c r="I1610" i="3" s="1"/>
  <c r="B1611" i="3" l="1"/>
  <c r="G1611" i="3" s="1"/>
  <c r="C1611" i="3" l="1"/>
  <c r="D1611" i="3"/>
  <c r="E1611" i="3" s="1"/>
  <c r="H1611" i="3"/>
  <c r="I1611" i="3" s="1"/>
  <c r="B1612" i="3" l="1"/>
  <c r="G1612" i="3" s="1"/>
  <c r="H1612" i="3" l="1"/>
  <c r="I1612" i="3" s="1"/>
  <c r="D1612" i="3"/>
  <c r="E1612" i="3" s="1"/>
  <c r="C1612" i="3"/>
  <c r="B1613" i="3" l="1"/>
  <c r="G1613" i="3" s="1"/>
  <c r="D1613" i="3" l="1"/>
  <c r="E1613" i="3" s="1"/>
  <c r="C1613" i="3"/>
  <c r="H1613" i="3"/>
  <c r="I1613" i="3" s="1"/>
  <c r="B1614" i="3" l="1"/>
  <c r="G1614" i="3" s="1"/>
  <c r="D1614" i="3" l="1"/>
  <c r="E1614" i="3" s="1"/>
  <c r="C1614" i="3"/>
  <c r="H1614" i="3"/>
  <c r="I1614" i="3" s="1"/>
  <c r="B1615" i="3" l="1"/>
  <c r="G1615" i="3" s="1"/>
  <c r="D1615" i="3" l="1"/>
  <c r="E1615" i="3" s="1"/>
  <c r="C1615" i="3"/>
  <c r="H1615" i="3"/>
  <c r="I1615" i="3" s="1"/>
  <c r="B1616" i="3" l="1"/>
  <c r="G1616" i="3" s="1"/>
  <c r="D1616" i="3" l="1"/>
  <c r="E1616" i="3" s="1"/>
  <c r="C1616" i="3"/>
  <c r="H1616" i="3"/>
  <c r="I1616" i="3" s="1"/>
  <c r="B1617" i="3" l="1"/>
  <c r="G1617" i="3" s="1"/>
  <c r="D1617" i="3" l="1"/>
  <c r="E1617" i="3" s="1"/>
  <c r="C1617" i="3"/>
  <c r="H1617" i="3"/>
  <c r="I1617" i="3" s="1"/>
  <c r="B1618" i="3" l="1"/>
  <c r="G1618" i="3" s="1"/>
  <c r="C1618" i="3" l="1"/>
  <c r="D1618" i="3"/>
  <c r="E1618" i="3" s="1"/>
  <c r="H1618" i="3"/>
  <c r="I1618" i="3" s="1"/>
  <c r="B1619" i="3" l="1"/>
  <c r="G1619" i="3" s="1"/>
  <c r="D1619" i="3" l="1"/>
  <c r="E1619" i="3" s="1"/>
  <c r="C1619" i="3"/>
  <c r="H1619" i="3"/>
  <c r="I1619" i="3" s="1"/>
  <c r="B1620" i="3" l="1"/>
  <c r="G1620" i="3" s="1"/>
  <c r="C1620" i="3" l="1"/>
  <c r="D1620" i="3"/>
  <c r="E1620" i="3" s="1"/>
  <c r="H1620" i="3"/>
  <c r="I1620" i="3" s="1"/>
  <c r="B1621" i="3" l="1"/>
  <c r="G1621" i="3" s="1"/>
  <c r="D1621" i="3" l="1"/>
  <c r="E1621" i="3" s="1"/>
  <c r="C1621" i="3"/>
  <c r="H1621" i="3"/>
  <c r="I1621" i="3" s="1"/>
  <c r="B1622" i="3" l="1"/>
  <c r="G1622" i="3" s="1"/>
  <c r="D1622" i="3" l="1"/>
  <c r="E1622" i="3" s="1"/>
  <c r="C1622" i="3"/>
  <c r="H1622" i="3"/>
  <c r="I1622" i="3" s="1"/>
  <c r="B1623" i="3" l="1"/>
  <c r="G1623" i="3" s="1"/>
  <c r="C1623" i="3" l="1"/>
  <c r="D1623" i="3"/>
  <c r="E1623" i="3" s="1"/>
  <c r="H1623" i="3"/>
  <c r="I1623" i="3" s="1"/>
  <c r="B1624" i="3" l="1"/>
  <c r="G1624" i="3" s="1"/>
  <c r="D1624" i="3" l="1"/>
  <c r="E1624" i="3" s="1"/>
  <c r="C1624" i="3"/>
  <c r="H1624" i="3"/>
  <c r="I1624" i="3" s="1"/>
  <c r="B1625" i="3" l="1"/>
  <c r="G1625" i="3" s="1"/>
  <c r="C1625" i="3" l="1"/>
  <c r="D1625" i="3"/>
  <c r="E1625" i="3" s="1"/>
  <c r="H1625" i="3"/>
  <c r="I1625" i="3" s="1"/>
  <c r="B1626" i="3" l="1"/>
  <c r="G1626" i="3" s="1"/>
  <c r="C1626" i="3" l="1"/>
  <c r="D1626" i="3"/>
  <c r="E1626" i="3" s="1"/>
  <c r="H1626" i="3"/>
  <c r="I1626" i="3" s="1"/>
  <c r="B1627" i="3" l="1"/>
  <c r="G1627" i="3" s="1"/>
  <c r="C1627" i="3" l="1"/>
  <c r="D1627" i="3"/>
  <c r="E1627" i="3" s="1"/>
  <c r="H1627" i="3"/>
  <c r="I1627" i="3" s="1"/>
  <c r="B1628" i="3" l="1"/>
  <c r="G1628" i="3" s="1"/>
  <c r="D1628" i="3" l="1"/>
  <c r="E1628" i="3" s="1"/>
  <c r="C1628" i="3"/>
  <c r="H1628" i="3"/>
  <c r="I1628" i="3" s="1"/>
  <c r="B1629" i="3" l="1"/>
  <c r="G1629" i="3" s="1"/>
  <c r="D1629" i="3" l="1"/>
  <c r="E1629" i="3" s="1"/>
  <c r="C1629" i="3"/>
  <c r="H1629" i="3"/>
  <c r="I1629" i="3" s="1"/>
  <c r="B1630" i="3" l="1"/>
  <c r="G1630" i="3" s="1"/>
  <c r="D1630" i="3" l="1"/>
  <c r="E1630" i="3" s="1"/>
  <c r="C1630" i="3"/>
  <c r="H1630" i="3"/>
  <c r="I1630" i="3" s="1"/>
  <c r="B1631" i="3" l="1"/>
  <c r="G1631" i="3" s="1"/>
  <c r="D1631" i="3" l="1"/>
  <c r="E1631" i="3" s="1"/>
  <c r="C1631" i="3"/>
  <c r="H1631" i="3"/>
  <c r="I1631" i="3" s="1"/>
  <c r="B1632" i="3" l="1"/>
  <c r="G1632" i="3" s="1"/>
  <c r="C1632" i="3" l="1"/>
  <c r="D1632" i="3"/>
  <c r="E1632" i="3" s="1"/>
  <c r="H1632" i="3"/>
  <c r="I1632" i="3" s="1"/>
  <c r="B1633" i="3" l="1"/>
  <c r="G1633" i="3" s="1"/>
  <c r="D1633" i="3" l="1"/>
  <c r="E1633" i="3" s="1"/>
  <c r="C1633" i="3"/>
  <c r="H1633" i="3"/>
  <c r="I1633" i="3" s="1"/>
  <c r="B1634" i="3" l="1"/>
  <c r="G1634" i="3" s="1"/>
  <c r="D1634" i="3" l="1"/>
  <c r="E1634" i="3" s="1"/>
  <c r="C1634" i="3"/>
  <c r="H1634" i="3"/>
  <c r="I1634" i="3" s="1"/>
  <c r="B1635" i="3" l="1"/>
  <c r="G1635" i="3" s="1"/>
  <c r="C1635" i="3" l="1"/>
  <c r="D1635" i="3"/>
  <c r="E1635" i="3" s="1"/>
  <c r="H1635" i="3"/>
  <c r="I1635" i="3" s="1"/>
  <c r="B1636" i="3" l="1"/>
  <c r="G1636" i="3" s="1"/>
  <c r="D1636" i="3" l="1"/>
  <c r="E1636" i="3" s="1"/>
  <c r="C1636" i="3"/>
  <c r="H1636" i="3"/>
  <c r="I1636" i="3" s="1"/>
  <c r="B1637" i="3" l="1"/>
  <c r="G1637" i="3" s="1"/>
  <c r="C1637" i="3" l="1"/>
  <c r="D1637" i="3"/>
  <c r="E1637" i="3" s="1"/>
  <c r="H1637" i="3"/>
  <c r="I1637" i="3" s="1"/>
  <c r="B1638" i="3" l="1"/>
  <c r="G1638" i="3" s="1"/>
  <c r="C1638" i="3" l="1"/>
  <c r="D1638" i="3"/>
  <c r="E1638" i="3" s="1"/>
  <c r="H1638" i="3"/>
  <c r="I1638" i="3" s="1"/>
  <c r="B1639" i="3" l="1"/>
  <c r="G1639" i="3" s="1"/>
  <c r="C1639" i="3" l="1"/>
  <c r="D1639" i="3"/>
  <c r="E1639" i="3" s="1"/>
  <c r="H1639" i="3"/>
  <c r="I1639" i="3" s="1"/>
  <c r="B1640" i="3" l="1"/>
  <c r="G1640" i="3" s="1"/>
  <c r="D1640" i="3" l="1"/>
  <c r="E1640" i="3" s="1"/>
  <c r="C1640" i="3"/>
  <c r="H1640" i="3"/>
  <c r="I1640" i="3" s="1"/>
  <c r="B1641" i="3" l="1"/>
  <c r="G1641" i="3" s="1"/>
  <c r="C1641" i="3" l="1"/>
  <c r="D1641" i="3"/>
  <c r="E1641" i="3" s="1"/>
  <c r="H1641" i="3"/>
  <c r="I1641" i="3" s="1"/>
  <c r="B1642" i="3" l="1"/>
  <c r="G1642" i="3" s="1"/>
  <c r="D1642" i="3" l="1"/>
  <c r="E1642" i="3" s="1"/>
  <c r="C1642" i="3"/>
  <c r="H1642" i="3"/>
  <c r="I1642" i="3" s="1"/>
  <c r="B1643" i="3" l="1"/>
  <c r="G1643" i="3" s="1"/>
  <c r="C1643" i="3" l="1"/>
  <c r="D1643" i="3"/>
  <c r="E1643" i="3" s="1"/>
  <c r="H1643" i="3"/>
  <c r="I1643" i="3" s="1"/>
  <c r="B1644" i="3" l="1"/>
  <c r="G1644" i="3" s="1"/>
  <c r="C1644" i="3" l="1"/>
  <c r="D1644" i="3"/>
  <c r="E1644" i="3" s="1"/>
  <c r="H1644" i="3"/>
  <c r="I1644" i="3" s="1"/>
  <c r="B1645" i="3" l="1"/>
  <c r="G1645" i="3" s="1"/>
  <c r="D1645" i="3" l="1"/>
  <c r="E1645" i="3" s="1"/>
  <c r="C1645" i="3"/>
  <c r="H1645" i="3"/>
  <c r="I1645" i="3" s="1"/>
  <c r="B1646" i="3" l="1"/>
  <c r="G1646" i="3" s="1"/>
  <c r="C1646" i="3" l="1"/>
  <c r="D1646" i="3"/>
  <c r="E1646" i="3" s="1"/>
  <c r="H1646" i="3" l="1"/>
  <c r="I1646" i="3" s="1"/>
  <c r="B1647" i="3" l="1"/>
  <c r="G1647" i="3" s="1"/>
  <c r="C1647" i="3" l="1"/>
  <c r="D1647" i="3"/>
  <c r="E1647" i="3" s="1"/>
  <c r="H1647" i="3"/>
  <c r="I1647" i="3" s="1"/>
  <c r="B1648" i="3" l="1"/>
  <c r="G1648" i="3" s="1"/>
  <c r="C1648" i="3" l="1"/>
  <c r="D1648" i="3"/>
  <c r="E1648" i="3" s="1"/>
  <c r="H1648" i="3"/>
  <c r="I1648" i="3" s="1"/>
  <c r="B1649" i="3" l="1"/>
  <c r="G1649" i="3" s="1"/>
  <c r="C1649" i="3" l="1"/>
  <c r="D1649" i="3"/>
  <c r="E1649" i="3" s="1"/>
  <c r="H1649" i="3"/>
  <c r="I1649" i="3" s="1"/>
  <c r="B1650" i="3" l="1"/>
  <c r="I9" i="3" s="1"/>
  <c r="I7" i="3" l="1"/>
  <c r="I8" i="3" s="1"/>
  <c r="I10" i="3"/>
  <c r="I11" i="3"/>
  <c r="G1650" i="3"/>
  <c r="I6" i="3" s="1"/>
  <c r="D1650" i="3"/>
  <c r="E1650" i="3" s="1"/>
  <c r="C1650" i="3"/>
  <c r="H1650" i="3"/>
  <c r="I1650" i="3" s="1"/>
  <c r="F22" i="16"/>
  <c r="H22" i="16" s="1"/>
  <c r="AI22" i="16"/>
  <c r="AK22" i="16" s="1"/>
  <c r="AL22" i="16" s="1"/>
  <c r="AG23" i="16" s="1"/>
  <c r="J22" i="16" l="1"/>
  <c r="AJ23" i="16"/>
  <c r="AH23" i="16"/>
  <c r="AI23" i="16"/>
  <c r="AK23" i="16" l="1"/>
  <c r="AL23" i="16" s="1"/>
  <c r="AG24" i="16" s="1"/>
  <c r="B23" i="16"/>
  <c r="E23" i="16" l="1"/>
  <c r="C23" i="16"/>
  <c r="I23" i="16" s="1"/>
  <c r="AH24" i="16"/>
  <c r="AI24" i="16"/>
  <c r="AJ24" i="16"/>
  <c r="AK24" i="16" l="1"/>
  <c r="AL24" i="16" s="1"/>
  <c r="AG25" i="16" s="1"/>
  <c r="F23" i="16"/>
  <c r="D23" i="16"/>
  <c r="G23" i="16"/>
  <c r="H23" i="16" l="1"/>
  <c r="AI25" i="16"/>
  <c r="AH25" i="16"/>
  <c r="AJ25" i="16"/>
  <c r="AK25" i="16" s="1"/>
  <c r="AL25" i="16" l="1"/>
  <c r="AG26" i="16" s="1"/>
  <c r="J23" i="16"/>
  <c r="B24" i="16" l="1"/>
  <c r="AH26" i="16"/>
  <c r="AI26" i="16"/>
  <c r="AJ26" i="16"/>
  <c r="AK26" i="16" l="1"/>
  <c r="AL26" i="16" s="1"/>
  <c r="AG27" i="16" s="1"/>
  <c r="C24" i="16"/>
  <c r="F24" i="16" s="1"/>
  <c r="E24" i="16"/>
  <c r="G24" i="16" l="1"/>
  <c r="I24" i="16"/>
  <c r="D24" i="16"/>
  <c r="AJ27" i="16"/>
  <c r="AI27" i="16"/>
  <c r="AH27" i="16"/>
  <c r="H24" i="16" l="1"/>
  <c r="J24" i="16"/>
  <c r="B25" i="16" s="1"/>
  <c r="AK27" i="16"/>
  <c r="AL27" i="16" s="1"/>
  <c r="AG28" i="16" s="1"/>
  <c r="C25" i="16" l="1"/>
  <c r="E25" i="16"/>
  <c r="AJ28" i="16"/>
  <c r="AH28" i="16"/>
  <c r="AI28" i="16"/>
  <c r="AK28" i="16" s="1"/>
  <c r="AL28" i="16" s="1"/>
  <c r="AG29" i="16" s="1"/>
  <c r="AH29" i="16" l="1"/>
  <c r="AJ29" i="16"/>
  <c r="AI29" i="16"/>
  <c r="AK29" i="16" s="1"/>
  <c r="AL29" i="16" s="1"/>
  <c r="AG30" i="16" s="1"/>
  <c r="D25" i="16"/>
  <c r="G25" i="16"/>
  <c r="I25" i="16"/>
  <c r="F25" i="16"/>
  <c r="H25" i="16" l="1"/>
  <c r="AI30" i="16"/>
  <c r="AJ30" i="16"/>
  <c r="AH30" i="16"/>
  <c r="J25" i="16"/>
  <c r="AK30" i="16" l="1"/>
  <c r="AL30" i="16" s="1"/>
  <c r="AG31" i="16" s="1"/>
  <c r="AH31" i="16" s="1"/>
  <c r="B26" i="16"/>
  <c r="AI31" i="16" l="1"/>
  <c r="AJ31" i="16"/>
  <c r="AK31" i="16" s="1"/>
  <c r="AL31" i="16" s="1"/>
  <c r="AG32" i="16" s="1"/>
  <c r="E26" i="16"/>
  <c r="C26" i="16"/>
  <c r="G26" i="16" s="1"/>
  <c r="AJ32" i="16" l="1"/>
  <c r="AH32" i="16"/>
  <c r="AI32" i="16"/>
  <c r="AK32" i="16" s="1"/>
  <c r="AL32" i="16" s="1"/>
  <c r="AG33" i="16" s="1"/>
  <c r="AI33" i="16" s="1"/>
  <c r="D26" i="16"/>
  <c r="F26" i="16"/>
  <c r="H26" i="16" s="1"/>
  <c r="I26" i="16"/>
  <c r="AH33" i="16" l="1"/>
  <c r="AJ33" i="16"/>
  <c r="AK33" i="16" s="1"/>
  <c r="AL33" i="16" s="1"/>
  <c r="AG34" i="16" s="1"/>
  <c r="J26" i="16"/>
  <c r="AI34" i="16" l="1"/>
  <c r="AH34" i="16"/>
  <c r="AJ34" i="16"/>
  <c r="AK34" i="16" s="1"/>
  <c r="AL34" i="16" s="1"/>
  <c r="AG35" i="16" s="1"/>
  <c r="B27" i="16"/>
  <c r="AJ35" i="16" l="1"/>
  <c r="AH35" i="16"/>
  <c r="AI35" i="16"/>
  <c r="AK35" i="16" s="1"/>
  <c r="AL35" i="16" s="1"/>
  <c r="AG36" i="16" s="1"/>
  <c r="AJ36" i="16" s="1"/>
  <c r="E27" i="16"/>
  <c r="C27" i="16"/>
  <c r="AH36" i="16" l="1"/>
  <c r="AI36" i="16"/>
  <c r="AK36" i="16" s="1"/>
  <c r="AL36" i="16" s="1"/>
  <c r="AG37" i="16" s="1"/>
  <c r="AI37" i="16" s="1"/>
  <c r="D27" i="16"/>
  <c r="I27" i="16"/>
  <c r="G27" i="16"/>
  <c r="F27" i="16"/>
  <c r="H27" i="16" s="1"/>
  <c r="J27" i="16" s="1"/>
  <c r="AH37" i="16" l="1"/>
  <c r="AJ37" i="16"/>
  <c r="AK37" i="16" s="1"/>
  <c r="AL37" i="16" s="1"/>
  <c r="AG38" i="16" s="1"/>
  <c r="B28" i="16"/>
  <c r="AI38" i="16" l="1"/>
  <c r="AJ38" i="16"/>
  <c r="AK38" i="16" s="1"/>
  <c r="AL38" i="16" s="1"/>
  <c r="AG39" i="16" s="1"/>
  <c r="AH38" i="16"/>
  <c r="C28" i="16"/>
  <c r="D28" i="16" s="1"/>
  <c r="E28" i="16"/>
  <c r="AJ39" i="16" l="1"/>
  <c r="AH39" i="16"/>
  <c r="AI39" i="16"/>
  <c r="AK39" i="16" s="1"/>
  <c r="AL39" i="16" s="1"/>
  <c r="AG40" i="16" s="1"/>
  <c r="AH40" i="16" s="1"/>
  <c r="I28" i="16"/>
  <c r="F28" i="16"/>
  <c r="G28" i="16"/>
  <c r="H28" i="16" l="1"/>
  <c r="J28" i="16" s="1"/>
  <c r="B29" i="16" s="1"/>
  <c r="AJ40" i="16"/>
  <c r="AI40" i="16"/>
  <c r="AK40" i="16" l="1"/>
  <c r="AL40" i="16" s="1"/>
  <c r="AG41" i="16" s="1"/>
  <c r="AJ41" i="16" s="1"/>
  <c r="C29" i="16"/>
  <c r="D29" i="16" s="1"/>
  <c r="E29" i="16"/>
  <c r="AI41" i="16" l="1"/>
  <c r="AK41" i="16" s="1"/>
  <c r="AL41" i="16" s="1"/>
  <c r="AG42" i="16" s="1"/>
  <c r="AJ42" i="16" s="1"/>
  <c r="AH41" i="16"/>
  <c r="F29" i="16"/>
  <c r="I29" i="16"/>
  <c r="G29" i="16"/>
  <c r="AI42" i="16" l="1"/>
  <c r="AH42" i="16"/>
  <c r="AK42" i="16"/>
  <c r="AL42" i="16" s="1"/>
  <c r="AG43" i="16" s="1"/>
  <c r="AI43" i="16" s="1"/>
  <c r="H29" i="16"/>
  <c r="J29" i="16" s="1"/>
  <c r="B30" i="16" s="1"/>
  <c r="AH43" i="16" l="1"/>
  <c r="AJ43" i="16"/>
  <c r="AK43" i="16" s="1"/>
  <c r="AL43" i="16" s="1"/>
  <c r="AG44" i="16" s="1"/>
  <c r="AJ44" i="16" s="1"/>
  <c r="E30" i="16"/>
  <c r="C30" i="16"/>
  <c r="D30" i="16" s="1"/>
  <c r="AH44" i="16" l="1"/>
  <c r="AI44" i="16"/>
  <c r="AK44" i="16"/>
  <c r="AL44" i="16" s="1"/>
  <c r="AG45" i="16" s="1"/>
  <c r="AH45" i="16" s="1"/>
  <c r="G30" i="16"/>
  <c r="I30" i="16"/>
  <c r="F30" i="16"/>
  <c r="H30" i="16" s="1"/>
  <c r="J30" i="16" s="1"/>
  <c r="AI45" i="16" l="1"/>
  <c r="AJ45" i="16"/>
  <c r="AK45" i="16" s="1"/>
  <c r="AL45" i="16" s="1"/>
  <c r="AG46" i="16" s="1"/>
  <c r="B31" i="16"/>
  <c r="AI46" i="16" l="1"/>
  <c r="AJ46" i="16"/>
  <c r="AK46" i="16" s="1"/>
  <c r="AL46" i="16" s="1"/>
  <c r="AG47" i="16" s="1"/>
  <c r="AH47" i="16" s="1"/>
  <c r="AH46" i="16"/>
  <c r="E31" i="16"/>
  <c r="C31" i="16"/>
  <c r="D31" i="16" s="1"/>
  <c r="AJ47" i="16" l="1"/>
  <c r="AI47" i="16"/>
  <c r="F31" i="16"/>
  <c r="I31" i="16"/>
  <c r="G31" i="16"/>
  <c r="AK47" i="16" l="1"/>
  <c r="AL47" i="16" s="1"/>
  <c r="AG48" i="16" s="1"/>
  <c r="AI48" i="16" s="1"/>
  <c r="H31" i="16"/>
  <c r="J31" i="16" s="1"/>
  <c r="AJ48" i="16" l="1"/>
  <c r="AH48" i="16"/>
  <c r="AK48" i="16"/>
  <c r="AL48" i="16" s="1"/>
  <c r="AG49" i="16" s="1"/>
  <c r="AH49" i="16" s="1"/>
  <c r="B32" i="16"/>
  <c r="AI49" i="16" l="1"/>
  <c r="AJ49" i="16"/>
  <c r="AK49" i="16" s="1"/>
  <c r="AL49" i="16" s="1"/>
  <c r="AG50" i="16" s="1"/>
  <c r="E32" i="16"/>
  <c r="C32" i="16"/>
  <c r="D32" i="16" s="1"/>
  <c r="AJ50" i="16" l="1"/>
  <c r="AI50" i="16"/>
  <c r="AH50" i="16"/>
  <c r="AK50" i="16"/>
  <c r="AL50" i="16" s="1"/>
  <c r="AG51" i="16" s="1"/>
  <c r="AJ51" i="16" s="1"/>
  <c r="I32" i="16"/>
  <c r="F32" i="16"/>
  <c r="G32" i="16"/>
  <c r="AH51" i="16" l="1"/>
  <c r="AI51" i="16"/>
  <c r="AK51" i="16"/>
  <c r="AL51" i="16" s="1"/>
  <c r="AG52" i="16" s="1"/>
  <c r="H32" i="16"/>
  <c r="J32" i="16" s="1"/>
  <c r="B33" i="16" s="1"/>
  <c r="AI52" i="16" l="1"/>
  <c r="AJ52" i="16"/>
  <c r="AK52" i="16" s="1"/>
  <c r="AL52" i="16" s="1"/>
  <c r="AG53" i="16" s="1"/>
  <c r="AH52" i="16"/>
  <c r="E33" i="16"/>
  <c r="C33" i="16"/>
  <c r="D33" i="16" s="1"/>
  <c r="AI53" i="16" l="1"/>
  <c r="AJ53" i="16"/>
  <c r="AK53" i="16" s="1"/>
  <c r="AL53" i="16" s="1"/>
  <c r="AG54" i="16" s="1"/>
  <c r="AH53" i="16"/>
  <c r="G33" i="16"/>
  <c r="I33" i="16"/>
  <c r="F33" i="16"/>
  <c r="H33" i="16" s="1"/>
  <c r="J33" i="16" l="1"/>
  <c r="B34" i="16" s="1"/>
  <c r="AH54" i="16"/>
  <c r="AJ54" i="16"/>
  <c r="AI54" i="16"/>
  <c r="AK54" i="16" l="1"/>
  <c r="AL54" i="16" s="1"/>
  <c r="AG55" i="16" s="1"/>
  <c r="AI55" i="16" s="1"/>
  <c r="C34" i="16"/>
  <c r="D34" i="16" s="1"/>
  <c r="E34" i="16"/>
  <c r="AJ55" i="16" l="1"/>
  <c r="AH55" i="16"/>
  <c r="AK55" i="16"/>
  <c r="AL55" i="16" s="1"/>
  <c r="AG56" i="16" s="1"/>
  <c r="AI56" i="16" s="1"/>
  <c r="G34" i="16"/>
  <c r="F34" i="16"/>
  <c r="H34" i="16" s="1"/>
  <c r="I34" i="16"/>
  <c r="AJ56" i="16" l="1"/>
  <c r="AH56" i="16"/>
  <c r="J34" i="16"/>
  <c r="B35" i="16" s="1"/>
  <c r="AK56" i="16"/>
  <c r="AL56" i="16" s="1"/>
  <c r="AG57" i="16" s="1"/>
  <c r="AH57" i="16" l="1"/>
  <c r="AJ57" i="16"/>
  <c r="AI57" i="16"/>
  <c r="C35" i="16"/>
  <c r="D35" i="16" s="1"/>
  <c r="E35" i="16"/>
  <c r="AK57" i="16" l="1"/>
  <c r="AL57" i="16" s="1"/>
  <c r="AG58" i="16" s="1"/>
  <c r="AJ58" i="16" s="1"/>
  <c r="G35" i="16"/>
  <c r="I35" i="16"/>
  <c r="F35" i="16"/>
  <c r="AI58" i="16" l="1"/>
  <c r="AH58" i="16"/>
  <c r="H35" i="16"/>
  <c r="J35" i="16" s="1"/>
  <c r="B36" i="16" s="1"/>
  <c r="AK58" i="16"/>
  <c r="AL58" i="16" s="1"/>
  <c r="AG59" i="16" s="1"/>
  <c r="AI59" i="16" s="1"/>
  <c r="AH59" i="16" l="1"/>
  <c r="AJ59" i="16"/>
  <c r="AK59" i="16" s="1"/>
  <c r="AL59" i="16" s="1"/>
  <c r="AG60" i="16" s="1"/>
  <c r="C36" i="16"/>
  <c r="D36" i="16" s="1"/>
  <c r="E36" i="16"/>
  <c r="G36" i="16" l="1"/>
  <c r="AI60" i="16"/>
  <c r="AH60" i="16"/>
  <c r="AJ60" i="16"/>
  <c r="AK60" i="16" s="1"/>
  <c r="AL60" i="16" s="1"/>
  <c r="AG61" i="16" s="1"/>
  <c r="I36" i="16"/>
  <c r="F36" i="16"/>
  <c r="H36" i="16" s="1"/>
  <c r="J36" i="16" s="1"/>
  <c r="B37" i="16" s="1"/>
  <c r="AJ61" i="16" l="1"/>
  <c r="AI61" i="16"/>
  <c r="AH61" i="16"/>
  <c r="E37" i="16"/>
  <c r="C37" i="16"/>
  <c r="D37" i="16" s="1"/>
  <c r="AK61" i="16" l="1"/>
  <c r="AL61" i="16" s="1"/>
  <c r="AG62" i="16" s="1"/>
  <c r="AJ62" i="16" s="1"/>
  <c r="F37" i="16"/>
  <c r="G37" i="16"/>
  <c r="I37" i="16"/>
  <c r="H37" i="16" l="1"/>
  <c r="AH62" i="16"/>
  <c r="AI62" i="16"/>
  <c r="AK62" i="16" s="1"/>
  <c r="AL62" i="16" s="1"/>
  <c r="AG63" i="16" s="1"/>
  <c r="J37" i="16"/>
  <c r="B38" i="16" s="1"/>
  <c r="AI63" i="16" l="1"/>
  <c r="AJ63" i="16"/>
  <c r="AH63" i="16"/>
  <c r="E38" i="16"/>
  <c r="C38" i="16"/>
  <c r="D38" i="16" s="1"/>
  <c r="AK63" i="16" l="1"/>
  <c r="AL63" i="16" s="1"/>
  <c r="AG64" i="16" s="1"/>
  <c r="AJ64" i="16" s="1"/>
  <c r="F38" i="16"/>
  <c r="G38" i="16"/>
  <c r="I38" i="16"/>
  <c r="AI64" i="16" l="1"/>
  <c r="AH64" i="16"/>
  <c r="AK64" i="16"/>
  <c r="AL64" i="16" s="1"/>
  <c r="AG65" i="16" s="1"/>
  <c r="AJ65" i="16" s="1"/>
  <c r="H38" i="16"/>
  <c r="J38" i="16" s="1"/>
  <c r="AI65" i="16" l="1"/>
  <c r="AH65" i="16"/>
  <c r="AK65" i="16"/>
  <c r="AL65" i="16" s="1"/>
  <c r="AG66" i="16" s="1"/>
  <c r="AI66" i="16" s="1"/>
  <c r="B39" i="16"/>
  <c r="AJ66" i="16" l="1"/>
  <c r="AH66" i="16"/>
  <c r="AK66" i="16"/>
  <c r="AL66" i="16" s="1"/>
  <c r="AG67" i="16" s="1"/>
  <c r="AJ67" i="16" s="1"/>
  <c r="C39" i="16"/>
  <c r="D39" i="16" s="1"/>
  <c r="E39" i="16"/>
  <c r="AH67" i="16" l="1"/>
  <c r="AI67" i="16"/>
  <c r="G39" i="16"/>
  <c r="AK67" i="16"/>
  <c r="AL67" i="16" s="1"/>
  <c r="AG68" i="16" s="1"/>
  <c r="I39" i="16"/>
  <c r="F39" i="16"/>
  <c r="H39" i="16" s="1"/>
  <c r="J39" i="16" s="1"/>
  <c r="AI68" i="16" l="1"/>
  <c r="AH68" i="16"/>
  <c r="AJ68" i="16"/>
  <c r="AK68" i="16" s="1"/>
  <c r="AL68" i="16" s="1"/>
  <c r="AG69" i="16" s="1"/>
  <c r="B40" i="16"/>
  <c r="AH69" i="16" l="1"/>
  <c r="AI69" i="16"/>
  <c r="AJ69" i="16"/>
  <c r="AK69" i="16" s="1"/>
  <c r="AL69" i="16" s="1"/>
  <c r="AG70" i="16" s="1"/>
  <c r="C40" i="16"/>
  <c r="D40" i="16" s="1"/>
  <c r="E40" i="16"/>
  <c r="AH70" i="16" l="1"/>
  <c r="AJ70" i="16"/>
  <c r="AI70" i="16"/>
  <c r="AK70" i="16" s="1"/>
  <c r="AL70" i="16" s="1"/>
  <c r="AG71" i="16" s="1"/>
  <c r="F40" i="16"/>
  <c r="G40" i="16"/>
  <c r="I40" i="16"/>
  <c r="AJ71" i="16" l="1"/>
  <c r="AI71" i="16"/>
  <c r="AH71" i="16"/>
  <c r="H40" i="16"/>
  <c r="J40" i="16" s="1"/>
  <c r="AK71" i="16" l="1"/>
  <c r="AL71" i="16" s="1"/>
  <c r="AG72" i="16" s="1"/>
  <c r="AI72" i="16" s="1"/>
  <c r="B41" i="16"/>
  <c r="AH72" i="16" l="1"/>
  <c r="AJ72" i="16"/>
  <c r="AK72" i="16" s="1"/>
  <c r="AL72" i="16" s="1"/>
  <c r="AG73" i="16" s="1"/>
  <c r="AI73" i="16" s="1"/>
  <c r="E41" i="16"/>
  <c r="C41" i="16"/>
  <c r="D41" i="16" s="1"/>
  <c r="AJ73" i="16" l="1"/>
  <c r="AH73" i="16"/>
  <c r="AK73" i="16"/>
  <c r="AL73" i="16" s="1"/>
  <c r="AG74" i="16" s="1"/>
  <c r="AH74" i="16" s="1"/>
  <c r="G41" i="16"/>
  <c r="I41" i="16"/>
  <c r="F41" i="16"/>
  <c r="H41" i="16" s="1"/>
  <c r="AJ74" i="16" l="1"/>
  <c r="AI74" i="16"/>
  <c r="AK74" i="16" s="1"/>
  <c r="AL74" i="16" s="1"/>
  <c r="AG75" i="16" s="1"/>
  <c r="J41" i="16"/>
  <c r="B42" i="16" s="1"/>
  <c r="AJ75" i="16" l="1"/>
  <c r="AI75" i="16"/>
  <c r="AH75" i="16"/>
  <c r="C42" i="16"/>
  <c r="D42" i="16" s="1"/>
  <c r="E42" i="16"/>
  <c r="AK75" i="16" l="1"/>
  <c r="AL75" i="16" s="1"/>
  <c r="AG76" i="16" s="1"/>
  <c r="I42" i="16"/>
  <c r="F42" i="16"/>
  <c r="G42" i="16"/>
  <c r="AI76" i="16" l="1"/>
  <c r="AJ76" i="16"/>
  <c r="AH76" i="16"/>
  <c r="H42" i="16"/>
  <c r="J42" i="16" s="1"/>
  <c r="B43" i="16" s="1"/>
  <c r="AK76" i="16" l="1"/>
  <c r="AL76" i="16" s="1"/>
  <c r="AG77" i="16" s="1"/>
  <c r="C43" i="16"/>
  <c r="D43" i="16" s="1"/>
  <c r="E43" i="16"/>
  <c r="AH77" i="16" l="1"/>
  <c r="AJ77" i="16"/>
  <c r="AI77" i="16"/>
  <c r="AK77" i="16" s="1"/>
  <c r="AL77" i="16" s="1"/>
  <c r="AG78" i="16" s="1"/>
  <c r="I43" i="16"/>
  <c r="F43" i="16"/>
  <c r="G43" i="16"/>
  <c r="AH78" i="16" l="1"/>
  <c r="AI78" i="16"/>
  <c r="AJ78" i="16"/>
  <c r="AK78" i="16" s="1"/>
  <c r="AL78" i="16" s="1"/>
  <c r="AG79" i="16" s="1"/>
  <c r="H43" i="16"/>
  <c r="J43" i="16" s="1"/>
  <c r="B44" i="16" s="1"/>
  <c r="AJ79" i="16" l="1"/>
  <c r="AI79" i="16"/>
  <c r="AH79" i="16"/>
  <c r="AK79" i="16"/>
  <c r="AL79" i="16" s="1"/>
  <c r="AG80" i="16" s="1"/>
  <c r="E44" i="16"/>
  <c r="C44" i="16"/>
  <c r="D44" i="16" s="1"/>
  <c r="AJ80" i="16" l="1"/>
  <c r="AH80" i="16"/>
  <c r="AI80" i="16"/>
  <c r="AK80" i="16" s="1"/>
  <c r="AL80" i="16" s="1"/>
  <c r="AG81" i="16" s="1"/>
  <c r="G44" i="16"/>
  <c r="F44" i="16"/>
  <c r="H44" i="16" s="1"/>
  <c r="J44" i="16" s="1"/>
  <c r="I44" i="16"/>
  <c r="AJ81" i="16" l="1"/>
  <c r="AI81" i="16"/>
  <c r="AK81" i="16" s="1"/>
  <c r="AL81" i="16" s="1"/>
  <c r="AG82" i="16" s="1"/>
  <c r="AH81" i="16"/>
  <c r="B45" i="16"/>
  <c r="AI82" i="16" l="1"/>
  <c r="AH82" i="16"/>
  <c r="AJ82" i="16"/>
  <c r="AK82" i="16" s="1"/>
  <c r="AL82" i="16" s="1"/>
  <c r="AG83" i="16" s="1"/>
  <c r="C45" i="16"/>
  <c r="D45" i="16" s="1"/>
  <c r="E45" i="16"/>
  <c r="AJ83" i="16" l="1"/>
  <c r="AH83" i="16"/>
  <c r="AI83" i="16"/>
  <c r="AK83" i="16" s="1"/>
  <c r="AL83" i="16" s="1"/>
  <c r="AG84" i="16" s="1"/>
  <c r="F45" i="16"/>
  <c r="G45" i="16"/>
  <c r="I45" i="16"/>
  <c r="AI84" i="16" l="1"/>
  <c r="AH84" i="16"/>
  <c r="AJ84" i="16"/>
  <c r="AK84" i="16" s="1"/>
  <c r="AL84" i="16" s="1"/>
  <c r="AG85" i="16" s="1"/>
  <c r="H45" i="16"/>
  <c r="J45" i="16" s="1"/>
  <c r="B46" i="16" s="1"/>
  <c r="AJ85" i="16" l="1"/>
  <c r="AI85" i="16"/>
  <c r="AK85" i="16" s="1"/>
  <c r="AL85" i="16" s="1"/>
  <c r="AG86" i="16" s="1"/>
  <c r="AH85" i="16"/>
  <c r="C46" i="16"/>
  <c r="D46" i="16" s="1"/>
  <c r="E46" i="16"/>
  <c r="AH86" i="16" l="1"/>
  <c r="AJ86" i="16"/>
  <c r="AI86" i="16"/>
  <c r="AK86" i="16" s="1"/>
  <c r="AL86" i="16" s="1"/>
  <c r="AG87" i="16" s="1"/>
  <c r="F46" i="16"/>
  <c r="I46" i="16"/>
  <c r="G46" i="16"/>
  <c r="AJ87" i="16" l="1"/>
  <c r="AH87" i="16"/>
  <c r="AI87" i="16"/>
  <c r="AK87" i="16"/>
  <c r="AL87" i="16" s="1"/>
  <c r="AG88" i="16" s="1"/>
  <c r="AI88" i="16" s="1"/>
  <c r="H46" i="16"/>
  <c r="J46" i="16" s="1"/>
  <c r="B47" i="16" s="1"/>
  <c r="AH88" i="16" l="1"/>
  <c r="AJ88" i="16"/>
  <c r="AK88" i="16" s="1"/>
  <c r="AL88" i="16" s="1"/>
  <c r="AG89" i="16" s="1"/>
  <c r="AJ89" i="16" s="1"/>
  <c r="E47" i="16"/>
  <c r="C47" i="16"/>
  <c r="D47" i="16" s="1"/>
  <c r="AH89" i="16" l="1"/>
  <c r="AI89" i="16"/>
  <c r="AK89" i="16" s="1"/>
  <c r="AL89" i="16" s="1"/>
  <c r="AG90" i="16" s="1"/>
  <c r="AI90" i="16" s="1"/>
  <c r="F47" i="16"/>
  <c r="G47" i="16"/>
  <c r="I47" i="16"/>
  <c r="AJ90" i="16" l="1"/>
  <c r="AK90" i="16" s="1"/>
  <c r="AL90" i="16" s="1"/>
  <c r="AG91" i="16" s="1"/>
  <c r="AJ91" i="16" s="1"/>
  <c r="AH90" i="16"/>
  <c r="H47" i="16"/>
  <c r="J47" i="16" s="1"/>
  <c r="B48" i="16" s="1"/>
  <c r="AI91" i="16" l="1"/>
  <c r="AK91" i="16" s="1"/>
  <c r="AL91" i="16" s="1"/>
  <c r="AG92" i="16" s="1"/>
  <c r="AH92" i="16" s="1"/>
  <c r="AH91" i="16"/>
  <c r="C48" i="16"/>
  <c r="D48" i="16" s="1"/>
  <c r="E48" i="16"/>
  <c r="AJ92" i="16" l="1"/>
  <c r="AI92" i="16"/>
  <c r="G48" i="16"/>
  <c r="I48" i="16"/>
  <c r="F48" i="16"/>
  <c r="H48" i="16" s="1"/>
  <c r="J48" i="16" s="1"/>
  <c r="B49" i="16" s="1"/>
  <c r="AK92" i="16" l="1"/>
  <c r="AL92" i="16" s="1"/>
  <c r="AG93" i="16" s="1"/>
  <c r="AH93" i="16" s="1"/>
  <c r="AJ93" i="16"/>
  <c r="AI93" i="16"/>
  <c r="E49" i="16"/>
  <c r="C49" i="16"/>
  <c r="D49" i="16" s="1"/>
  <c r="AK93" i="16" l="1"/>
  <c r="AL93" i="16" s="1"/>
  <c r="AG94" i="16" s="1"/>
  <c r="AJ94" i="16" s="1"/>
  <c r="AH94" i="16"/>
  <c r="AI94" i="16"/>
  <c r="AK94" i="16" s="1"/>
  <c r="AL94" i="16" s="1"/>
  <c r="AG95" i="16" s="1"/>
  <c r="AI95" i="16" s="1"/>
  <c r="G49" i="16"/>
  <c r="F49" i="16"/>
  <c r="H49" i="16" s="1"/>
  <c r="J49" i="16" s="1"/>
  <c r="I49" i="16"/>
  <c r="AJ95" i="16" l="1"/>
  <c r="AK95" i="16" s="1"/>
  <c r="AL95" i="16" s="1"/>
  <c r="AG96" i="16" s="1"/>
  <c r="AI96" i="16" s="1"/>
  <c r="AH95" i="16"/>
  <c r="B50" i="16"/>
  <c r="AJ96" i="16" l="1"/>
  <c r="AK96" i="16" s="1"/>
  <c r="AL96" i="16" s="1"/>
  <c r="AG97" i="16" s="1"/>
  <c r="AJ97" i="16" s="1"/>
  <c r="AH96" i="16"/>
  <c r="C50" i="16"/>
  <c r="D50" i="16" s="1"/>
  <c r="E50" i="16"/>
  <c r="AI97" i="16" l="1"/>
  <c r="AK97" i="16" s="1"/>
  <c r="AL97" i="16" s="1"/>
  <c r="AG98" i="16" s="1"/>
  <c r="AJ98" i="16" s="1"/>
  <c r="AH97" i="16"/>
  <c r="G50" i="16"/>
  <c r="F50" i="16"/>
  <c r="H50" i="16" s="1"/>
  <c r="I50" i="16"/>
  <c r="AI98" i="16" l="1"/>
  <c r="AK98" i="16" s="1"/>
  <c r="AL98" i="16" s="1"/>
  <c r="AG99" i="16" s="1"/>
  <c r="AJ99" i="16" s="1"/>
  <c r="AH98" i="16"/>
  <c r="J50" i="16"/>
  <c r="B51" i="16" s="1"/>
  <c r="AH99" i="16" l="1"/>
  <c r="AI99" i="16"/>
  <c r="AK99" i="16" s="1"/>
  <c r="AL99" i="16" s="1"/>
  <c r="AG100" i="16" s="1"/>
  <c r="C51" i="16"/>
  <c r="D51" i="16" s="1"/>
  <c r="E51" i="16"/>
  <c r="AH100" i="16" l="1"/>
  <c r="AI100" i="16"/>
  <c r="AJ100" i="16"/>
  <c r="AK100" i="16" s="1"/>
  <c r="AL100" i="16" s="1"/>
  <c r="AG101" i="16" s="1"/>
  <c r="F51" i="16"/>
  <c r="G51" i="16"/>
  <c r="I51" i="16"/>
  <c r="AJ101" i="16" l="1"/>
  <c r="AI101" i="16"/>
  <c r="AH101" i="16"/>
  <c r="H51" i="16"/>
  <c r="J51" i="16" s="1"/>
  <c r="AK101" i="16" l="1"/>
  <c r="AL101" i="16" s="1"/>
  <c r="AG102" i="16" s="1"/>
  <c r="AI102" i="16" s="1"/>
  <c r="B52" i="16"/>
  <c r="AH102" i="16" l="1"/>
  <c r="AJ102" i="16"/>
  <c r="AK102" i="16" s="1"/>
  <c r="AL102" i="16" s="1"/>
  <c r="AG103" i="16" s="1"/>
  <c r="AI103" i="16" s="1"/>
  <c r="C52" i="16"/>
  <c r="D52" i="16" s="1"/>
  <c r="E52" i="16"/>
  <c r="AJ103" i="16" l="1"/>
  <c r="AH103" i="16"/>
  <c r="AK103" i="16"/>
  <c r="AL103" i="16" s="1"/>
  <c r="AG104" i="16" s="1"/>
  <c r="AI104" i="16" s="1"/>
  <c r="F52" i="16"/>
  <c r="G52" i="16"/>
  <c r="I52" i="16"/>
  <c r="AJ104" i="16" l="1"/>
  <c r="AK104" i="16" s="1"/>
  <c r="AL104" i="16" s="1"/>
  <c r="AG105" i="16" s="1"/>
  <c r="AJ105" i="16" s="1"/>
  <c r="AH104" i="16"/>
  <c r="H52" i="16"/>
  <c r="J52" i="16" s="1"/>
  <c r="B53" i="16" s="1"/>
  <c r="AH105" i="16" l="1"/>
  <c r="AI105" i="16"/>
  <c r="AK105" i="16" s="1"/>
  <c r="AL105" i="16" s="1"/>
  <c r="AG106" i="16" s="1"/>
  <c r="AH106" i="16" s="1"/>
  <c r="E53" i="16"/>
  <c r="C53" i="16"/>
  <c r="D53" i="16" s="1"/>
  <c r="AJ106" i="16" l="1"/>
  <c r="AI106" i="16"/>
  <c r="I53" i="16"/>
  <c r="F53" i="16"/>
  <c r="G53" i="16"/>
  <c r="AK106" i="16" l="1"/>
  <c r="AL106" i="16" s="1"/>
  <c r="AG107" i="16" s="1"/>
  <c r="AI107" i="16" s="1"/>
  <c r="H53" i="16"/>
  <c r="J53" i="16" s="1"/>
  <c r="B54" i="16" s="1"/>
  <c r="AH107" i="16" l="1"/>
  <c r="AJ107" i="16"/>
  <c r="AK107" i="16" s="1"/>
  <c r="AL107" i="16" s="1"/>
  <c r="AG108" i="16" s="1"/>
  <c r="E54" i="16"/>
  <c r="C54" i="16"/>
  <c r="D54" i="16" s="1"/>
  <c r="AI108" i="16" l="1"/>
  <c r="AJ108" i="16"/>
  <c r="AH108" i="16"/>
  <c r="AK108" i="16"/>
  <c r="AL108" i="16" s="1"/>
  <c r="AG109" i="16" s="1"/>
  <c r="AI109" i="16" s="1"/>
  <c r="I54" i="16"/>
  <c r="F54" i="16"/>
  <c r="G54" i="16"/>
  <c r="AH109" i="16" l="1"/>
  <c r="AJ109" i="16"/>
  <c r="AK109" i="16" s="1"/>
  <c r="AL109" i="16" s="1"/>
  <c r="AG110" i="16" s="1"/>
  <c r="H54" i="16"/>
  <c r="J54" i="16" s="1"/>
  <c r="B55" i="16" s="1"/>
  <c r="AI110" i="16" l="1"/>
  <c r="AH110" i="16"/>
  <c r="AJ110" i="16"/>
  <c r="AK110" i="16" s="1"/>
  <c r="AL110" i="16" s="1"/>
  <c r="AG111" i="16" s="1"/>
  <c r="AJ111" i="16" s="1"/>
  <c r="C55" i="16"/>
  <c r="D55" i="16" s="1"/>
  <c r="E55" i="16"/>
  <c r="AH111" i="16" l="1"/>
  <c r="AI111" i="16"/>
  <c r="AK111" i="16" s="1"/>
  <c r="AL111" i="16" s="1"/>
  <c r="AG112" i="16" s="1"/>
  <c r="AJ112" i="16" s="1"/>
  <c r="G55" i="16"/>
  <c r="F55" i="16"/>
  <c r="H55" i="16" s="1"/>
  <c r="I55" i="16"/>
  <c r="J55" i="16" l="1"/>
  <c r="AH112" i="16"/>
  <c r="AI112" i="16"/>
  <c r="AK112" i="16"/>
  <c r="AL112" i="16" s="1"/>
  <c r="AG113" i="16" s="1"/>
  <c r="AJ113" i="16" s="1"/>
  <c r="B56" i="16"/>
  <c r="AH113" i="16" l="1"/>
  <c r="AI113" i="16"/>
  <c r="AK113" i="16" s="1"/>
  <c r="AL113" i="16" s="1"/>
  <c r="AG114" i="16" s="1"/>
  <c r="AI114" i="16" s="1"/>
  <c r="E56" i="16"/>
  <c r="C56" i="16"/>
  <c r="D56" i="16" s="1"/>
  <c r="AH114" i="16" l="1"/>
  <c r="AJ114" i="16"/>
  <c r="AK114" i="16" s="1"/>
  <c r="AL114" i="16" s="1"/>
  <c r="AG115" i="16" s="1"/>
  <c r="AH115" i="16" s="1"/>
  <c r="F56" i="16"/>
  <c r="G56" i="16"/>
  <c r="I56" i="16"/>
  <c r="AJ115" i="16" l="1"/>
  <c r="AI115" i="16"/>
  <c r="H56" i="16"/>
  <c r="J56" i="16" s="1"/>
  <c r="B57" i="16" s="1"/>
  <c r="AK115" i="16" l="1"/>
  <c r="AL115" i="16" s="1"/>
  <c r="AG116" i="16" s="1"/>
  <c r="AI116" i="16" s="1"/>
  <c r="C57" i="16"/>
  <c r="D57" i="16" s="1"/>
  <c r="E57" i="16"/>
  <c r="AJ116" i="16" l="1"/>
  <c r="AH116" i="16"/>
  <c r="AK116" i="16"/>
  <c r="AL116" i="16" s="1"/>
  <c r="AG117" i="16" s="1"/>
  <c r="AJ117" i="16" s="1"/>
  <c r="F57" i="16"/>
  <c r="G57" i="16"/>
  <c r="I57" i="16"/>
  <c r="AH117" i="16" l="1"/>
  <c r="AI117" i="16"/>
  <c r="AK117" i="16"/>
  <c r="AL117" i="16" s="1"/>
  <c r="AG118" i="16" s="1"/>
  <c r="AJ118" i="16" s="1"/>
  <c r="H57" i="16"/>
  <c r="J57" i="16"/>
  <c r="B58" i="16" s="1"/>
  <c r="AI118" i="16" l="1"/>
  <c r="AH118" i="16"/>
  <c r="AK118" i="16"/>
  <c r="AL118" i="16" s="1"/>
  <c r="AG119" i="16" s="1"/>
  <c r="AI119" i="16" s="1"/>
  <c r="E58" i="16"/>
  <c r="C58" i="16"/>
  <c r="D58" i="16" s="1"/>
  <c r="AJ119" i="16" l="1"/>
  <c r="AK119" i="16" s="1"/>
  <c r="AL119" i="16" s="1"/>
  <c r="AG120" i="16" s="1"/>
  <c r="AI120" i="16" s="1"/>
  <c r="AH119" i="16"/>
  <c r="I58" i="16"/>
  <c r="F58" i="16"/>
  <c r="G58" i="16"/>
  <c r="AH120" i="16" l="1"/>
  <c r="AJ120" i="16"/>
  <c r="AK120" i="16" s="1"/>
  <c r="AL120" i="16" s="1"/>
  <c r="AG121" i="16" s="1"/>
  <c r="H58" i="16"/>
  <c r="J58" i="16" s="1"/>
  <c r="B59" i="16" s="1"/>
  <c r="AH121" i="16" l="1"/>
  <c r="AJ121" i="16"/>
  <c r="AI121" i="16"/>
  <c r="E59" i="16"/>
  <c r="C59" i="16"/>
  <c r="D59" i="16" s="1"/>
  <c r="AK121" i="16" l="1"/>
  <c r="AL121" i="16" s="1"/>
  <c r="AG122" i="16" s="1"/>
  <c r="G59" i="16"/>
  <c r="F59" i="16"/>
  <c r="H59" i="16" s="1"/>
  <c r="J59" i="16" s="1"/>
  <c r="I59" i="16"/>
  <c r="AJ122" i="16" l="1"/>
  <c r="AI122" i="16"/>
  <c r="AH122" i="16"/>
  <c r="B60" i="16"/>
  <c r="AK122" i="16" l="1"/>
  <c r="AL122" i="16" s="1"/>
  <c r="AG123" i="16" s="1"/>
  <c r="AI123" i="16" s="1"/>
  <c r="C60" i="16"/>
  <c r="D60" i="16" s="1"/>
  <c r="E60" i="16"/>
  <c r="AJ123" i="16" l="1"/>
  <c r="AK123" i="16" s="1"/>
  <c r="AL123" i="16" s="1"/>
  <c r="AG124" i="16" s="1"/>
  <c r="AH123" i="16"/>
  <c r="I60" i="16"/>
  <c r="F60" i="16"/>
  <c r="G60" i="16"/>
  <c r="AI124" i="16" l="1"/>
  <c r="AJ124" i="16"/>
  <c r="AK124" i="16" s="1"/>
  <c r="AL124" i="16" s="1"/>
  <c r="AG125" i="16" s="1"/>
  <c r="AH124" i="16"/>
  <c r="H60" i="16"/>
  <c r="J60" i="16" s="1"/>
  <c r="B61" i="16" s="1"/>
  <c r="AH125" i="16" l="1"/>
  <c r="AJ125" i="16"/>
  <c r="AI125" i="16"/>
  <c r="AK125" i="16" s="1"/>
  <c r="AL125" i="16" s="1"/>
  <c r="AG126" i="16" s="1"/>
  <c r="C61" i="16"/>
  <c r="D61" i="16" s="1"/>
  <c r="E61" i="16"/>
  <c r="AJ126" i="16" l="1"/>
  <c r="AH126" i="16"/>
  <c r="AI126" i="16"/>
  <c r="AK126" i="16" s="1"/>
  <c r="AL126" i="16" s="1"/>
  <c r="AG127" i="16" s="1"/>
  <c r="F61" i="16"/>
  <c r="G61" i="16"/>
  <c r="I61" i="16"/>
  <c r="AJ127" i="16" l="1"/>
  <c r="AI127" i="16"/>
  <c r="AH127" i="16"/>
  <c r="H61" i="16"/>
  <c r="J61" i="16" s="1"/>
  <c r="B62" i="16" s="1"/>
  <c r="AK127" i="16" l="1"/>
  <c r="AL127" i="16" s="1"/>
  <c r="AG128" i="16" s="1"/>
  <c r="AH128" i="16" s="1"/>
  <c r="C62" i="16"/>
  <c r="D62" i="16" s="1"/>
  <c r="E62" i="16"/>
  <c r="AJ128" i="16" l="1"/>
  <c r="AI128" i="16"/>
  <c r="I62" i="16"/>
  <c r="F62" i="16"/>
  <c r="G62" i="16"/>
  <c r="AK128" i="16" l="1"/>
  <c r="AL128" i="16" s="1"/>
  <c r="AG129" i="16" s="1"/>
  <c r="AI129" i="16" s="1"/>
  <c r="H62" i="16"/>
  <c r="J62" i="16" s="1"/>
  <c r="B63" i="16" s="1"/>
  <c r="AJ129" i="16" l="1"/>
  <c r="AH129" i="16"/>
  <c r="AK129" i="16"/>
  <c r="AL129" i="16" s="1"/>
  <c r="AG130" i="16" s="1"/>
  <c r="AH130" i="16" s="1"/>
  <c r="C63" i="16"/>
  <c r="D63" i="16" s="1"/>
  <c r="E63" i="16"/>
  <c r="AI130" i="16" l="1"/>
  <c r="AJ130" i="16"/>
  <c r="AK130" i="16" s="1"/>
  <c r="AL130" i="16" s="1"/>
  <c r="AG131" i="16" s="1"/>
  <c r="AH131" i="16" s="1"/>
  <c r="G63" i="16"/>
  <c r="I63" i="16"/>
  <c r="F63" i="16"/>
  <c r="H63" i="16" s="1"/>
  <c r="J63" i="16" s="1"/>
  <c r="AI131" i="16" l="1"/>
  <c r="AJ131" i="16"/>
  <c r="AK131" i="16" s="1"/>
  <c r="AL131" i="16" s="1"/>
  <c r="AG132" i="16" s="1"/>
  <c r="B64" i="16"/>
  <c r="AJ132" i="16" l="1"/>
  <c r="AI132" i="16"/>
  <c r="AH132" i="16"/>
  <c r="AK132" i="16"/>
  <c r="AL132" i="16" s="1"/>
  <c r="AG133" i="16" s="1"/>
  <c r="AH133" i="16" s="1"/>
  <c r="C64" i="16"/>
  <c r="D64" i="16" s="1"/>
  <c r="E64" i="16"/>
  <c r="AJ133" i="16" l="1"/>
  <c r="AI133" i="16"/>
  <c r="AK133" i="16" s="1"/>
  <c r="AL133" i="16" s="1"/>
  <c r="AG134" i="16" s="1"/>
  <c r="G64" i="16"/>
  <c r="F64" i="16"/>
  <c r="I64" i="16"/>
  <c r="AI134" i="16" l="1"/>
  <c r="AJ134" i="16"/>
  <c r="AH134" i="16"/>
  <c r="H64" i="16"/>
  <c r="J64" i="16" s="1"/>
  <c r="B65" i="16" s="1"/>
  <c r="E65" i="16" s="1"/>
  <c r="AK134" i="16"/>
  <c r="AL134" i="16" s="1"/>
  <c r="AG135" i="16" s="1"/>
  <c r="C65" i="16" l="1"/>
  <c r="D65" i="16" s="1"/>
  <c r="AI135" i="16"/>
  <c r="AH135" i="16"/>
  <c r="AJ135" i="16"/>
  <c r="AK135" i="16" s="1"/>
  <c r="AL135" i="16" s="1"/>
  <c r="AG136" i="16" s="1"/>
  <c r="G65" i="16"/>
  <c r="F65" i="16"/>
  <c r="H65" i="16" s="1"/>
  <c r="J65" i="16" s="1"/>
  <c r="I65" i="16"/>
  <c r="AI136" i="16" l="1"/>
  <c r="AJ136" i="16"/>
  <c r="AK136" i="16" s="1"/>
  <c r="AL136" i="16" s="1"/>
  <c r="AG137" i="16" s="1"/>
  <c r="AH136" i="16"/>
  <c r="B66" i="16"/>
  <c r="AH137" i="16" l="1"/>
  <c r="AJ137" i="16"/>
  <c r="AI137" i="16"/>
  <c r="AK137" i="16" s="1"/>
  <c r="AL137" i="16" s="1"/>
  <c r="AG138" i="16" s="1"/>
  <c r="C66" i="16"/>
  <c r="D66" i="16" s="1"/>
  <c r="E66" i="16"/>
  <c r="AJ138" i="16" l="1"/>
  <c r="AH138" i="16"/>
  <c r="AI138" i="16"/>
  <c r="AK138" i="16" s="1"/>
  <c r="AL138" i="16" s="1"/>
  <c r="AG139" i="16" s="1"/>
  <c r="AH139" i="16" s="1"/>
  <c r="G66" i="16"/>
  <c r="F66" i="16"/>
  <c r="H66" i="16" s="1"/>
  <c r="J66" i="16" s="1"/>
  <c r="B67" i="16" s="1"/>
  <c r="I66" i="16"/>
  <c r="AJ139" i="16" l="1"/>
  <c r="AI139" i="16"/>
  <c r="E67" i="16"/>
  <c r="C67" i="16"/>
  <c r="D67" i="16" s="1"/>
  <c r="AK139" i="16" l="1"/>
  <c r="AL139" i="16" s="1"/>
  <c r="AG140" i="16" s="1"/>
  <c r="AJ140" i="16" s="1"/>
  <c r="G67" i="16"/>
  <c r="F67" i="16"/>
  <c r="H67" i="16" s="1"/>
  <c r="I67" i="16"/>
  <c r="AI140" i="16" l="1"/>
  <c r="AK140" i="16" s="1"/>
  <c r="AL140" i="16" s="1"/>
  <c r="AG141" i="16" s="1"/>
  <c r="AI141" i="16" s="1"/>
  <c r="AH140" i="16"/>
  <c r="J67" i="16"/>
  <c r="B68" i="16" s="1"/>
  <c r="AH141" i="16" l="1"/>
  <c r="AJ141" i="16"/>
  <c r="AK141" i="16" s="1"/>
  <c r="AL141" i="16" s="1"/>
  <c r="AG142" i="16" s="1"/>
  <c r="AI142" i="16" s="1"/>
  <c r="C68" i="16"/>
  <c r="D68" i="16" s="1"/>
  <c r="E68" i="16"/>
  <c r="AJ142" i="16" l="1"/>
  <c r="AK142" i="16" s="1"/>
  <c r="AL142" i="16" s="1"/>
  <c r="AG143" i="16" s="1"/>
  <c r="AH143" i="16" s="1"/>
  <c r="AH142" i="16"/>
  <c r="G68" i="16"/>
  <c r="F68" i="16"/>
  <c r="H68" i="16" s="1"/>
  <c r="J68" i="16" s="1"/>
  <c r="I68" i="16"/>
  <c r="AJ143" i="16" l="1"/>
  <c r="AI143" i="16"/>
  <c r="AK143" i="16" s="1"/>
  <c r="AL143" i="16" s="1"/>
  <c r="AG144" i="16" s="1"/>
  <c r="AH144" i="16" s="1"/>
  <c r="B69" i="16"/>
  <c r="AI144" i="16" l="1"/>
  <c r="AJ144" i="16"/>
  <c r="AK144" i="16" s="1"/>
  <c r="AL144" i="16" s="1"/>
  <c r="AG145" i="16" s="1"/>
  <c r="AH145" i="16" s="1"/>
  <c r="C69" i="16"/>
  <c r="D69" i="16" s="1"/>
  <c r="E69" i="16"/>
  <c r="AI145" i="16" l="1"/>
  <c r="AJ145" i="16"/>
  <c r="I69" i="16"/>
  <c r="F69" i="16"/>
  <c r="G69" i="16"/>
  <c r="AK145" i="16" l="1"/>
  <c r="AL145" i="16" s="1"/>
  <c r="AG146" i="16" s="1"/>
  <c r="H69" i="16"/>
  <c r="J69" i="16" s="1"/>
  <c r="B70" i="16" s="1"/>
  <c r="AI146" i="16" l="1"/>
  <c r="AJ146" i="16"/>
  <c r="AH146" i="16"/>
  <c r="C70" i="16"/>
  <c r="D70" i="16" s="1"/>
  <c r="E70" i="16"/>
  <c r="AK146" i="16" l="1"/>
  <c r="AL146" i="16" s="1"/>
  <c r="AG147" i="16" s="1"/>
  <c r="AI147" i="16" s="1"/>
  <c r="F70" i="16"/>
  <c r="G70" i="16"/>
  <c r="I70" i="16"/>
  <c r="AJ147" i="16" l="1"/>
  <c r="AH147" i="16"/>
  <c r="AK147" i="16"/>
  <c r="AL147" i="16" s="1"/>
  <c r="AG148" i="16" s="1"/>
  <c r="H70" i="16"/>
  <c r="J70" i="16" s="1"/>
  <c r="AH148" i="16" l="1"/>
  <c r="AJ148" i="16"/>
  <c r="AI148" i="16"/>
  <c r="AK148" i="16" s="1"/>
  <c r="AL148" i="16" s="1"/>
  <c r="AG149" i="16" s="1"/>
  <c r="B71" i="16"/>
  <c r="AJ149" i="16" l="1"/>
  <c r="AH149" i="16"/>
  <c r="AI149" i="16"/>
  <c r="C71" i="16"/>
  <c r="D71" i="16" s="1"/>
  <c r="E71" i="16"/>
  <c r="AK149" i="16" l="1"/>
  <c r="AL149" i="16" s="1"/>
  <c r="AG150" i="16" s="1"/>
  <c r="AH150" i="16" s="1"/>
  <c r="F71" i="16"/>
  <c r="I71" i="16"/>
  <c r="G71" i="16"/>
  <c r="AJ150" i="16" l="1"/>
  <c r="AI150" i="16"/>
  <c r="AK150" i="16" s="1"/>
  <c r="AL150" i="16" s="1"/>
  <c r="AG151" i="16" s="1"/>
  <c r="AH151" i="16" s="1"/>
  <c r="H71" i="16"/>
  <c r="J71" i="16" s="1"/>
  <c r="B72" i="16" s="1"/>
  <c r="AJ151" i="16" l="1"/>
  <c r="AK151" i="16" s="1"/>
  <c r="AL151" i="16" s="1"/>
  <c r="AG152" i="16" s="1"/>
  <c r="AH152" i="16" s="1"/>
  <c r="AI151" i="16"/>
  <c r="C72" i="16"/>
  <c r="D72" i="16" s="1"/>
  <c r="E72" i="16"/>
  <c r="AJ152" i="16" l="1"/>
  <c r="AI152" i="16"/>
  <c r="AK152" i="16" s="1"/>
  <c r="AL152" i="16" s="1"/>
  <c r="AG153" i="16" s="1"/>
  <c r="AI153" i="16" s="1"/>
  <c r="F72" i="16"/>
  <c r="G72" i="16"/>
  <c r="I72" i="16"/>
  <c r="AH153" i="16" l="1"/>
  <c r="AJ153" i="16"/>
  <c r="AK153" i="16" s="1"/>
  <c r="AL153" i="16" s="1"/>
  <c r="AG154" i="16" s="1"/>
  <c r="H72" i="16"/>
  <c r="J72" i="16" s="1"/>
  <c r="AH154" i="16" l="1"/>
  <c r="AI154" i="16"/>
  <c r="AJ154" i="16"/>
  <c r="B73" i="16"/>
  <c r="AK154" i="16" l="1"/>
  <c r="AL154" i="16" s="1"/>
  <c r="AG155" i="16" s="1"/>
  <c r="E73" i="16"/>
  <c r="C73" i="16"/>
  <c r="D73" i="16" s="1"/>
  <c r="AI155" i="16" l="1"/>
  <c r="AH155" i="16"/>
  <c r="AJ155" i="16"/>
  <c r="AK155" i="16" s="1"/>
  <c r="AL155" i="16" s="1"/>
  <c r="AG156" i="16" s="1"/>
  <c r="G73" i="16"/>
  <c r="F73" i="16"/>
  <c r="H73" i="16" s="1"/>
  <c r="I73" i="16"/>
  <c r="AJ156" i="16" l="1"/>
  <c r="AI156" i="16"/>
  <c r="AK156" i="16" s="1"/>
  <c r="AL156" i="16" s="1"/>
  <c r="AG157" i="16" s="1"/>
  <c r="AH156" i="16"/>
  <c r="J73" i="16"/>
  <c r="B74" i="16" s="1"/>
  <c r="AH157" i="16" l="1"/>
  <c r="AJ157" i="16"/>
  <c r="AI157" i="16"/>
  <c r="AK157" i="16" s="1"/>
  <c r="AL157" i="16" s="1"/>
  <c r="AG158" i="16" s="1"/>
  <c r="E74" i="16"/>
  <c r="C74" i="16"/>
  <c r="D74" i="16" s="1"/>
  <c r="AJ158" i="16" l="1"/>
  <c r="AI158" i="16"/>
  <c r="AK158" i="16" s="1"/>
  <c r="AL158" i="16" s="1"/>
  <c r="AG159" i="16" s="1"/>
  <c r="AH158" i="16"/>
  <c r="G74" i="16"/>
  <c r="I74" i="16"/>
  <c r="F74" i="16"/>
  <c r="H74" i="16" s="1"/>
  <c r="J74" i="16" s="1"/>
  <c r="AJ159" i="16" l="1"/>
  <c r="AI159" i="16"/>
  <c r="AK159" i="16" s="1"/>
  <c r="AL159" i="16" s="1"/>
  <c r="AG160" i="16" s="1"/>
  <c r="AH159" i="16"/>
  <c r="B75" i="16"/>
  <c r="AJ160" i="16" l="1"/>
  <c r="AI160" i="16"/>
  <c r="AK160" i="16" s="1"/>
  <c r="AL160" i="16" s="1"/>
  <c r="AG161" i="16" s="1"/>
  <c r="AH160" i="16"/>
  <c r="C75" i="16"/>
  <c r="D75" i="16" s="1"/>
  <c r="E75" i="16"/>
  <c r="F75" i="16" l="1"/>
  <c r="AI161" i="16"/>
  <c r="AK161" i="16" s="1"/>
  <c r="AL161" i="16" s="1"/>
  <c r="AG162" i="16" s="1"/>
  <c r="AH161" i="16"/>
  <c r="AJ161" i="16"/>
  <c r="G75" i="16"/>
  <c r="I75" i="16"/>
  <c r="AI162" i="16" l="1"/>
  <c r="AK162" i="16" s="1"/>
  <c r="AL162" i="16" s="1"/>
  <c r="AG163" i="16" s="1"/>
  <c r="AJ162" i="16"/>
  <c r="AH162" i="16"/>
  <c r="H75" i="16"/>
  <c r="J75" i="16" s="1"/>
  <c r="B76" i="16" s="1"/>
  <c r="AH163" i="16" l="1"/>
  <c r="AI163" i="16"/>
  <c r="AK163" i="16" s="1"/>
  <c r="AL163" i="16" s="1"/>
  <c r="AG164" i="16" s="1"/>
  <c r="AJ163" i="16"/>
  <c r="C76" i="16"/>
  <c r="D76" i="16" s="1"/>
  <c r="E76" i="16"/>
  <c r="AJ164" i="16" l="1"/>
  <c r="AH164" i="16"/>
  <c r="AI164" i="16"/>
  <c r="AK164" i="16" s="1"/>
  <c r="AL164" i="16" s="1"/>
  <c r="AG165" i="16" s="1"/>
  <c r="I76" i="16"/>
  <c r="F76" i="16"/>
  <c r="G76" i="16"/>
  <c r="AH165" i="16" l="1"/>
  <c r="AJ165" i="16"/>
  <c r="AI165" i="16"/>
  <c r="AK165" i="16" s="1"/>
  <c r="AL165" i="16" s="1"/>
  <c r="AG166" i="16" s="1"/>
  <c r="H76" i="16"/>
  <c r="J76" i="16" s="1"/>
  <c r="B77" i="16" s="1"/>
  <c r="AJ166" i="16" l="1"/>
  <c r="AI166" i="16"/>
  <c r="AK166" i="16" s="1"/>
  <c r="AL166" i="16" s="1"/>
  <c r="AG167" i="16" s="1"/>
  <c r="AH166" i="16"/>
  <c r="E77" i="16"/>
  <c r="C77" i="16"/>
  <c r="D77" i="16" s="1"/>
  <c r="AJ167" i="16" l="1"/>
  <c r="AI167" i="16"/>
  <c r="AK167" i="16" s="1"/>
  <c r="AL167" i="16" s="1"/>
  <c r="AG168" i="16" s="1"/>
  <c r="AH167" i="16"/>
  <c r="F77" i="16"/>
  <c r="G77" i="16"/>
  <c r="I77" i="16"/>
  <c r="AJ168" i="16" l="1"/>
  <c r="AH168" i="16"/>
  <c r="AI168" i="16"/>
  <c r="AK168" i="16" s="1"/>
  <c r="AL168" i="16" s="1"/>
  <c r="AG169" i="16" s="1"/>
  <c r="H77" i="16"/>
  <c r="J77" i="16" s="1"/>
  <c r="AI169" i="16" l="1"/>
  <c r="AK169" i="16" s="1"/>
  <c r="AL169" i="16" s="1"/>
  <c r="AG170" i="16" s="1"/>
  <c r="AJ169" i="16"/>
  <c r="AH169" i="16"/>
  <c r="B78" i="16"/>
  <c r="AJ170" i="16" l="1"/>
  <c r="AI170" i="16"/>
  <c r="AK170" i="16"/>
  <c r="AL170" i="16" s="1"/>
  <c r="AG171" i="16" s="1"/>
  <c r="AH170" i="16"/>
  <c r="C78" i="16"/>
  <c r="D78" i="16" s="1"/>
  <c r="E78" i="16"/>
  <c r="AH171" i="16" l="1"/>
  <c r="AJ171" i="16"/>
  <c r="AI171" i="16"/>
  <c r="AK171" i="16" s="1"/>
  <c r="AL171" i="16" s="1"/>
  <c r="AG172" i="16" s="1"/>
  <c r="I78" i="16"/>
  <c r="G78" i="16"/>
  <c r="F78" i="16"/>
  <c r="H78" i="16" s="1"/>
  <c r="J78" i="16" s="1"/>
  <c r="B79" i="16" s="1"/>
  <c r="AJ172" i="16" l="1"/>
  <c r="AH172" i="16"/>
  <c r="AI172" i="16"/>
  <c r="AK172" i="16"/>
  <c r="AL172" i="16" s="1"/>
  <c r="AG173" i="16" s="1"/>
  <c r="C79" i="16"/>
  <c r="D79" i="16" s="1"/>
  <c r="E79" i="16"/>
  <c r="AI173" i="16" l="1"/>
  <c r="AK173" i="16" s="1"/>
  <c r="AL173" i="16" s="1"/>
  <c r="AG174" i="16" s="1"/>
  <c r="AJ173" i="16"/>
  <c r="AH173" i="16"/>
  <c r="I79" i="16"/>
  <c r="F79" i="16"/>
  <c r="G79" i="16"/>
  <c r="AI174" i="16" l="1"/>
  <c r="AJ174" i="16"/>
  <c r="AK174" i="16" s="1"/>
  <c r="AL174" i="16" s="1"/>
  <c r="AG175" i="16" s="1"/>
  <c r="AH174" i="16"/>
  <c r="H79" i="16"/>
  <c r="J79" i="16" s="1"/>
  <c r="B80" i="16" s="1"/>
  <c r="AJ175" i="16" l="1"/>
  <c r="AI175" i="16"/>
  <c r="AK175" i="16" s="1"/>
  <c r="AL175" i="16" s="1"/>
  <c r="AG176" i="16" s="1"/>
  <c r="AH175" i="16"/>
  <c r="C80" i="16"/>
  <c r="D80" i="16" s="1"/>
  <c r="E80" i="16"/>
  <c r="AH176" i="16" l="1"/>
  <c r="AJ176" i="16"/>
  <c r="AI176" i="16"/>
  <c r="AK176" i="16" s="1"/>
  <c r="AL176" i="16" s="1"/>
  <c r="AG177" i="16" s="1"/>
  <c r="I80" i="16"/>
  <c r="F80" i="16"/>
  <c r="G80" i="16"/>
  <c r="AH177" i="16" l="1"/>
  <c r="AI177" i="16"/>
  <c r="AK177" i="16" s="1"/>
  <c r="AL177" i="16" s="1"/>
  <c r="AG178" i="16" s="1"/>
  <c r="AJ177" i="16"/>
  <c r="H80" i="16"/>
  <c r="J80" i="16" s="1"/>
  <c r="AH178" i="16" l="1"/>
  <c r="AI178" i="16"/>
  <c r="AJ178" i="16"/>
  <c r="AK178" i="16" s="1"/>
  <c r="AL178" i="16" s="1"/>
  <c r="AG179" i="16" s="1"/>
  <c r="B81" i="16"/>
  <c r="AH179" i="16" l="1"/>
  <c r="AI179" i="16"/>
  <c r="AK179" i="16" s="1"/>
  <c r="AL179" i="16" s="1"/>
  <c r="AG180" i="16" s="1"/>
  <c r="AJ179" i="16"/>
  <c r="E81" i="16"/>
  <c r="C81" i="16"/>
  <c r="D81" i="16" s="1"/>
  <c r="AH180" i="16" l="1"/>
  <c r="AI180" i="16"/>
  <c r="AJ180" i="16"/>
  <c r="AK180" i="16" s="1"/>
  <c r="AL180" i="16" s="1"/>
  <c r="AG181" i="16" s="1"/>
  <c r="G81" i="16"/>
  <c r="F81" i="16"/>
  <c r="H81" i="16" s="1"/>
  <c r="J81" i="16" s="1"/>
  <c r="I81" i="16"/>
  <c r="AJ181" i="16" l="1"/>
  <c r="AI181" i="16"/>
  <c r="AK181" i="16"/>
  <c r="AL181" i="16" s="1"/>
  <c r="AG182" i="16" s="1"/>
  <c r="AH181" i="16"/>
  <c r="B82" i="16"/>
  <c r="AI182" i="16" l="1"/>
  <c r="AK182" i="16" s="1"/>
  <c r="AL182" i="16" s="1"/>
  <c r="AG183" i="16" s="1"/>
  <c r="AJ182" i="16"/>
  <c r="AH182" i="16"/>
  <c r="E82" i="16"/>
  <c r="C82" i="16"/>
  <c r="D82" i="16" s="1"/>
  <c r="AJ183" i="16" l="1"/>
  <c r="AI183" i="16"/>
  <c r="AK183" i="16"/>
  <c r="AL183" i="16" s="1"/>
  <c r="AG184" i="16" s="1"/>
  <c r="AH183" i="16"/>
  <c r="G82" i="16"/>
  <c r="F82" i="16"/>
  <c r="H82" i="16" s="1"/>
  <c r="J82" i="16" s="1"/>
  <c r="I82" i="16"/>
  <c r="AI184" i="16" l="1"/>
  <c r="AJ184" i="16"/>
  <c r="AK184" i="16" s="1"/>
  <c r="AL184" i="16" s="1"/>
  <c r="AG185" i="16" s="1"/>
  <c r="AH184" i="16"/>
  <c r="B83" i="16"/>
  <c r="AJ185" i="16" l="1"/>
  <c r="AH185" i="16"/>
  <c r="AI185" i="16"/>
  <c r="AK185" i="16" s="1"/>
  <c r="AL185" i="16" s="1"/>
  <c r="AG186" i="16" s="1"/>
  <c r="C83" i="16"/>
  <c r="D83" i="16" s="1"/>
  <c r="E83" i="16"/>
  <c r="AH186" i="16" l="1"/>
  <c r="AI186" i="16"/>
  <c r="AK186" i="16" s="1"/>
  <c r="AL186" i="16" s="1"/>
  <c r="AG187" i="16" s="1"/>
  <c r="AJ186" i="16"/>
  <c r="G83" i="16"/>
  <c r="F83" i="16"/>
  <c r="H83" i="16" s="1"/>
  <c r="J83" i="16" s="1"/>
  <c r="I83" i="16"/>
  <c r="AH187" i="16" l="1"/>
  <c r="AI187" i="16"/>
  <c r="AJ187" i="16"/>
  <c r="AK187" i="16" s="1"/>
  <c r="AL187" i="16" s="1"/>
  <c r="AG188" i="16" s="1"/>
  <c r="B84" i="16"/>
  <c r="AI188" i="16" l="1"/>
  <c r="AJ188" i="16"/>
  <c r="AK188" i="16" s="1"/>
  <c r="AL188" i="16" s="1"/>
  <c r="AG189" i="16" s="1"/>
  <c r="AH188" i="16"/>
  <c r="C84" i="16"/>
  <c r="D84" i="16" s="1"/>
  <c r="E84" i="16"/>
  <c r="AI189" i="16" l="1"/>
  <c r="AK189" i="16" s="1"/>
  <c r="AL189" i="16" s="1"/>
  <c r="AG190" i="16" s="1"/>
  <c r="AJ189" i="16"/>
  <c r="AH189" i="16"/>
  <c r="G84" i="16"/>
  <c r="F84" i="16"/>
  <c r="H84" i="16" s="1"/>
  <c r="I84" i="16"/>
  <c r="AH190" i="16" l="1"/>
  <c r="AJ190" i="16"/>
  <c r="AI190" i="16"/>
  <c r="AK190" i="16" s="1"/>
  <c r="AL190" i="16" s="1"/>
  <c r="AG191" i="16" s="1"/>
  <c r="J84" i="16"/>
  <c r="B85" i="16" s="1"/>
  <c r="C85" i="16" s="1"/>
  <c r="D85" i="16" s="1"/>
  <c r="AH191" i="16" l="1"/>
  <c r="AI191" i="16"/>
  <c r="AK191" i="16" s="1"/>
  <c r="AL191" i="16" s="1"/>
  <c r="AG192" i="16" s="1"/>
  <c r="AJ191" i="16"/>
  <c r="E85" i="16"/>
  <c r="G85" i="16"/>
  <c r="I85" i="16"/>
  <c r="F85" i="16"/>
  <c r="H85" i="16" s="1"/>
  <c r="J85" i="16" s="1"/>
  <c r="AI192" i="16" l="1"/>
  <c r="AH192" i="16"/>
  <c r="AJ192" i="16"/>
  <c r="AK192" i="16" s="1"/>
  <c r="AL192" i="16" s="1"/>
  <c r="AG193" i="16" s="1"/>
  <c r="B86" i="16"/>
  <c r="AI193" i="16" l="1"/>
  <c r="AK193" i="16" s="1"/>
  <c r="AL193" i="16" s="1"/>
  <c r="AG194" i="16" s="1"/>
  <c r="AJ193" i="16"/>
  <c r="AH193" i="16"/>
  <c r="E86" i="16"/>
  <c r="C86" i="16"/>
  <c r="D86" i="16" s="1"/>
  <c r="AI194" i="16" l="1"/>
  <c r="AJ194" i="16"/>
  <c r="AK194" i="16" s="1"/>
  <c r="AL194" i="16" s="1"/>
  <c r="AG195" i="16" s="1"/>
  <c r="AH194" i="16"/>
  <c r="F86" i="16"/>
  <c r="G86" i="16"/>
  <c r="I86" i="16"/>
  <c r="AJ195" i="16" l="1"/>
  <c r="AI195" i="16"/>
  <c r="AK195" i="16" s="1"/>
  <c r="AL195" i="16" s="1"/>
  <c r="AG196" i="16" s="1"/>
  <c r="AH195" i="16"/>
  <c r="H86" i="16"/>
  <c r="J86" i="16" s="1"/>
  <c r="B87" i="16" s="1"/>
  <c r="AI196" i="16" l="1"/>
  <c r="AK196" i="16" s="1"/>
  <c r="AL196" i="16" s="1"/>
  <c r="AG197" i="16" s="1"/>
  <c r="AH196" i="16"/>
  <c r="AJ196" i="16"/>
  <c r="C87" i="16"/>
  <c r="D87" i="16" s="1"/>
  <c r="E87" i="16"/>
  <c r="AI197" i="16" l="1"/>
  <c r="AJ197" i="16"/>
  <c r="AH197" i="16"/>
  <c r="AK197" i="16"/>
  <c r="AL197" i="16" s="1"/>
  <c r="AG198" i="16" s="1"/>
  <c r="F87" i="16"/>
  <c r="I87" i="16"/>
  <c r="G87" i="16"/>
  <c r="H87" i="16" l="1"/>
  <c r="J87" i="16" s="1"/>
  <c r="B88" i="16" s="1"/>
  <c r="AI198" i="16"/>
  <c r="AK198" i="16" s="1"/>
  <c r="AL198" i="16" s="1"/>
  <c r="AG199" i="16" s="1"/>
  <c r="AJ198" i="16"/>
  <c r="AH198" i="16"/>
  <c r="AI199" i="16" l="1"/>
  <c r="AH199" i="16"/>
  <c r="AJ199" i="16"/>
  <c r="AK199" i="16" s="1"/>
  <c r="AL199" i="16" s="1"/>
  <c r="AG200" i="16" s="1"/>
  <c r="C88" i="16"/>
  <c r="D88" i="16" s="1"/>
  <c r="E88" i="16"/>
  <c r="AH200" i="16" l="1"/>
  <c r="AI200" i="16"/>
  <c r="AK200" i="16" s="1"/>
  <c r="AL200" i="16" s="1"/>
  <c r="AG201" i="16" s="1"/>
  <c r="AJ200" i="16"/>
  <c r="I88" i="16"/>
  <c r="F88" i="16"/>
  <c r="G88" i="16"/>
  <c r="AI201" i="16" l="1"/>
  <c r="AK201" i="16" s="1"/>
  <c r="AL201" i="16" s="1"/>
  <c r="AG202" i="16" s="1"/>
  <c r="AH201" i="16"/>
  <c r="AJ201" i="16"/>
  <c r="H88" i="16"/>
  <c r="J88" i="16" s="1"/>
  <c r="AJ202" i="16" l="1"/>
  <c r="AI202" i="16"/>
  <c r="AK202" i="16" s="1"/>
  <c r="AL202" i="16" s="1"/>
  <c r="AG203" i="16" s="1"/>
  <c r="AH202" i="16"/>
  <c r="B89" i="16"/>
  <c r="AI203" i="16" l="1"/>
  <c r="AH203" i="16"/>
  <c r="AJ203" i="16"/>
  <c r="AK203" i="16" s="1"/>
  <c r="AL203" i="16" s="1"/>
  <c r="AG204" i="16" s="1"/>
  <c r="E89" i="16"/>
  <c r="C89" i="16"/>
  <c r="D89" i="16" s="1"/>
  <c r="AI204" i="16" l="1"/>
  <c r="AH204" i="16"/>
  <c r="AJ204" i="16"/>
  <c r="AK204" i="16" s="1"/>
  <c r="AL204" i="16" s="1"/>
  <c r="AG205" i="16" s="1"/>
  <c r="I89" i="16"/>
  <c r="F89" i="16"/>
  <c r="G89" i="16"/>
  <c r="AH205" i="16" l="1"/>
  <c r="AJ205" i="16"/>
  <c r="AI205" i="16"/>
  <c r="AK205" i="16" s="1"/>
  <c r="AL205" i="16" s="1"/>
  <c r="AG206" i="16" s="1"/>
  <c r="H89" i="16"/>
  <c r="J89" i="16" s="1"/>
  <c r="B90" i="16" s="1"/>
  <c r="AI206" i="16" l="1"/>
  <c r="AJ206" i="16"/>
  <c r="AK206" i="16" s="1"/>
  <c r="AL206" i="16" s="1"/>
  <c r="AG207" i="16" s="1"/>
  <c r="AH206" i="16"/>
  <c r="E90" i="16"/>
  <c r="C90" i="16"/>
  <c r="D90" i="16" s="1"/>
  <c r="AI207" i="16" l="1"/>
  <c r="AK207" i="16" s="1"/>
  <c r="AL207" i="16" s="1"/>
  <c r="AG208" i="16" s="1"/>
  <c r="AJ207" i="16"/>
  <c r="AH207" i="16"/>
  <c r="I90" i="16"/>
  <c r="F90" i="16"/>
  <c r="G90" i="16"/>
  <c r="AI208" i="16" l="1"/>
  <c r="AH208" i="16"/>
  <c r="AJ208" i="16"/>
  <c r="AK208" i="16" s="1"/>
  <c r="AL208" i="16" s="1"/>
  <c r="AG209" i="16" s="1"/>
  <c r="H90" i="16"/>
  <c r="J90" i="16" s="1"/>
  <c r="B91" i="16" s="1"/>
  <c r="AH209" i="16" l="1"/>
  <c r="AJ209" i="16"/>
  <c r="AI209" i="16"/>
  <c r="AK209" i="16" s="1"/>
  <c r="AL209" i="16" s="1"/>
  <c r="AG210" i="16" s="1"/>
  <c r="C91" i="16"/>
  <c r="D91" i="16" s="1"/>
  <c r="E91" i="16"/>
  <c r="AJ210" i="16" l="1"/>
  <c r="AH210" i="16"/>
  <c r="AI210" i="16"/>
  <c r="AK210" i="16"/>
  <c r="AL210" i="16" s="1"/>
  <c r="AG211" i="16" s="1"/>
  <c r="I91" i="16"/>
  <c r="F91" i="16"/>
  <c r="G91" i="16"/>
  <c r="AH211" i="16" l="1"/>
  <c r="AJ211" i="16"/>
  <c r="AI211" i="16"/>
  <c r="AK211" i="16" s="1"/>
  <c r="AL211" i="16" s="1"/>
  <c r="AG212" i="16" s="1"/>
  <c r="H91" i="16"/>
  <c r="J91" i="16" s="1"/>
  <c r="B92" i="16" s="1"/>
  <c r="AJ212" i="16" l="1"/>
  <c r="AH212" i="16"/>
  <c r="AI212" i="16"/>
  <c r="AK212" i="16" s="1"/>
  <c r="AL212" i="16" s="1"/>
  <c r="AG213" i="16" s="1"/>
  <c r="E92" i="16"/>
  <c r="C92" i="16"/>
  <c r="D92" i="16" s="1"/>
  <c r="AI213" i="16" l="1"/>
  <c r="AH213" i="16"/>
  <c r="AJ213" i="16"/>
  <c r="AK213" i="16" s="1"/>
  <c r="AL213" i="16" s="1"/>
  <c r="AG214" i="16" s="1"/>
  <c r="G92" i="16"/>
  <c r="F92" i="16"/>
  <c r="I92" i="16"/>
  <c r="H92" i="16" l="1"/>
  <c r="J92" i="16" s="1"/>
  <c r="B93" i="16" s="1"/>
  <c r="AJ214" i="16"/>
  <c r="AH214" i="16"/>
  <c r="AI214" i="16"/>
  <c r="AK214" i="16" s="1"/>
  <c r="AL214" i="16" s="1"/>
  <c r="AG215" i="16" s="1"/>
  <c r="AH215" i="16" l="1"/>
  <c r="AI215" i="16"/>
  <c r="AJ215" i="16"/>
  <c r="AK215" i="16" s="1"/>
  <c r="AL215" i="16" s="1"/>
  <c r="AG216" i="16" s="1"/>
  <c r="E93" i="16"/>
  <c r="C93" i="16"/>
  <c r="D93" i="16" s="1"/>
  <c r="AI216" i="16" l="1"/>
  <c r="AJ216" i="16"/>
  <c r="AK216" i="16" s="1"/>
  <c r="AL216" i="16" s="1"/>
  <c r="AG217" i="16" s="1"/>
  <c r="AH216" i="16"/>
  <c r="G93" i="16"/>
  <c r="F93" i="16"/>
  <c r="I93" i="16"/>
  <c r="H93" i="16" l="1"/>
  <c r="AI217" i="16"/>
  <c r="AK217" i="16" s="1"/>
  <c r="AL217" i="16" s="1"/>
  <c r="AG218" i="16" s="1"/>
  <c r="AH217" i="16"/>
  <c r="AJ217" i="16"/>
  <c r="J93" i="16"/>
  <c r="B94" i="16" s="1"/>
  <c r="AJ218" i="16" l="1"/>
  <c r="AI218" i="16"/>
  <c r="AH218" i="16"/>
  <c r="AK218" i="16"/>
  <c r="AL218" i="16" s="1"/>
  <c r="AG219" i="16" s="1"/>
  <c r="C94" i="16"/>
  <c r="D94" i="16" s="1"/>
  <c r="E94" i="16"/>
  <c r="AI219" i="16" l="1"/>
  <c r="AJ219" i="16"/>
  <c r="AH219" i="16"/>
  <c r="AK219" i="16"/>
  <c r="AL219" i="16" s="1"/>
  <c r="AG220" i="16" s="1"/>
  <c r="I94" i="16"/>
  <c r="G94" i="16"/>
  <c r="F94" i="16"/>
  <c r="H94" i="16" s="1"/>
  <c r="J94" i="16" s="1"/>
  <c r="AJ220" i="16" l="1"/>
  <c r="AI220" i="16"/>
  <c r="AK220" i="16" s="1"/>
  <c r="AL220" i="16" s="1"/>
  <c r="AG221" i="16" s="1"/>
  <c r="AH220" i="16"/>
  <c r="B95" i="16"/>
  <c r="AI221" i="16" l="1"/>
  <c r="AJ221" i="16"/>
  <c r="AH221" i="16"/>
  <c r="AK221" i="16"/>
  <c r="AL221" i="16" s="1"/>
  <c r="AG222" i="16" s="1"/>
  <c r="E95" i="16"/>
  <c r="C95" i="16"/>
  <c r="D95" i="16" s="1"/>
  <c r="AH222" i="16" l="1"/>
  <c r="AJ222" i="16"/>
  <c r="AI222" i="16"/>
  <c r="AK222" i="16" s="1"/>
  <c r="AL222" i="16" s="1"/>
  <c r="AG223" i="16" s="1"/>
  <c r="G95" i="16"/>
  <c r="F95" i="16"/>
  <c r="H95" i="16" s="1"/>
  <c r="I95" i="16"/>
  <c r="J95" i="16" l="1"/>
  <c r="AI223" i="16"/>
  <c r="AH223" i="16"/>
  <c r="AJ223" i="16"/>
  <c r="AK223" i="16" s="1"/>
  <c r="AL223" i="16" s="1"/>
  <c r="AG224" i="16" s="1"/>
  <c r="B96" i="16"/>
  <c r="AI224" i="16" l="1"/>
  <c r="AH224" i="16"/>
  <c r="AJ224" i="16"/>
  <c r="AK224" i="16"/>
  <c r="AL224" i="16" s="1"/>
  <c r="AG225" i="16" s="1"/>
  <c r="C96" i="16"/>
  <c r="D96" i="16" s="1"/>
  <c r="E96" i="16"/>
  <c r="AI225" i="16" l="1"/>
  <c r="AJ225" i="16"/>
  <c r="AK225" i="16" s="1"/>
  <c r="AL225" i="16" s="1"/>
  <c r="AG226" i="16" s="1"/>
  <c r="AH225" i="16"/>
  <c r="G96" i="16"/>
  <c r="I96" i="16"/>
  <c r="F96" i="16"/>
  <c r="H96" i="16" s="1"/>
  <c r="J96" i="16" s="1"/>
  <c r="AJ226" i="16" l="1"/>
  <c r="AH226" i="16"/>
  <c r="AI226" i="16"/>
  <c r="AK226" i="16" s="1"/>
  <c r="AL226" i="16" s="1"/>
  <c r="AG227" i="16" s="1"/>
  <c r="B97" i="16"/>
  <c r="AJ227" i="16" l="1"/>
  <c r="AH227" i="16"/>
  <c r="AI227" i="16"/>
  <c r="AK227" i="16" s="1"/>
  <c r="AL227" i="16" s="1"/>
  <c r="AG228" i="16" s="1"/>
  <c r="E97" i="16"/>
  <c r="C97" i="16"/>
  <c r="D97" i="16" s="1"/>
  <c r="AJ228" i="16" l="1"/>
  <c r="AI228" i="16"/>
  <c r="AK228" i="16" s="1"/>
  <c r="AL228" i="16" s="1"/>
  <c r="AG229" i="16" s="1"/>
  <c r="AH228" i="16"/>
  <c r="F97" i="16"/>
  <c r="G97" i="16"/>
  <c r="I97" i="16"/>
  <c r="AH229" i="16" l="1"/>
  <c r="AI229" i="16"/>
  <c r="AJ229" i="16"/>
  <c r="AK229" i="16" s="1"/>
  <c r="AL229" i="16" s="1"/>
  <c r="AG230" i="16" s="1"/>
  <c r="H97" i="16"/>
  <c r="J97" i="16" s="1"/>
  <c r="B98" i="16" s="1"/>
  <c r="AH230" i="16" l="1"/>
  <c r="AJ230" i="16"/>
  <c r="AI230" i="16"/>
  <c r="AK230" i="16" s="1"/>
  <c r="AL230" i="16" s="1"/>
  <c r="AG231" i="16" s="1"/>
  <c r="E98" i="16"/>
  <c r="C98" i="16"/>
  <c r="D98" i="16" s="1"/>
  <c r="AI231" i="16" l="1"/>
  <c r="AJ231" i="16"/>
  <c r="AH231" i="16"/>
  <c r="AK231" i="16"/>
  <c r="AL231" i="16" s="1"/>
  <c r="AG232" i="16" s="1"/>
  <c r="F98" i="16"/>
  <c r="I98" i="16"/>
  <c r="G98" i="16"/>
  <c r="AI232" i="16" l="1"/>
  <c r="AH232" i="16"/>
  <c r="AJ232" i="16"/>
  <c r="AK232" i="16" s="1"/>
  <c r="AL232" i="16" s="1"/>
  <c r="AG233" i="16" s="1"/>
  <c r="H98" i="16"/>
  <c r="J98" i="16" s="1"/>
  <c r="AI233" i="16" l="1"/>
  <c r="AK233" i="16" s="1"/>
  <c r="AL233" i="16" s="1"/>
  <c r="AG234" i="16" s="1"/>
  <c r="AJ233" i="16"/>
  <c r="AH233" i="16"/>
  <c r="B99" i="16"/>
  <c r="AH234" i="16" l="1"/>
  <c r="AI234" i="16"/>
  <c r="AK234" i="16" s="1"/>
  <c r="AL234" i="16" s="1"/>
  <c r="AG235" i="16" s="1"/>
  <c r="AJ234" i="16"/>
  <c r="C99" i="16"/>
  <c r="D99" i="16" s="1"/>
  <c r="E99" i="16"/>
  <c r="AJ235" i="16" l="1"/>
  <c r="AI235" i="16"/>
  <c r="AK235" i="16" s="1"/>
  <c r="AL235" i="16" s="1"/>
  <c r="AG236" i="16" s="1"/>
  <c r="AH235" i="16"/>
  <c r="G99" i="16"/>
  <c r="F99" i="16"/>
  <c r="I99" i="16"/>
  <c r="H99" i="16" l="1"/>
  <c r="J99" i="16" s="1"/>
  <c r="AH236" i="16"/>
  <c r="AJ236" i="16"/>
  <c r="AI236" i="16"/>
  <c r="AK236" i="16" s="1"/>
  <c r="AL236" i="16" s="1"/>
  <c r="AG237" i="16" s="1"/>
  <c r="B100" i="16"/>
  <c r="AI237" i="16" l="1"/>
  <c r="AK237" i="16" s="1"/>
  <c r="AL237" i="16" s="1"/>
  <c r="AG238" i="16" s="1"/>
  <c r="AJ237" i="16"/>
  <c r="AH237" i="16"/>
  <c r="E100" i="16"/>
  <c r="C100" i="16"/>
  <c r="D100" i="16" s="1"/>
  <c r="AH238" i="16" l="1"/>
  <c r="AI238" i="16"/>
  <c r="AK238" i="16" s="1"/>
  <c r="AL238" i="16" s="1"/>
  <c r="AG239" i="16" s="1"/>
  <c r="AJ238" i="16"/>
  <c r="G100" i="16"/>
  <c r="F100" i="16"/>
  <c r="H100" i="16" s="1"/>
  <c r="J100" i="16" s="1"/>
  <c r="I100" i="16"/>
  <c r="AH239" i="16" l="1"/>
  <c r="AI239" i="16"/>
  <c r="AJ239" i="16"/>
  <c r="AK239" i="16" s="1"/>
  <c r="AL239" i="16" s="1"/>
  <c r="AG240" i="16" s="1"/>
  <c r="B101" i="16"/>
  <c r="AI240" i="16" l="1"/>
  <c r="AH240" i="16"/>
  <c r="AJ240" i="16"/>
  <c r="AK240" i="16" s="1"/>
  <c r="AL240" i="16" s="1"/>
  <c r="AG241" i="16" s="1"/>
  <c r="C101" i="16"/>
  <c r="D101" i="16" s="1"/>
  <c r="E101" i="16"/>
  <c r="AI241" i="16" l="1"/>
  <c r="AJ241" i="16"/>
  <c r="AK241" i="16" s="1"/>
  <c r="AL241" i="16" s="1"/>
  <c r="AG242" i="16" s="1"/>
  <c r="AH241" i="16"/>
  <c r="I101" i="16"/>
  <c r="G101" i="16"/>
  <c r="F101" i="16"/>
  <c r="H101" i="16" s="1"/>
  <c r="J101" i="16" s="1"/>
  <c r="AH242" i="16" l="1"/>
  <c r="AJ242" i="16"/>
  <c r="AI242" i="16"/>
  <c r="AK242" i="16" s="1"/>
  <c r="AL242" i="16" s="1"/>
  <c r="AG243" i="16" s="1"/>
  <c r="B102" i="16"/>
  <c r="AI243" i="16" l="1"/>
  <c r="AH243" i="16"/>
  <c r="AJ243" i="16"/>
  <c r="AK243" i="16"/>
  <c r="AL243" i="16" s="1"/>
  <c r="AG244" i="16" s="1"/>
  <c r="C102" i="16"/>
  <c r="D102" i="16" s="1"/>
  <c r="E102" i="16"/>
  <c r="AJ244" i="16" l="1"/>
  <c r="AI244" i="16"/>
  <c r="AK244" i="16" s="1"/>
  <c r="AL244" i="16" s="1"/>
  <c r="AG245" i="16" s="1"/>
  <c r="AH244" i="16"/>
  <c r="G102" i="16"/>
  <c r="I102" i="16"/>
  <c r="F102" i="16"/>
  <c r="H102" i="16" l="1"/>
  <c r="J102" i="16" s="1"/>
  <c r="B103" i="16" s="1"/>
  <c r="E103" i="16" s="1"/>
  <c r="AI245" i="16"/>
  <c r="AH245" i="16"/>
  <c r="AJ245" i="16"/>
  <c r="AK245" i="16" s="1"/>
  <c r="AL245" i="16" s="1"/>
  <c r="AG246" i="16" s="1"/>
  <c r="C103" i="16" l="1"/>
  <c r="D103" i="16" s="1"/>
  <c r="AH246" i="16"/>
  <c r="AJ246" i="16"/>
  <c r="AI246" i="16"/>
  <c r="AK246" i="16" s="1"/>
  <c r="AL246" i="16" s="1"/>
  <c r="AG247" i="16" s="1"/>
  <c r="F103" i="16"/>
  <c r="I103" i="16"/>
  <c r="G103" i="16"/>
  <c r="AI247" i="16" l="1"/>
  <c r="AK247" i="16" s="1"/>
  <c r="AL247" i="16" s="1"/>
  <c r="AG248" i="16" s="1"/>
  <c r="AJ247" i="16"/>
  <c r="AH247" i="16"/>
  <c r="H103" i="16"/>
  <c r="J103" i="16" s="1"/>
  <c r="B104" i="16" s="1"/>
  <c r="AJ248" i="16" l="1"/>
  <c r="AI248" i="16"/>
  <c r="AK248" i="16"/>
  <c r="AL248" i="16" s="1"/>
  <c r="AG249" i="16" s="1"/>
  <c r="AH248" i="16"/>
  <c r="E104" i="16"/>
  <c r="C104" i="16"/>
  <c r="D104" i="16" s="1"/>
  <c r="AH249" i="16" l="1"/>
  <c r="AJ249" i="16"/>
  <c r="AI249" i="16"/>
  <c r="AK249" i="16" s="1"/>
  <c r="AL249" i="16" s="1"/>
  <c r="AG250" i="16" s="1"/>
  <c r="G104" i="16"/>
  <c r="F104" i="16"/>
  <c r="I104" i="16"/>
  <c r="H104" i="16" l="1"/>
  <c r="AJ250" i="16"/>
  <c r="AI250" i="16"/>
  <c r="AH250" i="16"/>
  <c r="AK250" i="16"/>
  <c r="AL250" i="16" s="1"/>
  <c r="AG251" i="16" s="1"/>
  <c r="J104" i="16"/>
  <c r="AI251" i="16" l="1"/>
  <c r="AJ251" i="16"/>
  <c r="AK251" i="16" s="1"/>
  <c r="AL251" i="16" s="1"/>
  <c r="AG252" i="16" s="1"/>
  <c r="AH251" i="16"/>
  <c r="B105" i="16"/>
  <c r="AJ252" i="16" l="1"/>
  <c r="AH252" i="16"/>
  <c r="AI252" i="16"/>
  <c r="AK252" i="16"/>
  <c r="AL252" i="16" s="1"/>
  <c r="AG253" i="16" s="1"/>
  <c r="E105" i="16"/>
  <c r="C105" i="16"/>
  <c r="D105" i="16" s="1"/>
  <c r="AJ253" i="16" l="1"/>
  <c r="AH253" i="16"/>
  <c r="AI253" i="16"/>
  <c r="AK253" i="16"/>
  <c r="AL253" i="16" s="1"/>
  <c r="AG254" i="16" s="1"/>
  <c r="G105" i="16"/>
  <c r="F105" i="16"/>
  <c r="H105" i="16" s="1"/>
  <c r="I105" i="16"/>
  <c r="AH254" i="16" l="1"/>
  <c r="AJ254" i="16"/>
  <c r="AI254" i="16"/>
  <c r="AK254" i="16" s="1"/>
  <c r="AL254" i="16" s="1"/>
  <c r="AG255" i="16" s="1"/>
  <c r="J105" i="16"/>
  <c r="B106" i="16" s="1"/>
  <c r="AJ255" i="16" l="1"/>
  <c r="AI255" i="16"/>
  <c r="AH255" i="16"/>
  <c r="AK255" i="16"/>
  <c r="AL255" i="16" s="1"/>
  <c r="AG256" i="16" s="1"/>
  <c r="C106" i="16"/>
  <c r="D106" i="16" s="1"/>
  <c r="E106" i="16"/>
  <c r="AI256" i="16" l="1"/>
  <c r="AJ256" i="16"/>
  <c r="AK256" i="16" s="1"/>
  <c r="AL256" i="16" s="1"/>
  <c r="AG257" i="16" s="1"/>
  <c r="AH256" i="16"/>
  <c r="I106" i="16"/>
  <c r="G106" i="16"/>
  <c r="F106" i="16"/>
  <c r="H106" i="16" s="1"/>
  <c r="J106" i="16" s="1"/>
  <c r="AJ257" i="16" l="1"/>
  <c r="AH257" i="16"/>
  <c r="AI257" i="16"/>
  <c r="AK257" i="16" s="1"/>
  <c r="AL257" i="16" s="1"/>
  <c r="AG258" i="16" s="1"/>
  <c r="B107" i="16"/>
  <c r="AI258" i="16" l="1"/>
  <c r="AK258" i="16" s="1"/>
  <c r="AL258" i="16" s="1"/>
  <c r="AG259" i="16" s="1"/>
  <c r="AJ258" i="16"/>
  <c r="AH258" i="16"/>
  <c r="E107" i="16"/>
  <c r="C107" i="16"/>
  <c r="D107" i="16" s="1"/>
  <c r="AJ259" i="16" l="1"/>
  <c r="AH259" i="16"/>
  <c r="AI259" i="16"/>
  <c r="AK259" i="16" s="1"/>
  <c r="AL259" i="16" s="1"/>
  <c r="AG260" i="16" s="1"/>
  <c r="F107" i="16"/>
  <c r="I107" i="16"/>
  <c r="G107" i="16"/>
  <c r="AI260" i="16" l="1"/>
  <c r="AJ260" i="16"/>
  <c r="AK260" i="16" s="1"/>
  <c r="AL260" i="16" s="1"/>
  <c r="AG261" i="16" s="1"/>
  <c r="AH260" i="16"/>
  <c r="H107" i="16"/>
  <c r="J107" i="16" s="1"/>
  <c r="B108" i="16" s="1"/>
  <c r="AH261" i="16" l="1"/>
  <c r="AJ261" i="16"/>
  <c r="AI261" i="16"/>
  <c r="AK261" i="16" s="1"/>
  <c r="AL261" i="16" s="1"/>
  <c r="AG262" i="16" s="1"/>
  <c r="E108" i="16"/>
  <c r="C108" i="16"/>
  <c r="D108" i="16" s="1"/>
  <c r="AJ262" i="16" l="1"/>
  <c r="AI262" i="16"/>
  <c r="AK262" i="16" s="1"/>
  <c r="AL262" i="16" s="1"/>
  <c r="AG263" i="16" s="1"/>
  <c r="AH262" i="16"/>
  <c r="I108" i="16"/>
  <c r="F108" i="16"/>
  <c r="G108" i="16"/>
  <c r="AH263" i="16" l="1"/>
  <c r="AJ263" i="16"/>
  <c r="AI263" i="16"/>
  <c r="AK263" i="16"/>
  <c r="AL263" i="16" s="1"/>
  <c r="AG264" i="16" s="1"/>
  <c r="H108" i="16"/>
  <c r="J108" i="16" s="1"/>
  <c r="AJ264" i="16" l="1"/>
  <c r="AK264" i="16"/>
  <c r="AL264" i="16" s="1"/>
  <c r="AG265" i="16" s="1"/>
  <c r="AH264" i="16"/>
  <c r="AI264" i="16"/>
  <c r="B109" i="16"/>
  <c r="AH265" i="16" l="1"/>
  <c r="AK265" i="16"/>
  <c r="AL265" i="16" s="1"/>
  <c r="AG266" i="16" s="1"/>
  <c r="AI265" i="16"/>
  <c r="AJ265" i="16"/>
  <c r="E109" i="16"/>
  <c r="C109" i="16"/>
  <c r="D109" i="16" s="1"/>
  <c r="AK266" i="16" l="1"/>
  <c r="AL266" i="16" s="1"/>
  <c r="AG267" i="16" s="1"/>
  <c r="AJ266" i="16"/>
  <c r="AI266" i="16"/>
  <c r="AH266" i="16"/>
  <c r="G109" i="16"/>
  <c r="I109" i="16"/>
  <c r="F109" i="16"/>
  <c r="H109" i="16" l="1"/>
  <c r="J109" i="16" s="1"/>
  <c r="B110" i="16" s="1"/>
  <c r="AI267" i="16"/>
  <c r="AH267" i="16"/>
  <c r="AJ267" i="16"/>
  <c r="AK267" i="16"/>
  <c r="AL267" i="16" s="1"/>
  <c r="AG268" i="16" s="1"/>
  <c r="AK268" i="16" l="1"/>
  <c r="AL268" i="16" s="1"/>
  <c r="AG269" i="16" s="1"/>
  <c r="AJ268" i="16"/>
  <c r="AI268" i="16"/>
  <c r="AH268" i="16"/>
  <c r="E110" i="16"/>
  <c r="C110" i="16"/>
  <c r="D110" i="16" s="1"/>
  <c r="AK269" i="16" l="1"/>
  <c r="AL269" i="16" s="1"/>
  <c r="AG270" i="16" s="1"/>
  <c r="AH269" i="16"/>
  <c r="AI269" i="16"/>
  <c r="AJ269" i="16"/>
  <c r="F110" i="16"/>
  <c r="G110" i="16"/>
  <c r="I110" i="16"/>
  <c r="AK270" i="16" l="1"/>
  <c r="AL270" i="16" s="1"/>
  <c r="AG271" i="16" s="1"/>
  <c r="AI270" i="16"/>
  <c r="AJ270" i="16"/>
  <c r="AH270" i="16"/>
  <c r="H110" i="16"/>
  <c r="J110" i="16" s="1"/>
  <c r="B111" i="16" s="1"/>
  <c r="AH271" i="16" l="1"/>
  <c r="AK271" i="16"/>
  <c r="AL271" i="16" s="1"/>
  <c r="AG272" i="16" s="1"/>
  <c r="AJ271" i="16"/>
  <c r="AI271" i="16"/>
  <c r="C111" i="16"/>
  <c r="D111" i="16" s="1"/>
  <c r="E111" i="16"/>
  <c r="AH272" i="16" l="1"/>
  <c r="AJ272" i="16"/>
  <c r="AK272" i="16"/>
  <c r="AL272" i="16" s="1"/>
  <c r="AG273" i="16" s="1"/>
  <c r="AI272" i="16"/>
  <c r="G111" i="16"/>
  <c r="I111" i="16"/>
  <c r="F111" i="16"/>
  <c r="H111" i="16" l="1"/>
  <c r="J111" i="16" s="1"/>
  <c r="B112" i="16" s="1"/>
  <c r="AI273" i="16"/>
  <c r="AH273" i="16"/>
  <c r="AJ273" i="16"/>
  <c r="AK273" i="16"/>
  <c r="AL273" i="16" s="1"/>
  <c r="AG274" i="16" s="1"/>
  <c r="AJ274" i="16" l="1"/>
  <c r="AK274" i="16"/>
  <c r="AL274" i="16" s="1"/>
  <c r="AG275" i="16" s="1"/>
  <c r="AH274" i="16"/>
  <c r="AI274" i="16"/>
  <c r="C112" i="16"/>
  <c r="D112" i="16" s="1"/>
  <c r="E112" i="16"/>
  <c r="AJ275" i="16" l="1"/>
  <c r="AH275" i="16"/>
  <c r="AI275" i="16"/>
  <c r="AK275" i="16"/>
  <c r="AL275" i="16" s="1"/>
  <c r="AG276" i="16" s="1"/>
  <c r="G112" i="16"/>
  <c r="I112" i="16"/>
  <c r="F112" i="16"/>
  <c r="H112" i="16" s="1"/>
  <c r="J112" i="16" s="1"/>
  <c r="B113" i="16" s="1"/>
  <c r="AK276" i="16" l="1"/>
  <c r="AL276" i="16" s="1"/>
  <c r="AG277" i="16" s="1"/>
  <c r="AJ276" i="16"/>
  <c r="AI276" i="16"/>
  <c r="AH276" i="16"/>
  <c r="E113" i="16"/>
  <c r="C113" i="16"/>
  <c r="D113" i="16" s="1"/>
  <c r="AI277" i="16" l="1"/>
  <c r="AH277" i="16"/>
  <c r="AJ277" i="16"/>
  <c r="AK277" i="16"/>
  <c r="AL277" i="16" s="1"/>
  <c r="AG278" i="16" s="1"/>
  <c r="G113" i="16"/>
  <c r="F113" i="16"/>
  <c r="H113" i="16" s="1"/>
  <c r="I113" i="16"/>
  <c r="AJ278" i="16" l="1"/>
  <c r="AI278" i="16"/>
  <c r="AK278" i="16"/>
  <c r="AL278" i="16" s="1"/>
  <c r="AG279" i="16" s="1"/>
  <c r="AH278" i="16"/>
  <c r="J113" i="16"/>
  <c r="B114" i="16" s="1"/>
  <c r="AI279" i="16" l="1"/>
  <c r="AH279" i="16"/>
  <c r="AK279" i="16"/>
  <c r="AL279" i="16" s="1"/>
  <c r="AG280" i="16" s="1"/>
  <c r="AJ279" i="16"/>
  <c r="E114" i="16"/>
  <c r="C114" i="16"/>
  <c r="D114" i="16" s="1"/>
  <c r="AJ280" i="16" l="1"/>
  <c r="AH280" i="16"/>
  <c r="AK280" i="16"/>
  <c r="AL280" i="16" s="1"/>
  <c r="AG281" i="16" s="1"/>
  <c r="AI280" i="16"/>
  <c r="F114" i="16"/>
  <c r="G114" i="16"/>
  <c r="I114" i="16"/>
  <c r="AI281" i="16" l="1"/>
  <c r="AH281" i="16"/>
  <c r="AJ281" i="16"/>
  <c r="AK281" i="16"/>
  <c r="AL281" i="16" s="1"/>
  <c r="AG282" i="16" s="1"/>
  <c r="H114" i="16"/>
  <c r="J114" i="16" s="1"/>
  <c r="AJ282" i="16" l="1"/>
  <c r="AK282" i="16"/>
  <c r="AL282" i="16" s="1"/>
  <c r="AG283" i="16" s="1"/>
  <c r="AH282" i="16"/>
  <c r="AI282" i="16"/>
  <c r="B115" i="16"/>
  <c r="AH283" i="16" l="1"/>
  <c r="AJ283" i="16"/>
  <c r="AK283" i="16"/>
  <c r="AL283" i="16" s="1"/>
  <c r="AG284" i="16" s="1"/>
  <c r="AI283" i="16"/>
  <c r="C115" i="16"/>
  <c r="D115" i="16" s="1"/>
  <c r="E115" i="16"/>
  <c r="AJ284" i="16" l="1"/>
  <c r="AH284" i="16"/>
  <c r="AI284" i="16"/>
  <c r="AK284" i="16"/>
  <c r="AL284" i="16" s="1"/>
  <c r="AG285" i="16" s="1"/>
  <c r="I115" i="16"/>
  <c r="G115" i="16"/>
  <c r="F115" i="16"/>
  <c r="H115" i="16" l="1"/>
  <c r="J115" i="16" s="1"/>
  <c r="AJ285" i="16"/>
  <c r="AI285" i="16"/>
  <c r="AH285" i="16"/>
  <c r="AK285" i="16"/>
  <c r="AL285" i="16" s="1"/>
  <c r="AG286" i="16" s="1"/>
  <c r="B116" i="16"/>
  <c r="AH286" i="16" l="1"/>
  <c r="AI286" i="16"/>
  <c r="AJ286" i="16"/>
  <c r="AK286" i="16"/>
  <c r="AL286" i="16" s="1"/>
  <c r="AG287" i="16" s="1"/>
  <c r="E116" i="16"/>
  <c r="C116" i="16"/>
  <c r="D116" i="16" s="1"/>
  <c r="AK287" i="16" l="1"/>
  <c r="AL287" i="16" s="1"/>
  <c r="AG288" i="16" s="1"/>
  <c r="AI287" i="16"/>
  <c r="AJ287" i="16"/>
  <c r="AH287" i="16"/>
  <c r="I116" i="16"/>
  <c r="F116" i="16"/>
  <c r="G116" i="16"/>
  <c r="AJ288" i="16" l="1"/>
  <c r="AK288" i="16"/>
  <c r="AL288" i="16" s="1"/>
  <c r="AG289" i="16" s="1"/>
  <c r="AI288" i="16"/>
  <c r="AH288" i="16"/>
  <c r="H116" i="16"/>
  <c r="J116" i="16" s="1"/>
  <c r="AH289" i="16" l="1"/>
  <c r="AJ289" i="16"/>
  <c r="AK289" i="16"/>
  <c r="AL289" i="16" s="1"/>
  <c r="AG290" i="16" s="1"/>
  <c r="AI289" i="16"/>
  <c r="B117" i="16"/>
  <c r="AH290" i="16" l="1"/>
  <c r="AI290" i="16"/>
  <c r="AJ290" i="16"/>
  <c r="AK290" i="16"/>
  <c r="AL290" i="16" s="1"/>
  <c r="AG291" i="16" s="1"/>
  <c r="E117" i="16"/>
  <c r="C117" i="16"/>
  <c r="D117" i="16" s="1"/>
  <c r="AJ291" i="16" l="1"/>
  <c r="AI291" i="16"/>
  <c r="AH291" i="16"/>
  <c r="AK291" i="16"/>
  <c r="AL291" i="16" s="1"/>
  <c r="AG292" i="16" s="1"/>
  <c r="I117" i="16"/>
  <c r="G117" i="16"/>
  <c r="F117" i="16"/>
  <c r="H117" i="16" s="1"/>
  <c r="J117" i="16" s="1"/>
  <c r="AH292" i="16" l="1"/>
  <c r="AK292" i="16"/>
  <c r="AL292" i="16" s="1"/>
  <c r="AG293" i="16" s="1"/>
  <c r="AI292" i="16"/>
  <c r="AJ292" i="16"/>
  <c r="B118" i="16"/>
  <c r="AH293" i="16" l="1"/>
  <c r="AI293" i="16"/>
  <c r="AJ293" i="16"/>
  <c r="AK293" i="16"/>
  <c r="AL293" i="16" s="1"/>
  <c r="AG294" i="16" s="1"/>
  <c r="E118" i="16"/>
  <c r="C118" i="16"/>
  <c r="D118" i="16" s="1"/>
  <c r="AK294" i="16" l="1"/>
  <c r="AL294" i="16" s="1"/>
  <c r="AG295" i="16" s="1"/>
  <c r="AH294" i="16"/>
  <c r="AI294" i="16"/>
  <c r="AJ294" i="16"/>
  <c r="F118" i="16"/>
  <c r="G118" i="16"/>
  <c r="I118" i="16"/>
  <c r="AJ295" i="16" l="1"/>
  <c r="AK295" i="16"/>
  <c r="AL295" i="16" s="1"/>
  <c r="AG296" i="16" s="1"/>
  <c r="AI295" i="16"/>
  <c r="AH295" i="16"/>
  <c r="H118" i="16"/>
  <c r="J118" i="16" s="1"/>
  <c r="AI296" i="16" l="1"/>
  <c r="AK296" i="16"/>
  <c r="AL296" i="16" s="1"/>
  <c r="AG297" i="16" s="1"/>
  <c r="AH296" i="16"/>
  <c r="AJ296" i="16"/>
  <c r="B119" i="16"/>
  <c r="AH297" i="16" l="1"/>
  <c r="AJ297" i="16"/>
  <c r="AI297" i="16"/>
  <c r="AK297" i="16"/>
  <c r="AL297" i="16" s="1"/>
  <c r="AG298" i="16" s="1"/>
  <c r="C119" i="16"/>
  <c r="D119" i="16" s="1"/>
  <c r="E119" i="16"/>
  <c r="AK298" i="16" l="1"/>
  <c r="AL298" i="16" s="1"/>
  <c r="AG299" i="16" s="1"/>
  <c r="AH298" i="16"/>
  <c r="AI298" i="16"/>
  <c r="AJ298" i="16"/>
  <c r="F119" i="16"/>
  <c r="I119" i="16"/>
  <c r="G119" i="16"/>
  <c r="H119" i="16" l="1"/>
  <c r="J119" i="16" s="1"/>
  <c r="B120" i="16" s="1"/>
  <c r="AJ299" i="16"/>
  <c r="AK299" i="16"/>
  <c r="AL299" i="16" s="1"/>
  <c r="AG300" i="16" s="1"/>
  <c r="AH299" i="16"/>
  <c r="AI299" i="16"/>
  <c r="AJ300" i="16" l="1"/>
  <c r="AH300" i="16"/>
  <c r="AI300" i="16"/>
  <c r="AK300" i="16"/>
  <c r="AL300" i="16" s="1"/>
  <c r="AG301" i="16" s="1"/>
  <c r="E120" i="16"/>
  <c r="C120" i="16"/>
  <c r="D120" i="16" s="1"/>
  <c r="AK301" i="16" l="1"/>
  <c r="AL301" i="16" s="1"/>
  <c r="AG302" i="16" s="1"/>
  <c r="AJ301" i="16"/>
  <c r="AI301" i="16"/>
  <c r="AH301" i="16"/>
  <c r="F120" i="16"/>
  <c r="G120" i="16"/>
  <c r="I120" i="16"/>
  <c r="AJ302" i="16" l="1"/>
  <c r="AH302" i="16"/>
  <c r="AI302" i="16"/>
  <c r="AK302" i="16"/>
  <c r="AL302" i="16" s="1"/>
  <c r="AG303" i="16" s="1"/>
  <c r="H120" i="16"/>
  <c r="J120" i="16" s="1"/>
  <c r="B121" i="16" s="1"/>
  <c r="AJ303" i="16" l="1"/>
  <c r="AH303" i="16"/>
  <c r="AK303" i="16"/>
  <c r="AL303" i="16" s="1"/>
  <c r="AG304" i="16" s="1"/>
  <c r="AI303" i="16"/>
  <c r="E121" i="16"/>
  <c r="C121" i="16"/>
  <c r="D121" i="16" s="1"/>
  <c r="AK304" i="16" l="1"/>
  <c r="AL304" i="16" s="1"/>
  <c r="AG305" i="16" s="1"/>
  <c r="AJ304" i="16"/>
  <c r="AI304" i="16"/>
  <c r="AH304" i="16"/>
  <c r="F121" i="16"/>
  <c r="I121" i="16"/>
  <c r="G121" i="16"/>
  <c r="AJ305" i="16" l="1"/>
  <c r="AI305" i="16"/>
  <c r="AK305" i="16"/>
  <c r="AL305" i="16" s="1"/>
  <c r="AG306" i="16" s="1"/>
  <c r="AH305" i="16"/>
  <c r="H121" i="16"/>
  <c r="J121" i="16" s="1"/>
  <c r="B122" i="16" s="1"/>
  <c r="AH306" i="16" l="1"/>
  <c r="AK306" i="16"/>
  <c r="AL306" i="16" s="1"/>
  <c r="AG307" i="16" s="1"/>
  <c r="AI306" i="16"/>
  <c r="AJ306" i="16"/>
  <c r="E122" i="16"/>
  <c r="C122" i="16"/>
  <c r="D122" i="16" s="1"/>
  <c r="AI307" i="16" l="1"/>
  <c r="AH307" i="16"/>
  <c r="AJ307" i="16"/>
  <c r="AK307" i="16"/>
  <c r="AL307" i="16" s="1"/>
  <c r="AG308" i="16" s="1"/>
  <c r="G122" i="16"/>
  <c r="F122" i="16"/>
  <c r="H122" i="16" s="1"/>
  <c r="J122" i="16" s="1"/>
  <c r="I122" i="16"/>
  <c r="AI308" i="16" l="1"/>
  <c r="AH308" i="16"/>
  <c r="AK308" i="16"/>
  <c r="AL308" i="16" s="1"/>
  <c r="AG309" i="16" s="1"/>
  <c r="AJ308" i="16"/>
  <c r="B123" i="16"/>
  <c r="AK309" i="16" l="1"/>
  <c r="AL309" i="16" s="1"/>
  <c r="AG310" i="16" s="1"/>
  <c r="AH309" i="16"/>
  <c r="AJ309" i="16"/>
  <c r="AI309" i="16"/>
  <c r="E123" i="16"/>
  <c r="C123" i="16"/>
  <c r="D123" i="16" s="1"/>
  <c r="AK310" i="16" l="1"/>
  <c r="AL310" i="16" s="1"/>
  <c r="AG311" i="16" s="1"/>
  <c r="AJ310" i="16"/>
  <c r="AH310" i="16"/>
  <c r="AI310" i="16"/>
  <c r="I123" i="16"/>
  <c r="G123" i="16"/>
  <c r="F123" i="16"/>
  <c r="H123" i="16" l="1"/>
  <c r="J123" i="16" s="1"/>
  <c r="B124" i="16" s="1"/>
  <c r="AH311" i="16"/>
  <c r="AK311" i="16"/>
  <c r="AL311" i="16" s="1"/>
  <c r="AG312" i="16" s="1"/>
  <c r="AI311" i="16"/>
  <c r="AJ311" i="16"/>
  <c r="AI312" i="16" l="1"/>
  <c r="AK312" i="16"/>
  <c r="AL312" i="16" s="1"/>
  <c r="AG313" i="16" s="1"/>
  <c r="AJ312" i="16"/>
  <c r="AH312" i="16"/>
  <c r="E124" i="16"/>
  <c r="C124" i="16"/>
  <c r="D124" i="16" s="1"/>
  <c r="AH313" i="16" l="1"/>
  <c r="AK313" i="16"/>
  <c r="AL313" i="16" s="1"/>
  <c r="AG314" i="16" s="1"/>
  <c r="AI313" i="16"/>
  <c r="AJ313" i="16"/>
  <c r="G124" i="16"/>
  <c r="F124" i="16"/>
  <c r="H124" i="16" s="1"/>
  <c r="J124" i="16" s="1"/>
  <c r="I124" i="16"/>
  <c r="AI314" i="16" l="1"/>
  <c r="AH314" i="16"/>
  <c r="AJ314" i="16"/>
  <c r="AK314" i="16"/>
  <c r="AL314" i="16" s="1"/>
  <c r="AG315" i="16" s="1"/>
  <c r="B125" i="16"/>
  <c r="AI315" i="16" l="1"/>
  <c r="AH315" i="16"/>
  <c r="AJ315" i="16"/>
  <c r="AK315" i="16"/>
  <c r="AL315" i="16" s="1"/>
  <c r="AG316" i="16" s="1"/>
  <c r="C125" i="16"/>
  <c r="D125" i="16" s="1"/>
  <c r="E125" i="16"/>
  <c r="AK316" i="16" l="1"/>
  <c r="AL316" i="16" s="1"/>
  <c r="AG317" i="16" s="1"/>
  <c r="AI316" i="16"/>
  <c r="AJ316" i="16"/>
  <c r="AH316" i="16"/>
  <c r="F125" i="16"/>
  <c r="I125" i="16"/>
  <c r="G125" i="16"/>
  <c r="H125" i="16" l="1"/>
  <c r="J125" i="16" s="1"/>
  <c r="AK317" i="16"/>
  <c r="AL317" i="16" s="1"/>
  <c r="AG318" i="16" s="1"/>
  <c r="AJ317" i="16"/>
  <c r="AI317" i="16"/>
  <c r="AH317" i="16"/>
  <c r="B126" i="16"/>
  <c r="AI318" i="16" l="1"/>
  <c r="AH318" i="16"/>
  <c r="AK318" i="16"/>
  <c r="AL318" i="16" s="1"/>
  <c r="AG319" i="16" s="1"/>
  <c r="AJ318" i="16"/>
  <c r="C126" i="16"/>
  <c r="D126" i="16" s="1"/>
  <c r="E126" i="16"/>
  <c r="AJ319" i="16" l="1"/>
  <c r="AK319" i="16"/>
  <c r="AL319" i="16" s="1"/>
  <c r="AG320" i="16" s="1"/>
  <c r="AH319" i="16"/>
  <c r="AI319" i="16"/>
  <c r="I126" i="16"/>
  <c r="G126" i="16"/>
  <c r="F126" i="16"/>
  <c r="H126" i="16" s="1"/>
  <c r="J126" i="16" s="1"/>
  <c r="AJ320" i="16" l="1"/>
  <c r="AK320" i="16"/>
  <c r="AL320" i="16" s="1"/>
  <c r="AG321" i="16" s="1"/>
  <c r="AH320" i="16"/>
  <c r="AI320" i="16"/>
  <c r="B127" i="16"/>
  <c r="AH321" i="16" l="1"/>
  <c r="AK321" i="16"/>
  <c r="AL321" i="16" s="1"/>
  <c r="AG322" i="16" s="1"/>
  <c r="AI321" i="16"/>
  <c r="AJ321" i="16"/>
  <c r="E127" i="16"/>
  <c r="C127" i="16"/>
  <c r="D127" i="16" s="1"/>
  <c r="AI322" i="16" l="1"/>
  <c r="AH322" i="16"/>
  <c r="AK322" i="16"/>
  <c r="AL322" i="16" s="1"/>
  <c r="AG323" i="16" s="1"/>
  <c r="AJ322" i="16"/>
  <c r="G127" i="16"/>
  <c r="I127" i="16"/>
  <c r="F127" i="16"/>
  <c r="H127" i="16" s="1"/>
  <c r="J127" i="16" s="1"/>
  <c r="AJ323" i="16" l="1"/>
  <c r="AI323" i="16"/>
  <c r="AH323" i="16"/>
  <c r="AK323" i="16"/>
  <c r="AL323" i="16" s="1"/>
  <c r="AG324" i="16" s="1"/>
  <c r="B128" i="16"/>
  <c r="AH324" i="16" l="1"/>
  <c r="AJ324" i="16"/>
  <c r="AI324" i="16"/>
  <c r="AK324" i="16"/>
  <c r="AL324" i="16" s="1"/>
  <c r="AG325" i="16" s="1"/>
  <c r="E128" i="16"/>
  <c r="C128" i="16"/>
  <c r="D128" i="16" s="1"/>
  <c r="AK325" i="16" l="1"/>
  <c r="AL325" i="16" s="1"/>
  <c r="AG326" i="16" s="1"/>
  <c r="AI325" i="16"/>
  <c r="AH325" i="16"/>
  <c r="AJ325" i="16"/>
  <c r="F128" i="16"/>
  <c r="G128" i="16"/>
  <c r="I128" i="16"/>
  <c r="AH326" i="16" l="1"/>
  <c r="AI326" i="16"/>
  <c r="AJ326" i="16"/>
  <c r="AK326" i="16"/>
  <c r="AL326" i="16" s="1"/>
  <c r="AG327" i="16" s="1"/>
  <c r="H128" i="16"/>
  <c r="J128" i="16" s="1"/>
  <c r="AH327" i="16" l="1"/>
  <c r="AK327" i="16"/>
  <c r="AL327" i="16" s="1"/>
  <c r="AG328" i="16" s="1"/>
  <c r="AJ327" i="16"/>
  <c r="AI327" i="16"/>
  <c r="B129" i="16"/>
  <c r="AI328" i="16" l="1"/>
  <c r="AJ328" i="16"/>
  <c r="AK328" i="16"/>
  <c r="AL328" i="16" s="1"/>
  <c r="AG329" i="16" s="1"/>
  <c r="AH328" i="16"/>
  <c r="E129" i="16"/>
  <c r="C129" i="16"/>
  <c r="D129" i="16" s="1"/>
  <c r="AJ329" i="16" l="1"/>
  <c r="AI329" i="16"/>
  <c r="AK329" i="16"/>
  <c r="AL329" i="16" s="1"/>
  <c r="AG330" i="16" s="1"/>
  <c r="AH329" i="16"/>
  <c r="G129" i="16"/>
  <c r="I129" i="16"/>
  <c r="F129" i="16"/>
  <c r="H129" i="16" s="1"/>
  <c r="J129" i="16" s="1"/>
  <c r="AH330" i="16" l="1"/>
  <c r="AK330" i="16"/>
  <c r="AL330" i="16" s="1"/>
  <c r="AG331" i="16" s="1"/>
  <c r="AJ330" i="16"/>
  <c r="AI330" i="16"/>
  <c r="B130" i="16"/>
  <c r="AH331" i="16" l="1"/>
  <c r="AJ331" i="16"/>
  <c r="AK331" i="16"/>
  <c r="AL331" i="16" s="1"/>
  <c r="AG332" i="16" s="1"/>
  <c r="AI331" i="16"/>
  <c r="C130" i="16"/>
  <c r="D130" i="16" s="1"/>
  <c r="E130" i="16"/>
  <c r="AJ332" i="16" l="1"/>
  <c r="AK332" i="16"/>
  <c r="AL332" i="16" s="1"/>
  <c r="AG333" i="16" s="1"/>
  <c r="AH332" i="16"/>
  <c r="AI332" i="16"/>
  <c r="G130" i="16"/>
  <c r="I130" i="16"/>
  <c r="F130" i="16"/>
  <c r="H130" i="16" s="1"/>
  <c r="J130" i="16" s="1"/>
  <c r="AJ333" i="16" l="1"/>
  <c r="AH333" i="16"/>
  <c r="AI333" i="16"/>
  <c r="AK333" i="16"/>
  <c r="AL333" i="16" s="1"/>
  <c r="AG334" i="16" s="1"/>
  <c r="B131" i="16"/>
  <c r="AJ334" i="16" l="1"/>
  <c r="AK334" i="16"/>
  <c r="AL334" i="16" s="1"/>
  <c r="AG335" i="16" s="1"/>
  <c r="AH334" i="16"/>
  <c r="AI334" i="16"/>
  <c r="E131" i="16"/>
  <c r="C131" i="16"/>
  <c r="D131" i="16" s="1"/>
  <c r="AI335" i="16" l="1"/>
  <c r="AH335" i="16"/>
  <c r="AJ335" i="16"/>
  <c r="AK335" i="16"/>
  <c r="AL335" i="16" s="1"/>
  <c r="AG336" i="16" s="1"/>
  <c r="I131" i="16"/>
  <c r="F131" i="16"/>
  <c r="G131" i="16"/>
  <c r="AH336" i="16" l="1"/>
  <c r="AI336" i="16"/>
  <c r="AK336" i="16"/>
  <c r="AL336" i="16" s="1"/>
  <c r="AG337" i="16" s="1"/>
  <c r="AJ336" i="16"/>
  <c r="H131" i="16"/>
  <c r="J131" i="16" s="1"/>
  <c r="B132" i="16" s="1"/>
  <c r="AI337" i="16" l="1"/>
  <c r="AJ337" i="16"/>
  <c r="AK337" i="16"/>
  <c r="AL337" i="16" s="1"/>
  <c r="AG338" i="16" s="1"/>
  <c r="AH337" i="16"/>
  <c r="E132" i="16"/>
  <c r="C132" i="16"/>
  <c r="D132" i="16" s="1"/>
  <c r="AI338" i="16" l="1"/>
  <c r="AH338" i="16"/>
  <c r="AK338" i="16"/>
  <c r="AL338" i="16" s="1"/>
  <c r="AG339" i="16" s="1"/>
  <c r="AJ338" i="16"/>
  <c r="G132" i="16"/>
  <c r="F132" i="16"/>
  <c r="H132" i="16" s="1"/>
  <c r="J132" i="16" s="1"/>
  <c r="I132" i="16"/>
  <c r="AH339" i="16" l="1"/>
  <c r="AI339" i="16"/>
  <c r="AK339" i="16"/>
  <c r="AL339" i="16" s="1"/>
  <c r="AG340" i="16" s="1"/>
  <c r="AJ339" i="16"/>
  <c r="B133" i="16"/>
  <c r="AH340" i="16" l="1"/>
  <c r="AI340" i="16"/>
  <c r="AK340" i="16"/>
  <c r="AL340" i="16" s="1"/>
  <c r="AG341" i="16" s="1"/>
  <c r="AJ340" i="16"/>
  <c r="E133" i="16"/>
  <c r="C133" i="16"/>
  <c r="D133" i="16" s="1"/>
  <c r="AH341" i="16" l="1"/>
  <c r="AJ341" i="16"/>
  <c r="AK341" i="16"/>
  <c r="AL341" i="16" s="1"/>
  <c r="AG342" i="16" s="1"/>
  <c r="AI341" i="16"/>
  <c r="I133" i="16"/>
  <c r="F133" i="16"/>
  <c r="G133" i="16"/>
  <c r="H133" i="16" l="1"/>
  <c r="J133" i="16" s="1"/>
  <c r="B134" i="16" s="1"/>
  <c r="AJ342" i="16"/>
  <c r="AI342" i="16"/>
  <c r="AK342" i="16"/>
  <c r="AL342" i="16" s="1"/>
  <c r="AG343" i="16" s="1"/>
  <c r="AH342" i="16"/>
  <c r="AK343" i="16" l="1"/>
  <c r="AL343" i="16" s="1"/>
  <c r="AG344" i="16" s="1"/>
  <c r="AH343" i="16"/>
  <c r="AI343" i="16"/>
  <c r="AJ343" i="16"/>
  <c r="E134" i="16"/>
  <c r="C134" i="16"/>
  <c r="D134" i="16" s="1"/>
  <c r="AI344" i="16" l="1"/>
  <c r="AH344" i="16"/>
  <c r="AJ344" i="16"/>
  <c r="AK344" i="16"/>
  <c r="AL344" i="16" s="1"/>
  <c r="AG345" i="16" s="1"/>
  <c r="G134" i="16"/>
  <c r="F134" i="16"/>
  <c r="H134" i="16" s="1"/>
  <c r="J134" i="16" s="1"/>
  <c r="I134" i="16"/>
  <c r="AK345" i="16" l="1"/>
  <c r="AL345" i="16" s="1"/>
  <c r="AG346" i="16" s="1"/>
  <c r="AH345" i="16"/>
  <c r="AI345" i="16"/>
  <c r="AJ345" i="16"/>
  <c r="B135" i="16"/>
  <c r="AI346" i="16" l="1"/>
  <c r="AK346" i="16"/>
  <c r="AL346" i="16" s="1"/>
  <c r="AG347" i="16" s="1"/>
  <c r="AH346" i="16"/>
  <c r="AJ346" i="16"/>
  <c r="E135" i="16"/>
  <c r="C135" i="16"/>
  <c r="D135" i="16" s="1"/>
  <c r="AJ347" i="16" l="1"/>
  <c r="AI347" i="16"/>
  <c r="AK347" i="16"/>
  <c r="AL347" i="16" s="1"/>
  <c r="AG348" i="16" s="1"/>
  <c r="AH347" i="16"/>
  <c r="I135" i="16"/>
  <c r="F135" i="16"/>
  <c r="G135" i="16"/>
  <c r="AJ348" i="16" l="1"/>
  <c r="AI348" i="16"/>
  <c r="AK348" i="16"/>
  <c r="AL348" i="16" s="1"/>
  <c r="AG349" i="16" s="1"/>
  <c r="AH348" i="16"/>
  <c r="H135" i="16"/>
  <c r="J135" i="16" s="1"/>
  <c r="B136" i="16" s="1"/>
  <c r="AJ349" i="16" l="1"/>
  <c r="AH349" i="16"/>
  <c r="AK349" i="16"/>
  <c r="AL349" i="16" s="1"/>
  <c r="AG350" i="16" s="1"/>
  <c r="AI349" i="16"/>
  <c r="E136" i="16"/>
  <c r="C136" i="16"/>
  <c r="D136" i="16" s="1"/>
  <c r="AJ350" i="16" l="1"/>
  <c r="AK350" i="16"/>
  <c r="AL350" i="16" s="1"/>
  <c r="AG351" i="16" s="1"/>
  <c r="AI350" i="16"/>
  <c r="AH350" i="16"/>
  <c r="F136" i="16"/>
  <c r="G136" i="16"/>
  <c r="I136" i="16"/>
  <c r="AJ351" i="16" l="1"/>
  <c r="AI351" i="16"/>
  <c r="AH351" i="16"/>
  <c r="AK351" i="16"/>
  <c r="AL351" i="16" s="1"/>
  <c r="AG352" i="16" s="1"/>
  <c r="H136" i="16"/>
  <c r="J136" i="16" s="1"/>
  <c r="AH352" i="16" l="1"/>
  <c r="AK352" i="16"/>
  <c r="AL352" i="16" s="1"/>
  <c r="AG353" i="16" s="1"/>
  <c r="AI352" i="16"/>
  <c r="AJ352" i="16"/>
  <c r="B137" i="16"/>
  <c r="AH353" i="16" l="1"/>
  <c r="AK353" i="16"/>
  <c r="AL353" i="16" s="1"/>
  <c r="AG354" i="16" s="1"/>
  <c r="AJ353" i="16"/>
  <c r="AI353" i="16"/>
  <c r="E137" i="16"/>
  <c r="C137" i="16"/>
  <c r="D137" i="16" s="1"/>
  <c r="AH354" i="16" l="1"/>
  <c r="AK354" i="16"/>
  <c r="AL354" i="16" s="1"/>
  <c r="AG355" i="16" s="1"/>
  <c r="AI354" i="16"/>
  <c r="AJ354" i="16"/>
  <c r="I137" i="16"/>
  <c r="G137" i="16"/>
  <c r="F137" i="16"/>
  <c r="H137" i="16" l="1"/>
  <c r="J137" i="16" s="1"/>
  <c r="AI355" i="16"/>
  <c r="AK355" i="16"/>
  <c r="AL355" i="16" s="1"/>
  <c r="AG356" i="16" s="1"/>
  <c r="AH355" i="16"/>
  <c r="AJ355" i="16"/>
  <c r="B138" i="16"/>
  <c r="AI356" i="16" l="1"/>
  <c r="AH356" i="16"/>
  <c r="AK356" i="16"/>
  <c r="AL356" i="16" s="1"/>
  <c r="AG357" i="16" s="1"/>
  <c r="AJ356" i="16"/>
  <c r="E138" i="16"/>
  <c r="C138" i="16"/>
  <c r="D138" i="16" s="1"/>
  <c r="AK357" i="16" l="1"/>
  <c r="AL357" i="16" s="1"/>
  <c r="AG358" i="16" s="1"/>
  <c r="AJ357" i="16"/>
  <c r="AH357" i="16"/>
  <c r="AI357" i="16"/>
  <c r="F138" i="16"/>
  <c r="G138" i="16"/>
  <c r="I138" i="16"/>
  <c r="AJ358" i="16" l="1"/>
  <c r="AH358" i="16"/>
  <c r="AI358" i="16"/>
  <c r="AK358" i="16"/>
  <c r="AL358" i="16" s="1"/>
  <c r="AG359" i="16" s="1"/>
  <c r="H138" i="16"/>
  <c r="J138" i="16" s="1"/>
  <c r="B139" i="16" s="1"/>
  <c r="AH359" i="16" l="1"/>
  <c r="AK359" i="16"/>
  <c r="AL359" i="16" s="1"/>
  <c r="AG360" i="16" s="1"/>
  <c r="AJ359" i="16"/>
  <c r="AI359" i="16"/>
  <c r="C139" i="16"/>
  <c r="D139" i="16" s="1"/>
  <c r="E139" i="16"/>
  <c r="AH360" i="16" l="1"/>
  <c r="AK360" i="16"/>
  <c r="AL360" i="16" s="1"/>
  <c r="AG361" i="16" s="1"/>
  <c r="AI360" i="16"/>
  <c r="AJ360" i="16"/>
  <c r="I139" i="16"/>
  <c r="F139" i="16"/>
  <c r="G139" i="16"/>
  <c r="AK361" i="16" l="1"/>
  <c r="AL361" i="16" s="1"/>
  <c r="AG362" i="16" s="1"/>
  <c r="AJ361" i="16"/>
  <c r="AI361" i="16"/>
  <c r="AH361" i="16"/>
  <c r="H139" i="16"/>
  <c r="J139" i="16" s="1"/>
  <c r="B140" i="16" s="1"/>
  <c r="AI362" i="16" l="1"/>
  <c r="AK362" i="16"/>
  <c r="AL362" i="16" s="1"/>
  <c r="AG363" i="16" s="1"/>
  <c r="AH362" i="16"/>
  <c r="AJ362" i="16"/>
  <c r="C140" i="16"/>
  <c r="D140" i="16" s="1"/>
  <c r="E140" i="16"/>
  <c r="AH363" i="16" l="1"/>
  <c r="AJ363" i="16"/>
  <c r="AI363" i="16"/>
  <c r="AK363" i="16"/>
  <c r="AL363" i="16" s="1"/>
  <c r="AG364" i="16" s="1"/>
  <c r="G140" i="16"/>
  <c r="I140" i="16"/>
  <c r="F140" i="16"/>
  <c r="H140" i="16" s="1"/>
  <c r="J140" i="16" s="1"/>
  <c r="AI364" i="16" l="1"/>
  <c r="AH364" i="16"/>
  <c r="AK364" i="16"/>
  <c r="AL364" i="16" s="1"/>
  <c r="AG365" i="16" s="1"/>
  <c r="AJ364" i="16"/>
  <c r="B141" i="16"/>
  <c r="AH365" i="16" l="1"/>
  <c r="AK365" i="16"/>
  <c r="AL365" i="16" s="1"/>
  <c r="AG366" i="16" s="1"/>
  <c r="AJ365" i="16"/>
  <c r="AI365" i="16"/>
  <c r="E141" i="16"/>
  <c r="C141" i="16"/>
  <c r="D141" i="16" s="1"/>
  <c r="AI366" i="16" l="1"/>
  <c r="AJ366" i="16"/>
  <c r="AH366" i="16"/>
  <c r="AK366" i="16"/>
  <c r="AL366" i="16" s="1"/>
  <c r="AG367" i="16" s="1"/>
  <c r="F141" i="16"/>
  <c r="I141" i="16"/>
  <c r="G141" i="16"/>
  <c r="AJ367" i="16" l="1"/>
  <c r="AK367" i="16"/>
  <c r="AL367" i="16" s="1"/>
  <c r="AG368" i="16" s="1"/>
  <c r="AH367" i="16"/>
  <c r="AI367" i="16"/>
  <c r="H141" i="16"/>
  <c r="J141" i="16" s="1"/>
  <c r="B142" i="16" s="1"/>
  <c r="AI368" i="16" l="1"/>
  <c r="AJ368" i="16"/>
  <c r="AK368" i="16"/>
  <c r="AL368" i="16" s="1"/>
  <c r="AG369" i="16" s="1"/>
  <c r="AH368" i="16"/>
  <c r="E142" i="16"/>
  <c r="C142" i="16"/>
  <c r="D142" i="16" s="1"/>
  <c r="AH369" i="16" l="1"/>
  <c r="AJ369" i="16"/>
  <c r="AK369" i="16"/>
  <c r="AL369" i="16" s="1"/>
  <c r="AG370" i="16" s="1"/>
  <c r="AI369" i="16"/>
  <c r="G142" i="16"/>
  <c r="F142" i="16"/>
  <c r="I142" i="16"/>
  <c r="H142" i="16" l="1"/>
  <c r="J142" i="16" s="1"/>
  <c r="B143" i="16" s="1"/>
  <c r="AH370" i="16"/>
  <c r="AI370" i="16"/>
  <c r="AK370" i="16"/>
  <c r="AL370" i="16" s="1"/>
  <c r="AG371" i="16" s="1"/>
  <c r="AJ370" i="16"/>
  <c r="AI371" i="16" l="1"/>
  <c r="AH371" i="16"/>
  <c r="AK371" i="16"/>
  <c r="AL371" i="16" s="1"/>
  <c r="AG372" i="16" s="1"/>
  <c r="AJ371" i="16"/>
  <c r="C143" i="16"/>
  <c r="D143" i="16" s="1"/>
  <c r="E143" i="16"/>
  <c r="AH372" i="16" l="1"/>
  <c r="AK372" i="16"/>
  <c r="AL372" i="16" s="1"/>
  <c r="AG373" i="16" s="1"/>
  <c r="AI372" i="16"/>
  <c r="AJ372" i="16"/>
  <c r="G143" i="16"/>
  <c r="I143" i="16"/>
  <c r="F143" i="16"/>
  <c r="H143" i="16" s="1"/>
  <c r="J143" i="16" s="1"/>
  <c r="AH373" i="16" l="1"/>
  <c r="AK373" i="16"/>
  <c r="AL373" i="16" s="1"/>
  <c r="AG374" i="16" s="1"/>
  <c r="AI373" i="16"/>
  <c r="AJ373" i="16"/>
  <c r="B144" i="16"/>
  <c r="AK374" i="16" l="1"/>
  <c r="AL374" i="16" s="1"/>
  <c r="AG375" i="16" s="1"/>
  <c r="AI374" i="16"/>
  <c r="AJ374" i="16"/>
  <c r="AH374" i="16"/>
  <c r="C144" i="16"/>
  <c r="D144" i="16" s="1"/>
  <c r="E144" i="16"/>
  <c r="G144" i="16" l="1"/>
  <c r="AJ375" i="16"/>
  <c r="AI375" i="16"/>
  <c r="AK375" i="16"/>
  <c r="AL375" i="16" s="1"/>
  <c r="AG376" i="16" s="1"/>
  <c r="AH375" i="16"/>
  <c r="F144" i="16"/>
  <c r="H144" i="16" s="1"/>
  <c r="I144" i="16"/>
  <c r="AJ376" i="16" l="1"/>
  <c r="AI376" i="16"/>
  <c r="AH376" i="16"/>
  <c r="AK376" i="16"/>
  <c r="AL376" i="16" s="1"/>
  <c r="AG377" i="16" s="1"/>
  <c r="J144" i="16"/>
  <c r="B145" i="16" s="1"/>
  <c r="C145" i="16" s="1"/>
  <c r="D145" i="16" s="1"/>
  <c r="E145" i="16" l="1"/>
  <c r="AK377" i="16"/>
  <c r="AL377" i="16" s="1"/>
  <c r="AG378" i="16" s="1"/>
  <c r="AH377" i="16"/>
  <c r="AJ377" i="16"/>
  <c r="AI377" i="16"/>
  <c r="G145" i="16"/>
  <c r="F145" i="16"/>
  <c r="I145" i="16"/>
  <c r="H145" i="16" l="1"/>
  <c r="J145" i="16" s="1"/>
  <c r="B146" i="16" s="1"/>
  <c r="AI378" i="16"/>
  <c r="AH378" i="16"/>
  <c r="AJ378" i="16"/>
  <c r="AK378" i="16"/>
  <c r="AL378" i="16" s="1"/>
  <c r="AG379" i="16" s="1"/>
  <c r="C146" i="16"/>
  <c r="D146" i="16" s="1"/>
  <c r="E146" i="16"/>
  <c r="AH379" i="16" l="1"/>
  <c r="AJ379" i="16"/>
  <c r="AK379" i="16"/>
  <c r="AL379" i="16" s="1"/>
  <c r="AG380" i="16" s="1"/>
  <c r="AI379" i="16"/>
  <c r="F146" i="16"/>
  <c r="G146" i="16"/>
  <c r="I146" i="16"/>
  <c r="AH380" i="16" l="1"/>
  <c r="AI380" i="16"/>
  <c r="AJ380" i="16"/>
  <c r="AK380" i="16"/>
  <c r="AL380" i="16" s="1"/>
  <c r="AG381" i="16" s="1"/>
  <c r="H146" i="16"/>
  <c r="J146" i="16" s="1"/>
  <c r="B147" i="16" s="1"/>
  <c r="E147" i="16" s="1"/>
  <c r="C147" i="16" l="1"/>
  <c r="D147" i="16" s="1"/>
  <c r="AH381" i="16"/>
  <c r="AK381" i="16"/>
  <c r="AL381" i="16" s="1"/>
  <c r="AG382" i="16" s="1"/>
  <c r="AJ381" i="16"/>
  <c r="AI381" i="16"/>
  <c r="F147" i="16"/>
  <c r="G147" i="16"/>
  <c r="I147" i="16"/>
  <c r="AK382" i="16" l="1"/>
  <c r="AL382" i="16" s="1"/>
  <c r="AG383" i="16" s="1"/>
  <c r="AH382" i="16"/>
  <c r="AJ382" i="16"/>
  <c r="AI382" i="16"/>
  <c r="H147" i="16"/>
  <c r="J147" i="16" s="1"/>
  <c r="B148" i="16" s="1"/>
  <c r="C148" i="16" s="1"/>
  <c r="D148" i="16" s="1"/>
  <c r="E148" i="16" l="1"/>
  <c r="AI383" i="16"/>
  <c r="AJ383" i="16"/>
  <c r="AH383" i="16"/>
  <c r="AK383" i="16"/>
  <c r="AL383" i="16" s="1"/>
  <c r="AG384" i="16" s="1"/>
  <c r="F148" i="16"/>
  <c r="I148" i="16"/>
  <c r="G148" i="16"/>
  <c r="AI384" i="16" l="1"/>
  <c r="AJ384" i="16"/>
  <c r="AK384" i="16"/>
  <c r="AL384" i="16" s="1"/>
  <c r="AG385" i="16" s="1"/>
  <c r="AH384" i="16"/>
  <c r="H148" i="16"/>
  <c r="J148" i="16" s="1"/>
  <c r="B149" i="16" s="1"/>
  <c r="C149" i="16" s="1"/>
  <c r="D149" i="16" s="1"/>
  <c r="AK385" i="16" l="1"/>
  <c r="AL385" i="16" s="1"/>
  <c r="AG386" i="16" s="1"/>
  <c r="AJ385" i="16"/>
  <c r="AH385" i="16"/>
  <c r="AI385" i="16"/>
  <c r="E149" i="16"/>
  <c r="G149" i="16"/>
  <c r="F149" i="16"/>
  <c r="H149" i="16" s="1"/>
  <c r="J149" i="16" s="1"/>
  <c r="B150" i="16" s="1"/>
  <c r="I149" i="16"/>
  <c r="AK386" i="16" l="1"/>
  <c r="AL386" i="16" s="1"/>
  <c r="AG387" i="16" s="1"/>
  <c r="AJ386" i="16"/>
  <c r="AH386" i="16"/>
  <c r="AI386" i="16"/>
  <c r="C150" i="16"/>
  <c r="D150" i="16" s="1"/>
  <c r="E150" i="16"/>
  <c r="G150" i="16" l="1"/>
  <c r="I150" i="16"/>
  <c r="AJ387" i="16"/>
  <c r="AH387" i="16"/>
  <c r="AK387" i="16"/>
  <c r="AL387" i="16" s="1"/>
  <c r="AG388" i="16" s="1"/>
  <c r="AI387" i="16"/>
  <c r="F150" i="16"/>
  <c r="H150" i="16" s="1"/>
  <c r="J150" i="16" s="1"/>
  <c r="B151" i="16" s="1"/>
  <c r="AJ388" i="16" l="1"/>
  <c r="AH388" i="16"/>
  <c r="AI388" i="16"/>
  <c r="AK388" i="16"/>
  <c r="AL388" i="16" s="1"/>
  <c r="AG389" i="16" s="1"/>
  <c r="C151" i="16"/>
  <c r="D151" i="16" s="1"/>
  <c r="E151" i="16"/>
  <c r="AI389" i="16" l="1"/>
  <c r="AJ389" i="16"/>
  <c r="AK389" i="16"/>
  <c r="AL389" i="16" s="1"/>
  <c r="AG390" i="16" s="1"/>
  <c r="AH389" i="16"/>
  <c r="F151" i="16"/>
  <c r="I151" i="16"/>
  <c r="G151" i="16"/>
  <c r="H151" i="16" l="1"/>
  <c r="J151" i="16" s="1"/>
  <c r="B152" i="16" s="1"/>
  <c r="C152" i="16" s="1"/>
  <c r="D152" i="16" s="1"/>
  <c r="AK390" i="16"/>
  <c r="AL390" i="16" s="1"/>
  <c r="AG391" i="16" s="1"/>
  <c r="AJ390" i="16"/>
  <c r="AH390" i="16"/>
  <c r="AI390" i="16"/>
  <c r="E152" i="16" l="1"/>
  <c r="F152" i="16"/>
  <c r="H152" i="16" s="1"/>
  <c r="J152" i="16" s="1"/>
  <c r="B153" i="16" s="1"/>
  <c r="G152" i="16"/>
  <c r="I152" i="16"/>
  <c r="AK391" i="16"/>
  <c r="AL391" i="16" s="1"/>
  <c r="AG392" i="16" s="1"/>
  <c r="AH391" i="16"/>
  <c r="AI391" i="16"/>
  <c r="AJ391" i="16"/>
  <c r="AH392" i="16" l="1"/>
  <c r="AI392" i="16"/>
  <c r="AJ392" i="16"/>
  <c r="AK392" i="16"/>
  <c r="AL392" i="16" s="1"/>
  <c r="AG393" i="16" s="1"/>
  <c r="C153" i="16"/>
  <c r="D153" i="16" s="1"/>
  <c r="E153" i="16"/>
  <c r="G153" i="16"/>
  <c r="F153" i="16" l="1"/>
  <c r="H153" i="16" s="1"/>
  <c r="AH393" i="16"/>
  <c r="AJ393" i="16"/>
  <c r="AK393" i="16"/>
  <c r="AL393" i="16" s="1"/>
  <c r="AG394" i="16" s="1"/>
  <c r="AI393" i="16"/>
  <c r="I153" i="16"/>
  <c r="J153" i="16" s="1"/>
  <c r="B154" i="16" s="1"/>
  <c r="AH394" i="16" l="1"/>
  <c r="AI394" i="16"/>
  <c r="AJ394" i="16"/>
  <c r="AK394" i="16"/>
  <c r="AL394" i="16" s="1"/>
  <c r="AG395" i="16" s="1"/>
  <c r="E154" i="16"/>
  <c r="C154" i="16"/>
  <c r="D154" i="16" s="1"/>
  <c r="G154" i="16"/>
  <c r="F154" i="16" l="1"/>
  <c r="H154" i="16" s="1"/>
  <c r="AH395" i="16"/>
  <c r="AK395" i="16"/>
  <c r="AL395" i="16" s="1"/>
  <c r="AG396" i="16" s="1"/>
  <c r="AI395" i="16"/>
  <c r="AJ395" i="16"/>
  <c r="I154" i="16"/>
  <c r="J154" i="16" s="1"/>
  <c r="B155" i="16" s="1"/>
  <c r="AJ396" i="16" l="1"/>
  <c r="AI396" i="16"/>
  <c r="AH396" i="16"/>
  <c r="AK396" i="16"/>
  <c r="AL396" i="16" s="1"/>
  <c r="AG397" i="16" s="1"/>
  <c r="C155" i="16"/>
  <c r="D155" i="16" s="1"/>
  <c r="E155" i="16"/>
  <c r="G155" i="16"/>
  <c r="F155" i="16" l="1"/>
  <c r="H155" i="16" s="1"/>
  <c r="AK397" i="16"/>
  <c r="AL397" i="16" s="1"/>
  <c r="AG398" i="16" s="1"/>
  <c r="AJ397" i="16"/>
  <c r="AI397" i="16"/>
  <c r="AH397" i="16"/>
  <c r="I155" i="16"/>
  <c r="J155" i="16" s="1"/>
  <c r="B156" i="16" s="1"/>
  <c r="AH398" i="16" l="1"/>
  <c r="AK398" i="16"/>
  <c r="AL398" i="16" s="1"/>
  <c r="AG399" i="16" s="1"/>
  <c r="AJ398" i="16"/>
  <c r="AI398" i="16"/>
  <c r="E156" i="16"/>
  <c r="C156" i="16"/>
  <c r="D156" i="16" s="1"/>
  <c r="AI399" i="16" l="1"/>
  <c r="AK399" i="16"/>
  <c r="AL399" i="16" s="1"/>
  <c r="AG400" i="16" s="1"/>
  <c r="AJ399" i="16"/>
  <c r="AH399" i="16"/>
  <c r="I156" i="16"/>
  <c r="F156" i="16"/>
  <c r="H156" i="16" s="1"/>
  <c r="J156" i="16" s="1"/>
  <c r="B157" i="16" s="1"/>
  <c r="G156" i="16"/>
  <c r="AJ400" i="16" l="1"/>
  <c r="AH400" i="16"/>
  <c r="AI400" i="16"/>
  <c r="AK400" i="16"/>
  <c r="AL400" i="16" s="1"/>
  <c r="AG401" i="16" s="1"/>
  <c r="E157" i="16"/>
  <c r="C157" i="16"/>
  <c r="D157" i="16" s="1"/>
  <c r="G157" i="16" l="1"/>
  <c r="I157" i="16"/>
  <c r="AI401" i="16"/>
  <c r="AH401" i="16"/>
  <c r="AJ401" i="16"/>
  <c r="AK401" i="16"/>
  <c r="AL401" i="16" s="1"/>
  <c r="AG402" i="16" s="1"/>
  <c r="F157" i="16"/>
  <c r="H157" i="16" s="1"/>
  <c r="J157" i="16" s="1"/>
  <c r="B158" i="16" s="1"/>
  <c r="AI402" i="16" l="1"/>
  <c r="AH402" i="16"/>
  <c r="AJ402" i="16"/>
  <c r="AK402" i="16"/>
  <c r="AL402" i="16" s="1"/>
  <c r="AG403" i="16" s="1"/>
  <c r="C158" i="16"/>
  <c r="D158" i="16" s="1"/>
  <c r="G158" i="16"/>
  <c r="E158" i="16"/>
  <c r="F158" i="16"/>
  <c r="H158" i="16" s="1"/>
  <c r="AI403" i="16" l="1"/>
  <c r="AH403" i="16"/>
  <c r="AJ403" i="16"/>
  <c r="AK403" i="16"/>
  <c r="AL403" i="16" s="1"/>
  <c r="AG404" i="16" s="1"/>
  <c r="I158" i="16"/>
  <c r="J158" i="16" s="1"/>
  <c r="B159" i="16" s="1"/>
  <c r="AI404" i="16" l="1"/>
  <c r="AK404" i="16"/>
  <c r="AL404" i="16" s="1"/>
  <c r="AG405" i="16" s="1"/>
  <c r="AJ404" i="16"/>
  <c r="AH404" i="16"/>
  <c r="C159" i="16"/>
  <c r="D159" i="16" s="1"/>
  <c r="E159" i="16"/>
  <c r="AH405" i="16" l="1"/>
  <c r="AI405" i="16"/>
  <c r="AJ405" i="16"/>
  <c r="AK405" i="16"/>
  <c r="AL405" i="16" s="1"/>
  <c r="AG406" i="16" s="1"/>
  <c r="G159" i="16"/>
  <c r="I159" i="16"/>
  <c r="F159" i="16"/>
  <c r="H159" i="16" s="1"/>
  <c r="J159" i="16" s="1"/>
  <c r="B160" i="16" s="1"/>
  <c r="AH406" i="16" l="1"/>
  <c r="AJ406" i="16"/>
  <c r="AI406" i="16"/>
  <c r="AK406" i="16"/>
  <c r="AL406" i="16" s="1"/>
  <c r="AG407" i="16" s="1"/>
  <c r="C160" i="16"/>
  <c r="D160" i="16" s="1"/>
  <c r="G160" i="16"/>
  <c r="I160" i="16"/>
  <c r="E160" i="16"/>
  <c r="F160" i="16" l="1"/>
  <c r="H160" i="16" s="1"/>
  <c r="J160" i="16" s="1"/>
  <c r="B161" i="16" s="1"/>
  <c r="AK407" i="16"/>
  <c r="AL407" i="16" s="1"/>
  <c r="AG408" i="16" s="1"/>
  <c r="AJ407" i="16"/>
  <c r="AH407" i="16"/>
  <c r="AI407" i="16"/>
  <c r="AK408" i="16" l="1"/>
  <c r="AL408" i="16" s="1"/>
  <c r="AG409" i="16" s="1"/>
  <c r="AH408" i="16"/>
  <c r="AJ408" i="16"/>
  <c r="AI408" i="16"/>
  <c r="E161" i="16"/>
  <c r="C161" i="16"/>
  <c r="D161" i="16" s="1"/>
  <c r="F161" i="16"/>
  <c r="I161" i="16"/>
  <c r="G161" i="16" l="1"/>
  <c r="H161" i="16" s="1"/>
  <c r="J161" i="16" s="1"/>
  <c r="B162" i="16" s="1"/>
  <c r="AH409" i="16"/>
  <c r="AI409" i="16"/>
  <c r="AJ409" i="16"/>
  <c r="AK409" i="16"/>
  <c r="AL409" i="16" s="1"/>
  <c r="AG410" i="16" s="1"/>
  <c r="AK410" i="16" l="1"/>
  <c r="AL410" i="16" s="1"/>
  <c r="AG411" i="16" s="1"/>
  <c r="AI410" i="16"/>
  <c r="AJ410" i="16"/>
  <c r="AH410" i="16"/>
  <c r="C162" i="16"/>
  <c r="D162" i="16" s="1"/>
  <c r="G162" i="16"/>
  <c r="E162" i="16"/>
  <c r="F162" i="16"/>
  <c r="H162" i="16" s="1"/>
  <c r="I162" i="16" l="1"/>
  <c r="J162" i="16" s="1"/>
  <c r="B163" i="16" s="1"/>
  <c r="AI411" i="16"/>
  <c r="AH411" i="16"/>
  <c r="AK411" i="16"/>
  <c r="AL411" i="16" s="1"/>
  <c r="AG412" i="16" s="1"/>
  <c r="AJ411" i="16"/>
  <c r="AJ412" i="16" l="1"/>
  <c r="AI412" i="16"/>
  <c r="AH412" i="16"/>
  <c r="AK412" i="16"/>
  <c r="AL412" i="16" s="1"/>
  <c r="AG413" i="16" s="1"/>
  <c r="E163" i="16"/>
  <c r="C163" i="16"/>
  <c r="D163" i="16" s="1"/>
  <c r="I163" i="16" l="1"/>
  <c r="F163" i="16"/>
  <c r="H163" i="16" s="1"/>
  <c r="J163" i="16" s="1"/>
  <c r="G163" i="16"/>
  <c r="AK413" i="16"/>
  <c r="AL413" i="16" s="1"/>
  <c r="AG414" i="16" s="1"/>
  <c r="AI413" i="16"/>
  <c r="AH413" i="16"/>
  <c r="AJ413" i="16"/>
  <c r="B164" i="16"/>
  <c r="AH414" i="16" l="1"/>
  <c r="AK414" i="16"/>
  <c r="AL414" i="16" s="1"/>
  <c r="AG415" i="16" s="1"/>
  <c r="AI414" i="16"/>
  <c r="AJ414" i="16"/>
  <c r="E164" i="16"/>
  <c r="C164" i="16"/>
  <c r="D164" i="16" s="1"/>
  <c r="I164" i="16" l="1"/>
  <c r="G164" i="16"/>
  <c r="F164" i="16"/>
  <c r="H164" i="16" s="1"/>
  <c r="J164" i="16" s="1"/>
  <c r="B165" i="16" s="1"/>
  <c r="AI415" i="16"/>
  <c r="AK415" i="16"/>
  <c r="AL415" i="16" s="1"/>
  <c r="AG416" i="16" s="1"/>
  <c r="AJ415" i="16"/>
  <c r="AH415" i="16"/>
  <c r="AK416" i="16" l="1"/>
  <c r="AL416" i="16" s="1"/>
  <c r="AG417" i="16" s="1"/>
  <c r="AI416" i="16"/>
  <c r="AJ416" i="16"/>
  <c r="AH416" i="16"/>
  <c r="E165" i="16"/>
  <c r="C165" i="16"/>
  <c r="D165" i="16" s="1"/>
  <c r="G165" i="16"/>
  <c r="I165" i="16" l="1"/>
  <c r="F165" i="16"/>
  <c r="H165" i="16" s="1"/>
  <c r="J165" i="16" s="1"/>
  <c r="B166" i="16" s="1"/>
  <c r="AI417" i="16"/>
  <c r="AH417" i="16"/>
  <c r="AK417" i="16"/>
  <c r="AL417" i="16" s="1"/>
  <c r="AG418" i="16" s="1"/>
  <c r="AJ417" i="16"/>
  <c r="AH418" i="16" l="1"/>
  <c r="AK418" i="16"/>
  <c r="AL418" i="16" s="1"/>
  <c r="AG419" i="16" s="1"/>
  <c r="AJ418" i="16"/>
  <c r="AI418" i="16"/>
  <c r="C166" i="16"/>
  <c r="D166" i="16" s="1"/>
  <c r="E166" i="16"/>
  <c r="G166" i="16"/>
  <c r="F166" i="16" l="1"/>
  <c r="H166" i="16" s="1"/>
  <c r="J166" i="16" s="1"/>
  <c r="B167" i="16" s="1"/>
  <c r="I166" i="16"/>
  <c r="AH419" i="16"/>
  <c r="AI419" i="16"/>
  <c r="AK419" i="16"/>
  <c r="AL419" i="16" s="1"/>
  <c r="AG420" i="16" s="1"/>
  <c r="AJ419" i="16"/>
  <c r="AI420" i="16" l="1"/>
  <c r="AJ420" i="16"/>
  <c r="AK420" i="16"/>
  <c r="AL420" i="16" s="1"/>
  <c r="AG421" i="16" s="1"/>
  <c r="AH420" i="16"/>
  <c r="E167" i="16"/>
  <c r="C167" i="16"/>
  <c r="D167" i="16" s="1"/>
  <c r="F167" i="16" l="1"/>
  <c r="I167" i="16"/>
  <c r="G167" i="16"/>
  <c r="AJ421" i="16"/>
  <c r="AI421" i="16"/>
  <c r="AH421" i="16"/>
  <c r="AK421" i="16"/>
  <c r="AL421" i="16" s="1"/>
  <c r="AG422" i="16" s="1"/>
  <c r="H167" i="16" l="1"/>
  <c r="J167" i="16" s="1"/>
  <c r="B168" i="16" s="1"/>
  <c r="C168" i="16" s="1"/>
  <c r="D168" i="16" s="1"/>
  <c r="AI422" i="16"/>
  <c r="AH422" i="16"/>
  <c r="AJ422" i="16"/>
  <c r="AK422" i="16"/>
  <c r="AL422" i="16" s="1"/>
  <c r="AG423" i="16" s="1"/>
  <c r="E168" i="16" l="1"/>
  <c r="G168" i="16"/>
  <c r="F168" i="16"/>
  <c r="H168" i="16" s="1"/>
  <c r="J168" i="16" s="1"/>
  <c r="B169" i="16" s="1"/>
  <c r="I168" i="16"/>
  <c r="AJ423" i="16"/>
  <c r="AH423" i="16"/>
  <c r="AK423" i="16"/>
  <c r="AL423" i="16" s="1"/>
  <c r="AG424" i="16" s="1"/>
  <c r="AI423" i="16"/>
  <c r="AH424" i="16" l="1"/>
  <c r="AI424" i="16"/>
  <c r="AJ424" i="16"/>
  <c r="AK424" i="16"/>
  <c r="AL424" i="16" s="1"/>
  <c r="AG425" i="16" s="1"/>
  <c r="C169" i="16"/>
  <c r="D169" i="16" s="1"/>
  <c r="G169" i="16"/>
  <c r="E169" i="16"/>
  <c r="I169" i="16"/>
  <c r="F169" i="16" l="1"/>
  <c r="H169" i="16" s="1"/>
  <c r="J169" i="16" s="1"/>
  <c r="B170" i="16" s="1"/>
  <c r="AJ425" i="16"/>
  <c r="AK425" i="16"/>
  <c r="AL425" i="16" s="1"/>
  <c r="AG426" i="16" s="1"/>
  <c r="AI425" i="16"/>
  <c r="AH425" i="16"/>
  <c r="AH426" i="16" l="1"/>
  <c r="AJ426" i="16"/>
  <c r="AI426" i="16"/>
  <c r="AK426" i="16"/>
  <c r="AL426" i="16" s="1"/>
  <c r="AG427" i="16" s="1"/>
  <c r="C170" i="16"/>
  <c r="D170" i="16" s="1"/>
  <c r="E170" i="16"/>
  <c r="G170" i="16"/>
  <c r="F170" i="16" l="1"/>
  <c r="H170" i="16" s="1"/>
  <c r="J170" i="16" s="1"/>
  <c r="B171" i="16" s="1"/>
  <c r="I170" i="16"/>
  <c r="AK427" i="16"/>
  <c r="AL427" i="16" s="1"/>
  <c r="AG428" i="16" s="1"/>
  <c r="AI427" i="16"/>
  <c r="AH427" i="16"/>
  <c r="AJ427" i="16"/>
  <c r="AH428" i="16" l="1"/>
  <c r="AI428" i="16"/>
  <c r="AK428" i="16"/>
  <c r="AL428" i="16" s="1"/>
  <c r="AG429" i="16" s="1"/>
  <c r="AJ428" i="16"/>
  <c r="C171" i="16"/>
  <c r="D171" i="16" s="1"/>
  <c r="G171" i="16"/>
  <c r="I171" i="16"/>
  <c r="E171" i="16"/>
  <c r="F171" i="16" l="1"/>
  <c r="H171" i="16" s="1"/>
  <c r="J171" i="16" s="1"/>
  <c r="B172" i="16" s="1"/>
  <c r="AH429" i="16"/>
  <c r="AK429" i="16"/>
  <c r="AL429" i="16" s="1"/>
  <c r="AG430" i="16" s="1"/>
  <c r="AJ429" i="16"/>
  <c r="AI429" i="16"/>
  <c r="AI430" i="16" l="1"/>
  <c r="AK430" i="16"/>
  <c r="AL430" i="16" s="1"/>
  <c r="AG431" i="16" s="1"/>
  <c r="AH430" i="16"/>
  <c r="AJ430" i="16"/>
  <c r="E172" i="16"/>
  <c r="C172" i="16"/>
  <c r="D172" i="16" s="1"/>
  <c r="I172" i="16" l="1"/>
  <c r="F172" i="16"/>
  <c r="H172" i="16" s="1"/>
  <c r="J172" i="16" s="1"/>
  <c r="B173" i="16" s="1"/>
  <c r="G172" i="16"/>
  <c r="AJ431" i="16"/>
  <c r="AH431" i="16"/>
  <c r="AK431" i="16"/>
  <c r="AL431" i="16" s="1"/>
  <c r="AG432" i="16" s="1"/>
  <c r="AI431" i="16"/>
  <c r="AH432" i="16" l="1"/>
  <c r="AK432" i="16"/>
  <c r="AL432" i="16" s="1"/>
  <c r="AG433" i="16" s="1"/>
  <c r="AI432" i="16"/>
  <c r="AJ432" i="16"/>
  <c r="E173" i="16"/>
  <c r="C173" i="16"/>
  <c r="D173" i="16" s="1"/>
  <c r="G173" i="16" l="1"/>
  <c r="I173" i="16"/>
  <c r="F173" i="16"/>
  <c r="H173" i="16" s="1"/>
  <c r="J173" i="16" s="1"/>
  <c r="B174" i="16" s="1"/>
  <c r="AK433" i="16"/>
  <c r="AL433" i="16" s="1"/>
  <c r="AG434" i="16" s="1"/>
  <c r="AH433" i="16"/>
  <c r="AI433" i="16"/>
  <c r="AJ433" i="16"/>
  <c r="AK434" i="16" l="1"/>
  <c r="AL434" i="16" s="1"/>
  <c r="AG435" i="16" s="1"/>
  <c r="AH434" i="16"/>
  <c r="AI434" i="16"/>
  <c r="AJ434" i="16"/>
  <c r="C174" i="16"/>
  <c r="D174" i="16" s="1"/>
  <c r="E174" i="16"/>
  <c r="I174" i="16" l="1"/>
  <c r="G174" i="16"/>
  <c r="F174" i="16"/>
  <c r="H174" i="16" s="1"/>
  <c r="J174" i="16" s="1"/>
  <c r="B175" i="16" s="1"/>
  <c r="AI435" i="16"/>
  <c r="AK435" i="16"/>
  <c r="AL435" i="16" s="1"/>
  <c r="AG436" i="16" s="1"/>
  <c r="AH435" i="16"/>
  <c r="AJ435" i="16"/>
  <c r="AH436" i="16" l="1"/>
  <c r="AK436" i="16"/>
  <c r="AL436" i="16" s="1"/>
  <c r="AG437" i="16" s="1"/>
  <c r="AJ436" i="16"/>
  <c r="AI436" i="16"/>
  <c r="C175" i="16"/>
  <c r="D175" i="16" s="1"/>
  <c r="E175" i="16"/>
  <c r="I175" i="16" l="1"/>
  <c r="F175" i="16"/>
  <c r="G175" i="16"/>
  <c r="AK437" i="16"/>
  <c r="AL437" i="16" s="1"/>
  <c r="AG438" i="16" s="1"/>
  <c r="AJ437" i="16"/>
  <c r="AH437" i="16"/>
  <c r="AI437" i="16"/>
  <c r="H175" i="16" l="1"/>
  <c r="J175" i="16" s="1"/>
  <c r="B176" i="16" s="1"/>
  <c r="E176" i="16" s="1"/>
  <c r="AI438" i="16"/>
  <c r="AH438" i="16"/>
  <c r="AJ438" i="16"/>
  <c r="AK438" i="16"/>
  <c r="AL438" i="16" s="1"/>
  <c r="AG439" i="16" s="1"/>
  <c r="C176" i="16" l="1"/>
  <c r="D176" i="16" s="1"/>
  <c r="F176" i="16"/>
  <c r="I176" i="16"/>
  <c r="G176" i="16"/>
  <c r="AJ439" i="16"/>
  <c r="AI439" i="16"/>
  <c r="AK439" i="16"/>
  <c r="AL439" i="16" s="1"/>
  <c r="AG440" i="16" s="1"/>
  <c r="AH439" i="16"/>
  <c r="H176" i="16" l="1"/>
  <c r="J176" i="16" s="1"/>
  <c r="B177" i="16" s="1"/>
  <c r="E177" i="16" s="1"/>
  <c r="AH440" i="16"/>
  <c r="AK440" i="16"/>
  <c r="AL440" i="16" s="1"/>
  <c r="AG441" i="16" s="1"/>
  <c r="AJ440" i="16"/>
  <c r="AI440" i="16"/>
  <c r="I177" i="16" l="1"/>
  <c r="G177" i="16"/>
  <c r="C177" i="16"/>
  <c r="D177" i="16" s="1"/>
  <c r="F177" i="16"/>
  <c r="H177" i="16" s="1"/>
  <c r="J177" i="16" s="1"/>
  <c r="B178" i="16" s="1"/>
  <c r="AH441" i="16"/>
  <c r="AK441" i="16"/>
  <c r="AL441" i="16" s="1"/>
  <c r="AG442" i="16" s="1"/>
  <c r="AI441" i="16"/>
  <c r="AJ441" i="16"/>
  <c r="AK442" i="16" l="1"/>
  <c r="AL442" i="16" s="1"/>
  <c r="AG443" i="16" s="1"/>
  <c r="AH442" i="16"/>
  <c r="AI442" i="16"/>
  <c r="AJ442" i="16"/>
  <c r="E178" i="16"/>
  <c r="C178" i="16"/>
  <c r="D178" i="16" s="1"/>
  <c r="F178" i="16" l="1"/>
  <c r="H178" i="16" s="1"/>
  <c r="J178" i="16" s="1"/>
  <c r="G178" i="16"/>
  <c r="I178" i="16"/>
  <c r="AK443" i="16"/>
  <c r="AL443" i="16" s="1"/>
  <c r="AG444" i="16" s="1"/>
  <c r="AH443" i="16"/>
  <c r="AJ443" i="16"/>
  <c r="AI443" i="16"/>
  <c r="B179" i="16"/>
  <c r="AI444" i="16" l="1"/>
  <c r="AH444" i="16"/>
  <c r="AJ444" i="16"/>
  <c r="AK444" i="16"/>
  <c r="AL444" i="16" s="1"/>
  <c r="AG445" i="16" s="1"/>
  <c r="C179" i="16"/>
  <c r="D179" i="16" s="1"/>
  <c r="E179" i="16"/>
  <c r="F179" i="16" l="1"/>
  <c r="H179" i="16" s="1"/>
  <c r="J179" i="16" s="1"/>
  <c r="I179" i="16"/>
  <c r="G179" i="16"/>
  <c r="AI445" i="16"/>
  <c r="AK445" i="16"/>
  <c r="AL445" i="16" s="1"/>
  <c r="AG446" i="16" s="1"/>
  <c r="AH445" i="16"/>
  <c r="AJ445" i="16"/>
  <c r="B180" i="16"/>
  <c r="AK446" i="16" l="1"/>
  <c r="AL446" i="16" s="1"/>
  <c r="AG447" i="16" s="1"/>
  <c r="AJ446" i="16"/>
  <c r="AI446" i="16"/>
  <c r="AH446" i="16"/>
  <c r="E180" i="16"/>
  <c r="C180" i="16"/>
  <c r="D180" i="16" s="1"/>
  <c r="G180" i="16" l="1"/>
  <c r="I180" i="16"/>
  <c r="F180" i="16"/>
  <c r="H180" i="16" s="1"/>
  <c r="J180" i="16" s="1"/>
  <c r="B181" i="16" s="1"/>
  <c r="AH447" i="16"/>
  <c r="AI447" i="16"/>
  <c r="AK447" i="16"/>
  <c r="AL447" i="16" s="1"/>
  <c r="AG448" i="16" s="1"/>
  <c r="AJ447" i="16"/>
  <c r="AJ448" i="16" l="1"/>
  <c r="AH448" i="16"/>
  <c r="AK448" i="16"/>
  <c r="AL448" i="16" s="1"/>
  <c r="AG449" i="16" s="1"/>
  <c r="AI448" i="16"/>
  <c r="E181" i="16"/>
  <c r="C181" i="16"/>
  <c r="D181" i="16" s="1"/>
  <c r="F181" i="16"/>
  <c r="H181" i="16" s="1"/>
  <c r="J181" i="16" s="1"/>
  <c r="I181" i="16"/>
  <c r="G181" i="16"/>
  <c r="AJ449" i="16" l="1"/>
  <c r="AI449" i="16"/>
  <c r="AK449" i="16"/>
  <c r="AL449" i="16" s="1"/>
  <c r="AG450" i="16" s="1"/>
  <c r="AH449" i="16"/>
  <c r="B182" i="16"/>
  <c r="AI450" i="16" l="1"/>
  <c r="AH450" i="16"/>
  <c r="AK450" i="16"/>
  <c r="AL450" i="16" s="1"/>
  <c r="AG451" i="16" s="1"/>
  <c r="AJ450" i="16"/>
  <c r="E182" i="16"/>
  <c r="C182" i="16"/>
  <c r="D182" i="16" s="1"/>
  <c r="F182" i="16" l="1"/>
  <c r="I182" i="16"/>
  <c r="G182" i="16"/>
  <c r="AK451" i="16"/>
  <c r="AL451" i="16" s="1"/>
  <c r="AG452" i="16" s="1"/>
  <c r="AJ451" i="16"/>
  <c r="AI451" i="16"/>
  <c r="AH451" i="16"/>
  <c r="H182" i="16" l="1"/>
  <c r="J182" i="16" s="1"/>
  <c r="B183" i="16" s="1"/>
  <c r="E183" i="16" s="1"/>
  <c r="AI452" i="16"/>
  <c r="AK452" i="16"/>
  <c r="AL452" i="16" s="1"/>
  <c r="AG453" i="16" s="1"/>
  <c r="AJ452" i="16"/>
  <c r="AH452" i="16"/>
  <c r="C183" i="16" l="1"/>
  <c r="D183" i="16" s="1"/>
  <c r="I183" i="16"/>
  <c r="F183" i="16"/>
  <c r="H183" i="16" s="1"/>
  <c r="J183" i="16" s="1"/>
  <c r="B184" i="16" s="1"/>
  <c r="G183" i="16"/>
  <c r="AK453" i="16"/>
  <c r="AL453" i="16" s="1"/>
  <c r="AG454" i="16" s="1"/>
  <c r="AI453" i="16"/>
  <c r="AJ453" i="16"/>
  <c r="AH453" i="16"/>
  <c r="AH454" i="16" l="1"/>
  <c r="AJ454" i="16"/>
  <c r="AI454" i="16"/>
  <c r="AK454" i="16"/>
  <c r="AL454" i="16" s="1"/>
  <c r="AG455" i="16" s="1"/>
  <c r="E184" i="16"/>
  <c r="C184" i="16"/>
  <c r="D184" i="16" s="1"/>
  <c r="F184" i="16" l="1"/>
  <c r="H184" i="16" s="1"/>
  <c r="J184" i="16" s="1"/>
  <c r="G184" i="16"/>
  <c r="I184" i="16"/>
  <c r="AK455" i="16"/>
  <c r="AL455" i="16" s="1"/>
  <c r="AG456" i="16" s="1"/>
  <c r="AI455" i="16"/>
  <c r="AH455" i="16"/>
  <c r="AJ455" i="16"/>
  <c r="B185" i="16"/>
  <c r="AI456" i="16" l="1"/>
  <c r="AJ456" i="16"/>
  <c r="AH456" i="16"/>
  <c r="AK456" i="16"/>
  <c r="AL456" i="16" s="1"/>
  <c r="AG457" i="16" s="1"/>
  <c r="C185" i="16"/>
  <c r="D185" i="16" s="1"/>
  <c r="E185" i="16"/>
  <c r="F185" i="16" l="1"/>
  <c r="I185" i="16"/>
  <c r="G185" i="16"/>
  <c r="AK457" i="16"/>
  <c r="AL457" i="16" s="1"/>
  <c r="AG458" i="16" s="1"/>
  <c r="AJ457" i="16"/>
  <c r="AH457" i="16"/>
  <c r="AI457" i="16"/>
  <c r="H185" i="16" l="1"/>
  <c r="J185" i="16" s="1"/>
  <c r="B186" i="16" s="1"/>
  <c r="C186" i="16" s="1"/>
  <c r="D186" i="16" s="1"/>
  <c r="AJ458" i="16"/>
  <c r="AI458" i="16"/>
  <c r="AH458" i="16"/>
  <c r="AK458" i="16"/>
  <c r="AL458" i="16" s="1"/>
  <c r="AG459" i="16" s="1"/>
  <c r="G186" i="16" l="1"/>
  <c r="E186" i="16"/>
  <c r="I186" i="16"/>
  <c r="F186" i="16"/>
  <c r="H186" i="16" s="1"/>
  <c r="J186" i="16" s="1"/>
  <c r="B187" i="16" s="1"/>
  <c r="AH459" i="16"/>
  <c r="AJ459" i="16"/>
  <c r="AK459" i="16"/>
  <c r="AL459" i="16" s="1"/>
  <c r="AG460" i="16" s="1"/>
  <c r="AI459" i="16"/>
  <c r="AH460" i="16" l="1"/>
  <c r="AI460" i="16"/>
  <c r="AK460" i="16"/>
  <c r="AL460" i="16" s="1"/>
  <c r="AG461" i="16" s="1"/>
  <c r="AJ460" i="16"/>
  <c r="E187" i="16"/>
  <c r="C187" i="16"/>
  <c r="D187" i="16" s="1"/>
  <c r="G187" i="16" l="1"/>
  <c r="F187" i="16"/>
  <c r="H187" i="16" s="1"/>
  <c r="J187" i="16" s="1"/>
  <c r="B188" i="16" s="1"/>
  <c r="I187" i="16"/>
  <c r="AJ461" i="16"/>
  <c r="AK461" i="16"/>
  <c r="AL461" i="16" s="1"/>
  <c r="AG462" i="16" s="1"/>
  <c r="AI461" i="16"/>
  <c r="AH461" i="16"/>
  <c r="AK462" i="16" l="1"/>
  <c r="AL462" i="16" s="1"/>
  <c r="AG463" i="16" s="1"/>
  <c r="AI462" i="16"/>
  <c r="AJ462" i="16"/>
  <c r="AH462" i="16"/>
  <c r="C188" i="16"/>
  <c r="D188" i="16" s="1"/>
  <c r="E188" i="16"/>
  <c r="F188" i="16" l="1"/>
  <c r="I188" i="16"/>
  <c r="G188" i="16"/>
  <c r="AI463" i="16"/>
  <c r="AK463" i="16"/>
  <c r="AL463" i="16" s="1"/>
  <c r="AG464" i="16" s="1"/>
  <c r="AH463" i="16"/>
  <c r="AJ463" i="16"/>
  <c r="H188" i="16" l="1"/>
  <c r="J188" i="16" s="1"/>
  <c r="B189" i="16" s="1"/>
  <c r="C189" i="16" s="1"/>
  <c r="D189" i="16" s="1"/>
  <c r="AH464" i="16"/>
  <c r="AI464" i="16"/>
  <c r="AK464" i="16"/>
  <c r="AL464" i="16" s="1"/>
  <c r="AG465" i="16" s="1"/>
  <c r="AJ464" i="16"/>
  <c r="G189" i="16" l="1"/>
  <c r="I189" i="16"/>
  <c r="E189" i="16"/>
  <c r="F189" i="16"/>
  <c r="H189" i="16" s="1"/>
  <c r="J189" i="16" s="1"/>
  <c r="B190" i="16" s="1"/>
  <c r="AI465" i="16"/>
  <c r="AK465" i="16"/>
  <c r="AL465" i="16" s="1"/>
  <c r="AG466" i="16" s="1"/>
  <c r="AJ465" i="16"/>
  <c r="AH465" i="16"/>
  <c r="AJ466" i="16" l="1"/>
  <c r="AK466" i="16"/>
  <c r="AL466" i="16" s="1"/>
  <c r="AG467" i="16" s="1"/>
  <c r="AI466" i="16"/>
  <c r="AH466" i="16"/>
  <c r="C190" i="16"/>
  <c r="D190" i="16" s="1"/>
  <c r="E190" i="16"/>
  <c r="G190" i="16"/>
  <c r="F190" i="16"/>
  <c r="H190" i="16" s="1"/>
  <c r="I190" i="16" l="1"/>
  <c r="J190" i="16" s="1"/>
  <c r="B191" i="16" s="1"/>
  <c r="AH467" i="16"/>
  <c r="AJ467" i="16"/>
  <c r="AK467" i="16"/>
  <c r="AL467" i="16" s="1"/>
  <c r="AG468" i="16" s="1"/>
  <c r="AI467" i="16"/>
  <c r="AH468" i="16" l="1"/>
  <c r="AJ468" i="16"/>
  <c r="AK468" i="16"/>
  <c r="AL468" i="16" s="1"/>
  <c r="AG469" i="16" s="1"/>
  <c r="AI468" i="16"/>
  <c r="E191" i="16"/>
  <c r="C191" i="16"/>
  <c r="D191" i="16" s="1"/>
  <c r="G191" i="16"/>
  <c r="F191" i="16" l="1"/>
  <c r="H191" i="16" s="1"/>
  <c r="J191" i="16" s="1"/>
  <c r="I191" i="16"/>
  <c r="AJ469" i="16"/>
  <c r="AH469" i="16"/>
  <c r="AI469" i="16"/>
  <c r="AK469" i="16"/>
  <c r="AL469" i="16" s="1"/>
  <c r="AG470" i="16" s="1"/>
  <c r="B192" i="16"/>
  <c r="AH470" i="16" l="1"/>
  <c r="AJ470" i="16"/>
  <c r="AK470" i="16"/>
  <c r="AL470" i="16" s="1"/>
  <c r="AG471" i="16" s="1"/>
  <c r="AI470" i="16"/>
  <c r="E192" i="16"/>
  <c r="C192" i="16"/>
  <c r="D192" i="16" s="1"/>
  <c r="G192" i="16"/>
  <c r="I192" i="16"/>
  <c r="F192" i="16" l="1"/>
  <c r="H192" i="16" s="1"/>
  <c r="J192" i="16" s="1"/>
  <c r="B193" i="16" s="1"/>
  <c r="AJ471" i="16"/>
  <c r="AK471" i="16"/>
  <c r="AL471" i="16" s="1"/>
  <c r="AG472" i="16" s="1"/>
  <c r="AI471" i="16"/>
  <c r="AH471" i="16"/>
  <c r="AJ472" i="16" l="1"/>
  <c r="AI472" i="16"/>
  <c r="AK472" i="16"/>
  <c r="AL472" i="16" s="1"/>
  <c r="AG473" i="16" s="1"/>
  <c r="AH472" i="16"/>
  <c r="C193" i="16"/>
  <c r="D193" i="16" s="1"/>
  <c r="G193" i="16"/>
  <c r="E193" i="16"/>
  <c r="F193" i="16"/>
  <c r="H193" i="16" s="1"/>
  <c r="J193" i="16" s="1"/>
  <c r="I193" i="16"/>
  <c r="AJ473" i="16" l="1"/>
  <c r="AH473" i="16"/>
  <c r="AI473" i="16"/>
  <c r="AK473" i="16"/>
  <c r="AL473" i="16" s="1"/>
  <c r="AG474" i="16" s="1"/>
  <c r="B194" i="16"/>
  <c r="AI474" i="16" l="1"/>
  <c r="AJ474" i="16"/>
  <c r="AH474" i="16"/>
  <c r="AK474" i="16"/>
  <c r="AL474" i="16" s="1"/>
  <c r="AG475" i="16" s="1"/>
  <c r="C194" i="16"/>
  <c r="D194" i="16" s="1"/>
  <c r="E194" i="16"/>
  <c r="I194" i="16"/>
  <c r="G194" i="16" l="1"/>
  <c r="F194" i="16"/>
  <c r="H194" i="16" s="1"/>
  <c r="J194" i="16" s="1"/>
  <c r="B195" i="16" s="1"/>
  <c r="AK475" i="16"/>
  <c r="AL475" i="16" s="1"/>
  <c r="AG476" i="16" s="1"/>
  <c r="AH475" i="16"/>
  <c r="AI475" i="16"/>
  <c r="AJ475" i="16"/>
  <c r="AH476" i="16" l="1"/>
  <c r="AK476" i="16"/>
  <c r="AL476" i="16" s="1"/>
  <c r="AG477" i="16" s="1"/>
  <c r="AJ476" i="16"/>
  <c r="AI476" i="16"/>
  <c r="C195" i="16"/>
  <c r="D195" i="16" s="1"/>
  <c r="G195" i="16"/>
  <c r="E195" i="16"/>
  <c r="I195" i="16" l="1"/>
  <c r="F195" i="16"/>
  <c r="H195" i="16" s="1"/>
  <c r="J195" i="16" s="1"/>
  <c r="B196" i="16" s="1"/>
  <c r="AI477" i="16"/>
  <c r="AK477" i="16"/>
  <c r="AL477" i="16" s="1"/>
  <c r="AG478" i="16" s="1"/>
  <c r="AH477" i="16"/>
  <c r="AJ477" i="16"/>
  <c r="AJ478" i="16" l="1"/>
  <c r="AK478" i="16"/>
  <c r="AL478" i="16" s="1"/>
  <c r="AG479" i="16" s="1"/>
  <c r="AH478" i="16"/>
  <c r="AI478" i="16"/>
  <c r="C196" i="16"/>
  <c r="D196" i="16" s="1"/>
  <c r="F196" i="16"/>
  <c r="E196" i="16"/>
  <c r="G196" i="16" l="1"/>
  <c r="H196" i="16" s="1"/>
  <c r="J196" i="16" s="1"/>
  <c r="B197" i="16" s="1"/>
  <c r="I196" i="16"/>
  <c r="AK479" i="16"/>
  <c r="AL479" i="16" s="1"/>
  <c r="AG480" i="16" s="1"/>
  <c r="AJ479" i="16"/>
  <c r="AI479" i="16"/>
  <c r="AH479" i="16"/>
  <c r="AH480" i="16" l="1"/>
  <c r="AK480" i="16"/>
  <c r="AL480" i="16" s="1"/>
  <c r="AG481" i="16" s="1"/>
  <c r="AJ480" i="16"/>
  <c r="AI480" i="16"/>
  <c r="E197" i="16"/>
  <c r="C197" i="16"/>
  <c r="D197" i="16" s="1"/>
  <c r="I197" i="16" l="1"/>
  <c r="F197" i="16"/>
  <c r="H197" i="16" s="1"/>
  <c r="J197" i="16" s="1"/>
  <c r="G197" i="16"/>
  <c r="AK481" i="16"/>
  <c r="AL481" i="16" s="1"/>
  <c r="AG482" i="16" s="1"/>
  <c r="AJ481" i="16"/>
  <c r="AI481" i="16"/>
  <c r="AH481" i="16"/>
  <c r="B198" i="16"/>
  <c r="AJ482" i="16" l="1"/>
  <c r="AK482" i="16"/>
  <c r="AL482" i="16" s="1"/>
  <c r="AG483" i="16" s="1"/>
  <c r="AI482" i="16"/>
  <c r="AH482" i="16"/>
  <c r="E198" i="16"/>
  <c r="C198" i="16"/>
  <c r="D198" i="16" s="1"/>
  <c r="G198" i="16" l="1"/>
  <c r="F198" i="16"/>
  <c r="H198" i="16" s="1"/>
  <c r="J198" i="16" s="1"/>
  <c r="B199" i="16" s="1"/>
  <c r="I198" i="16"/>
  <c r="AH483" i="16"/>
  <c r="AI483" i="16"/>
  <c r="AJ483" i="16"/>
  <c r="AK483" i="16"/>
  <c r="AL483" i="16" s="1"/>
  <c r="AG484" i="16" s="1"/>
  <c r="AJ484" i="16" l="1"/>
  <c r="AI484" i="16"/>
  <c r="AK484" i="16"/>
  <c r="AL484" i="16" s="1"/>
  <c r="AG485" i="16" s="1"/>
  <c r="AH484" i="16"/>
  <c r="E199" i="16"/>
  <c r="C199" i="16"/>
  <c r="D199" i="16" s="1"/>
  <c r="F199" i="16" l="1"/>
  <c r="H199" i="16" s="1"/>
  <c r="J199" i="16" s="1"/>
  <c r="I199" i="16"/>
  <c r="G199" i="16"/>
  <c r="AI485" i="16"/>
  <c r="AH485" i="16"/>
  <c r="AJ485" i="16"/>
  <c r="AK485" i="16"/>
  <c r="AL485" i="16" s="1"/>
  <c r="AG486" i="16" s="1"/>
  <c r="B200" i="16"/>
  <c r="AK486" i="16" l="1"/>
  <c r="AL486" i="16" s="1"/>
  <c r="AG487" i="16" s="1"/>
  <c r="AI486" i="16"/>
  <c r="AJ486" i="16"/>
  <c r="AH486" i="16"/>
  <c r="E200" i="16"/>
  <c r="C200" i="16"/>
  <c r="D200" i="16" s="1"/>
  <c r="G200" i="16"/>
  <c r="F200" i="16" l="1"/>
  <c r="H200" i="16" s="1"/>
  <c r="J200" i="16" s="1"/>
  <c r="I200" i="16"/>
  <c r="AK487" i="16"/>
  <c r="AL487" i="16" s="1"/>
  <c r="AG488" i="16" s="1"/>
  <c r="AI487" i="16"/>
  <c r="AJ487" i="16"/>
  <c r="AH487" i="16"/>
  <c r="B201" i="16"/>
  <c r="AJ488" i="16" l="1"/>
  <c r="AK488" i="16"/>
  <c r="AL488" i="16" s="1"/>
  <c r="AG489" i="16" s="1"/>
  <c r="AH488" i="16"/>
  <c r="AI488" i="16"/>
  <c r="C201" i="16"/>
  <c r="D201" i="16" s="1"/>
  <c r="E201" i="16"/>
  <c r="G201" i="16"/>
  <c r="F201" i="16" l="1"/>
  <c r="H201" i="16" s="1"/>
  <c r="J201" i="16" s="1"/>
  <c r="I201" i="16"/>
  <c r="AH489" i="16"/>
  <c r="AI489" i="16"/>
  <c r="AK489" i="16"/>
  <c r="AL489" i="16" s="1"/>
  <c r="AG490" i="16" s="1"/>
  <c r="AJ489" i="16"/>
  <c r="B202" i="16"/>
  <c r="AH490" i="16" l="1"/>
  <c r="AI490" i="16"/>
  <c r="AJ490" i="16"/>
  <c r="AK490" i="16"/>
  <c r="AL490" i="16" s="1"/>
  <c r="AG491" i="16" s="1"/>
  <c r="C202" i="16"/>
  <c r="D202" i="16" s="1"/>
  <c r="E202" i="16"/>
  <c r="I202" i="16"/>
  <c r="G202" i="16"/>
  <c r="F202" i="16" l="1"/>
  <c r="H202" i="16" s="1"/>
  <c r="J202" i="16" s="1"/>
  <c r="B203" i="16" s="1"/>
  <c r="AH491" i="16"/>
  <c r="AJ491" i="16"/>
  <c r="AK491" i="16"/>
  <c r="AL491" i="16" s="1"/>
  <c r="AG492" i="16" s="1"/>
  <c r="AI491" i="16"/>
  <c r="AJ492" i="16" l="1"/>
  <c r="AK492" i="16"/>
  <c r="AL492" i="16" s="1"/>
  <c r="AG493" i="16" s="1"/>
  <c r="AI492" i="16"/>
  <c r="AH492" i="16"/>
  <c r="E203" i="16"/>
  <c r="C203" i="16"/>
  <c r="D203" i="16" s="1"/>
  <c r="G203" i="16" l="1"/>
  <c r="F203" i="16"/>
  <c r="I203" i="16"/>
  <c r="AK493" i="16"/>
  <c r="AL493" i="16" s="1"/>
  <c r="AG494" i="16" s="1"/>
  <c r="AH493" i="16"/>
  <c r="AJ493" i="16"/>
  <c r="AI493" i="16"/>
  <c r="H203" i="16" l="1"/>
  <c r="J203" i="16" s="1"/>
  <c r="B204" i="16" s="1"/>
  <c r="E204" i="16" s="1"/>
  <c r="AH494" i="16"/>
  <c r="AI494" i="16"/>
  <c r="AJ494" i="16"/>
  <c r="AK494" i="16"/>
  <c r="AL494" i="16" s="1"/>
  <c r="AG495" i="16" s="1"/>
  <c r="G204" i="16" l="1"/>
  <c r="C204" i="16"/>
  <c r="D204" i="16" s="1"/>
  <c r="F204" i="16"/>
  <c r="H204" i="16" s="1"/>
  <c r="J204" i="16" s="1"/>
  <c r="B205" i="16" s="1"/>
  <c r="I204" i="16"/>
  <c r="AJ495" i="16"/>
  <c r="AH495" i="16"/>
  <c r="AI495" i="16"/>
  <c r="AK495" i="16"/>
  <c r="AL495" i="16" s="1"/>
  <c r="AG496" i="16" s="1"/>
  <c r="AI496" i="16" l="1"/>
  <c r="AJ496" i="16"/>
  <c r="AK496" i="16"/>
  <c r="AL496" i="16" s="1"/>
  <c r="AG497" i="16" s="1"/>
  <c r="AH496" i="16"/>
  <c r="C205" i="16"/>
  <c r="D205" i="16" s="1"/>
  <c r="E205" i="16"/>
  <c r="I205" i="16" l="1"/>
  <c r="F205" i="16"/>
  <c r="H205" i="16" s="1"/>
  <c r="J205" i="16" s="1"/>
  <c r="G205" i="16"/>
  <c r="AJ497" i="16"/>
  <c r="AK497" i="16"/>
  <c r="AL497" i="16" s="1"/>
  <c r="AG498" i="16" s="1"/>
  <c r="AH497" i="16"/>
  <c r="AI497" i="16"/>
  <c r="B206" i="16"/>
  <c r="AH498" i="16" l="1"/>
  <c r="AK498" i="16"/>
  <c r="AL498" i="16" s="1"/>
  <c r="AG499" i="16" s="1"/>
  <c r="AI498" i="16"/>
  <c r="AJ498" i="16"/>
  <c r="E206" i="16"/>
  <c r="C206" i="16"/>
  <c r="D206" i="16" s="1"/>
  <c r="F206" i="16" l="1"/>
  <c r="I206" i="16"/>
  <c r="G206" i="16"/>
  <c r="AK499" i="16"/>
  <c r="AL499" i="16" s="1"/>
  <c r="AG500" i="16" s="1"/>
  <c r="AJ499" i="16"/>
  <c r="AH499" i="16"/>
  <c r="AI499" i="16"/>
  <c r="H206" i="16" l="1"/>
  <c r="J206" i="16" s="1"/>
  <c r="B207" i="16" s="1"/>
  <c r="C207" i="16" s="1"/>
  <c r="D207" i="16" s="1"/>
  <c r="AH500" i="16"/>
  <c r="AK500" i="16"/>
  <c r="AL500" i="16" s="1"/>
  <c r="AG501" i="16" s="1"/>
  <c r="AJ500" i="16"/>
  <c r="AI500" i="16"/>
  <c r="E207" i="16" l="1"/>
  <c r="G207" i="16"/>
  <c r="F207" i="16"/>
  <c r="H207" i="16" s="1"/>
  <c r="J207" i="16" s="1"/>
  <c r="B208" i="16" s="1"/>
  <c r="I207" i="16"/>
  <c r="AK501" i="16"/>
  <c r="AL501" i="16" s="1"/>
  <c r="AG502" i="16" s="1"/>
  <c r="AJ501" i="16"/>
  <c r="AH501" i="16"/>
  <c r="AI501" i="16"/>
  <c r="AI502" i="16" l="1"/>
  <c r="AH502" i="16"/>
  <c r="AJ502" i="16"/>
  <c r="AK502" i="16"/>
  <c r="AL502" i="16" s="1"/>
  <c r="AG503" i="16" s="1"/>
  <c r="C208" i="16"/>
  <c r="D208" i="16" s="1"/>
  <c r="E208" i="16"/>
  <c r="F208" i="16" l="1"/>
  <c r="I208" i="16"/>
  <c r="G208" i="16"/>
  <c r="AI503" i="16"/>
  <c r="AH503" i="16"/>
  <c r="AK503" i="16"/>
  <c r="AL503" i="16" s="1"/>
  <c r="AG504" i="16" s="1"/>
  <c r="AJ503" i="16"/>
  <c r="H208" i="16" l="1"/>
  <c r="J208" i="16" s="1"/>
  <c r="B209" i="16" s="1"/>
  <c r="C209" i="16" s="1"/>
  <c r="D209" i="16" s="1"/>
  <c r="AJ504" i="16"/>
  <c r="AI504" i="16"/>
  <c r="AK504" i="16"/>
  <c r="AL504" i="16" s="1"/>
  <c r="AG505" i="16" s="1"/>
  <c r="AH504" i="16"/>
  <c r="E209" i="16" l="1"/>
  <c r="I209" i="16"/>
  <c r="G209" i="16"/>
  <c r="F209" i="16"/>
  <c r="H209" i="16" s="1"/>
  <c r="J209" i="16" s="1"/>
  <c r="B210" i="16" s="1"/>
  <c r="AJ505" i="16"/>
  <c r="AI505" i="16"/>
  <c r="AH505" i="16"/>
  <c r="AK505" i="16"/>
  <c r="AL505" i="16" s="1"/>
  <c r="AG506" i="16" s="1"/>
  <c r="AI506" i="16" l="1"/>
  <c r="AH506" i="16"/>
  <c r="AJ506" i="16"/>
  <c r="AK506" i="16"/>
  <c r="AL506" i="16" s="1"/>
  <c r="AG507" i="16" s="1"/>
  <c r="C210" i="16"/>
  <c r="D210" i="16" s="1"/>
  <c r="E210" i="16"/>
  <c r="G210" i="16"/>
  <c r="I210" i="16"/>
  <c r="F210" i="16" l="1"/>
  <c r="H210" i="16" s="1"/>
  <c r="J210" i="16" s="1"/>
  <c r="B211" i="16" s="1"/>
  <c r="AI507" i="16"/>
  <c r="AK507" i="16"/>
  <c r="AL507" i="16" s="1"/>
  <c r="AG508" i="16" s="1"/>
  <c r="AJ507" i="16"/>
  <c r="AH507" i="16"/>
  <c r="AI508" i="16" l="1"/>
  <c r="AK508" i="16"/>
  <c r="AL508" i="16" s="1"/>
  <c r="AG509" i="16" s="1"/>
  <c r="AH508" i="16"/>
  <c r="AJ508" i="16"/>
  <c r="C211" i="16"/>
  <c r="D211" i="16" s="1"/>
  <c r="E211" i="16"/>
  <c r="G211" i="16"/>
  <c r="F211" i="16" l="1"/>
  <c r="H211" i="16" s="1"/>
  <c r="J211" i="16" s="1"/>
  <c r="I211" i="16"/>
  <c r="AI509" i="16"/>
  <c r="AH509" i="16"/>
  <c r="AJ509" i="16"/>
  <c r="AK509" i="16"/>
  <c r="AL509" i="16" s="1"/>
  <c r="AG510" i="16" s="1"/>
  <c r="B212" i="16"/>
  <c r="AK510" i="16" l="1"/>
  <c r="AL510" i="16" s="1"/>
  <c r="AG511" i="16" s="1"/>
  <c r="AI510" i="16"/>
  <c r="AH510" i="16"/>
  <c r="AJ510" i="16"/>
  <c r="C212" i="16"/>
  <c r="D212" i="16" s="1"/>
  <c r="E212" i="16"/>
  <c r="I212" i="16" l="1"/>
  <c r="G212" i="16"/>
  <c r="F212" i="16"/>
  <c r="H212" i="16" s="1"/>
  <c r="J212" i="16" s="1"/>
  <c r="B213" i="16" s="1"/>
  <c r="AK511" i="16"/>
  <c r="AL511" i="16" s="1"/>
  <c r="AG512" i="16" s="1"/>
  <c r="AI511" i="16"/>
  <c r="AH511" i="16"/>
  <c r="AJ511" i="16"/>
  <c r="AJ512" i="16" l="1"/>
  <c r="AK512" i="16"/>
  <c r="AL512" i="16" s="1"/>
  <c r="AG513" i="16" s="1"/>
  <c r="AH512" i="16"/>
  <c r="AI512" i="16"/>
  <c r="E213" i="16"/>
  <c r="C213" i="16"/>
  <c r="D213" i="16" s="1"/>
  <c r="G213" i="16" l="1"/>
  <c r="I213" i="16"/>
  <c r="F213" i="16"/>
  <c r="H213" i="16" s="1"/>
  <c r="J213" i="16" s="1"/>
  <c r="B214" i="16" s="1"/>
  <c r="AK513" i="16"/>
  <c r="AL513" i="16" s="1"/>
  <c r="AG514" i="16" s="1"/>
  <c r="AJ513" i="16"/>
  <c r="AH513" i="16"/>
  <c r="AI513" i="16"/>
  <c r="AJ514" i="16" l="1"/>
  <c r="AI514" i="16"/>
  <c r="AK514" i="16"/>
  <c r="AL514" i="16" s="1"/>
  <c r="AG515" i="16" s="1"/>
  <c r="AH514" i="16"/>
  <c r="C214" i="16"/>
  <c r="D214" i="16" s="1"/>
  <c r="E214" i="16"/>
  <c r="F214" i="16" l="1"/>
  <c r="G214" i="16"/>
  <c r="I214" i="16"/>
  <c r="AH515" i="16"/>
  <c r="AI515" i="16"/>
  <c r="AJ515" i="16"/>
  <c r="AK515" i="16"/>
  <c r="AL515" i="16" s="1"/>
  <c r="AG516" i="16" s="1"/>
  <c r="H214" i="16" l="1"/>
  <c r="J214" i="16" s="1"/>
  <c r="B215" i="16" s="1"/>
  <c r="C215" i="16" s="1"/>
  <c r="D215" i="16" s="1"/>
  <c r="AH516" i="16"/>
  <c r="AJ516" i="16"/>
  <c r="AI516" i="16"/>
  <c r="AK516" i="16"/>
  <c r="AL516" i="16" s="1"/>
  <c r="AG517" i="16" s="1"/>
  <c r="E215" i="16" l="1"/>
  <c r="I215" i="16"/>
  <c r="F215" i="16"/>
  <c r="G215" i="16"/>
  <c r="AJ517" i="16"/>
  <c r="AK517" i="16"/>
  <c r="AL517" i="16" s="1"/>
  <c r="AG518" i="16" s="1"/>
  <c r="AH517" i="16"/>
  <c r="AI517" i="16"/>
  <c r="H215" i="16" l="1"/>
  <c r="J215" i="16" s="1"/>
  <c r="B216" i="16" s="1"/>
  <c r="C216" i="16" s="1"/>
  <c r="D216" i="16" s="1"/>
  <c r="AI518" i="16"/>
  <c r="AH518" i="16"/>
  <c r="AK518" i="16"/>
  <c r="AL518" i="16" s="1"/>
  <c r="AG519" i="16" s="1"/>
  <c r="AJ518" i="16"/>
  <c r="I216" i="16" l="1"/>
  <c r="E216" i="16"/>
  <c r="G216" i="16"/>
  <c r="F216" i="16"/>
  <c r="H216" i="16" s="1"/>
  <c r="J216" i="16" s="1"/>
  <c r="B217" i="16" s="1"/>
  <c r="AI519" i="16"/>
  <c r="AH519" i="16"/>
  <c r="AJ519" i="16"/>
  <c r="AK519" i="16"/>
  <c r="AL519" i="16" s="1"/>
  <c r="AG520" i="16" s="1"/>
  <c r="AJ520" i="16" l="1"/>
  <c r="AI520" i="16"/>
  <c r="AH520" i="16"/>
  <c r="AK520" i="16"/>
  <c r="AL520" i="16" s="1"/>
  <c r="AG521" i="16" s="1"/>
  <c r="E217" i="16"/>
  <c r="C217" i="16"/>
  <c r="D217" i="16" s="1"/>
  <c r="G217" i="16" l="1"/>
  <c r="F217" i="16"/>
  <c r="H217" i="16" s="1"/>
  <c r="J217" i="16" s="1"/>
  <c r="B218" i="16" s="1"/>
  <c r="I217" i="16"/>
  <c r="AJ521" i="16"/>
  <c r="AI521" i="16"/>
  <c r="AH521" i="16"/>
  <c r="AK521" i="16"/>
  <c r="AL521" i="16" s="1"/>
  <c r="AG522" i="16" s="1"/>
  <c r="AJ522" i="16" l="1"/>
  <c r="AK522" i="16"/>
  <c r="AL522" i="16" s="1"/>
  <c r="AG523" i="16" s="1"/>
  <c r="AI522" i="16"/>
  <c r="AH522" i="16"/>
  <c r="E218" i="16"/>
  <c r="C218" i="16"/>
  <c r="D218" i="16" s="1"/>
  <c r="G218" i="16"/>
  <c r="I218" i="16" l="1"/>
  <c r="F218" i="16"/>
  <c r="H218" i="16" s="1"/>
  <c r="J218" i="16" s="1"/>
  <c r="B219" i="16" s="1"/>
  <c r="AJ523" i="16"/>
  <c r="AK523" i="16"/>
  <c r="AL523" i="16" s="1"/>
  <c r="AG524" i="16" s="1"/>
  <c r="AI523" i="16"/>
  <c r="AH523" i="16"/>
  <c r="AJ524" i="16" l="1"/>
  <c r="AI524" i="16"/>
  <c r="AK524" i="16"/>
  <c r="AL524" i="16" s="1"/>
  <c r="AG525" i="16" s="1"/>
  <c r="AH524" i="16"/>
  <c r="C219" i="16"/>
  <c r="D219" i="16" s="1"/>
  <c r="I219" i="16"/>
  <c r="G219" i="16"/>
  <c r="E219" i="16"/>
  <c r="F219" i="16" l="1"/>
  <c r="H219" i="16" s="1"/>
  <c r="J219" i="16" s="1"/>
  <c r="B220" i="16" s="1"/>
  <c r="AI525" i="16"/>
  <c r="AK525" i="16"/>
  <c r="AL525" i="16" s="1"/>
  <c r="AG526" i="16" s="1"/>
  <c r="AH525" i="16"/>
  <c r="AJ525" i="16"/>
  <c r="AK526" i="16" l="1"/>
  <c r="AL526" i="16" s="1"/>
  <c r="AG527" i="16" s="1"/>
  <c r="AI526" i="16"/>
  <c r="AJ526" i="16"/>
  <c r="AH526" i="16"/>
  <c r="E220" i="16"/>
  <c r="C220" i="16"/>
  <c r="D220" i="16" s="1"/>
  <c r="I220" i="16" l="1"/>
  <c r="F220" i="16"/>
  <c r="H220" i="16" s="1"/>
  <c r="J220" i="16" s="1"/>
  <c r="G220" i="16"/>
  <c r="AI527" i="16"/>
  <c r="AH527" i="16"/>
  <c r="AJ527" i="16"/>
  <c r="AK527" i="16"/>
  <c r="AL527" i="16" s="1"/>
  <c r="AG528" i="16" s="1"/>
  <c r="B221" i="16"/>
  <c r="AK528" i="16" l="1"/>
  <c r="AL528" i="16" s="1"/>
  <c r="AG529" i="16" s="1"/>
  <c r="AJ528" i="16"/>
  <c r="AI528" i="16"/>
  <c r="AH528" i="16"/>
  <c r="E221" i="16"/>
  <c r="C221" i="16"/>
  <c r="D221" i="16" s="1"/>
  <c r="I221" i="16" l="1"/>
  <c r="F221" i="16"/>
  <c r="H221" i="16" s="1"/>
  <c r="J221" i="16" s="1"/>
  <c r="B222" i="16" s="1"/>
  <c r="G221" i="16"/>
  <c r="AJ529" i="16"/>
  <c r="AK529" i="16"/>
  <c r="AL529" i="16" s="1"/>
  <c r="AG530" i="16" s="1"/>
  <c r="AI529" i="16"/>
  <c r="AH529" i="16"/>
  <c r="AK530" i="16" l="1"/>
  <c r="AL530" i="16" s="1"/>
  <c r="AG531" i="16" s="1"/>
  <c r="AI530" i="16"/>
  <c r="AH530" i="16"/>
  <c r="AJ530" i="16"/>
  <c r="C222" i="16"/>
  <c r="D222" i="16" s="1"/>
  <c r="E222" i="16"/>
  <c r="G222" i="16"/>
  <c r="F222" i="16" l="1"/>
  <c r="H222" i="16" s="1"/>
  <c r="J222" i="16" s="1"/>
  <c r="B223" i="16" s="1"/>
  <c r="I222" i="16"/>
  <c r="AK531" i="16"/>
  <c r="AL531" i="16" s="1"/>
  <c r="AG532" i="16" s="1"/>
  <c r="AH531" i="16"/>
  <c r="AJ531" i="16"/>
  <c r="AI531" i="16"/>
  <c r="AH532" i="16" l="1"/>
  <c r="AI532" i="16"/>
  <c r="AJ532" i="16"/>
  <c r="AK532" i="16"/>
  <c r="AL532" i="16" s="1"/>
  <c r="AG533" i="16" s="1"/>
  <c r="E223" i="16"/>
  <c r="C223" i="16"/>
  <c r="D223" i="16" s="1"/>
  <c r="I223" i="16" l="1"/>
  <c r="G223" i="16"/>
  <c r="F223" i="16"/>
  <c r="H223" i="16" s="1"/>
  <c r="J223" i="16" s="1"/>
  <c r="B224" i="16" s="1"/>
  <c r="AH533" i="16"/>
  <c r="AI533" i="16"/>
  <c r="AK533" i="16"/>
  <c r="AL533" i="16" s="1"/>
  <c r="AG534" i="16" s="1"/>
  <c r="AJ533" i="16"/>
  <c r="AJ534" i="16" l="1"/>
  <c r="AI534" i="16"/>
  <c r="AK534" i="16"/>
  <c r="AL534" i="16" s="1"/>
  <c r="AG535" i="16" s="1"/>
  <c r="AH534" i="16"/>
  <c r="C224" i="16"/>
  <c r="D224" i="16" s="1"/>
  <c r="G224" i="16"/>
  <c r="F224" i="16"/>
  <c r="H224" i="16" s="1"/>
  <c r="J224" i="16" s="1"/>
  <c r="I224" i="16"/>
  <c r="E224" i="16"/>
  <c r="AJ535" i="16" l="1"/>
  <c r="AK535" i="16"/>
  <c r="AL535" i="16" s="1"/>
  <c r="AG536" i="16" s="1"/>
  <c r="AH535" i="16"/>
  <c r="AI535" i="16"/>
  <c r="B225" i="16"/>
  <c r="AJ536" i="16" l="1"/>
  <c r="AK536" i="16"/>
  <c r="AL536" i="16" s="1"/>
  <c r="AG537" i="16" s="1"/>
  <c r="AH536" i="16"/>
  <c r="AI536" i="16"/>
  <c r="C225" i="16"/>
  <c r="D225" i="16" s="1"/>
  <c r="I225" i="16"/>
  <c r="E225" i="16"/>
  <c r="F225" i="16"/>
  <c r="H225" i="16" s="1"/>
  <c r="J225" i="16" s="1"/>
  <c r="G225" i="16"/>
  <c r="AI537" i="16" l="1"/>
  <c r="AK537" i="16"/>
  <c r="AL537" i="16" s="1"/>
  <c r="AG538" i="16" s="1"/>
  <c r="AH537" i="16"/>
  <c r="AJ537" i="16"/>
  <c r="B226" i="16"/>
  <c r="AJ538" i="16" l="1"/>
  <c r="AI538" i="16"/>
  <c r="AH538" i="16"/>
  <c r="AK538" i="16"/>
  <c r="AL538" i="16" s="1"/>
  <c r="AG539" i="16" s="1"/>
  <c r="E226" i="16"/>
  <c r="C226" i="16"/>
  <c r="D226" i="16" s="1"/>
  <c r="I226" i="16" l="1"/>
  <c r="G226" i="16"/>
  <c r="F226" i="16"/>
  <c r="H226" i="16" s="1"/>
  <c r="J226" i="16" s="1"/>
  <c r="B227" i="16" s="1"/>
  <c r="AI539" i="16"/>
  <c r="AH539" i="16"/>
  <c r="AK539" i="16"/>
  <c r="AL539" i="16" s="1"/>
  <c r="AG540" i="16" s="1"/>
  <c r="AJ539" i="16"/>
  <c r="AH540" i="16" l="1"/>
  <c r="AJ540" i="16"/>
  <c r="AI540" i="16"/>
  <c r="AK540" i="16"/>
  <c r="AL540" i="16" s="1"/>
  <c r="AG541" i="16" s="1"/>
  <c r="C227" i="16"/>
  <c r="D227" i="16" s="1"/>
  <c r="E227" i="16"/>
  <c r="G227" i="16" l="1"/>
  <c r="F227" i="16"/>
  <c r="H227" i="16" s="1"/>
  <c r="J227" i="16" s="1"/>
  <c r="B228" i="16" s="1"/>
  <c r="I227" i="16"/>
  <c r="AI541" i="16"/>
  <c r="AJ541" i="16"/>
  <c r="AK541" i="16"/>
  <c r="AL541" i="16" s="1"/>
  <c r="AG542" i="16" s="1"/>
  <c r="AH541" i="16"/>
  <c r="AH542" i="16" l="1"/>
  <c r="AK542" i="16"/>
  <c r="AL542" i="16" s="1"/>
  <c r="AG543" i="16" s="1"/>
  <c r="AJ542" i="16"/>
  <c r="AI542" i="16"/>
  <c r="C228" i="16"/>
  <c r="D228" i="16" s="1"/>
  <c r="E228" i="16"/>
  <c r="F228" i="16" l="1"/>
  <c r="I228" i="16"/>
  <c r="G228" i="16"/>
  <c r="AJ543" i="16"/>
  <c r="AH543" i="16"/>
  <c r="AK543" i="16"/>
  <c r="AL543" i="16" s="1"/>
  <c r="AG544" i="16" s="1"/>
  <c r="AI543" i="16"/>
  <c r="H228" i="16" l="1"/>
  <c r="J228" i="16" s="1"/>
  <c r="B229" i="16" s="1"/>
  <c r="C229" i="16" s="1"/>
  <c r="D229" i="16" s="1"/>
  <c r="AH544" i="16"/>
  <c r="AK544" i="16"/>
  <c r="AL544" i="16" s="1"/>
  <c r="AG545" i="16" s="1"/>
  <c r="AI544" i="16"/>
  <c r="AJ544" i="16"/>
  <c r="E229" i="16" l="1"/>
  <c r="G229" i="16"/>
  <c r="I229" i="16"/>
  <c r="F229" i="16"/>
  <c r="H229" i="16" s="1"/>
  <c r="J229" i="16" s="1"/>
  <c r="B230" i="16" s="1"/>
  <c r="AJ545" i="16"/>
  <c r="AK545" i="16"/>
  <c r="AL545" i="16" s="1"/>
  <c r="AG546" i="16" s="1"/>
  <c r="AH545" i="16"/>
  <c r="AI545" i="16"/>
  <c r="AK546" i="16" l="1"/>
  <c r="AL546" i="16" s="1"/>
  <c r="AG547" i="16" s="1"/>
  <c r="AI546" i="16"/>
  <c r="AJ546" i="16"/>
  <c r="AH546" i="16"/>
  <c r="E230" i="16"/>
  <c r="C230" i="16"/>
  <c r="D230" i="16" s="1"/>
  <c r="G230" i="16" l="1"/>
  <c r="I230" i="16"/>
  <c r="F230" i="16"/>
  <c r="H230" i="16" s="1"/>
  <c r="J230" i="16" s="1"/>
  <c r="B231" i="16" s="1"/>
  <c r="AI547" i="16"/>
  <c r="AK547" i="16"/>
  <c r="AL547" i="16" s="1"/>
  <c r="AG548" i="16" s="1"/>
  <c r="AJ547" i="16"/>
  <c r="AH547" i="16"/>
  <c r="AI548" i="16" l="1"/>
  <c r="AJ548" i="16"/>
  <c r="AH548" i="16"/>
  <c r="AK548" i="16"/>
  <c r="AL548" i="16" s="1"/>
  <c r="AG549" i="16" s="1"/>
  <c r="E231" i="16"/>
  <c r="C231" i="16"/>
  <c r="D231" i="16" s="1"/>
  <c r="G231" i="16" l="1"/>
  <c r="I231" i="16"/>
  <c r="F231" i="16"/>
  <c r="H231" i="16" s="1"/>
  <c r="J231" i="16" s="1"/>
  <c r="B232" i="16" s="1"/>
  <c r="AJ549" i="16"/>
  <c r="AH549" i="16"/>
  <c r="AK549" i="16"/>
  <c r="AL549" i="16" s="1"/>
  <c r="AG550" i="16" s="1"/>
  <c r="AI549" i="16"/>
  <c r="AI550" i="16" l="1"/>
  <c r="AJ550" i="16"/>
  <c r="AK550" i="16"/>
  <c r="AL550" i="16" s="1"/>
  <c r="AG551" i="16" s="1"/>
  <c r="AH550" i="16"/>
  <c r="C232" i="16"/>
  <c r="D232" i="16" s="1"/>
  <c r="E232" i="16"/>
  <c r="G232" i="16" l="1"/>
  <c r="F232" i="16"/>
  <c r="H232" i="16" s="1"/>
  <c r="J232" i="16" s="1"/>
  <c r="B233" i="16" s="1"/>
  <c r="I232" i="16"/>
  <c r="AJ551" i="16"/>
  <c r="AH551" i="16"/>
  <c r="AK551" i="16"/>
  <c r="AL551" i="16" s="1"/>
  <c r="AG552" i="16" s="1"/>
  <c r="AI551" i="16"/>
  <c r="AK552" i="16" l="1"/>
  <c r="AL552" i="16" s="1"/>
  <c r="AG553" i="16" s="1"/>
  <c r="AJ552" i="16"/>
  <c r="AI552" i="16"/>
  <c r="AH552" i="16"/>
  <c r="C233" i="16"/>
  <c r="D233" i="16" s="1"/>
  <c r="E233" i="16"/>
  <c r="G233" i="16" l="1"/>
  <c r="F233" i="16"/>
  <c r="H233" i="16" s="1"/>
  <c r="J233" i="16" s="1"/>
  <c r="B234" i="16" s="1"/>
  <c r="I233" i="16"/>
  <c r="AJ553" i="16"/>
  <c r="AI553" i="16"/>
  <c r="AH553" i="16"/>
  <c r="AK553" i="16"/>
  <c r="AL553" i="16" s="1"/>
  <c r="AG554" i="16" s="1"/>
  <c r="AJ554" i="16" l="1"/>
  <c r="AI554" i="16"/>
  <c r="AH554" i="16"/>
  <c r="AK554" i="16"/>
  <c r="AL554" i="16" s="1"/>
  <c r="AG555" i="16" s="1"/>
  <c r="C234" i="16"/>
  <c r="D234" i="16" s="1"/>
  <c r="G234" i="16"/>
  <c r="E234" i="16"/>
  <c r="I234" i="16"/>
  <c r="F234" i="16" l="1"/>
  <c r="H234" i="16" s="1"/>
  <c r="J234" i="16" s="1"/>
  <c r="B235" i="16" s="1"/>
  <c r="AK555" i="16"/>
  <c r="AL555" i="16" s="1"/>
  <c r="AG556" i="16" s="1"/>
  <c r="AI555" i="16"/>
  <c r="AH555" i="16"/>
  <c r="AJ555" i="16"/>
  <c r="AJ556" i="16" l="1"/>
  <c r="AH556" i="16"/>
  <c r="AI556" i="16"/>
  <c r="AK556" i="16"/>
  <c r="AL556" i="16" s="1"/>
  <c r="AG557" i="16" s="1"/>
  <c r="C235" i="16"/>
  <c r="D235" i="16" s="1"/>
  <c r="G235" i="16"/>
  <c r="E235" i="16"/>
  <c r="F235" i="16" l="1"/>
  <c r="H235" i="16" s="1"/>
  <c r="J235" i="16" s="1"/>
  <c r="B236" i="16" s="1"/>
  <c r="I235" i="16"/>
  <c r="AH557" i="16"/>
  <c r="AI557" i="16"/>
  <c r="AK557" i="16"/>
  <c r="AL557" i="16" s="1"/>
  <c r="AG558" i="16" s="1"/>
  <c r="AJ557" i="16"/>
  <c r="AK558" i="16" l="1"/>
  <c r="AL558" i="16" s="1"/>
  <c r="AG559" i="16" s="1"/>
  <c r="AI558" i="16"/>
  <c r="AJ558" i="16"/>
  <c r="AH558" i="16"/>
  <c r="C236" i="16"/>
  <c r="D236" i="16" s="1"/>
  <c r="G236" i="16"/>
  <c r="E236" i="16"/>
  <c r="F236" i="16"/>
  <c r="H236" i="16" s="1"/>
  <c r="J236" i="16" s="1"/>
  <c r="I236" i="16"/>
  <c r="AI559" i="16" l="1"/>
  <c r="AH559" i="16"/>
  <c r="AJ559" i="16"/>
  <c r="AK559" i="16"/>
  <c r="AL559" i="16" s="1"/>
  <c r="AG560" i="16" s="1"/>
  <c r="B237" i="16"/>
  <c r="AH560" i="16" l="1"/>
  <c r="AJ560" i="16"/>
  <c r="AI560" i="16"/>
  <c r="AK560" i="16"/>
  <c r="AL560" i="16" s="1"/>
  <c r="AG561" i="16" s="1"/>
  <c r="C237" i="16"/>
  <c r="D237" i="16" s="1"/>
  <c r="E237" i="16"/>
  <c r="G237" i="16"/>
  <c r="I237" i="16" l="1"/>
  <c r="F237" i="16"/>
  <c r="H237" i="16" s="1"/>
  <c r="J237" i="16" s="1"/>
  <c r="B238" i="16" s="1"/>
  <c r="AH561" i="16"/>
  <c r="AJ561" i="16"/>
  <c r="AK561" i="16"/>
  <c r="AL561" i="16" s="1"/>
  <c r="AG562" i="16" s="1"/>
  <c r="AI561" i="16"/>
  <c r="AH562" i="16" l="1"/>
  <c r="AI562" i="16"/>
  <c r="AK562" i="16"/>
  <c r="AL562" i="16" s="1"/>
  <c r="AG563" i="16" s="1"/>
  <c r="AJ562" i="16"/>
  <c r="C238" i="16"/>
  <c r="D238" i="16" s="1"/>
  <c r="I238" i="16"/>
  <c r="E238" i="16"/>
  <c r="F238" i="16" l="1"/>
  <c r="H238" i="16" s="1"/>
  <c r="J238" i="16" s="1"/>
  <c r="G238" i="16"/>
  <c r="AK563" i="16"/>
  <c r="AL563" i="16" s="1"/>
  <c r="AG564" i="16" s="1"/>
  <c r="AH563" i="16"/>
  <c r="AI563" i="16"/>
  <c r="AJ563" i="16"/>
  <c r="B239" i="16"/>
  <c r="AJ564" i="16" l="1"/>
  <c r="AI564" i="16"/>
  <c r="AH564" i="16"/>
  <c r="AK564" i="16"/>
  <c r="AL564" i="16" s="1"/>
  <c r="AG565" i="16" s="1"/>
  <c r="E239" i="16"/>
  <c r="C239" i="16"/>
  <c r="D239" i="16" s="1"/>
  <c r="I239" i="16" l="1"/>
  <c r="F239" i="16"/>
  <c r="H239" i="16" s="1"/>
  <c r="J239" i="16" s="1"/>
  <c r="B240" i="16" s="1"/>
  <c r="G239" i="16"/>
  <c r="AJ565" i="16"/>
  <c r="AK565" i="16"/>
  <c r="AL565" i="16" s="1"/>
  <c r="AG566" i="16" s="1"/>
  <c r="AI565" i="16"/>
  <c r="AH565" i="16"/>
  <c r="AH566" i="16" l="1"/>
  <c r="AJ566" i="16"/>
  <c r="AK566" i="16"/>
  <c r="AL566" i="16" s="1"/>
  <c r="AG567" i="16" s="1"/>
  <c r="AI566" i="16"/>
  <c r="C240" i="16"/>
  <c r="D240" i="16" s="1"/>
  <c r="E240" i="16"/>
  <c r="F240" i="16" l="1"/>
  <c r="H240" i="16" s="1"/>
  <c r="J240" i="16" s="1"/>
  <c r="G240" i="16"/>
  <c r="I240" i="16"/>
  <c r="AJ567" i="16"/>
  <c r="AH567" i="16"/>
  <c r="AK567" i="16"/>
  <c r="AL567" i="16" s="1"/>
  <c r="AG568" i="16" s="1"/>
  <c r="AI567" i="16"/>
  <c r="B241" i="16"/>
  <c r="AI568" i="16" l="1"/>
  <c r="AK568" i="16"/>
  <c r="AL568" i="16" s="1"/>
  <c r="AG569" i="16" s="1"/>
  <c r="AH568" i="16"/>
  <c r="AJ568" i="16"/>
  <c r="C241" i="16"/>
  <c r="D241" i="16" s="1"/>
  <c r="I241" i="16"/>
  <c r="F241" i="16"/>
  <c r="E241" i="16"/>
  <c r="G241" i="16" l="1"/>
  <c r="H241" i="16" s="1"/>
  <c r="J241" i="16" s="1"/>
  <c r="B242" i="16" s="1"/>
  <c r="AI569" i="16"/>
  <c r="AK569" i="16"/>
  <c r="AL569" i="16" s="1"/>
  <c r="AG570" i="16" s="1"/>
  <c r="AH569" i="16"/>
  <c r="AJ569" i="16"/>
  <c r="AJ570" i="16" l="1"/>
  <c r="AI570" i="16"/>
  <c r="AK570" i="16"/>
  <c r="AL570" i="16" s="1"/>
  <c r="AG571" i="16" s="1"/>
  <c r="AH570" i="16"/>
  <c r="C242" i="16"/>
  <c r="D242" i="16" s="1"/>
  <c r="F242" i="16"/>
  <c r="H242" i="16" s="1"/>
  <c r="G242" i="16"/>
  <c r="E242" i="16"/>
  <c r="I242" i="16" l="1"/>
  <c r="J242" i="16" s="1"/>
  <c r="B243" i="16" s="1"/>
  <c r="AJ571" i="16"/>
  <c r="AH571" i="16"/>
  <c r="AI571" i="16"/>
  <c r="AK571" i="16"/>
  <c r="AL571" i="16" s="1"/>
  <c r="AG572" i="16" s="1"/>
  <c r="AH572" i="16" l="1"/>
  <c r="AK572" i="16"/>
  <c r="AL572" i="16" s="1"/>
  <c r="AG573" i="16" s="1"/>
  <c r="AI572" i="16"/>
  <c r="AJ572" i="16"/>
  <c r="C243" i="16"/>
  <c r="D243" i="16" s="1"/>
  <c r="E243" i="16"/>
  <c r="I243" i="16"/>
  <c r="G243" i="16" l="1"/>
  <c r="F243" i="16"/>
  <c r="H243" i="16" s="1"/>
  <c r="J243" i="16" s="1"/>
  <c r="B244" i="16" s="1"/>
  <c r="AI573" i="16"/>
  <c r="AJ573" i="16"/>
  <c r="AK573" i="16"/>
  <c r="AL573" i="16" s="1"/>
  <c r="AG574" i="16" s="1"/>
  <c r="AH573" i="16"/>
  <c r="AJ574" i="16" l="1"/>
  <c r="AK574" i="16"/>
  <c r="AL574" i="16" s="1"/>
  <c r="AG575" i="16" s="1"/>
  <c r="AH574" i="16"/>
  <c r="AI574" i="16"/>
  <c r="C244" i="16"/>
  <c r="D244" i="16" s="1"/>
  <c r="E244" i="16"/>
  <c r="I244" i="16" l="1"/>
  <c r="F244" i="16"/>
  <c r="H244" i="16" s="1"/>
  <c r="J244" i="16" s="1"/>
  <c r="G244" i="16"/>
  <c r="AJ575" i="16"/>
  <c r="AI575" i="16"/>
  <c r="AK575" i="16"/>
  <c r="AL575" i="16" s="1"/>
  <c r="AG576" i="16" s="1"/>
  <c r="AH575" i="16"/>
  <c r="B245" i="16"/>
  <c r="AI576" i="16" l="1"/>
  <c r="AH576" i="16"/>
  <c r="AJ576" i="16"/>
  <c r="AK576" i="16"/>
  <c r="AL576" i="16" s="1"/>
  <c r="AG577" i="16" s="1"/>
  <c r="C245" i="16"/>
  <c r="D245" i="16" s="1"/>
  <c r="E245" i="16"/>
  <c r="F245" i="16" l="1"/>
  <c r="H245" i="16" s="1"/>
  <c r="J245" i="16" s="1"/>
  <c r="B246" i="16" s="1"/>
  <c r="G245" i="16"/>
  <c r="I245" i="16"/>
  <c r="AJ577" i="16"/>
  <c r="AI577" i="16"/>
  <c r="AH577" i="16"/>
  <c r="AK577" i="16"/>
  <c r="AL577" i="16" s="1"/>
  <c r="AG578" i="16" s="1"/>
  <c r="AJ578" i="16" l="1"/>
  <c r="AI578" i="16"/>
  <c r="AK578" i="16"/>
  <c r="AL578" i="16" s="1"/>
  <c r="AG579" i="16" s="1"/>
  <c r="AH578" i="16"/>
  <c r="C246" i="16"/>
  <c r="D246" i="16" s="1"/>
  <c r="E246" i="16"/>
  <c r="G246" i="16"/>
  <c r="I246" i="16"/>
  <c r="F246" i="16" l="1"/>
  <c r="H246" i="16" s="1"/>
  <c r="J246" i="16" s="1"/>
  <c r="B247" i="16" s="1"/>
  <c r="AK579" i="16"/>
  <c r="AL579" i="16" s="1"/>
  <c r="AG580" i="16" s="1"/>
  <c r="AJ579" i="16"/>
  <c r="AI579" i="16"/>
  <c r="AH579" i="16"/>
  <c r="AH580" i="16" l="1"/>
  <c r="AJ580" i="16"/>
  <c r="AI580" i="16"/>
  <c r="AK580" i="16"/>
  <c r="AL580" i="16" s="1"/>
  <c r="AG581" i="16" s="1"/>
  <c r="C247" i="16"/>
  <c r="D247" i="16" s="1"/>
  <c r="E247" i="16"/>
  <c r="I247" i="16" l="1"/>
  <c r="G247" i="16"/>
  <c r="F247" i="16"/>
  <c r="H247" i="16" s="1"/>
  <c r="J247" i="16" s="1"/>
  <c r="B248" i="16" s="1"/>
  <c r="AI581" i="16"/>
  <c r="AH581" i="16"/>
  <c r="AK581" i="16"/>
  <c r="AL581" i="16" s="1"/>
  <c r="AG582" i="16" s="1"/>
  <c r="AJ581" i="16"/>
  <c r="AH582" i="16" l="1"/>
  <c r="AK582" i="16"/>
  <c r="AL582" i="16" s="1"/>
  <c r="AG583" i="16" s="1"/>
  <c r="AJ582" i="16"/>
  <c r="AI582" i="16"/>
  <c r="C248" i="16"/>
  <c r="D248" i="16" s="1"/>
  <c r="E248" i="16"/>
  <c r="I248" i="16" l="1"/>
  <c r="G248" i="16"/>
  <c r="F248" i="16"/>
  <c r="H248" i="16" s="1"/>
  <c r="J248" i="16" s="1"/>
  <c r="B249" i="16" s="1"/>
  <c r="AH583" i="16"/>
  <c r="AI583" i="16"/>
  <c r="AK583" i="16"/>
  <c r="AL583" i="16" s="1"/>
  <c r="AG584" i="16" s="1"/>
  <c r="AJ583" i="16"/>
  <c r="AK584" i="16" l="1"/>
  <c r="AL584" i="16" s="1"/>
  <c r="AG585" i="16" s="1"/>
  <c r="AI584" i="16"/>
  <c r="AH584" i="16"/>
  <c r="AJ584" i="16"/>
  <c r="C249" i="16"/>
  <c r="D249" i="16" s="1"/>
  <c r="F249" i="16"/>
  <c r="E249" i="16"/>
  <c r="I249" i="16" l="1"/>
  <c r="G249" i="16"/>
  <c r="H249" i="16" s="1"/>
  <c r="J249" i="16" s="1"/>
  <c r="B250" i="16" s="1"/>
  <c r="AJ585" i="16"/>
  <c r="AI585" i="16"/>
  <c r="AK585" i="16"/>
  <c r="AL585" i="16" s="1"/>
  <c r="AG586" i="16" s="1"/>
  <c r="AH585" i="16"/>
  <c r="AJ586" i="16" l="1"/>
  <c r="AH586" i="16"/>
  <c r="AI586" i="16"/>
  <c r="AK586" i="16"/>
  <c r="AL586" i="16" s="1"/>
  <c r="AG587" i="16" s="1"/>
  <c r="C250" i="16"/>
  <c r="D250" i="16" s="1"/>
  <c r="E250" i="16"/>
  <c r="G250" i="16" l="1"/>
  <c r="I250" i="16"/>
  <c r="F250" i="16"/>
  <c r="H250" i="16" s="1"/>
  <c r="J250" i="16" s="1"/>
  <c r="B251" i="16" s="1"/>
  <c r="AI587" i="16"/>
  <c r="AK587" i="16"/>
  <c r="AL587" i="16" s="1"/>
  <c r="AG588" i="16" s="1"/>
  <c r="AH587" i="16"/>
  <c r="AJ587" i="16"/>
  <c r="AJ588" i="16" l="1"/>
  <c r="AI588" i="16"/>
  <c r="AH588" i="16"/>
  <c r="AK588" i="16"/>
  <c r="AL588" i="16" s="1"/>
  <c r="AG589" i="16" s="1"/>
  <c r="E251" i="16"/>
  <c r="C251" i="16"/>
  <c r="D251" i="16" s="1"/>
  <c r="G251" i="16" l="1"/>
  <c r="F251" i="16"/>
  <c r="H251" i="16" s="1"/>
  <c r="J251" i="16" s="1"/>
  <c r="B252" i="16" s="1"/>
  <c r="I251" i="16"/>
  <c r="AK589" i="16"/>
  <c r="AL589" i="16" s="1"/>
  <c r="AG590" i="16" s="1"/>
  <c r="AI589" i="16"/>
  <c r="AJ589" i="16"/>
  <c r="AH589" i="16"/>
  <c r="AH590" i="16" l="1"/>
  <c r="AJ590" i="16"/>
  <c r="AK590" i="16"/>
  <c r="AL590" i="16" s="1"/>
  <c r="AG591" i="16" s="1"/>
  <c r="AI590" i="16"/>
  <c r="C252" i="16"/>
  <c r="D252" i="16" s="1"/>
  <c r="E252" i="16"/>
  <c r="F252" i="16" l="1"/>
  <c r="I252" i="16"/>
  <c r="G252" i="16"/>
  <c r="AJ591" i="16"/>
  <c r="AK591" i="16"/>
  <c r="AL591" i="16" s="1"/>
  <c r="AG592" i="16" s="1"/>
  <c r="AI591" i="16"/>
  <c r="AH591" i="16"/>
  <c r="H252" i="16" l="1"/>
  <c r="J252" i="16" s="1"/>
  <c r="B253" i="16" s="1"/>
  <c r="C253" i="16" s="1"/>
  <c r="D253" i="16" s="1"/>
  <c r="AH592" i="16"/>
  <c r="AK592" i="16"/>
  <c r="AL592" i="16" s="1"/>
  <c r="AG593" i="16" s="1"/>
  <c r="AI592" i="16"/>
  <c r="AJ592" i="16"/>
  <c r="E253" i="16" l="1"/>
  <c r="G253" i="16"/>
  <c r="I253" i="16"/>
  <c r="F253" i="16"/>
  <c r="H253" i="16" s="1"/>
  <c r="J253" i="16" s="1"/>
  <c r="B254" i="16" s="1"/>
  <c r="AH593" i="16"/>
  <c r="AK593" i="16"/>
  <c r="AL593" i="16" s="1"/>
  <c r="AG594" i="16" s="1"/>
  <c r="AJ593" i="16"/>
  <c r="AI593" i="16"/>
  <c r="AI594" i="16" l="1"/>
  <c r="AK594" i="16"/>
  <c r="AL594" i="16" s="1"/>
  <c r="AG595" i="16" s="1"/>
  <c r="AJ594" i="16"/>
  <c r="AH594" i="16"/>
  <c r="E254" i="16"/>
  <c r="C254" i="16"/>
  <c r="D254" i="16" s="1"/>
  <c r="G254" i="16"/>
  <c r="I254" i="16" l="1"/>
  <c r="F254" i="16"/>
  <c r="H254" i="16" s="1"/>
  <c r="J254" i="16" s="1"/>
  <c r="B255" i="16" s="1"/>
  <c r="AH595" i="16"/>
  <c r="AJ595" i="16"/>
  <c r="AK595" i="16"/>
  <c r="AL595" i="16" s="1"/>
  <c r="AG596" i="16" s="1"/>
  <c r="AI595" i="16"/>
  <c r="AH596" i="16" l="1"/>
  <c r="AI596" i="16"/>
  <c r="AK596" i="16"/>
  <c r="AL596" i="16" s="1"/>
  <c r="AG597" i="16" s="1"/>
  <c r="AJ596" i="16"/>
  <c r="E255" i="16"/>
  <c r="C255" i="16"/>
  <c r="D255" i="16" s="1"/>
  <c r="F255" i="16" l="1"/>
  <c r="H255" i="16" s="1"/>
  <c r="J255" i="16" s="1"/>
  <c r="B256" i="16" s="1"/>
  <c r="I255" i="16"/>
  <c r="G255" i="16"/>
  <c r="AI597" i="16"/>
  <c r="AJ597" i="16"/>
  <c r="AK597" i="16"/>
  <c r="AL597" i="16" s="1"/>
  <c r="AG598" i="16" s="1"/>
  <c r="AH597" i="16"/>
  <c r="AI598" i="16" l="1"/>
  <c r="AK598" i="16"/>
  <c r="AL598" i="16" s="1"/>
  <c r="AG599" i="16" s="1"/>
  <c r="AJ598" i="16"/>
  <c r="AH598" i="16"/>
  <c r="C256" i="16"/>
  <c r="D256" i="16" s="1"/>
  <c r="G256" i="16"/>
  <c r="E256" i="16"/>
  <c r="F256" i="16" l="1"/>
  <c r="H256" i="16" s="1"/>
  <c r="J256" i="16" s="1"/>
  <c r="I256" i="16"/>
  <c r="AH599" i="16"/>
  <c r="AJ599" i="16"/>
  <c r="AI599" i="16"/>
  <c r="AK599" i="16"/>
  <c r="AL599" i="16" s="1"/>
  <c r="AG600" i="16" s="1"/>
  <c r="B257" i="16"/>
  <c r="AJ600" i="16" l="1"/>
  <c r="AK600" i="16"/>
  <c r="AL600" i="16" s="1"/>
  <c r="AG601" i="16" s="1"/>
  <c r="AI600" i="16"/>
  <c r="AH600" i="16"/>
  <c r="E257" i="16"/>
  <c r="C257" i="16"/>
  <c r="D257" i="16" s="1"/>
  <c r="F257" i="16" l="1"/>
  <c r="I257" i="16"/>
  <c r="G257" i="16"/>
  <c r="AH601" i="16"/>
  <c r="AJ601" i="16"/>
  <c r="AI601" i="16"/>
  <c r="AK601" i="16"/>
  <c r="AL601" i="16" s="1"/>
  <c r="AG602" i="16" s="1"/>
  <c r="H257" i="16" l="1"/>
  <c r="J257" i="16" s="1"/>
  <c r="B258" i="16" s="1"/>
  <c r="C258" i="16" s="1"/>
  <c r="D258" i="16" s="1"/>
  <c r="AH602" i="16"/>
  <c r="AK602" i="16"/>
  <c r="AL602" i="16" s="1"/>
  <c r="AG603" i="16" s="1"/>
  <c r="AJ602" i="16"/>
  <c r="AI602" i="16"/>
  <c r="E258" i="16" l="1"/>
  <c r="I258" i="16"/>
  <c r="F258" i="16"/>
  <c r="H258" i="16" s="1"/>
  <c r="J258" i="16" s="1"/>
  <c r="B259" i="16" s="1"/>
  <c r="G258" i="16"/>
  <c r="AI603" i="16"/>
  <c r="AH603" i="16"/>
  <c r="AK603" i="16"/>
  <c r="AL603" i="16" s="1"/>
  <c r="AG604" i="16" s="1"/>
  <c r="AJ603" i="16"/>
  <c r="AK604" i="16" l="1"/>
  <c r="AL604" i="16" s="1"/>
  <c r="AG605" i="16" s="1"/>
  <c r="AH604" i="16"/>
  <c r="AI604" i="16"/>
  <c r="AJ604" i="16"/>
  <c r="C259" i="16"/>
  <c r="D259" i="16" s="1"/>
  <c r="E259" i="16"/>
  <c r="I259" i="16" l="1"/>
  <c r="G259" i="16"/>
  <c r="F259" i="16"/>
  <c r="H259" i="16" s="1"/>
  <c r="J259" i="16" s="1"/>
  <c r="B260" i="16" s="1"/>
  <c r="AJ605" i="16"/>
  <c r="AI605" i="16"/>
  <c r="AH605" i="16"/>
  <c r="AK605" i="16"/>
  <c r="AL605" i="16" s="1"/>
  <c r="AG606" i="16" s="1"/>
  <c r="AK606" i="16" l="1"/>
  <c r="AL606" i="16" s="1"/>
  <c r="AG607" i="16" s="1"/>
  <c r="AH606" i="16"/>
  <c r="AJ606" i="16"/>
  <c r="AI606" i="16"/>
  <c r="C260" i="16"/>
  <c r="D260" i="16" s="1"/>
  <c r="E260" i="16"/>
  <c r="I260" i="16" l="1"/>
  <c r="F260" i="16"/>
  <c r="H260" i="16" s="1"/>
  <c r="J260" i="16" s="1"/>
  <c r="G260" i="16"/>
  <c r="AK607" i="16"/>
  <c r="AL607" i="16" s="1"/>
  <c r="AG608" i="16" s="1"/>
  <c r="AI607" i="16"/>
  <c r="AJ607" i="16"/>
  <c r="AH607" i="16"/>
  <c r="B261" i="16"/>
  <c r="AI608" i="16" l="1"/>
  <c r="AK608" i="16"/>
  <c r="AL608" i="16" s="1"/>
  <c r="AG609" i="16" s="1"/>
  <c r="AJ608" i="16"/>
  <c r="AH608" i="16"/>
  <c r="E261" i="16"/>
  <c r="C261" i="16"/>
  <c r="D261" i="16" s="1"/>
  <c r="G261" i="16" l="1"/>
  <c r="F261" i="16"/>
  <c r="H261" i="16" s="1"/>
  <c r="J261" i="16" s="1"/>
  <c r="B262" i="16" s="1"/>
  <c r="I261" i="16"/>
  <c r="AJ609" i="16"/>
  <c r="AK609" i="16"/>
  <c r="AL609" i="16" s="1"/>
  <c r="AG610" i="16" s="1"/>
  <c r="AI609" i="16"/>
  <c r="AH609" i="16"/>
  <c r="AK610" i="16" l="1"/>
  <c r="AL610" i="16" s="1"/>
  <c r="AG611" i="16" s="1"/>
  <c r="AI610" i="16"/>
  <c r="AJ610" i="16"/>
  <c r="AH610" i="16"/>
  <c r="C262" i="16"/>
  <c r="D262" i="16" s="1"/>
  <c r="E262" i="16"/>
  <c r="G262" i="16"/>
  <c r="I262" i="16" l="1"/>
  <c r="F262" i="16"/>
  <c r="H262" i="16" s="1"/>
  <c r="J262" i="16" s="1"/>
  <c r="B263" i="16" s="1"/>
  <c r="AK611" i="16"/>
  <c r="AL611" i="16" s="1"/>
  <c r="AG612" i="16" s="1"/>
  <c r="AH611" i="16"/>
  <c r="AI611" i="16"/>
  <c r="AJ611" i="16"/>
  <c r="AH612" i="16" l="1"/>
  <c r="AK612" i="16"/>
  <c r="AL612" i="16" s="1"/>
  <c r="AG613" i="16" s="1"/>
  <c r="AJ612" i="16"/>
  <c r="AI612" i="16"/>
  <c r="J263" i="16"/>
  <c r="H263" i="16"/>
  <c r="F263" i="16"/>
  <c r="I263" i="16"/>
  <c r="E263" i="16"/>
  <c r="G263" i="16"/>
  <c r="C263" i="16"/>
  <c r="D263" i="16" s="1"/>
  <c r="AK613" i="16" l="1"/>
  <c r="AL613" i="16" s="1"/>
  <c r="AG614" i="16" s="1"/>
  <c r="AJ613" i="16"/>
  <c r="AI613" i="16"/>
  <c r="AH613" i="16"/>
  <c r="B264" i="16"/>
  <c r="AH614" i="16" l="1"/>
  <c r="AJ614" i="16"/>
  <c r="AK614" i="16"/>
  <c r="AL614" i="16" s="1"/>
  <c r="AG615" i="16" s="1"/>
  <c r="AI614" i="16"/>
  <c r="C264" i="16"/>
  <c r="D264" i="16" s="1"/>
  <c r="J264" i="16"/>
  <c r="G264" i="16"/>
  <c r="H264" i="16"/>
  <c r="F264" i="16"/>
  <c r="E264" i="16"/>
  <c r="I264" i="16"/>
  <c r="AK615" i="16" l="1"/>
  <c r="AL615" i="16" s="1"/>
  <c r="AG616" i="16" s="1"/>
  <c r="AI615" i="16"/>
  <c r="AJ615" i="16"/>
  <c r="AH615" i="16"/>
  <c r="B265" i="16"/>
  <c r="AJ616" i="16" l="1"/>
  <c r="AK616" i="16"/>
  <c r="AL616" i="16" s="1"/>
  <c r="AG617" i="16" s="1"/>
  <c r="AI616" i="16"/>
  <c r="AH616" i="16"/>
  <c r="C265" i="16"/>
  <c r="D265" i="16" s="1"/>
  <c r="I265" i="16"/>
  <c r="F265" i="16"/>
  <c r="J265" i="16"/>
  <c r="H265" i="16"/>
  <c r="E265" i="16"/>
  <c r="G265" i="16"/>
  <c r="AJ617" i="16" l="1"/>
  <c r="AI617" i="16"/>
  <c r="AK617" i="16"/>
  <c r="AL617" i="16" s="1"/>
  <c r="AG618" i="16" s="1"/>
  <c r="AH617" i="16"/>
  <c r="B266" i="16"/>
  <c r="AH618" i="16" l="1"/>
  <c r="AJ618" i="16"/>
  <c r="AI618" i="16"/>
  <c r="AK618" i="16"/>
  <c r="AL618" i="16" s="1"/>
  <c r="AG619" i="16" s="1"/>
  <c r="E266" i="16"/>
  <c r="F266" i="16"/>
  <c r="H266" i="16"/>
  <c r="G266" i="16"/>
  <c r="C266" i="16"/>
  <c r="D266" i="16" s="1"/>
  <c r="I266" i="16"/>
  <c r="J266" i="16"/>
  <c r="AK619" i="16" l="1"/>
  <c r="AL619" i="16" s="1"/>
  <c r="AG620" i="16" s="1"/>
  <c r="AH619" i="16"/>
  <c r="AI619" i="16"/>
  <c r="AJ619" i="16"/>
  <c r="B267" i="16"/>
  <c r="AJ620" i="16" l="1"/>
  <c r="AI620" i="16"/>
  <c r="AH620" i="16"/>
  <c r="AK620" i="16"/>
  <c r="AL620" i="16" s="1"/>
  <c r="AG621" i="16" s="1"/>
  <c r="J267" i="16"/>
  <c r="E267" i="16"/>
  <c r="G267" i="16"/>
  <c r="I267" i="16"/>
  <c r="H267" i="16"/>
  <c r="F267" i="16"/>
  <c r="C267" i="16"/>
  <c r="D267" i="16" s="1"/>
  <c r="AJ621" i="16" l="1"/>
  <c r="AH621" i="16"/>
  <c r="AI621" i="16"/>
  <c r="AK621" i="16"/>
  <c r="AL621" i="16" s="1"/>
  <c r="AG622" i="16" s="1"/>
  <c r="B268" i="16"/>
  <c r="AH622" i="16" l="1"/>
  <c r="AJ622" i="16"/>
  <c r="AI622" i="16"/>
  <c r="AK622" i="16"/>
  <c r="AL622" i="16" s="1"/>
  <c r="AG623" i="16" s="1"/>
  <c r="C268" i="16"/>
  <c r="D268" i="16" s="1"/>
  <c r="J268" i="16"/>
  <c r="I268" i="16"/>
  <c r="E268" i="16"/>
  <c r="F268" i="16"/>
  <c r="H268" i="16"/>
  <c r="G268" i="16"/>
  <c r="AJ623" i="16" l="1"/>
  <c r="AI623" i="16"/>
  <c r="AH623" i="16"/>
  <c r="AK623" i="16"/>
  <c r="AL623" i="16" s="1"/>
  <c r="AG624" i="16" s="1"/>
  <c r="B269" i="16"/>
  <c r="AK624" i="16" l="1"/>
  <c r="AL624" i="16" s="1"/>
  <c r="AG625" i="16" s="1"/>
  <c r="AH624" i="16"/>
  <c r="AI624" i="16"/>
  <c r="AJ624" i="16"/>
  <c r="H269" i="16"/>
  <c r="C269" i="16"/>
  <c r="D269" i="16" s="1"/>
  <c r="I269" i="16"/>
  <c r="J269" i="16"/>
  <c r="E269" i="16"/>
  <c r="G269" i="16"/>
  <c r="F269" i="16"/>
  <c r="AH625" i="16" l="1"/>
  <c r="AI625" i="16"/>
  <c r="AJ625" i="16"/>
  <c r="AK625" i="16"/>
  <c r="AL625" i="16" s="1"/>
  <c r="AG626" i="16" s="1"/>
  <c r="B270" i="16"/>
  <c r="AJ626" i="16" l="1"/>
  <c r="AK626" i="16"/>
  <c r="AL626" i="16" s="1"/>
  <c r="AG627" i="16" s="1"/>
  <c r="AI626" i="16"/>
  <c r="AH626" i="16"/>
  <c r="H270" i="16"/>
  <c r="I270" i="16"/>
  <c r="E270" i="16"/>
  <c r="G270" i="16"/>
  <c r="F270" i="16"/>
  <c r="C270" i="16"/>
  <c r="D270" i="16" s="1"/>
  <c r="J270" i="16"/>
  <c r="AK627" i="16" l="1"/>
  <c r="AL627" i="16" s="1"/>
  <c r="AG628" i="16" s="1"/>
  <c r="AJ627" i="16"/>
  <c r="AI627" i="16"/>
  <c r="AH627" i="16"/>
  <c r="B271" i="16"/>
  <c r="AI628" i="16" l="1"/>
  <c r="AK628" i="16"/>
  <c r="AL628" i="16" s="1"/>
  <c r="AG629" i="16" s="1"/>
  <c r="AJ628" i="16"/>
  <c r="AH628" i="16"/>
  <c r="J271" i="16"/>
  <c r="G271" i="16"/>
  <c r="E271" i="16"/>
  <c r="F271" i="16"/>
  <c r="C271" i="16"/>
  <c r="D271" i="16" s="1"/>
  <c r="H271" i="16"/>
  <c r="I271" i="16"/>
  <c r="AJ629" i="16" l="1"/>
  <c r="AH629" i="16"/>
  <c r="AK629" i="16"/>
  <c r="AL629" i="16" s="1"/>
  <c r="AG630" i="16" s="1"/>
  <c r="AI629" i="16"/>
  <c r="B272" i="16"/>
  <c r="AH630" i="16" l="1"/>
  <c r="AJ630" i="16"/>
  <c r="AI630" i="16"/>
  <c r="AK630" i="16"/>
  <c r="AL630" i="16" s="1"/>
  <c r="AG631" i="16" s="1"/>
  <c r="I272" i="16"/>
  <c r="J272" i="16"/>
  <c r="E272" i="16"/>
  <c r="F272" i="16"/>
  <c r="H272" i="16"/>
  <c r="C272" i="16"/>
  <c r="D272" i="16" s="1"/>
  <c r="G272" i="16"/>
  <c r="AI631" i="16" l="1"/>
  <c r="AK631" i="16"/>
  <c r="AL631" i="16" s="1"/>
  <c r="AG632" i="16" s="1"/>
  <c r="AJ631" i="16"/>
  <c r="AH631" i="16"/>
  <c r="B273" i="16"/>
  <c r="AK632" i="16" l="1"/>
  <c r="AL632" i="16" s="1"/>
  <c r="AG633" i="16" s="1"/>
  <c r="AI632" i="16"/>
  <c r="AH632" i="16"/>
  <c r="AJ632" i="16"/>
  <c r="H273" i="16"/>
  <c r="F273" i="16"/>
  <c r="G273" i="16"/>
  <c r="I273" i="16"/>
  <c r="J273" i="16"/>
  <c r="E273" i="16"/>
  <c r="C273" i="16"/>
  <c r="D273" i="16" s="1"/>
  <c r="AI633" i="16" l="1"/>
  <c r="AJ633" i="16"/>
  <c r="AK633" i="16"/>
  <c r="AL633" i="16" s="1"/>
  <c r="AG634" i="16" s="1"/>
  <c r="AH633" i="16"/>
  <c r="B274" i="16"/>
  <c r="AI634" i="16" l="1"/>
  <c r="AJ634" i="16"/>
  <c r="AK634" i="16"/>
  <c r="AL634" i="16" s="1"/>
  <c r="AG635" i="16" s="1"/>
  <c r="AH634" i="16"/>
  <c r="F274" i="16"/>
  <c r="H274" i="16"/>
  <c r="I274" i="16"/>
  <c r="C274" i="16"/>
  <c r="D274" i="16" s="1"/>
  <c r="E274" i="16"/>
  <c r="G274" i="16"/>
  <c r="J274" i="16"/>
  <c r="AJ635" i="16" l="1"/>
  <c r="AK635" i="16"/>
  <c r="AL635" i="16" s="1"/>
  <c r="AG636" i="16" s="1"/>
  <c r="AI635" i="16"/>
  <c r="AH635" i="16"/>
  <c r="B275" i="16"/>
  <c r="AI636" i="16" l="1"/>
  <c r="AJ636" i="16"/>
  <c r="AH636" i="16"/>
  <c r="AK636" i="16"/>
  <c r="AL636" i="16" s="1"/>
  <c r="AG637" i="16" s="1"/>
  <c r="J275" i="16"/>
  <c r="G275" i="16"/>
  <c r="H275" i="16"/>
  <c r="C275" i="16"/>
  <c r="D275" i="16" s="1"/>
  <c r="F275" i="16"/>
  <c r="I275" i="16"/>
  <c r="E275" i="16"/>
  <c r="AH637" i="16" l="1"/>
  <c r="AI637" i="16"/>
  <c r="AK637" i="16"/>
  <c r="AL637" i="16" s="1"/>
  <c r="AG638" i="16" s="1"/>
  <c r="AJ637" i="16"/>
  <c r="B276" i="16"/>
  <c r="AI638" i="16" l="1"/>
  <c r="AJ638" i="16"/>
  <c r="AH638" i="16"/>
  <c r="AK638" i="16"/>
  <c r="AL638" i="16" s="1"/>
  <c r="AG639" i="16" s="1"/>
  <c r="G276" i="16"/>
  <c r="J276" i="16"/>
  <c r="E276" i="16"/>
  <c r="I276" i="16"/>
  <c r="F276" i="16"/>
  <c r="C276" i="16"/>
  <c r="D276" i="16" s="1"/>
  <c r="H276" i="16"/>
  <c r="AH639" i="16" l="1"/>
  <c r="AK639" i="16"/>
  <c r="AL639" i="16" s="1"/>
  <c r="AG640" i="16" s="1"/>
  <c r="AJ639" i="16"/>
  <c r="AI639" i="16"/>
  <c r="B277" i="16"/>
  <c r="AH640" i="16" l="1"/>
  <c r="AJ640" i="16"/>
  <c r="AK640" i="16"/>
  <c r="AL640" i="16" s="1"/>
  <c r="AG641" i="16" s="1"/>
  <c r="AI640" i="16"/>
  <c r="I277" i="16"/>
  <c r="H277" i="16"/>
  <c r="F277" i="16"/>
  <c r="G277" i="16"/>
  <c r="J277" i="16"/>
  <c r="C277" i="16"/>
  <c r="D277" i="16" s="1"/>
  <c r="E277" i="16"/>
  <c r="AK641" i="16" l="1"/>
  <c r="AL641" i="16" s="1"/>
  <c r="AG642" i="16" s="1"/>
  <c r="AI641" i="16"/>
  <c r="AJ641" i="16"/>
  <c r="AH641" i="16"/>
  <c r="B278" i="16"/>
  <c r="AH642" i="16" l="1"/>
  <c r="AK642" i="16"/>
  <c r="AL642" i="16" s="1"/>
  <c r="AG643" i="16" s="1"/>
  <c r="AJ642" i="16"/>
  <c r="AI642" i="16"/>
  <c r="H278" i="16"/>
  <c r="G278" i="16"/>
  <c r="C278" i="16"/>
  <c r="D278" i="16" s="1"/>
  <c r="I278" i="16"/>
  <c r="E278" i="16"/>
  <c r="F278" i="16"/>
  <c r="J278" i="16"/>
  <c r="AK643" i="16" l="1"/>
  <c r="AL643" i="16" s="1"/>
  <c r="AG644" i="16" s="1"/>
  <c r="AH643" i="16"/>
  <c r="AI643" i="16"/>
  <c r="AJ643" i="16"/>
  <c r="B279" i="16"/>
  <c r="AI644" i="16" l="1"/>
  <c r="AJ644" i="16"/>
  <c r="AK644" i="16"/>
  <c r="AL644" i="16" s="1"/>
  <c r="AG645" i="16" s="1"/>
  <c r="AH644" i="16"/>
  <c r="J279" i="16"/>
  <c r="F279" i="16"/>
  <c r="G279" i="16"/>
  <c r="C279" i="16"/>
  <c r="D279" i="16" s="1"/>
  <c r="E279" i="16"/>
  <c r="H279" i="16"/>
  <c r="I279" i="16"/>
  <c r="AJ645" i="16" l="1"/>
  <c r="AI645" i="16"/>
  <c r="AK645" i="16"/>
  <c r="AL645" i="16" s="1"/>
  <c r="AG646" i="16" s="1"/>
  <c r="AH645" i="16"/>
  <c r="B280" i="16"/>
  <c r="AJ646" i="16" l="1"/>
  <c r="AK646" i="16"/>
  <c r="AL646" i="16" s="1"/>
  <c r="AG647" i="16" s="1"/>
  <c r="AI646" i="16"/>
  <c r="AH646" i="16"/>
  <c r="F280" i="16"/>
  <c r="J280" i="16"/>
  <c r="C280" i="16"/>
  <c r="D280" i="16" s="1"/>
  <c r="G280" i="16"/>
  <c r="I280" i="16"/>
  <c r="E280" i="16"/>
  <c r="H280" i="16"/>
  <c r="AI647" i="16" l="1"/>
  <c r="AH647" i="16"/>
  <c r="AK647" i="16"/>
  <c r="AL647" i="16" s="1"/>
  <c r="AG648" i="16" s="1"/>
  <c r="AJ647" i="16"/>
  <c r="B281" i="16"/>
  <c r="AH648" i="16" l="1"/>
  <c r="AJ648" i="16"/>
  <c r="AK648" i="16"/>
  <c r="AL648" i="16" s="1"/>
  <c r="AG649" i="16" s="1"/>
  <c r="AI648" i="16"/>
  <c r="J281" i="16"/>
  <c r="C281" i="16"/>
  <c r="D281" i="16" s="1"/>
  <c r="E281" i="16"/>
  <c r="F281" i="16"/>
  <c r="G281" i="16"/>
  <c r="I281" i="16"/>
  <c r="H281" i="16"/>
  <c r="AI649" i="16" l="1"/>
  <c r="AK649" i="16"/>
  <c r="AL649" i="16" s="1"/>
  <c r="AG650" i="16" s="1"/>
  <c r="AH649" i="16"/>
  <c r="AJ649" i="16"/>
  <c r="B282" i="16"/>
  <c r="AI650" i="16" l="1"/>
  <c r="AH650" i="16"/>
  <c r="AK650" i="16"/>
  <c r="AL650" i="16" s="1"/>
  <c r="AG651" i="16" s="1"/>
  <c r="AJ650" i="16"/>
  <c r="C282" i="16"/>
  <c r="D282" i="16" s="1"/>
  <c r="J282" i="16"/>
  <c r="H282" i="16"/>
  <c r="E282" i="16"/>
  <c r="I282" i="16"/>
  <c r="F282" i="16"/>
  <c r="G282" i="16"/>
  <c r="AK651" i="16" l="1"/>
  <c r="AL651" i="16" s="1"/>
  <c r="AG652" i="16" s="1"/>
  <c r="AJ651" i="16"/>
  <c r="AI651" i="16"/>
  <c r="AH651" i="16"/>
  <c r="B283" i="16"/>
  <c r="AJ652" i="16" l="1"/>
  <c r="AH652" i="16"/>
  <c r="AK652" i="16"/>
  <c r="AL652" i="16" s="1"/>
  <c r="AG653" i="16" s="1"/>
  <c r="AI652" i="16"/>
  <c r="I283" i="16"/>
  <c r="G283" i="16"/>
  <c r="C283" i="16"/>
  <c r="D283" i="16" s="1"/>
  <c r="J283" i="16"/>
  <c r="E283" i="16"/>
  <c r="H283" i="16"/>
  <c r="F283" i="16"/>
  <c r="AJ653" i="16" l="1"/>
  <c r="AH653" i="16"/>
  <c r="AI653" i="16"/>
  <c r="AK653" i="16"/>
  <c r="AL653" i="16" s="1"/>
  <c r="AG654" i="16" s="1"/>
  <c r="B284" i="16"/>
  <c r="AI654" i="16" l="1"/>
  <c r="AH654" i="16"/>
  <c r="AK654" i="16"/>
  <c r="AL654" i="16" s="1"/>
  <c r="AG655" i="16" s="1"/>
  <c r="AJ654" i="16"/>
  <c r="G284" i="16"/>
  <c r="E284" i="16"/>
  <c r="J284" i="16"/>
  <c r="C284" i="16"/>
  <c r="D284" i="16" s="1"/>
  <c r="I284" i="16"/>
  <c r="H284" i="16"/>
  <c r="F284" i="16"/>
  <c r="AI655" i="16" l="1"/>
  <c r="AK655" i="16"/>
  <c r="AL655" i="16" s="1"/>
  <c r="AG656" i="16" s="1"/>
  <c r="AJ655" i="16"/>
  <c r="AH655" i="16"/>
  <c r="B285" i="16"/>
  <c r="AJ656" i="16" l="1"/>
  <c r="AH656" i="16"/>
  <c r="AI656" i="16"/>
  <c r="AK656" i="16"/>
  <c r="AL656" i="16" s="1"/>
  <c r="AG657" i="16" s="1"/>
  <c r="E285" i="16"/>
  <c r="C285" i="16"/>
  <c r="D285" i="16" s="1"/>
  <c r="G285" i="16"/>
  <c r="J285" i="16"/>
  <c r="F285" i="16"/>
  <c r="I285" i="16"/>
  <c r="H285" i="16"/>
  <c r="AK657" i="16" l="1"/>
  <c r="AL657" i="16" s="1"/>
  <c r="AG658" i="16" s="1"/>
  <c r="AI657" i="16"/>
  <c r="AH657" i="16"/>
  <c r="AJ657" i="16"/>
  <c r="B286" i="16"/>
  <c r="AJ658" i="16" l="1"/>
  <c r="AI658" i="16"/>
  <c r="AH658" i="16"/>
  <c r="AK658" i="16"/>
  <c r="AL658" i="16" s="1"/>
  <c r="AG659" i="16" s="1"/>
  <c r="I286" i="16"/>
  <c r="F286" i="16"/>
  <c r="E286" i="16"/>
  <c r="H286" i="16"/>
  <c r="G286" i="16"/>
  <c r="C286" i="16"/>
  <c r="D286" i="16" s="1"/>
  <c r="J286" i="16"/>
  <c r="AI659" i="16" l="1"/>
  <c r="AK659" i="16"/>
  <c r="AL659" i="16" s="1"/>
  <c r="AG660" i="16" s="1"/>
  <c r="AH659" i="16"/>
  <c r="AJ659" i="16"/>
  <c r="B287" i="16"/>
  <c r="AH660" i="16" l="1"/>
  <c r="AI660" i="16"/>
  <c r="AJ660" i="16"/>
  <c r="AK660" i="16"/>
  <c r="AL660" i="16" s="1"/>
  <c r="AG661" i="16" s="1"/>
  <c r="J287" i="16"/>
  <c r="G287" i="16"/>
  <c r="H287" i="16"/>
  <c r="I287" i="16"/>
  <c r="F287" i="16"/>
  <c r="C287" i="16"/>
  <c r="D287" i="16" s="1"/>
  <c r="E287" i="16"/>
  <c r="AH661" i="16" l="1"/>
  <c r="AK661" i="16"/>
  <c r="AL661" i="16" s="1"/>
  <c r="AG662" i="16" s="1"/>
  <c r="AJ661" i="16"/>
  <c r="AI661" i="16"/>
  <c r="B288" i="16"/>
  <c r="AK662" i="16" l="1"/>
  <c r="AL662" i="16" s="1"/>
  <c r="AG663" i="16" s="1"/>
  <c r="AI662" i="16"/>
  <c r="AH662" i="16"/>
  <c r="AJ662" i="16"/>
  <c r="C288" i="16"/>
  <c r="D288" i="16" s="1"/>
  <c r="J288" i="16"/>
  <c r="H288" i="16"/>
  <c r="G288" i="16"/>
  <c r="E288" i="16"/>
  <c r="I288" i="16"/>
  <c r="F288" i="16"/>
  <c r="AI663" i="16" l="1"/>
  <c r="AH663" i="16"/>
  <c r="AJ663" i="16"/>
  <c r="AK663" i="16"/>
  <c r="AL663" i="16" s="1"/>
  <c r="AG664" i="16" s="1"/>
  <c r="B289" i="16"/>
  <c r="AK664" i="16" l="1"/>
  <c r="AL664" i="16" s="1"/>
  <c r="AG665" i="16" s="1"/>
  <c r="AJ664" i="16"/>
  <c r="AI664" i="16"/>
  <c r="AH664" i="16"/>
  <c r="H289" i="16"/>
  <c r="F289" i="16"/>
  <c r="C289" i="16"/>
  <c r="D289" i="16" s="1"/>
  <c r="J289" i="16"/>
  <c r="I289" i="16"/>
  <c r="E289" i="16"/>
  <c r="G289" i="16"/>
  <c r="AH665" i="16" l="1"/>
  <c r="AI665" i="16"/>
  <c r="AJ665" i="16"/>
  <c r="AK665" i="16"/>
  <c r="AL665" i="16" s="1"/>
  <c r="AG666" i="16" s="1"/>
  <c r="B290" i="16"/>
  <c r="AH666" i="16" l="1"/>
  <c r="AJ666" i="16"/>
  <c r="AK666" i="16"/>
  <c r="AL666" i="16" s="1"/>
  <c r="AG667" i="16" s="1"/>
  <c r="AI666" i="16"/>
  <c r="I290" i="16"/>
  <c r="F290" i="16"/>
  <c r="C290" i="16"/>
  <c r="D290" i="16" s="1"/>
  <c r="G290" i="16"/>
  <c r="H290" i="16"/>
  <c r="E290" i="16"/>
  <c r="J290" i="16"/>
  <c r="AK667" i="16" l="1"/>
  <c r="AL667" i="16" s="1"/>
  <c r="AG668" i="16" s="1"/>
  <c r="AI667" i="16"/>
  <c r="AH667" i="16"/>
  <c r="AJ667" i="16"/>
  <c r="B291" i="16"/>
  <c r="AH668" i="16" l="1"/>
  <c r="AJ668" i="16"/>
  <c r="AI668" i="16"/>
  <c r="AK668" i="16"/>
  <c r="AL668" i="16" s="1"/>
  <c r="AG669" i="16" s="1"/>
  <c r="J291" i="16"/>
  <c r="F291" i="16"/>
  <c r="H291" i="16"/>
  <c r="I291" i="16"/>
  <c r="G291" i="16"/>
  <c r="C291" i="16"/>
  <c r="D291" i="16" s="1"/>
  <c r="E291" i="16"/>
  <c r="AI669" i="16" l="1"/>
  <c r="AJ669" i="16"/>
  <c r="AK669" i="16"/>
  <c r="AL669" i="16" s="1"/>
  <c r="AG670" i="16" s="1"/>
  <c r="AH669" i="16"/>
  <c r="B292" i="16"/>
  <c r="AH670" i="16" l="1"/>
  <c r="AI670" i="16"/>
  <c r="AK670" i="16"/>
  <c r="AL670" i="16" s="1"/>
  <c r="AG671" i="16" s="1"/>
  <c r="AJ670" i="16"/>
  <c r="E292" i="16"/>
  <c r="J292" i="16"/>
  <c r="G292" i="16"/>
  <c r="H292" i="16"/>
  <c r="I292" i="16"/>
  <c r="C292" i="16"/>
  <c r="D292" i="16" s="1"/>
  <c r="F292" i="16"/>
  <c r="AH671" i="16" l="1"/>
  <c r="AK671" i="16"/>
  <c r="AL671" i="16" s="1"/>
  <c r="AG672" i="16" s="1"/>
  <c r="AJ671" i="16"/>
  <c r="AI671" i="16"/>
  <c r="B293" i="16"/>
  <c r="AI672" i="16" l="1"/>
  <c r="AJ672" i="16"/>
  <c r="AH672" i="16"/>
  <c r="AK672" i="16"/>
  <c r="AL672" i="16" s="1"/>
  <c r="AG673" i="16" s="1"/>
  <c r="C293" i="16"/>
  <c r="D293" i="16" s="1"/>
  <c r="G293" i="16"/>
  <c r="I293" i="16"/>
  <c r="J293" i="16"/>
  <c r="E293" i="16"/>
  <c r="F293" i="16"/>
  <c r="H293" i="16"/>
  <c r="AH673" i="16" l="1"/>
  <c r="AI673" i="16"/>
  <c r="AJ673" i="16"/>
  <c r="AK673" i="16"/>
  <c r="AL673" i="16" s="1"/>
  <c r="AG674" i="16" s="1"/>
  <c r="B294" i="16"/>
  <c r="AJ674" i="16" l="1"/>
  <c r="AK674" i="16"/>
  <c r="AL674" i="16" s="1"/>
  <c r="AG675" i="16" s="1"/>
  <c r="AI674" i="16"/>
  <c r="AH674" i="16"/>
  <c r="G294" i="16"/>
  <c r="E294" i="16"/>
  <c r="C294" i="16"/>
  <c r="D294" i="16" s="1"/>
  <c r="H294" i="16"/>
  <c r="I294" i="16"/>
  <c r="F294" i="16"/>
  <c r="J294" i="16"/>
  <c r="AK675" i="16" l="1"/>
  <c r="AL675" i="16" s="1"/>
  <c r="AG676" i="16" s="1"/>
  <c r="AJ675" i="16"/>
  <c r="AH675" i="16"/>
  <c r="AI675" i="16"/>
  <c r="B295" i="16"/>
  <c r="AK676" i="16" l="1"/>
  <c r="AL676" i="16" s="1"/>
  <c r="AG677" i="16" s="1"/>
  <c r="AJ676" i="16"/>
  <c r="AI676" i="16"/>
  <c r="AH676" i="16"/>
  <c r="J295" i="16"/>
  <c r="I295" i="16"/>
  <c r="H295" i="16"/>
  <c r="F295" i="16"/>
  <c r="C295" i="16"/>
  <c r="D295" i="16" s="1"/>
  <c r="G295" i="16"/>
  <c r="E295" i="16"/>
  <c r="AK677" i="16" l="1"/>
  <c r="AL677" i="16" s="1"/>
  <c r="AG678" i="16" s="1"/>
  <c r="AJ677" i="16"/>
  <c r="AI677" i="16"/>
  <c r="AH677" i="16"/>
  <c r="B296" i="16"/>
  <c r="AI678" i="16" l="1"/>
  <c r="AH678" i="16"/>
  <c r="AJ678" i="16"/>
  <c r="AK678" i="16"/>
  <c r="AL678" i="16" s="1"/>
  <c r="AG679" i="16" s="1"/>
  <c r="I296" i="16"/>
  <c r="J296" i="16"/>
  <c r="C296" i="16"/>
  <c r="D296" i="16" s="1"/>
  <c r="G296" i="16"/>
  <c r="F296" i="16"/>
  <c r="H296" i="16"/>
  <c r="E296" i="16"/>
  <c r="AJ679" i="16" l="1"/>
  <c r="AH679" i="16"/>
  <c r="AI679" i="16"/>
  <c r="AK679" i="16"/>
  <c r="AL679" i="16" s="1"/>
  <c r="AG680" i="16" s="1"/>
  <c r="B297" i="16"/>
  <c r="AI680" i="16" l="1"/>
  <c r="AJ680" i="16"/>
  <c r="AH680" i="16"/>
  <c r="AK680" i="16"/>
  <c r="AL680" i="16" s="1"/>
  <c r="AG681" i="16" s="1"/>
  <c r="E297" i="16"/>
  <c r="I297" i="16"/>
  <c r="C297" i="16"/>
  <c r="D297" i="16" s="1"/>
  <c r="J297" i="16"/>
  <c r="H297" i="16"/>
  <c r="G297" i="16"/>
  <c r="F297" i="16"/>
  <c r="AJ681" i="16" l="1"/>
  <c r="AK681" i="16"/>
  <c r="AL681" i="16" s="1"/>
  <c r="AG682" i="16" s="1"/>
  <c r="AH681" i="16"/>
  <c r="AI681" i="16"/>
  <c r="B298" i="16"/>
  <c r="AJ682" i="16" l="1"/>
  <c r="AK682" i="16"/>
  <c r="AL682" i="16" s="1"/>
  <c r="AG683" i="16" s="1"/>
  <c r="AH682" i="16"/>
  <c r="AI682" i="16"/>
  <c r="E298" i="16"/>
  <c r="C298" i="16"/>
  <c r="D298" i="16" s="1"/>
  <c r="F298" i="16"/>
  <c r="G298" i="16"/>
  <c r="H298" i="16"/>
  <c r="I298" i="16"/>
  <c r="J298" i="16"/>
  <c r="AK683" i="16" l="1"/>
  <c r="AL683" i="16" s="1"/>
  <c r="AG684" i="16" s="1"/>
  <c r="AH683" i="16"/>
  <c r="AI683" i="16"/>
  <c r="AJ683" i="16"/>
  <c r="B299" i="16"/>
  <c r="AH684" i="16" l="1"/>
  <c r="AK684" i="16"/>
  <c r="AL684" i="16" s="1"/>
  <c r="AG685" i="16" s="1"/>
  <c r="AJ684" i="16"/>
  <c r="AI684" i="16"/>
  <c r="J299" i="16"/>
  <c r="F299" i="16"/>
  <c r="I299" i="16"/>
  <c r="H299" i="16"/>
  <c r="E299" i="16"/>
  <c r="C299" i="16"/>
  <c r="D299" i="16" s="1"/>
  <c r="G299" i="16"/>
  <c r="AK685" i="16" l="1"/>
  <c r="AL685" i="16" s="1"/>
  <c r="AG686" i="16" s="1"/>
  <c r="AH685" i="16"/>
  <c r="AI685" i="16"/>
  <c r="AJ685" i="16"/>
  <c r="B300" i="16"/>
  <c r="AJ686" i="16" l="1"/>
  <c r="AH686" i="16"/>
  <c r="AI686" i="16"/>
  <c r="AK686" i="16"/>
  <c r="AL686" i="16" s="1"/>
  <c r="AG687" i="16" s="1"/>
  <c r="F300" i="16"/>
  <c r="J300" i="16"/>
  <c r="C300" i="16"/>
  <c r="D300" i="16" s="1"/>
  <c r="I300" i="16"/>
  <c r="G300" i="16"/>
  <c r="E300" i="16"/>
  <c r="H300" i="16"/>
  <c r="AK687" i="16" l="1"/>
  <c r="AL687" i="16" s="1"/>
  <c r="AG688" i="16" s="1"/>
  <c r="AI687" i="16"/>
  <c r="AJ687" i="16"/>
  <c r="AH687" i="16"/>
  <c r="B301" i="16"/>
  <c r="AJ688" i="16" l="1"/>
  <c r="AI688" i="16"/>
  <c r="AK688" i="16"/>
  <c r="AL688" i="16" s="1"/>
  <c r="AG689" i="16" s="1"/>
  <c r="AH688" i="16"/>
  <c r="J301" i="16"/>
  <c r="H301" i="16"/>
  <c r="E301" i="16"/>
  <c r="C301" i="16"/>
  <c r="D301" i="16" s="1"/>
  <c r="I301" i="16"/>
  <c r="G301" i="16"/>
  <c r="F301" i="16"/>
  <c r="AK689" i="16" l="1"/>
  <c r="AL689" i="16" s="1"/>
  <c r="AG690" i="16" s="1"/>
  <c r="AJ689" i="16"/>
  <c r="AI689" i="16"/>
  <c r="AH689" i="16"/>
  <c r="B302" i="16"/>
  <c r="AI690" i="16" l="1"/>
  <c r="AJ690" i="16"/>
  <c r="AH690" i="16"/>
  <c r="AK690" i="16"/>
  <c r="AL690" i="16" s="1"/>
  <c r="AG691" i="16" s="1"/>
  <c r="C302" i="16"/>
  <c r="D302" i="16" s="1"/>
  <c r="J302" i="16"/>
  <c r="H302" i="16"/>
  <c r="E302" i="16"/>
  <c r="G302" i="16"/>
  <c r="F302" i="16"/>
  <c r="I302" i="16"/>
  <c r="AJ691" i="16" l="1"/>
  <c r="AH691" i="16"/>
  <c r="AK691" i="16"/>
  <c r="AL691" i="16" s="1"/>
  <c r="AG692" i="16" s="1"/>
  <c r="AI691" i="16"/>
  <c r="B303" i="16"/>
  <c r="AJ692" i="16" l="1"/>
  <c r="AI692" i="16"/>
  <c r="AH692" i="16"/>
  <c r="AK692" i="16"/>
  <c r="AL692" i="16" s="1"/>
  <c r="AG693" i="16" s="1"/>
  <c r="C303" i="16"/>
  <c r="D303" i="16" s="1"/>
  <c r="F303" i="16"/>
  <c r="H303" i="16"/>
  <c r="E303" i="16"/>
  <c r="J303" i="16"/>
  <c r="I303" i="16"/>
  <c r="G303" i="16"/>
  <c r="AK693" i="16" l="1"/>
  <c r="AL693" i="16" s="1"/>
  <c r="AG694" i="16" s="1"/>
  <c r="AI693" i="16"/>
  <c r="AH693" i="16"/>
  <c r="AJ693" i="16"/>
  <c r="B304" i="16"/>
  <c r="AI694" i="16" l="1"/>
  <c r="AH694" i="16"/>
  <c r="AK694" i="16"/>
  <c r="AL694" i="16" s="1"/>
  <c r="AG695" i="16" s="1"/>
  <c r="AJ694" i="16"/>
  <c r="H304" i="16"/>
  <c r="C304" i="16"/>
  <c r="D304" i="16" s="1"/>
  <c r="J304" i="16"/>
  <c r="I304" i="16"/>
  <c r="G304" i="16"/>
  <c r="E304" i="16"/>
  <c r="F304" i="16"/>
  <c r="AI695" i="16" l="1"/>
  <c r="AH695" i="16"/>
  <c r="AJ695" i="16"/>
  <c r="AK695" i="16"/>
  <c r="AL695" i="16" s="1"/>
  <c r="AG696" i="16" s="1"/>
  <c r="B305" i="16"/>
  <c r="AK696" i="16" l="1"/>
  <c r="AL696" i="16" s="1"/>
  <c r="AG697" i="16" s="1"/>
  <c r="AJ696" i="16"/>
  <c r="AI696" i="16"/>
  <c r="AH696" i="16"/>
  <c r="J305" i="16"/>
  <c r="I305" i="16"/>
  <c r="C305" i="16"/>
  <c r="D305" i="16" s="1"/>
  <c r="E305" i="16"/>
  <c r="G305" i="16"/>
  <c r="H305" i="16"/>
  <c r="F305" i="16"/>
  <c r="AH697" i="16" l="1"/>
  <c r="AJ697" i="16"/>
  <c r="AK697" i="16"/>
  <c r="AL697" i="16" s="1"/>
  <c r="AG698" i="16" s="1"/>
  <c r="AI697" i="16"/>
  <c r="B306" i="16"/>
  <c r="AK698" i="16" l="1"/>
  <c r="AL698" i="16" s="1"/>
  <c r="AG699" i="16" s="1"/>
  <c r="AJ698" i="16"/>
  <c r="AH698" i="16"/>
  <c r="AI698" i="16"/>
  <c r="G306" i="16"/>
  <c r="J306" i="16"/>
  <c r="H306" i="16"/>
  <c r="C306" i="16"/>
  <c r="D306" i="16" s="1"/>
  <c r="I306" i="16"/>
  <c r="F306" i="16"/>
  <c r="E306" i="16"/>
  <c r="AK699" i="16" l="1"/>
  <c r="AL699" i="16" s="1"/>
  <c r="AG700" i="16" s="1"/>
  <c r="AI699" i="16"/>
  <c r="AJ699" i="16"/>
  <c r="AH699" i="16"/>
  <c r="B307" i="16"/>
  <c r="AH700" i="16" l="1"/>
  <c r="AI700" i="16"/>
  <c r="AK700" i="16"/>
  <c r="AL700" i="16" s="1"/>
  <c r="AG701" i="16" s="1"/>
  <c r="AJ700" i="16"/>
  <c r="C307" i="16"/>
  <c r="D307" i="16" s="1"/>
  <c r="H307" i="16"/>
  <c r="F307" i="16"/>
  <c r="E307" i="16"/>
  <c r="J307" i="16"/>
  <c r="I307" i="16"/>
  <c r="G307" i="16"/>
  <c r="AJ701" i="16" l="1"/>
  <c r="AI701" i="16"/>
  <c r="AK701" i="16"/>
  <c r="AL701" i="16" s="1"/>
  <c r="AG702" i="16" s="1"/>
  <c r="AH701" i="16"/>
  <c r="B308" i="16"/>
  <c r="AH702" i="16" l="1"/>
  <c r="AJ702" i="16"/>
  <c r="AI702" i="16"/>
  <c r="AK702" i="16"/>
  <c r="AL702" i="16" s="1"/>
  <c r="AG703" i="16" s="1"/>
  <c r="F308" i="16"/>
  <c r="G308" i="16"/>
  <c r="E308" i="16"/>
  <c r="H308" i="16"/>
  <c r="I308" i="16"/>
  <c r="C308" i="16"/>
  <c r="D308" i="16" s="1"/>
  <c r="J308" i="16"/>
  <c r="AJ703" i="16" l="1"/>
  <c r="AI703" i="16"/>
  <c r="AK703" i="16"/>
  <c r="AL703" i="16" s="1"/>
  <c r="AG704" i="16" s="1"/>
  <c r="AH703" i="16"/>
  <c r="B309" i="16"/>
  <c r="AH704" i="16" l="1"/>
  <c r="AI704" i="16"/>
  <c r="AJ704" i="16"/>
  <c r="AK704" i="16"/>
  <c r="AL704" i="16" s="1"/>
  <c r="AG705" i="16" s="1"/>
  <c r="J309" i="16"/>
  <c r="E309" i="16"/>
  <c r="F309" i="16"/>
  <c r="G309" i="16"/>
  <c r="I309" i="16"/>
  <c r="C309" i="16"/>
  <c r="D309" i="16" s="1"/>
  <c r="H309" i="16"/>
  <c r="AJ705" i="16" l="1"/>
  <c r="AH705" i="16"/>
  <c r="AI705" i="16"/>
  <c r="AK705" i="16"/>
  <c r="AL705" i="16" s="1"/>
  <c r="AG706" i="16" s="1"/>
  <c r="B310" i="16"/>
  <c r="AI706" i="16" l="1"/>
  <c r="AK706" i="16"/>
  <c r="AL706" i="16" s="1"/>
  <c r="AG707" i="16" s="1"/>
  <c r="AJ706" i="16"/>
  <c r="AH706" i="16"/>
  <c r="C310" i="16"/>
  <c r="D310" i="16" s="1"/>
  <c r="J310" i="16"/>
  <c r="H310" i="16"/>
  <c r="E310" i="16"/>
  <c r="F310" i="16"/>
  <c r="I310" i="16"/>
  <c r="G310" i="16"/>
  <c r="AK707" i="16" l="1"/>
  <c r="AL707" i="16" s="1"/>
  <c r="AG708" i="16" s="1"/>
  <c r="AH707" i="16"/>
  <c r="AJ707" i="16"/>
  <c r="AI707" i="16"/>
  <c r="B311" i="16"/>
  <c r="AJ708" i="16" l="1"/>
  <c r="AK708" i="16"/>
  <c r="AL708" i="16" s="1"/>
  <c r="AG709" i="16" s="1"/>
  <c r="AI708" i="16"/>
  <c r="AH708" i="16"/>
  <c r="J311" i="16"/>
  <c r="H311" i="16"/>
  <c r="G311" i="16"/>
  <c r="C311" i="16"/>
  <c r="D311" i="16" s="1"/>
  <c r="I311" i="16"/>
  <c r="F311" i="16"/>
  <c r="E311" i="16"/>
  <c r="AI709" i="16" l="1"/>
  <c r="AH709" i="16"/>
  <c r="AK709" i="16"/>
  <c r="AL709" i="16" s="1"/>
  <c r="AG710" i="16" s="1"/>
  <c r="AJ709" i="16"/>
  <c r="B312" i="16"/>
  <c r="AI710" i="16" l="1"/>
  <c r="AH710" i="16"/>
  <c r="AJ710" i="16"/>
  <c r="AK710" i="16"/>
  <c r="AL710" i="16" s="1"/>
  <c r="AG711" i="16" s="1"/>
  <c r="I312" i="16"/>
  <c r="J312" i="16"/>
  <c r="E312" i="16"/>
  <c r="G312" i="16"/>
  <c r="C312" i="16"/>
  <c r="D312" i="16" s="1"/>
  <c r="H312" i="16"/>
  <c r="F312" i="16"/>
  <c r="AI711" i="16" l="1"/>
  <c r="AH711" i="16"/>
  <c r="AK711" i="16"/>
  <c r="AL711" i="16" s="1"/>
  <c r="AG712" i="16" s="1"/>
  <c r="AJ711" i="16"/>
  <c r="B313" i="16"/>
  <c r="AJ712" i="16" l="1"/>
  <c r="AK712" i="16"/>
  <c r="AL712" i="16" s="1"/>
  <c r="AG713" i="16" s="1"/>
  <c r="AH712" i="16"/>
  <c r="AI712" i="16"/>
  <c r="C313" i="16"/>
  <c r="D313" i="16" s="1"/>
  <c r="F313" i="16"/>
  <c r="H313" i="16"/>
  <c r="J313" i="16"/>
  <c r="G313" i="16"/>
  <c r="I313" i="16"/>
  <c r="E313" i="16"/>
  <c r="AJ713" i="16" l="1"/>
  <c r="AK713" i="16"/>
  <c r="AL713" i="16" s="1"/>
  <c r="AG714" i="16" s="1"/>
  <c r="AH713" i="16"/>
  <c r="AI713" i="16"/>
  <c r="B314" i="16"/>
  <c r="AI714" i="16" l="1"/>
  <c r="AJ714" i="16"/>
  <c r="AH714" i="16"/>
  <c r="AK714" i="16"/>
  <c r="AL714" i="16" s="1"/>
  <c r="AG715" i="16" s="1"/>
  <c r="J314" i="16"/>
  <c r="C314" i="16"/>
  <c r="D314" i="16" s="1"/>
  <c r="F314" i="16"/>
  <c r="H314" i="16"/>
  <c r="E314" i="16"/>
  <c r="G314" i="16"/>
  <c r="I314" i="16"/>
  <c r="AK715" i="16" l="1"/>
  <c r="AL715" i="16" s="1"/>
  <c r="AG716" i="16" s="1"/>
  <c r="AI715" i="16"/>
  <c r="AH715" i="16"/>
  <c r="AJ715" i="16"/>
  <c r="B315" i="16"/>
  <c r="AI716" i="16" l="1"/>
  <c r="AH716" i="16"/>
  <c r="AK716" i="16"/>
  <c r="AL716" i="16" s="1"/>
  <c r="AG717" i="16" s="1"/>
  <c r="AJ716" i="16"/>
  <c r="I315" i="16"/>
  <c r="H315" i="16"/>
  <c r="E315" i="16"/>
  <c r="C315" i="16"/>
  <c r="D315" i="16" s="1"/>
  <c r="J315" i="16"/>
  <c r="F315" i="16"/>
  <c r="G315" i="16"/>
  <c r="AH717" i="16" l="1"/>
  <c r="AI717" i="16"/>
  <c r="AJ717" i="16"/>
  <c r="AK717" i="16"/>
  <c r="AL717" i="16" s="1"/>
  <c r="AG718" i="16" s="1"/>
  <c r="B316" i="16"/>
  <c r="AI718" i="16" l="1"/>
  <c r="AJ718" i="16"/>
  <c r="AK718" i="16"/>
  <c r="AL718" i="16" s="1"/>
  <c r="AG719" i="16" s="1"/>
  <c r="AH718" i="16"/>
  <c r="F316" i="16"/>
  <c r="J316" i="16"/>
  <c r="I316" i="16"/>
  <c r="E316" i="16"/>
  <c r="G316" i="16"/>
  <c r="C316" i="16"/>
  <c r="D316" i="16" s="1"/>
  <c r="H316" i="16"/>
  <c r="AH719" i="16" l="1"/>
  <c r="AK719" i="16"/>
  <c r="AL719" i="16" s="1"/>
  <c r="AG720" i="16" s="1"/>
  <c r="AJ719" i="16"/>
  <c r="AI719" i="16"/>
  <c r="B317" i="16"/>
  <c r="AH720" i="16" l="1"/>
  <c r="AI720" i="16"/>
  <c r="AJ720" i="16"/>
  <c r="AK720" i="16"/>
  <c r="AL720" i="16" s="1"/>
  <c r="AG721" i="16" s="1"/>
  <c r="E317" i="16"/>
  <c r="F317" i="16"/>
  <c r="C317" i="16"/>
  <c r="D317" i="16" s="1"/>
  <c r="J317" i="16"/>
  <c r="I317" i="16"/>
  <c r="H317" i="16"/>
  <c r="G317" i="16"/>
  <c r="AH721" i="16" l="1"/>
  <c r="AJ721" i="16"/>
  <c r="AI721" i="16"/>
  <c r="AK721" i="16"/>
  <c r="AL721" i="16" s="1"/>
  <c r="AG722" i="16" s="1"/>
  <c r="B318" i="16"/>
  <c r="AK722" i="16" l="1"/>
  <c r="AL722" i="16" s="1"/>
  <c r="AG723" i="16" s="1"/>
  <c r="AI722" i="16"/>
  <c r="AH722" i="16"/>
  <c r="AJ722" i="16"/>
  <c r="C318" i="16"/>
  <c r="D318" i="16" s="1"/>
  <c r="J318" i="16"/>
  <c r="G318" i="16"/>
  <c r="H318" i="16"/>
  <c r="I318" i="16"/>
  <c r="F318" i="16"/>
  <c r="E318" i="16"/>
  <c r="AH723" i="16" l="1"/>
  <c r="AJ723" i="16"/>
  <c r="AK723" i="16"/>
  <c r="AL723" i="16" s="1"/>
  <c r="AG724" i="16" s="1"/>
  <c r="AI723" i="16"/>
  <c r="B319" i="16"/>
  <c r="AK724" i="16" l="1"/>
  <c r="AL724" i="16" s="1"/>
  <c r="AG725" i="16" s="1"/>
  <c r="AH724" i="16"/>
  <c r="AJ724" i="16"/>
  <c r="AI724" i="16"/>
  <c r="I319" i="16"/>
  <c r="J319" i="16"/>
  <c r="G319" i="16"/>
  <c r="C319" i="16"/>
  <c r="D319" i="16" s="1"/>
  <c r="H319" i="16"/>
  <c r="F319" i="16"/>
  <c r="E319" i="16"/>
  <c r="AI725" i="16" l="1"/>
  <c r="AH725" i="16"/>
  <c r="AJ725" i="16"/>
  <c r="AK725" i="16"/>
  <c r="AL725" i="16" s="1"/>
  <c r="AG726" i="16" s="1"/>
  <c r="B320" i="16"/>
  <c r="AH726" i="16" l="1"/>
  <c r="AK726" i="16"/>
  <c r="AL726" i="16" s="1"/>
  <c r="AG727" i="16" s="1"/>
  <c r="AI726" i="16"/>
  <c r="AJ726" i="16"/>
  <c r="J320" i="16"/>
  <c r="C320" i="16"/>
  <c r="D320" i="16" s="1"/>
  <c r="F320" i="16"/>
  <c r="E320" i="16"/>
  <c r="H320" i="16"/>
  <c r="G320" i="16"/>
  <c r="I320" i="16"/>
  <c r="AI727" i="16" l="1"/>
  <c r="AJ727" i="16"/>
  <c r="AH727" i="16"/>
  <c r="AK727" i="16"/>
  <c r="AL727" i="16" s="1"/>
  <c r="AG728" i="16" s="1"/>
  <c r="B321" i="16"/>
  <c r="AI728" i="16" l="1"/>
  <c r="AK728" i="16"/>
  <c r="AL728" i="16" s="1"/>
  <c r="AG729" i="16" s="1"/>
  <c r="AH728" i="16"/>
  <c r="AJ728" i="16"/>
  <c r="F321" i="16"/>
  <c r="J321" i="16"/>
  <c r="G321" i="16"/>
  <c r="I321" i="16"/>
  <c r="H321" i="16"/>
  <c r="C321" i="16"/>
  <c r="D321" i="16" s="1"/>
  <c r="E321" i="16"/>
  <c r="AI729" i="16" l="1"/>
  <c r="AJ729" i="16"/>
  <c r="AH729" i="16"/>
  <c r="AK729" i="16"/>
  <c r="AL729" i="16" s="1"/>
  <c r="AG730" i="16" s="1"/>
  <c r="B322" i="16"/>
  <c r="AH730" i="16" l="1"/>
  <c r="AI730" i="16"/>
  <c r="AJ730" i="16"/>
  <c r="AK730" i="16"/>
  <c r="AL730" i="16" s="1"/>
  <c r="AG731" i="16" s="1"/>
  <c r="J322" i="16"/>
  <c r="F322" i="16"/>
  <c r="G322" i="16"/>
  <c r="H322" i="16"/>
  <c r="E322" i="16"/>
  <c r="I322" i="16"/>
  <c r="C322" i="16"/>
  <c r="D322" i="16" s="1"/>
  <c r="AJ731" i="16" l="1"/>
  <c r="AH731" i="16"/>
  <c r="AI731" i="16"/>
  <c r="AK731" i="16"/>
  <c r="AL731" i="16" s="1"/>
  <c r="AG732" i="16" s="1"/>
  <c r="B323" i="16"/>
  <c r="AI732" i="16" l="1"/>
  <c r="AK732" i="16"/>
  <c r="AL732" i="16" s="1"/>
  <c r="AG733" i="16" s="1"/>
  <c r="AH732" i="16"/>
  <c r="AJ732" i="16"/>
  <c r="J323" i="16"/>
  <c r="I323" i="16"/>
  <c r="E323" i="16"/>
  <c r="C323" i="16"/>
  <c r="D323" i="16" s="1"/>
  <c r="G323" i="16"/>
  <c r="F323" i="16"/>
  <c r="H323" i="16"/>
  <c r="AK733" i="16" l="1"/>
  <c r="AL733" i="16" s="1"/>
  <c r="AG734" i="16" s="1"/>
  <c r="AH733" i="16"/>
  <c r="AI733" i="16"/>
  <c r="AJ733" i="16"/>
  <c r="B324" i="16"/>
  <c r="AH734" i="16" l="1"/>
  <c r="AK734" i="16"/>
  <c r="AL734" i="16" s="1"/>
  <c r="AG735" i="16" s="1"/>
  <c r="AJ734" i="16"/>
  <c r="AI734" i="16"/>
  <c r="C324" i="16"/>
  <c r="D324" i="16" s="1"/>
  <c r="J324" i="16"/>
  <c r="F324" i="16"/>
  <c r="E324" i="16"/>
  <c r="H324" i="16"/>
  <c r="I324" i="16"/>
  <c r="G324" i="16"/>
  <c r="AH735" i="16" l="1"/>
  <c r="AK735" i="16"/>
  <c r="AL735" i="16" s="1"/>
  <c r="AG736" i="16" s="1"/>
  <c r="AI735" i="16"/>
  <c r="AJ735" i="16"/>
  <c r="B325" i="16"/>
  <c r="AH736" i="16" l="1"/>
  <c r="AI736" i="16"/>
  <c r="AJ736" i="16"/>
  <c r="AK736" i="16"/>
  <c r="AL736" i="16" s="1"/>
  <c r="AG737" i="16" s="1"/>
  <c r="E325" i="16"/>
  <c r="C325" i="16"/>
  <c r="D325" i="16" s="1"/>
  <c r="J325" i="16"/>
  <c r="H325" i="16"/>
  <c r="G325" i="16"/>
  <c r="I325" i="16"/>
  <c r="F325" i="16"/>
  <c r="AK737" i="16" l="1"/>
  <c r="AL737" i="16" s="1"/>
  <c r="AG738" i="16" s="1"/>
  <c r="AI737" i="16"/>
  <c r="AH737" i="16"/>
  <c r="AJ737" i="16"/>
  <c r="B326" i="16"/>
  <c r="AI738" i="16" l="1"/>
  <c r="AH738" i="16"/>
  <c r="AK738" i="16"/>
  <c r="AL738" i="16" s="1"/>
  <c r="AG739" i="16" s="1"/>
  <c r="AJ738" i="16"/>
  <c r="J326" i="16"/>
  <c r="F326" i="16"/>
  <c r="C326" i="16"/>
  <c r="D326" i="16" s="1"/>
  <c r="I326" i="16"/>
  <c r="H326" i="16"/>
  <c r="E326" i="16"/>
  <c r="G326" i="16"/>
  <c r="AK739" i="16" l="1"/>
  <c r="AL739" i="16" s="1"/>
  <c r="AG740" i="16" s="1"/>
  <c r="AH739" i="16"/>
  <c r="AJ739" i="16"/>
  <c r="AI739" i="16"/>
  <c r="B327" i="16"/>
  <c r="AK740" i="16" l="1"/>
  <c r="AL740" i="16" s="1"/>
  <c r="AG741" i="16" s="1"/>
  <c r="AH740" i="16"/>
  <c r="AJ740" i="16"/>
  <c r="AI740" i="16"/>
  <c r="J327" i="16"/>
  <c r="G327" i="16"/>
  <c r="C327" i="16"/>
  <c r="D327" i="16" s="1"/>
  <c r="E327" i="16"/>
  <c r="I327" i="16"/>
  <c r="F327" i="16"/>
  <c r="H327" i="16"/>
  <c r="AH741" i="16" l="1"/>
  <c r="AI741" i="16"/>
  <c r="AK741" i="16"/>
  <c r="AL741" i="16" s="1"/>
  <c r="AG742" i="16" s="1"/>
  <c r="AJ741" i="16"/>
  <c r="B328" i="16"/>
  <c r="AK742" i="16" l="1"/>
  <c r="AL742" i="16" s="1"/>
  <c r="AG743" i="16" s="1"/>
  <c r="AH742" i="16"/>
  <c r="AJ742" i="16"/>
  <c r="AI742" i="16"/>
  <c r="F328" i="16"/>
  <c r="J328" i="16"/>
  <c r="H328" i="16"/>
  <c r="C328" i="16"/>
  <c r="D328" i="16" s="1"/>
  <c r="E328" i="16"/>
  <c r="G328" i="16"/>
  <c r="I328" i="16"/>
  <c r="AI743" i="16" l="1"/>
  <c r="AK743" i="16"/>
  <c r="AL743" i="16" s="1"/>
  <c r="AG744" i="16" s="1"/>
  <c r="AH743" i="16"/>
  <c r="AJ743" i="16"/>
  <c r="B329" i="16"/>
  <c r="AK744" i="16" l="1"/>
  <c r="AL744" i="16" s="1"/>
  <c r="AG745" i="16" s="1"/>
  <c r="AJ744" i="16"/>
  <c r="AI744" i="16"/>
  <c r="AH744" i="16"/>
  <c r="I329" i="16"/>
  <c r="J329" i="16"/>
  <c r="E329" i="16"/>
  <c r="H329" i="16"/>
  <c r="F329" i="16"/>
  <c r="G329" i="16"/>
  <c r="C329" i="16"/>
  <c r="D329" i="16" s="1"/>
  <c r="AK745" i="16" l="1"/>
  <c r="AL745" i="16" s="1"/>
  <c r="AG746" i="16" s="1"/>
  <c r="AJ745" i="16"/>
  <c r="AH745" i="16"/>
  <c r="AI745" i="16"/>
  <c r="B330" i="16"/>
  <c r="AH746" i="16" l="1"/>
  <c r="AJ746" i="16"/>
  <c r="AK746" i="16"/>
  <c r="AL746" i="16" s="1"/>
  <c r="AG747" i="16" s="1"/>
  <c r="AI746" i="16"/>
  <c r="E330" i="16"/>
  <c r="J330" i="16"/>
  <c r="H330" i="16"/>
  <c r="I330" i="16"/>
  <c r="G330" i="16"/>
  <c r="F330" i="16"/>
  <c r="C330" i="16"/>
  <c r="D330" i="16" s="1"/>
  <c r="AK747" i="16" l="1"/>
  <c r="AL747" i="16" s="1"/>
  <c r="AG748" i="16" s="1"/>
  <c r="AI747" i="16"/>
  <c r="AJ747" i="16"/>
  <c r="AH747" i="16"/>
  <c r="B331" i="16"/>
  <c r="AI748" i="16" l="1"/>
  <c r="AJ748" i="16"/>
  <c r="AH748" i="16"/>
  <c r="AK748" i="16"/>
  <c r="AL748" i="16" s="1"/>
  <c r="AG749" i="16" s="1"/>
  <c r="E331" i="16"/>
  <c r="J331" i="16"/>
  <c r="I331" i="16"/>
  <c r="H331" i="16"/>
  <c r="C331" i="16"/>
  <c r="D331" i="16" s="1"/>
  <c r="F331" i="16"/>
  <c r="G331" i="16"/>
  <c r="AK749" i="16" l="1"/>
  <c r="AL749" i="16" s="1"/>
  <c r="AG750" i="16" s="1"/>
  <c r="AI749" i="16"/>
  <c r="AH749" i="16"/>
  <c r="AJ749" i="16"/>
  <c r="B332" i="16"/>
  <c r="AI750" i="16" l="1"/>
  <c r="AH750" i="16"/>
  <c r="AJ750" i="16"/>
  <c r="AK750" i="16"/>
  <c r="AL750" i="16" s="1"/>
  <c r="AG751" i="16" s="1"/>
  <c r="E332" i="16"/>
  <c r="J332" i="16"/>
  <c r="G332" i="16"/>
  <c r="F332" i="16"/>
  <c r="H332" i="16"/>
  <c r="I332" i="16"/>
  <c r="C332" i="16"/>
  <c r="D332" i="16" s="1"/>
  <c r="AH751" i="16" l="1"/>
  <c r="AK751" i="16"/>
  <c r="AL751" i="16" s="1"/>
  <c r="AG752" i="16" s="1"/>
  <c r="AI751" i="16"/>
  <c r="AJ751" i="16"/>
  <c r="B333" i="16"/>
  <c r="AJ752" i="16" l="1"/>
  <c r="AK752" i="16"/>
  <c r="AL752" i="16" s="1"/>
  <c r="AG753" i="16" s="1"/>
  <c r="AH752" i="16"/>
  <c r="AI752" i="16"/>
  <c r="F333" i="16"/>
  <c r="H333" i="16"/>
  <c r="J333" i="16"/>
  <c r="C333" i="16"/>
  <c r="D333" i="16" s="1"/>
  <c r="E333" i="16"/>
  <c r="G333" i="16"/>
  <c r="I333" i="16"/>
  <c r="AK753" i="16" l="1"/>
  <c r="AL753" i="16" s="1"/>
  <c r="AG754" i="16" s="1"/>
  <c r="AH753" i="16"/>
  <c r="AI753" i="16"/>
  <c r="AJ753" i="16"/>
  <c r="B334" i="16"/>
  <c r="AK754" i="16" l="1"/>
  <c r="AL754" i="16" s="1"/>
  <c r="AG755" i="16" s="1"/>
  <c r="AJ754" i="16"/>
  <c r="AH754" i="16"/>
  <c r="AI754" i="16"/>
  <c r="J334" i="16"/>
  <c r="H334" i="16"/>
  <c r="F334" i="16"/>
  <c r="E334" i="16"/>
  <c r="I334" i="16"/>
  <c r="C334" i="16"/>
  <c r="D334" i="16" s="1"/>
  <c r="G334" i="16"/>
  <c r="AI755" i="16" l="1"/>
  <c r="AH755" i="16"/>
  <c r="AK755" i="16"/>
  <c r="AL755" i="16" s="1"/>
  <c r="AG756" i="16" s="1"/>
  <c r="AJ755" i="16"/>
  <c r="B335" i="16"/>
  <c r="AK756" i="16" l="1"/>
  <c r="AL756" i="16" s="1"/>
  <c r="AG757" i="16" s="1"/>
  <c r="AJ756" i="16"/>
  <c r="AH756" i="16"/>
  <c r="AI756" i="16"/>
  <c r="J335" i="16"/>
  <c r="G335" i="16"/>
  <c r="E335" i="16"/>
  <c r="I335" i="16"/>
  <c r="C335" i="16"/>
  <c r="D335" i="16" s="1"/>
  <c r="F335" i="16"/>
  <c r="H335" i="16"/>
  <c r="AK757" i="16" l="1"/>
  <c r="AL757" i="16" s="1"/>
  <c r="AG758" i="16" s="1"/>
  <c r="AJ757" i="16"/>
  <c r="AI757" i="16"/>
  <c r="AH757" i="16"/>
  <c r="B336" i="16"/>
  <c r="AI758" i="16" l="1"/>
  <c r="AJ758" i="16"/>
  <c r="AH758" i="16"/>
  <c r="AK758" i="16"/>
  <c r="AL758" i="16" s="1"/>
  <c r="AG759" i="16" s="1"/>
  <c r="I336" i="16"/>
  <c r="J336" i="16"/>
  <c r="F336" i="16"/>
  <c r="H336" i="16"/>
  <c r="E336" i="16"/>
  <c r="C336" i="16"/>
  <c r="D336" i="16" s="1"/>
  <c r="G336" i="16"/>
  <c r="AK759" i="16" l="1"/>
  <c r="AL759" i="16" s="1"/>
  <c r="AG760" i="16" s="1"/>
  <c r="AH759" i="16"/>
  <c r="AI759" i="16"/>
  <c r="AJ759" i="16"/>
  <c r="B337" i="16"/>
  <c r="AH760" i="16" l="1"/>
  <c r="AJ760" i="16"/>
  <c r="AI760" i="16"/>
  <c r="AK760" i="16"/>
  <c r="AL760" i="16" s="1"/>
  <c r="AG761" i="16" s="1"/>
  <c r="G337" i="16"/>
  <c r="H337" i="16"/>
  <c r="J337" i="16"/>
  <c r="C337" i="16"/>
  <c r="D337" i="16" s="1"/>
  <c r="E337" i="16"/>
  <c r="F337" i="16"/>
  <c r="I337" i="16"/>
  <c r="AH761" i="16" l="1"/>
  <c r="AI761" i="16"/>
  <c r="AJ761" i="16"/>
  <c r="AK761" i="16"/>
  <c r="AL761" i="16" s="1"/>
  <c r="AG762" i="16" s="1"/>
  <c r="B338" i="16"/>
  <c r="AK762" i="16" l="1"/>
  <c r="AL762" i="16" s="1"/>
  <c r="AG763" i="16" s="1"/>
  <c r="AI762" i="16"/>
  <c r="AJ762" i="16"/>
  <c r="AH762" i="16"/>
  <c r="J338" i="16"/>
  <c r="H338" i="16"/>
  <c r="C338" i="16"/>
  <c r="D338" i="16" s="1"/>
  <c r="I338" i="16"/>
  <c r="F338" i="16"/>
  <c r="G338" i="16"/>
  <c r="E338" i="16"/>
  <c r="AK763" i="16" l="1"/>
  <c r="AL763" i="16" s="1"/>
  <c r="AG764" i="16" s="1"/>
  <c r="AJ763" i="16"/>
  <c r="AH763" i="16"/>
  <c r="AI763" i="16"/>
  <c r="B339" i="16"/>
  <c r="AH764" i="16" l="1"/>
  <c r="AK764" i="16"/>
  <c r="AL764" i="16" s="1"/>
  <c r="AG765" i="16" s="1"/>
  <c r="AI764" i="16"/>
  <c r="AJ764" i="16"/>
  <c r="J339" i="16"/>
  <c r="H339" i="16"/>
  <c r="C339" i="16"/>
  <c r="D339" i="16" s="1"/>
  <c r="I339" i="16"/>
  <c r="E339" i="16"/>
  <c r="G339" i="16"/>
  <c r="F339" i="16"/>
  <c r="AI765" i="16" l="1"/>
  <c r="AK765" i="16"/>
  <c r="AL765" i="16" s="1"/>
  <c r="AG766" i="16" s="1"/>
  <c r="AH765" i="16"/>
  <c r="AJ765" i="16"/>
  <c r="B340" i="16"/>
  <c r="AH766" i="16" l="1"/>
  <c r="AK766" i="16"/>
  <c r="AL766" i="16" s="1"/>
  <c r="AG767" i="16" s="1"/>
  <c r="AI766" i="16"/>
  <c r="AJ766" i="16"/>
  <c r="C340" i="16"/>
  <c r="D340" i="16" s="1"/>
  <c r="J340" i="16"/>
  <c r="G340" i="16"/>
  <c r="F340" i="16"/>
  <c r="I340" i="16"/>
  <c r="H340" i="16"/>
  <c r="E340" i="16"/>
  <c r="AK767" i="16" l="1"/>
  <c r="AL767" i="16" s="1"/>
  <c r="AG768" i="16" s="1"/>
  <c r="AJ767" i="16"/>
  <c r="AI767" i="16"/>
  <c r="AH767" i="16"/>
  <c r="B341" i="16"/>
  <c r="AI768" i="16" l="1"/>
  <c r="AH768" i="16"/>
  <c r="AJ768" i="16"/>
  <c r="AK768" i="16"/>
  <c r="AL768" i="16" s="1"/>
  <c r="AG769" i="16" s="1"/>
  <c r="G341" i="16"/>
  <c r="C341" i="16"/>
  <c r="D341" i="16" s="1"/>
  <c r="J341" i="16"/>
  <c r="H341" i="16"/>
  <c r="F341" i="16"/>
  <c r="I341" i="16"/>
  <c r="E341" i="16"/>
  <c r="AH769" i="16" l="1"/>
  <c r="AI769" i="16"/>
  <c r="AJ769" i="16"/>
  <c r="AK769" i="16"/>
  <c r="AL769" i="16" s="1"/>
  <c r="AG770" i="16" s="1"/>
  <c r="B342" i="16"/>
  <c r="AK770" i="16" l="1"/>
  <c r="AL770" i="16" s="1"/>
  <c r="AG771" i="16" s="1"/>
  <c r="AJ770" i="16"/>
  <c r="AI770" i="16"/>
  <c r="AH770" i="16"/>
  <c r="J342" i="16"/>
  <c r="F342" i="16"/>
  <c r="I342" i="16"/>
  <c r="C342" i="16"/>
  <c r="D342" i="16" s="1"/>
  <c r="H342" i="16"/>
  <c r="E342" i="16"/>
  <c r="G342" i="16"/>
  <c r="AI771" i="16" l="1"/>
  <c r="AJ771" i="16"/>
  <c r="AK771" i="16"/>
  <c r="AL771" i="16" s="1"/>
  <c r="AG772" i="16" s="1"/>
  <c r="AH771" i="16"/>
  <c r="B343" i="16"/>
  <c r="AI772" i="16" l="1"/>
  <c r="AJ772" i="16"/>
  <c r="AK772" i="16"/>
  <c r="AL772" i="16" s="1"/>
  <c r="AG773" i="16" s="1"/>
  <c r="AH772" i="16"/>
  <c r="J343" i="16"/>
  <c r="H343" i="16"/>
  <c r="C343" i="16"/>
  <c r="D343" i="16" s="1"/>
  <c r="I343" i="16"/>
  <c r="F343" i="16"/>
  <c r="E343" i="16"/>
  <c r="G343" i="16"/>
  <c r="AI773" i="16" l="1"/>
  <c r="AJ773" i="16"/>
  <c r="AH773" i="16"/>
  <c r="AK773" i="16"/>
  <c r="AL773" i="16" s="1"/>
  <c r="AG774" i="16" s="1"/>
  <c r="B344" i="16"/>
  <c r="AK774" i="16" l="1"/>
  <c r="AL774" i="16" s="1"/>
  <c r="AG775" i="16" s="1"/>
  <c r="AI774" i="16"/>
  <c r="AJ774" i="16"/>
  <c r="AH774" i="16"/>
  <c r="I344" i="16"/>
  <c r="J344" i="16"/>
  <c r="C344" i="16"/>
  <c r="D344" i="16" s="1"/>
  <c r="G344" i="16"/>
  <c r="E344" i="16"/>
  <c r="H344" i="16"/>
  <c r="F344" i="16"/>
  <c r="AI775" i="16" l="1"/>
  <c r="AH775" i="16"/>
  <c r="AK775" i="16"/>
  <c r="AL775" i="16" s="1"/>
  <c r="AG776" i="16" s="1"/>
  <c r="AJ775" i="16"/>
  <c r="B345" i="16"/>
  <c r="AK776" i="16" l="1"/>
  <c r="AL776" i="16" s="1"/>
  <c r="AG777" i="16" s="1"/>
  <c r="AH776" i="16"/>
  <c r="AI776" i="16"/>
  <c r="AJ776" i="16"/>
  <c r="G345" i="16"/>
  <c r="C345" i="16"/>
  <c r="D345" i="16" s="1"/>
  <c r="J345" i="16"/>
  <c r="H345" i="16"/>
  <c r="F345" i="16"/>
  <c r="I345" i="16"/>
  <c r="E345" i="16"/>
  <c r="AK777" i="16" l="1"/>
  <c r="AL777" i="16" s="1"/>
  <c r="AG778" i="16" s="1"/>
  <c r="AH777" i="16"/>
  <c r="AJ777" i="16"/>
  <c r="AI777" i="16"/>
  <c r="B346" i="16"/>
  <c r="AK778" i="16" l="1"/>
  <c r="AL778" i="16" s="1"/>
  <c r="AG779" i="16" s="1"/>
  <c r="AJ778" i="16"/>
  <c r="AH778" i="16"/>
  <c r="AI778" i="16"/>
  <c r="J346" i="16"/>
  <c r="F346" i="16"/>
  <c r="G346" i="16"/>
  <c r="E346" i="16"/>
  <c r="C346" i="16"/>
  <c r="D346" i="16" s="1"/>
  <c r="H346" i="16"/>
  <c r="I346" i="16"/>
  <c r="AH779" i="16" l="1"/>
  <c r="AI779" i="16"/>
  <c r="AK779" i="16"/>
  <c r="AL779" i="16" s="1"/>
  <c r="AG780" i="16" s="1"/>
  <c r="AJ779" i="16"/>
  <c r="B347" i="16"/>
  <c r="AH780" i="16" l="1"/>
  <c r="AI780" i="16"/>
  <c r="AJ780" i="16"/>
  <c r="AK780" i="16"/>
  <c r="AL780" i="16" s="1"/>
  <c r="AG781" i="16" s="1"/>
  <c r="J347" i="16"/>
  <c r="G347" i="16"/>
  <c r="F347" i="16"/>
  <c r="H347" i="16"/>
  <c r="I347" i="16"/>
  <c r="E347" i="16"/>
  <c r="C347" i="16"/>
  <c r="D347" i="16" s="1"/>
  <c r="AJ781" i="16" l="1"/>
  <c r="AK781" i="16"/>
  <c r="AL781" i="16" s="1"/>
  <c r="AG782" i="16" s="1"/>
  <c r="AH781" i="16"/>
  <c r="AI781" i="16"/>
  <c r="B348" i="16"/>
  <c r="AH782" i="16" l="1"/>
  <c r="AJ782" i="16"/>
  <c r="AK782" i="16"/>
  <c r="AL782" i="16" s="1"/>
  <c r="AG783" i="16" s="1"/>
  <c r="AI782" i="16"/>
  <c r="G348" i="16"/>
  <c r="J348" i="16"/>
  <c r="C348" i="16"/>
  <c r="D348" i="16" s="1"/>
  <c r="H348" i="16"/>
  <c r="I348" i="16"/>
  <c r="E348" i="16"/>
  <c r="F348" i="16"/>
  <c r="AH783" i="16" l="1"/>
  <c r="AI783" i="16"/>
  <c r="AK783" i="16"/>
  <c r="AL783" i="16" s="1"/>
  <c r="AG784" i="16" s="1"/>
  <c r="AJ783" i="16"/>
  <c r="B349" i="16"/>
  <c r="AJ784" i="16" l="1"/>
  <c r="AI784" i="16"/>
  <c r="AK784" i="16"/>
  <c r="AL784" i="16" s="1"/>
  <c r="AG785" i="16" s="1"/>
  <c r="AH784" i="16"/>
  <c r="I349" i="16"/>
  <c r="G349" i="16"/>
  <c r="H349" i="16"/>
  <c r="J349" i="16"/>
  <c r="E349" i="16"/>
  <c r="F349" i="16"/>
  <c r="C349" i="16"/>
  <c r="D349" i="16" s="1"/>
  <c r="AK785" i="16" l="1"/>
  <c r="AL785" i="16" s="1"/>
  <c r="AG786" i="16" s="1"/>
  <c r="AI785" i="16"/>
  <c r="AJ785" i="16"/>
  <c r="AH785" i="16"/>
  <c r="B350" i="16"/>
  <c r="AI786" i="16" l="1"/>
  <c r="AJ786" i="16"/>
  <c r="AH786" i="16"/>
  <c r="AK786" i="16"/>
  <c r="AL786" i="16" s="1"/>
  <c r="AG787" i="16" s="1"/>
  <c r="F350" i="16"/>
  <c r="C350" i="16"/>
  <c r="D350" i="16" s="1"/>
  <c r="G350" i="16"/>
  <c r="J350" i="16"/>
  <c r="H350" i="16"/>
  <c r="I350" i="16"/>
  <c r="E350" i="16"/>
  <c r="AI787" i="16" l="1"/>
  <c r="AK787" i="16"/>
  <c r="AL787" i="16" s="1"/>
  <c r="AG788" i="16" s="1"/>
  <c r="AJ787" i="16"/>
  <c r="AH787" i="16"/>
  <c r="B351" i="16"/>
  <c r="AH788" i="16" l="1"/>
  <c r="AI788" i="16"/>
  <c r="AJ788" i="16"/>
  <c r="AK788" i="16"/>
  <c r="AL788" i="16" s="1"/>
  <c r="AG789" i="16" s="1"/>
  <c r="F351" i="16"/>
  <c r="G351" i="16"/>
  <c r="H351" i="16"/>
  <c r="C351" i="16"/>
  <c r="D351" i="16" s="1"/>
  <c r="I351" i="16"/>
  <c r="E351" i="16"/>
  <c r="J351" i="16"/>
  <c r="AH789" i="16" l="1"/>
  <c r="AI789" i="16"/>
  <c r="AK789" i="16"/>
  <c r="AL789" i="16" s="1"/>
  <c r="AG790" i="16" s="1"/>
  <c r="AJ789" i="16"/>
  <c r="B352" i="16"/>
  <c r="AH790" i="16" l="1"/>
  <c r="AJ790" i="16"/>
  <c r="AK790" i="16"/>
  <c r="AL790" i="16" s="1"/>
  <c r="AG791" i="16" s="1"/>
  <c r="AI790" i="16"/>
  <c r="J352" i="16"/>
  <c r="G352" i="16"/>
  <c r="C352" i="16"/>
  <c r="D352" i="16" s="1"/>
  <c r="E352" i="16"/>
  <c r="I352" i="16"/>
  <c r="F352" i="16"/>
  <c r="H352" i="16"/>
  <c r="AK791" i="16" l="1"/>
  <c r="AL791" i="16" s="1"/>
  <c r="AG792" i="16" s="1"/>
  <c r="AH791" i="16"/>
  <c r="AI791" i="16"/>
  <c r="AJ791" i="16"/>
  <c r="B353" i="16"/>
  <c r="AH792" i="16" l="1"/>
  <c r="AK792" i="16"/>
  <c r="AL792" i="16" s="1"/>
  <c r="AG793" i="16" s="1"/>
  <c r="AI792" i="16"/>
  <c r="AJ792" i="16"/>
  <c r="F353" i="16"/>
  <c r="J353" i="16"/>
  <c r="E353" i="16"/>
  <c r="G353" i="16"/>
  <c r="H353" i="16"/>
  <c r="I353" i="16"/>
  <c r="C353" i="16"/>
  <c r="D353" i="16" s="1"/>
  <c r="AJ793" i="16" l="1"/>
  <c r="AH793" i="16"/>
  <c r="AK793" i="16"/>
  <c r="AL793" i="16" s="1"/>
  <c r="AG794" i="16" s="1"/>
  <c r="AI793" i="16"/>
  <c r="B354" i="16"/>
  <c r="AK794" i="16" l="1"/>
  <c r="AL794" i="16" s="1"/>
  <c r="AG795" i="16" s="1"/>
  <c r="AI794" i="16"/>
  <c r="AJ794" i="16"/>
  <c r="AH794" i="16"/>
  <c r="E354" i="16"/>
  <c r="F354" i="16"/>
  <c r="I354" i="16"/>
  <c r="G354" i="16"/>
  <c r="J354" i="16"/>
  <c r="C354" i="16"/>
  <c r="D354" i="16" s="1"/>
  <c r="H354" i="16"/>
  <c r="AK795" i="16" l="1"/>
  <c r="AL795" i="16" s="1"/>
  <c r="AG796" i="16" s="1"/>
  <c r="AI795" i="16"/>
  <c r="AH795" i="16"/>
  <c r="AJ795" i="16"/>
  <c r="B355" i="16"/>
  <c r="AK796" i="16" l="1"/>
  <c r="AL796" i="16" s="1"/>
  <c r="AG797" i="16" s="1"/>
  <c r="AH796" i="16"/>
  <c r="AI796" i="16"/>
  <c r="AJ796" i="16"/>
  <c r="H355" i="16"/>
  <c r="C355" i="16"/>
  <c r="D355" i="16" s="1"/>
  <c r="J355" i="16"/>
  <c r="E355" i="16"/>
  <c r="G355" i="16"/>
  <c r="F355" i="16"/>
  <c r="I355" i="16"/>
  <c r="AK797" i="16" l="1"/>
  <c r="AL797" i="16" s="1"/>
  <c r="AG798" i="16" s="1"/>
  <c r="AI797" i="16"/>
  <c r="AJ797" i="16"/>
  <c r="AH797" i="16"/>
  <c r="B356" i="16"/>
  <c r="AK798" i="16" l="1"/>
  <c r="AL798" i="16" s="1"/>
  <c r="AG799" i="16" s="1"/>
  <c r="AI798" i="16"/>
  <c r="AJ798" i="16"/>
  <c r="AH798" i="16"/>
  <c r="H356" i="16"/>
  <c r="E356" i="16"/>
  <c r="C356" i="16"/>
  <c r="D356" i="16" s="1"/>
  <c r="J356" i="16"/>
  <c r="G356" i="16"/>
  <c r="F356" i="16"/>
  <c r="I356" i="16"/>
  <c r="AK799" i="16" l="1"/>
  <c r="AL799" i="16" s="1"/>
  <c r="AG800" i="16" s="1"/>
  <c r="AI799" i="16"/>
  <c r="AH799" i="16"/>
  <c r="AJ799" i="16"/>
  <c r="B357" i="16"/>
  <c r="AI800" i="16" l="1"/>
  <c r="AJ800" i="16"/>
  <c r="AH800" i="16"/>
  <c r="AK800" i="16"/>
  <c r="AL800" i="16" s="1"/>
  <c r="AG801" i="16" s="1"/>
  <c r="E357" i="16"/>
  <c r="H357" i="16"/>
  <c r="I357" i="16"/>
  <c r="J357" i="16"/>
  <c r="C357" i="16"/>
  <c r="D357" i="16" s="1"/>
  <c r="F357" i="16"/>
  <c r="G357" i="16"/>
  <c r="AK801" i="16" l="1"/>
  <c r="AL801" i="16" s="1"/>
  <c r="AG802" i="16" s="1"/>
  <c r="AI801" i="16"/>
  <c r="AJ801" i="16"/>
  <c r="AH801" i="16"/>
  <c r="B358" i="16"/>
  <c r="AI802" i="16" l="1"/>
  <c r="AH802" i="16"/>
  <c r="AJ802" i="16"/>
  <c r="AK802" i="16"/>
  <c r="AL802" i="16" s="1"/>
  <c r="AG803" i="16" s="1"/>
  <c r="J358" i="16"/>
  <c r="C358" i="16"/>
  <c r="D358" i="16" s="1"/>
  <c r="H358" i="16"/>
  <c r="G358" i="16"/>
  <c r="I358" i="16"/>
  <c r="F358" i="16"/>
  <c r="E358" i="16"/>
  <c r="AI803" i="16" l="1"/>
  <c r="AH803" i="16"/>
  <c r="AJ803" i="16"/>
  <c r="AK803" i="16"/>
  <c r="AL803" i="16" s="1"/>
  <c r="AG804" i="16" s="1"/>
  <c r="B359" i="16"/>
  <c r="AJ804" i="16" l="1"/>
  <c r="AK804" i="16"/>
  <c r="AL804" i="16" s="1"/>
  <c r="AG805" i="16" s="1"/>
  <c r="AH804" i="16"/>
  <c r="AI804" i="16"/>
  <c r="C359" i="16"/>
  <c r="D359" i="16" s="1"/>
  <c r="J359" i="16"/>
  <c r="I359" i="16"/>
  <c r="E359" i="16"/>
  <c r="H359" i="16"/>
  <c r="G359" i="16"/>
  <c r="F359" i="16"/>
  <c r="AH805" i="16" l="1"/>
  <c r="AI805" i="16"/>
  <c r="AK805" i="16"/>
  <c r="AL805" i="16" s="1"/>
  <c r="AG806" i="16" s="1"/>
  <c r="AJ805" i="16"/>
  <c r="B360" i="16"/>
  <c r="AI806" i="16" l="1"/>
  <c r="AJ806" i="16"/>
  <c r="AK806" i="16"/>
  <c r="AL806" i="16" s="1"/>
  <c r="AG807" i="16" s="1"/>
  <c r="AH806" i="16"/>
  <c r="C360" i="16"/>
  <c r="D360" i="16" s="1"/>
  <c r="I360" i="16"/>
  <c r="G360" i="16"/>
  <c r="J360" i="16"/>
  <c r="E360" i="16"/>
  <c r="F360" i="16"/>
  <c r="H360" i="16"/>
  <c r="AJ807" i="16" l="1"/>
  <c r="AK807" i="16"/>
  <c r="AL807" i="16" s="1"/>
  <c r="AG808" i="16" s="1"/>
  <c r="AI807" i="16"/>
  <c r="AH807" i="16"/>
  <c r="B361" i="16"/>
  <c r="AH808" i="16" l="1"/>
  <c r="AJ808" i="16"/>
  <c r="AI808" i="16"/>
  <c r="AK808" i="16"/>
  <c r="AL808" i="16" s="1"/>
  <c r="AG809" i="16" s="1"/>
  <c r="C361" i="16"/>
  <c r="D361" i="16" s="1"/>
  <c r="G361" i="16"/>
  <c r="E361" i="16"/>
  <c r="F361" i="16"/>
  <c r="I361" i="16"/>
  <c r="H361" i="16"/>
  <c r="J361" i="16"/>
  <c r="AI809" i="16" l="1"/>
  <c r="AK809" i="16"/>
  <c r="AL809" i="16" s="1"/>
  <c r="AG810" i="16" s="1"/>
  <c r="AJ809" i="16"/>
  <c r="AH809" i="16"/>
  <c r="B362" i="16"/>
  <c r="AH810" i="16" l="1"/>
  <c r="AJ810" i="16"/>
  <c r="AK810" i="16"/>
  <c r="AL810" i="16" s="1"/>
  <c r="AG811" i="16" s="1"/>
  <c r="AI810" i="16"/>
  <c r="J362" i="16"/>
  <c r="E362" i="16"/>
  <c r="H362" i="16"/>
  <c r="C362" i="16"/>
  <c r="D362" i="16" s="1"/>
  <c r="F362" i="16"/>
  <c r="G362" i="16"/>
  <c r="I362" i="16"/>
  <c r="AH811" i="16" l="1"/>
  <c r="AJ811" i="16"/>
  <c r="AK811" i="16"/>
  <c r="AL811" i="16" s="1"/>
  <c r="AG812" i="16" s="1"/>
  <c r="AI811" i="16"/>
  <c r="B363" i="16"/>
  <c r="AK812" i="16" l="1"/>
  <c r="AL812" i="16" s="1"/>
  <c r="AG813" i="16" s="1"/>
  <c r="AJ812" i="16"/>
  <c r="AI812" i="16"/>
  <c r="AH812" i="16"/>
  <c r="C363" i="16"/>
  <c r="D363" i="16" s="1"/>
  <c r="J363" i="16"/>
  <c r="G363" i="16"/>
  <c r="E363" i="16"/>
  <c r="H363" i="16"/>
  <c r="I363" i="16"/>
  <c r="F363" i="16"/>
  <c r="AI813" i="16" l="1"/>
  <c r="AH813" i="16"/>
  <c r="AJ813" i="16"/>
  <c r="AK813" i="16"/>
  <c r="AL813" i="16" s="1"/>
  <c r="AG814" i="16" s="1"/>
  <c r="B364" i="16"/>
  <c r="AI814" i="16" l="1"/>
  <c r="AK814" i="16"/>
  <c r="AL814" i="16" s="1"/>
  <c r="AG815" i="16" s="1"/>
  <c r="AJ814" i="16"/>
  <c r="AH814" i="16"/>
  <c r="F364" i="16"/>
  <c r="C364" i="16"/>
  <c r="D364" i="16" s="1"/>
  <c r="I364" i="16"/>
  <c r="J364" i="16"/>
  <c r="G364" i="16"/>
  <c r="E364" i="16"/>
  <c r="H364" i="16"/>
  <c r="AI815" i="16" l="1"/>
  <c r="AK815" i="16"/>
  <c r="AL815" i="16" s="1"/>
  <c r="AG816" i="16" s="1"/>
  <c r="AJ815" i="16"/>
  <c r="AH815" i="16"/>
  <c r="B365" i="16"/>
  <c r="AI816" i="16" l="1"/>
  <c r="AJ816" i="16"/>
  <c r="AK816" i="16"/>
  <c r="AL816" i="16" s="1"/>
  <c r="AG817" i="16" s="1"/>
  <c r="AH816" i="16"/>
  <c r="G365" i="16"/>
  <c r="F365" i="16"/>
  <c r="H365" i="16"/>
  <c r="C365" i="16"/>
  <c r="D365" i="16" s="1"/>
  <c r="I365" i="16"/>
  <c r="E365" i="16"/>
  <c r="J365" i="16"/>
  <c r="AK817" i="16" l="1"/>
  <c r="AL817" i="16" s="1"/>
  <c r="AG818" i="16" s="1"/>
  <c r="AH817" i="16"/>
  <c r="AI817" i="16"/>
  <c r="AJ817" i="16"/>
  <c r="B366" i="16"/>
  <c r="AI818" i="16" l="1"/>
  <c r="AJ818" i="16"/>
  <c r="AK818" i="16"/>
  <c r="AL818" i="16" s="1"/>
  <c r="AG819" i="16" s="1"/>
  <c r="AH818" i="16"/>
  <c r="I366" i="16"/>
  <c r="C366" i="16"/>
  <c r="D366" i="16" s="1"/>
  <c r="J366" i="16"/>
  <c r="H366" i="16"/>
  <c r="F366" i="16"/>
  <c r="G366" i="16"/>
  <c r="E366" i="16"/>
  <c r="AH819" i="16" l="1"/>
  <c r="AI819" i="16"/>
  <c r="AK819" i="16"/>
  <c r="AL819" i="16" s="1"/>
  <c r="AG820" i="16" s="1"/>
  <c r="AJ819" i="16"/>
  <c r="B367" i="16"/>
  <c r="AH820" i="16" l="1"/>
  <c r="AK820" i="16"/>
  <c r="AL820" i="16" s="1"/>
  <c r="AG821" i="16" s="1"/>
  <c r="AJ820" i="16"/>
  <c r="AI820" i="16"/>
  <c r="H367" i="16"/>
  <c r="F367" i="16"/>
  <c r="C367" i="16"/>
  <c r="D367" i="16" s="1"/>
  <c r="I367" i="16"/>
  <c r="G367" i="16"/>
  <c r="E367" i="16"/>
  <c r="J367" i="16"/>
  <c r="AI821" i="16" l="1"/>
  <c r="AH821" i="16"/>
  <c r="AK821" i="16"/>
  <c r="AL821" i="16" s="1"/>
  <c r="AG822" i="16" s="1"/>
  <c r="AJ821" i="16"/>
  <c r="B368" i="16"/>
  <c r="AH822" i="16" l="1"/>
  <c r="AK822" i="16"/>
  <c r="AL822" i="16" s="1"/>
  <c r="AG823" i="16" s="1"/>
  <c r="AJ822" i="16"/>
  <c r="AI822" i="16"/>
  <c r="H368" i="16"/>
  <c r="C368" i="16"/>
  <c r="D368" i="16" s="1"/>
  <c r="J368" i="16"/>
  <c r="G368" i="16"/>
  <c r="I368" i="16"/>
  <c r="E368" i="16"/>
  <c r="F368" i="16"/>
  <c r="AH823" i="16" l="1"/>
  <c r="AJ823" i="16"/>
  <c r="AK823" i="16"/>
  <c r="AL823" i="16" s="1"/>
  <c r="AG824" i="16" s="1"/>
  <c r="AI823" i="16"/>
  <c r="B369" i="16"/>
  <c r="AJ824" i="16" l="1"/>
  <c r="AK824" i="16"/>
  <c r="AL824" i="16" s="1"/>
  <c r="AG825" i="16" s="1"/>
  <c r="AI824" i="16"/>
  <c r="AH824" i="16"/>
  <c r="E369" i="16"/>
  <c r="H369" i="16"/>
  <c r="C369" i="16"/>
  <c r="D369" i="16" s="1"/>
  <c r="G369" i="16"/>
  <c r="I369" i="16"/>
  <c r="F369" i="16"/>
  <c r="J369" i="16"/>
  <c r="AI825" i="16" l="1"/>
  <c r="AK825" i="16"/>
  <c r="AL825" i="16" s="1"/>
  <c r="AG826" i="16" s="1"/>
  <c r="AJ825" i="16"/>
  <c r="AH825" i="16"/>
  <c r="B370" i="16"/>
  <c r="AI826" i="16" l="1"/>
  <c r="AH826" i="16"/>
  <c r="AK826" i="16"/>
  <c r="AL826" i="16" s="1"/>
  <c r="AG827" i="16" s="1"/>
  <c r="AJ826" i="16"/>
  <c r="J370" i="16"/>
  <c r="H370" i="16"/>
  <c r="C370" i="16"/>
  <c r="D370" i="16" s="1"/>
  <c r="I370" i="16"/>
  <c r="G370" i="16"/>
  <c r="F370" i="16"/>
  <c r="E370" i="16"/>
  <c r="AJ827" i="16" l="1"/>
  <c r="AK827" i="16"/>
  <c r="AL827" i="16" s="1"/>
  <c r="AG828" i="16" s="1"/>
  <c r="AI827" i="16"/>
  <c r="AH827" i="16"/>
  <c r="B371" i="16"/>
  <c r="AJ828" i="16" l="1"/>
  <c r="AK828" i="16"/>
  <c r="AL828" i="16" s="1"/>
  <c r="AG829" i="16" s="1"/>
  <c r="AI828" i="16"/>
  <c r="AH828" i="16"/>
  <c r="C371" i="16"/>
  <c r="D371" i="16" s="1"/>
  <c r="J371" i="16"/>
  <c r="E371" i="16"/>
  <c r="G371" i="16"/>
  <c r="I371" i="16"/>
  <c r="F371" i="16"/>
  <c r="H371" i="16"/>
  <c r="AI829" i="16" l="1"/>
  <c r="AH829" i="16"/>
  <c r="AJ829" i="16"/>
  <c r="AK829" i="16"/>
  <c r="AL829" i="16" s="1"/>
  <c r="AG830" i="16" s="1"/>
  <c r="B372" i="16"/>
  <c r="AK830" i="16" l="1"/>
  <c r="AL830" i="16" s="1"/>
  <c r="AG831" i="16" s="1"/>
  <c r="AH830" i="16"/>
  <c r="AJ830" i="16"/>
  <c r="AI830" i="16"/>
  <c r="I372" i="16"/>
  <c r="E372" i="16"/>
  <c r="F372" i="16"/>
  <c r="H372" i="16"/>
  <c r="J372" i="16"/>
  <c r="C372" i="16"/>
  <c r="D372" i="16" s="1"/>
  <c r="G372" i="16"/>
  <c r="AH831" i="16" l="1"/>
  <c r="AI831" i="16"/>
  <c r="AK831" i="16"/>
  <c r="AL831" i="16" s="1"/>
  <c r="AG832" i="16" s="1"/>
  <c r="AJ831" i="16"/>
  <c r="B373" i="16"/>
  <c r="AH832" i="16" l="1"/>
  <c r="AK832" i="16"/>
  <c r="AL832" i="16" s="1"/>
  <c r="AG833" i="16" s="1"/>
  <c r="AJ832" i="16"/>
  <c r="AI832" i="16"/>
  <c r="E373" i="16"/>
  <c r="H373" i="16"/>
  <c r="I373" i="16"/>
  <c r="J373" i="16"/>
  <c r="F373" i="16"/>
  <c r="G373" i="16"/>
  <c r="C373" i="16"/>
  <c r="D373" i="16" s="1"/>
  <c r="AK833" i="16" l="1"/>
  <c r="AL833" i="16" s="1"/>
  <c r="AG834" i="16" s="1"/>
  <c r="AJ833" i="16"/>
  <c r="AH833" i="16"/>
  <c r="AI833" i="16"/>
  <c r="B374" i="16"/>
  <c r="AI834" i="16" l="1"/>
  <c r="AJ834" i="16"/>
  <c r="AH834" i="16"/>
  <c r="AK834" i="16"/>
  <c r="AL834" i="16" s="1"/>
  <c r="AG835" i="16" s="1"/>
  <c r="C374" i="16"/>
  <c r="D374" i="16" s="1"/>
  <c r="F374" i="16"/>
  <c r="I374" i="16"/>
  <c r="E374" i="16"/>
  <c r="J374" i="16"/>
  <c r="G374" i="16"/>
  <c r="H374" i="16"/>
  <c r="AK835" i="16" l="1"/>
  <c r="AL835" i="16" s="1"/>
  <c r="AG836" i="16" s="1"/>
  <c r="AJ835" i="16"/>
  <c r="AI835" i="16"/>
  <c r="AH835" i="16"/>
  <c r="B375" i="16"/>
  <c r="AH836" i="16" l="1"/>
  <c r="AI836" i="16"/>
  <c r="AK836" i="16"/>
  <c r="AL836" i="16" s="1"/>
  <c r="AG837" i="16" s="1"/>
  <c r="AJ836" i="16"/>
  <c r="E375" i="16"/>
  <c r="H375" i="16"/>
  <c r="F375" i="16"/>
  <c r="J375" i="16"/>
  <c r="I375" i="16"/>
  <c r="G375" i="16"/>
  <c r="C375" i="16"/>
  <c r="D375" i="16" s="1"/>
  <c r="AH837" i="16" l="1"/>
  <c r="AJ837" i="16"/>
  <c r="AI837" i="16"/>
  <c r="AK837" i="16"/>
  <c r="AL837" i="16" s="1"/>
  <c r="AG838" i="16" s="1"/>
  <c r="B376" i="16"/>
  <c r="AH838" i="16" l="1"/>
  <c r="AI838" i="16"/>
  <c r="AJ838" i="16"/>
  <c r="AK838" i="16"/>
  <c r="AL838" i="16" s="1"/>
  <c r="AG839" i="16" s="1"/>
  <c r="F376" i="16"/>
  <c r="E376" i="16"/>
  <c r="C376" i="16"/>
  <c r="D376" i="16" s="1"/>
  <c r="J376" i="16"/>
  <c r="H376" i="16"/>
  <c r="G376" i="16"/>
  <c r="I376" i="16"/>
  <c r="AI839" i="16" l="1"/>
  <c r="AJ839" i="16"/>
  <c r="AH839" i="16"/>
  <c r="AK839" i="16"/>
  <c r="AL839" i="16" s="1"/>
  <c r="AG840" i="16" s="1"/>
  <c r="B377" i="16"/>
  <c r="AK840" i="16" l="1"/>
  <c r="AL840" i="16" s="1"/>
  <c r="AG841" i="16" s="1"/>
  <c r="AJ840" i="16"/>
  <c r="AH840" i="16"/>
  <c r="AI840" i="16"/>
  <c r="G377" i="16"/>
  <c r="E377" i="16"/>
  <c r="J377" i="16"/>
  <c r="C377" i="16"/>
  <c r="D377" i="16" s="1"/>
  <c r="H377" i="16"/>
  <c r="F377" i="16"/>
  <c r="I377" i="16"/>
  <c r="AH841" i="16" l="1"/>
  <c r="AJ841" i="16"/>
  <c r="AK841" i="16"/>
  <c r="AL841" i="16" s="1"/>
  <c r="AG842" i="16" s="1"/>
  <c r="AI841" i="16"/>
  <c r="B378" i="16"/>
  <c r="AK842" i="16" l="1"/>
  <c r="AL842" i="16" s="1"/>
  <c r="AG843" i="16" s="1"/>
  <c r="AH842" i="16"/>
  <c r="AI842" i="16"/>
  <c r="AJ842" i="16"/>
  <c r="F378" i="16"/>
  <c r="C378" i="16"/>
  <c r="D378" i="16" s="1"/>
  <c r="G378" i="16"/>
  <c r="J378" i="16"/>
  <c r="H378" i="16"/>
  <c r="I378" i="16"/>
  <c r="E378" i="16"/>
  <c r="AK843" i="16" l="1"/>
  <c r="AL843" i="16" s="1"/>
  <c r="AG844" i="16" s="1"/>
  <c r="AI843" i="16"/>
  <c r="AJ843" i="16"/>
  <c r="AH843" i="16"/>
  <c r="B379" i="16"/>
  <c r="AI844" i="16" l="1"/>
  <c r="AJ844" i="16"/>
  <c r="AH844" i="16"/>
  <c r="AK844" i="16"/>
  <c r="AL844" i="16" s="1"/>
  <c r="AG845" i="16" s="1"/>
  <c r="F379" i="16"/>
  <c r="H379" i="16"/>
  <c r="E379" i="16"/>
  <c r="I379" i="16"/>
  <c r="G379" i="16"/>
  <c r="C379" i="16"/>
  <c r="D379" i="16" s="1"/>
  <c r="J379" i="16"/>
  <c r="AH845" i="16" l="1"/>
  <c r="AJ845" i="16"/>
  <c r="AI845" i="16"/>
  <c r="AK845" i="16"/>
  <c r="AL845" i="16" s="1"/>
  <c r="AG846" i="16" s="1"/>
  <c r="B380" i="16"/>
  <c r="AH846" i="16" l="1"/>
  <c r="AJ846" i="16"/>
  <c r="AK846" i="16"/>
  <c r="AL846" i="16" s="1"/>
  <c r="AG847" i="16" s="1"/>
  <c r="AI846" i="16"/>
  <c r="J380" i="16"/>
  <c r="H380" i="16"/>
  <c r="G380" i="16"/>
  <c r="F380" i="16"/>
  <c r="E380" i="16"/>
  <c r="I380" i="16"/>
  <c r="C380" i="16"/>
  <c r="D380" i="16" s="1"/>
  <c r="AI847" i="16" l="1"/>
  <c r="AK847" i="16"/>
  <c r="AL847" i="16" s="1"/>
  <c r="AG848" i="16" s="1"/>
  <c r="AJ847" i="16"/>
  <c r="AH847" i="16"/>
  <c r="B381" i="16"/>
  <c r="AH848" i="16" l="1"/>
  <c r="AJ848" i="16"/>
  <c r="AI848" i="16"/>
  <c r="AK848" i="16"/>
  <c r="AL848" i="16" s="1"/>
  <c r="AG849" i="16" s="1"/>
  <c r="C381" i="16"/>
  <c r="D381" i="16" s="1"/>
  <c r="J381" i="16"/>
  <c r="F381" i="16"/>
  <c r="G381" i="16"/>
  <c r="H381" i="16"/>
  <c r="I381" i="16"/>
  <c r="E381" i="16"/>
  <c r="AK849" i="16" l="1"/>
  <c r="AL849" i="16" s="1"/>
  <c r="AG850" i="16" s="1"/>
  <c r="AH849" i="16"/>
  <c r="AI849" i="16"/>
  <c r="AJ849" i="16"/>
  <c r="B382" i="16"/>
  <c r="AI850" i="16" l="1"/>
  <c r="AH850" i="16"/>
  <c r="AK850" i="16"/>
  <c r="AL850" i="16" s="1"/>
  <c r="AG851" i="16" s="1"/>
  <c r="AJ850" i="16"/>
  <c r="E382" i="16"/>
  <c r="C382" i="16"/>
  <c r="D382" i="16" s="1"/>
  <c r="I382" i="16"/>
  <c r="J382" i="16"/>
  <c r="F382" i="16"/>
  <c r="H382" i="16"/>
  <c r="G382" i="16"/>
  <c r="AJ851" i="16" l="1"/>
  <c r="AK851" i="16"/>
  <c r="AL851" i="16" s="1"/>
  <c r="AG852" i="16" s="1"/>
  <c r="AH851" i="16"/>
  <c r="AI851" i="16"/>
  <c r="B383" i="16"/>
  <c r="AK852" i="16" l="1"/>
  <c r="AL852" i="16" s="1"/>
  <c r="AG853" i="16" s="1"/>
  <c r="AH852" i="16"/>
  <c r="AJ852" i="16"/>
  <c r="AI852" i="16"/>
  <c r="H383" i="16"/>
  <c r="E383" i="16"/>
  <c r="F383" i="16"/>
  <c r="I383" i="16"/>
  <c r="G383" i="16"/>
  <c r="C383" i="16"/>
  <c r="D383" i="16" s="1"/>
  <c r="J383" i="16"/>
  <c r="AJ853" i="16" l="1"/>
  <c r="AI853" i="16"/>
  <c r="AK853" i="16"/>
  <c r="AL853" i="16" s="1"/>
  <c r="AG854" i="16" s="1"/>
  <c r="AH853" i="16"/>
  <c r="B384" i="16"/>
  <c r="AK854" i="16" l="1"/>
  <c r="AL854" i="16" s="1"/>
  <c r="AG855" i="16" s="1"/>
  <c r="AH854" i="16"/>
  <c r="AJ854" i="16"/>
  <c r="AI854" i="16"/>
  <c r="J384" i="16"/>
  <c r="C384" i="16"/>
  <c r="D384" i="16" s="1"/>
  <c r="G384" i="16"/>
  <c r="F384" i="16"/>
  <c r="H384" i="16"/>
  <c r="E384" i="16"/>
  <c r="I384" i="16"/>
  <c r="AJ855" i="16" l="1"/>
  <c r="AK855" i="16"/>
  <c r="AL855" i="16" s="1"/>
  <c r="AG856" i="16" s="1"/>
  <c r="AH855" i="16"/>
  <c r="AI855" i="16"/>
  <c r="B385" i="16"/>
  <c r="AJ856" i="16" l="1"/>
  <c r="AK856" i="16"/>
  <c r="AL856" i="16" s="1"/>
  <c r="AG857" i="16" s="1"/>
  <c r="AH856" i="16"/>
  <c r="AI856" i="16"/>
  <c r="F385" i="16"/>
  <c r="J385" i="16"/>
  <c r="G385" i="16"/>
  <c r="E385" i="16"/>
  <c r="I385" i="16"/>
  <c r="C385" i="16"/>
  <c r="D385" i="16" s="1"/>
  <c r="H385" i="16"/>
  <c r="AK857" i="16" l="1"/>
  <c r="AL857" i="16" s="1"/>
  <c r="AG858" i="16" s="1"/>
  <c r="AJ857" i="16"/>
  <c r="AI857" i="16"/>
  <c r="AH857" i="16"/>
  <c r="B386" i="16"/>
  <c r="AH858" i="16" l="1"/>
  <c r="AI858" i="16"/>
  <c r="AJ858" i="16"/>
  <c r="AK858" i="16"/>
  <c r="AL858" i="16" s="1"/>
  <c r="AG859" i="16" s="1"/>
  <c r="J386" i="16"/>
  <c r="E386" i="16"/>
  <c r="H386" i="16"/>
  <c r="I386" i="16"/>
  <c r="G386" i="16"/>
  <c r="F386" i="16"/>
  <c r="C386" i="16"/>
  <c r="D386" i="16" s="1"/>
  <c r="AH859" i="16" l="1"/>
  <c r="AK859" i="16"/>
  <c r="AL859" i="16" s="1"/>
  <c r="AG860" i="16" s="1"/>
  <c r="AJ859" i="16"/>
  <c r="AI859" i="16"/>
  <c r="B387" i="16"/>
  <c r="AH860" i="16" l="1"/>
  <c r="AJ860" i="16"/>
  <c r="AK860" i="16"/>
  <c r="AL860" i="16" s="1"/>
  <c r="AG861" i="16" s="1"/>
  <c r="AI860" i="16"/>
  <c r="H387" i="16"/>
  <c r="J387" i="16"/>
  <c r="G387" i="16"/>
  <c r="I387" i="16"/>
  <c r="F387" i="16"/>
  <c r="E387" i="16"/>
  <c r="C387" i="16"/>
  <c r="D387" i="16" s="1"/>
  <c r="AH861" i="16" l="1"/>
  <c r="AI861" i="16"/>
  <c r="AK861" i="16"/>
  <c r="AL861" i="16" s="1"/>
  <c r="AG862" i="16" s="1"/>
  <c r="AJ861" i="16"/>
  <c r="B388" i="16"/>
  <c r="AK862" i="16" l="1"/>
  <c r="AL862" i="16" s="1"/>
  <c r="AG863" i="16" s="1"/>
  <c r="AI862" i="16"/>
  <c r="AJ862" i="16"/>
  <c r="AH862" i="16"/>
  <c r="I388" i="16"/>
  <c r="H388" i="16"/>
  <c r="F388" i="16"/>
  <c r="E388" i="16"/>
  <c r="J388" i="16"/>
  <c r="C388" i="16"/>
  <c r="D388" i="16" s="1"/>
  <c r="G388" i="16"/>
  <c r="AJ863" i="16" l="1"/>
  <c r="AK863" i="16"/>
  <c r="AL863" i="16" s="1"/>
  <c r="AG864" i="16" s="1"/>
  <c r="AH863" i="16"/>
  <c r="AI863" i="16"/>
  <c r="B389" i="16"/>
  <c r="AH864" i="16" l="1"/>
  <c r="AJ864" i="16"/>
  <c r="AK864" i="16"/>
  <c r="AL864" i="16" s="1"/>
  <c r="AG865" i="16" s="1"/>
  <c r="AI864" i="16"/>
  <c r="C389" i="16"/>
  <c r="D389" i="16" s="1"/>
  <c r="H389" i="16"/>
  <c r="G389" i="16"/>
  <c r="F389" i="16"/>
  <c r="I389" i="16"/>
  <c r="E389" i="16"/>
  <c r="J389" i="16"/>
  <c r="AI865" i="16" l="1"/>
  <c r="AH865" i="16"/>
  <c r="AK865" i="16"/>
  <c r="AL865" i="16" s="1"/>
  <c r="AG866" i="16" s="1"/>
  <c r="AJ865" i="16"/>
  <c r="B390" i="16"/>
  <c r="AH866" i="16" l="1"/>
  <c r="AK866" i="16"/>
  <c r="AL866" i="16" s="1"/>
  <c r="AG867" i="16" s="1"/>
  <c r="AI866" i="16"/>
  <c r="AJ866" i="16"/>
  <c r="J390" i="16"/>
  <c r="E390" i="16"/>
  <c r="F390" i="16"/>
  <c r="H390" i="16"/>
  <c r="I390" i="16"/>
  <c r="C390" i="16"/>
  <c r="D390" i="16" s="1"/>
  <c r="G390" i="16"/>
  <c r="AH867" i="16" l="1"/>
  <c r="AJ867" i="16"/>
  <c r="AK867" i="16"/>
  <c r="AL867" i="16" s="1"/>
  <c r="AG868" i="16" s="1"/>
  <c r="AI867" i="16"/>
  <c r="B391" i="16"/>
  <c r="AJ868" i="16" l="1"/>
  <c r="AK868" i="16"/>
  <c r="AL868" i="16" s="1"/>
  <c r="AG869" i="16" s="1"/>
  <c r="AI868" i="16"/>
  <c r="AH868" i="16"/>
  <c r="F391" i="16"/>
  <c r="J391" i="16"/>
  <c r="C391" i="16"/>
  <c r="D391" i="16" s="1"/>
  <c r="H391" i="16"/>
  <c r="G391" i="16"/>
  <c r="E391" i="16"/>
  <c r="I391" i="16"/>
  <c r="AI869" i="16" l="1"/>
  <c r="AH869" i="16"/>
  <c r="AK869" i="16"/>
  <c r="AL869" i="16" s="1"/>
  <c r="AG870" i="16" s="1"/>
  <c r="AJ869" i="16"/>
  <c r="B392" i="16"/>
  <c r="AK870" i="16" l="1"/>
  <c r="AL870" i="16" s="1"/>
  <c r="AG871" i="16" s="1"/>
  <c r="AI870" i="16"/>
  <c r="AJ870" i="16"/>
  <c r="AH870" i="16"/>
  <c r="C392" i="16"/>
  <c r="D392" i="16" s="1"/>
  <c r="H392" i="16"/>
  <c r="E392" i="16"/>
  <c r="J392" i="16"/>
  <c r="I392" i="16"/>
  <c r="F392" i="16"/>
  <c r="G392" i="16"/>
  <c r="AI871" i="16" l="1"/>
  <c r="AH871" i="16"/>
  <c r="AJ871" i="16"/>
  <c r="AK871" i="16"/>
  <c r="AL871" i="16" s="1"/>
  <c r="AG872" i="16" s="1"/>
  <c r="B393" i="16"/>
  <c r="AK872" i="16" l="1"/>
  <c r="AL872" i="16" s="1"/>
  <c r="AG873" i="16" s="1"/>
  <c r="AH872" i="16"/>
  <c r="AJ872" i="16"/>
  <c r="AI872" i="16"/>
  <c r="I393" i="16"/>
  <c r="H393" i="16"/>
  <c r="E393" i="16"/>
  <c r="F393" i="16"/>
  <c r="G393" i="16"/>
  <c r="C393" i="16"/>
  <c r="D393" i="16" s="1"/>
  <c r="J393" i="16"/>
  <c r="AJ873" i="16" l="1"/>
  <c r="AK873" i="16"/>
  <c r="AL873" i="16" s="1"/>
  <c r="AG874" i="16" s="1"/>
  <c r="AI873" i="16"/>
  <c r="AH873" i="16"/>
  <c r="B394" i="16"/>
  <c r="AJ874" i="16" l="1"/>
  <c r="AI874" i="16"/>
  <c r="AH874" i="16"/>
  <c r="AK874" i="16"/>
  <c r="AL874" i="16" s="1"/>
  <c r="AG875" i="16" s="1"/>
  <c r="J394" i="16"/>
  <c r="F394" i="16"/>
  <c r="H394" i="16"/>
  <c r="E394" i="16"/>
  <c r="C394" i="16"/>
  <c r="D394" i="16" s="1"/>
  <c r="I394" i="16"/>
  <c r="G394" i="16"/>
  <c r="AH875" i="16" l="1"/>
  <c r="AI875" i="16"/>
  <c r="AK875" i="16"/>
  <c r="AL875" i="16" s="1"/>
  <c r="AG876" i="16" s="1"/>
  <c r="AJ875" i="16"/>
  <c r="B395" i="16"/>
  <c r="AK876" i="16" l="1"/>
  <c r="AL876" i="16" s="1"/>
  <c r="AG877" i="16" s="1"/>
  <c r="AH876" i="16"/>
  <c r="AJ876" i="16"/>
  <c r="AI876" i="16"/>
  <c r="E395" i="16"/>
  <c r="J395" i="16"/>
  <c r="H395" i="16"/>
  <c r="C395" i="16"/>
  <c r="D395" i="16" s="1"/>
  <c r="G395" i="16"/>
  <c r="F395" i="16"/>
  <c r="I395" i="16"/>
  <c r="AH877" i="16" l="1"/>
  <c r="AJ877" i="16"/>
  <c r="AI877" i="16"/>
  <c r="AK877" i="16"/>
  <c r="AL877" i="16" s="1"/>
  <c r="AG878" i="16" s="1"/>
  <c r="B396" i="16"/>
  <c r="AJ878" i="16" l="1"/>
  <c r="AK878" i="16"/>
  <c r="AL878" i="16" s="1"/>
  <c r="AG879" i="16" s="1"/>
  <c r="AI878" i="16"/>
  <c r="AH878" i="16"/>
  <c r="G396" i="16"/>
  <c r="I396" i="16"/>
  <c r="C396" i="16"/>
  <c r="D396" i="16" s="1"/>
  <c r="J396" i="16"/>
  <c r="H396" i="16"/>
  <c r="F396" i="16"/>
  <c r="E396" i="16"/>
  <c r="AH879" i="16" l="1"/>
  <c r="AI879" i="16"/>
  <c r="AJ879" i="16"/>
  <c r="AK879" i="16"/>
  <c r="AL879" i="16" s="1"/>
  <c r="AG880" i="16" s="1"/>
  <c r="B397" i="16"/>
  <c r="AI880" i="16" l="1"/>
  <c r="AK880" i="16"/>
  <c r="AL880" i="16" s="1"/>
  <c r="AG881" i="16" s="1"/>
  <c r="AJ880" i="16"/>
  <c r="AH880" i="16"/>
  <c r="G397" i="16"/>
  <c r="E397" i="16"/>
  <c r="F397" i="16"/>
  <c r="I397" i="16"/>
  <c r="C397" i="16"/>
  <c r="D397" i="16" s="1"/>
  <c r="H397" i="16"/>
  <c r="J397" i="16"/>
  <c r="AK881" i="16" l="1"/>
  <c r="AL881" i="16" s="1"/>
  <c r="AG882" i="16" s="1"/>
  <c r="AH881" i="16"/>
  <c r="AI881" i="16"/>
  <c r="AJ881" i="16"/>
  <c r="B398" i="16"/>
  <c r="AH882" i="16" l="1"/>
  <c r="AI882" i="16"/>
  <c r="AJ882" i="16"/>
  <c r="AK882" i="16"/>
  <c r="AL882" i="16" s="1"/>
  <c r="AG883" i="16" s="1"/>
  <c r="J398" i="16"/>
  <c r="C398" i="16"/>
  <c r="D398" i="16" s="1"/>
  <c r="F398" i="16"/>
  <c r="E398" i="16"/>
  <c r="H398" i="16"/>
  <c r="G398" i="16"/>
  <c r="I398" i="16"/>
  <c r="AI883" i="16" l="1"/>
  <c r="AH883" i="16"/>
  <c r="AJ883" i="16"/>
  <c r="AK883" i="16"/>
  <c r="AL883" i="16" s="1"/>
  <c r="AG884" i="16" s="1"/>
  <c r="B399" i="16"/>
  <c r="AK884" i="16" l="1"/>
  <c r="AL884" i="16" s="1"/>
  <c r="AG885" i="16" s="1"/>
  <c r="AI884" i="16"/>
  <c r="AJ884" i="16"/>
  <c r="AH884" i="16"/>
  <c r="C399" i="16"/>
  <c r="D399" i="16" s="1"/>
  <c r="J399" i="16"/>
  <c r="F399" i="16"/>
  <c r="E399" i="16"/>
  <c r="G399" i="16"/>
  <c r="I399" i="16"/>
  <c r="H399" i="16"/>
  <c r="AI885" i="16" l="1"/>
  <c r="AJ885" i="16"/>
  <c r="AH885" i="16"/>
  <c r="AK885" i="16"/>
  <c r="AL885" i="16" s="1"/>
  <c r="AG886" i="16" s="1"/>
  <c r="B400" i="16"/>
  <c r="AH886" i="16" l="1"/>
  <c r="AK886" i="16"/>
  <c r="AL886" i="16" s="1"/>
  <c r="AG887" i="16" s="1"/>
  <c r="AJ886" i="16"/>
  <c r="AI886" i="16"/>
  <c r="C400" i="16"/>
  <c r="D400" i="16" s="1"/>
  <c r="E400" i="16"/>
  <c r="I400" i="16"/>
  <c r="J400" i="16"/>
  <c r="F400" i="16"/>
  <c r="G400" i="16"/>
  <c r="H400" i="16"/>
  <c r="AJ887" i="16" l="1"/>
  <c r="AI887" i="16"/>
  <c r="AH887" i="16"/>
  <c r="AK887" i="16"/>
  <c r="AL887" i="16" s="1"/>
  <c r="AG888" i="16" s="1"/>
  <c r="B401" i="16"/>
  <c r="AI888" i="16" l="1"/>
  <c r="AJ888" i="16"/>
  <c r="AK888" i="16"/>
  <c r="AL888" i="16" s="1"/>
  <c r="AG889" i="16" s="1"/>
  <c r="AH888" i="16"/>
  <c r="I401" i="16"/>
  <c r="G401" i="16"/>
  <c r="E401" i="16"/>
  <c r="F401" i="16"/>
  <c r="H401" i="16"/>
  <c r="C401" i="16"/>
  <c r="D401" i="16" s="1"/>
  <c r="J401" i="16"/>
  <c r="AK889" i="16" l="1"/>
  <c r="AL889" i="16" s="1"/>
  <c r="AG890" i="16" s="1"/>
  <c r="AJ889" i="16"/>
  <c r="AH889" i="16"/>
  <c r="AI889" i="16"/>
  <c r="B402" i="16"/>
  <c r="AK890" i="16" l="1"/>
  <c r="AL890" i="16" s="1"/>
  <c r="AG891" i="16" s="1"/>
  <c r="AH890" i="16"/>
  <c r="AJ890" i="16"/>
  <c r="AI890" i="16"/>
  <c r="I402" i="16"/>
  <c r="H402" i="16"/>
  <c r="G402" i="16"/>
  <c r="J402" i="16"/>
  <c r="F402" i="16"/>
  <c r="C402" i="16"/>
  <c r="D402" i="16" s="1"/>
  <c r="E402" i="16"/>
  <c r="AI891" i="16" l="1"/>
  <c r="AH891" i="16"/>
  <c r="AK891" i="16"/>
  <c r="AL891" i="16" s="1"/>
  <c r="AG892" i="16" s="1"/>
  <c r="AJ891" i="16"/>
  <c r="B403" i="16"/>
  <c r="AH892" i="16" l="1"/>
  <c r="AK892" i="16"/>
  <c r="AL892" i="16" s="1"/>
  <c r="AG893" i="16" s="1"/>
  <c r="AJ892" i="16"/>
  <c r="AI892" i="16"/>
  <c r="I403" i="16"/>
  <c r="C403" i="16"/>
  <c r="D403" i="16" s="1"/>
  <c r="H403" i="16"/>
  <c r="F403" i="16"/>
  <c r="G403" i="16"/>
  <c r="E403" i="16"/>
  <c r="J403" i="16"/>
  <c r="AH893" i="16" l="1"/>
  <c r="AJ893" i="16"/>
  <c r="AK893" i="16"/>
  <c r="AL893" i="16" s="1"/>
  <c r="AG894" i="16" s="1"/>
  <c r="AI893" i="16"/>
  <c r="B404" i="16"/>
  <c r="AJ894" i="16" l="1"/>
  <c r="AI894" i="16"/>
  <c r="AH894" i="16"/>
  <c r="AK894" i="16"/>
  <c r="AL894" i="16" s="1"/>
  <c r="AG895" i="16" s="1"/>
  <c r="J404" i="16"/>
  <c r="I404" i="16"/>
  <c r="F404" i="16"/>
  <c r="E404" i="16"/>
  <c r="H404" i="16"/>
  <c r="C404" i="16"/>
  <c r="D404" i="16" s="1"/>
  <c r="G404" i="16"/>
  <c r="AK895" i="16" l="1"/>
  <c r="AL895" i="16" s="1"/>
  <c r="AG896" i="16" s="1"/>
  <c r="AJ895" i="16"/>
  <c r="AI895" i="16"/>
  <c r="AH895" i="16"/>
  <c r="B405" i="16"/>
  <c r="AJ896" i="16" l="1"/>
  <c r="AH896" i="16"/>
  <c r="AI896" i="16"/>
  <c r="AK896" i="16"/>
  <c r="AL896" i="16" s="1"/>
  <c r="AG897" i="16" s="1"/>
  <c r="E405" i="16"/>
  <c r="J405" i="16"/>
  <c r="H405" i="16"/>
  <c r="G405" i="16"/>
  <c r="I405" i="16"/>
  <c r="F405" i="16"/>
  <c r="C405" i="16"/>
  <c r="D405" i="16" s="1"/>
  <c r="AI897" i="16" l="1"/>
  <c r="AJ897" i="16"/>
  <c r="AK897" i="16"/>
  <c r="AL897" i="16" s="1"/>
  <c r="AG898" i="16" s="1"/>
  <c r="AH897" i="16"/>
  <c r="B406" i="16"/>
  <c r="AH898" i="16" l="1"/>
  <c r="AJ898" i="16"/>
  <c r="AI898" i="16"/>
  <c r="AK898" i="16"/>
  <c r="AL898" i="16" s="1"/>
  <c r="AG899" i="16" s="1"/>
  <c r="C406" i="16"/>
  <c r="D406" i="16" s="1"/>
  <c r="H406" i="16"/>
  <c r="E406" i="16"/>
  <c r="J406" i="16"/>
  <c r="G406" i="16"/>
  <c r="F406" i="16"/>
  <c r="I406" i="16"/>
  <c r="AJ899" i="16" l="1"/>
  <c r="AK899" i="16"/>
  <c r="AL899" i="16" s="1"/>
  <c r="AG900" i="16" s="1"/>
  <c r="AH899" i="16"/>
  <c r="AI899" i="16"/>
  <c r="B407" i="16"/>
  <c r="AK900" i="16" l="1"/>
  <c r="AL900" i="16" s="1"/>
  <c r="AG901" i="16" s="1"/>
  <c r="AJ900" i="16"/>
  <c r="AH900" i="16"/>
  <c r="AI900" i="16"/>
  <c r="H407" i="16"/>
  <c r="E407" i="16"/>
  <c r="C407" i="16"/>
  <c r="D407" i="16" s="1"/>
  <c r="I407" i="16"/>
  <c r="G407" i="16"/>
  <c r="F407" i="16"/>
  <c r="J407" i="16"/>
  <c r="AI901" i="16" l="1"/>
  <c r="AK901" i="16"/>
  <c r="AL901" i="16" s="1"/>
  <c r="AG902" i="16" s="1"/>
  <c r="AJ901" i="16"/>
  <c r="AH901" i="16"/>
  <c r="B408" i="16"/>
  <c r="AJ902" i="16" l="1"/>
  <c r="AK902" i="16"/>
  <c r="AL902" i="16" s="1"/>
  <c r="AG903" i="16" s="1"/>
  <c r="AI902" i="16"/>
  <c r="AH902" i="16"/>
  <c r="J408" i="16"/>
  <c r="G408" i="16"/>
  <c r="C408" i="16"/>
  <c r="D408" i="16" s="1"/>
  <c r="H408" i="16"/>
  <c r="F408" i="16"/>
  <c r="E408" i="16"/>
  <c r="I408" i="16"/>
  <c r="AK903" i="16" l="1"/>
  <c r="AL903" i="16" s="1"/>
  <c r="AG904" i="16" s="1"/>
  <c r="AH903" i="16"/>
  <c r="AJ903" i="16"/>
  <c r="AI903" i="16"/>
  <c r="B409" i="16"/>
  <c r="AK904" i="16" l="1"/>
  <c r="AL904" i="16" s="1"/>
  <c r="AG905" i="16" s="1"/>
  <c r="AI904" i="16"/>
  <c r="AH904" i="16"/>
  <c r="AJ904" i="16"/>
  <c r="H409" i="16"/>
  <c r="J409" i="16"/>
  <c r="G409" i="16"/>
  <c r="C409" i="16"/>
  <c r="D409" i="16" s="1"/>
  <c r="I409" i="16"/>
  <c r="F409" i="16"/>
  <c r="E409" i="16"/>
  <c r="AK905" i="16" l="1"/>
  <c r="AL905" i="16" s="1"/>
  <c r="AG906" i="16" s="1"/>
  <c r="AI905" i="16"/>
  <c r="AJ905" i="16"/>
  <c r="AH905" i="16"/>
  <c r="B410" i="16"/>
  <c r="AH906" i="16" l="1"/>
  <c r="AK906" i="16"/>
  <c r="AL906" i="16" s="1"/>
  <c r="AG907" i="16" s="1"/>
  <c r="AI906" i="16"/>
  <c r="AJ906" i="16"/>
  <c r="F410" i="16"/>
  <c r="I410" i="16"/>
  <c r="H410" i="16"/>
  <c r="E410" i="16"/>
  <c r="J410" i="16"/>
  <c r="G410" i="16"/>
  <c r="C410" i="16"/>
  <c r="D410" i="16" s="1"/>
  <c r="AJ907" i="16" l="1"/>
  <c r="AI907" i="16"/>
  <c r="AH907" i="16"/>
  <c r="AK907" i="16"/>
  <c r="AL907" i="16" s="1"/>
  <c r="AG908" i="16" s="1"/>
  <c r="B411" i="16"/>
  <c r="AI908" i="16" l="1"/>
  <c r="AH908" i="16"/>
  <c r="AJ908" i="16"/>
  <c r="AK908" i="16"/>
  <c r="AL908" i="16" s="1"/>
  <c r="AG909" i="16" s="1"/>
  <c r="H411" i="16"/>
  <c r="G411" i="16"/>
  <c r="E411" i="16"/>
  <c r="J411" i="16"/>
  <c r="F411" i="16"/>
  <c r="I411" i="16"/>
  <c r="C411" i="16"/>
  <c r="D411" i="16" s="1"/>
  <c r="AJ909" i="16" l="1"/>
  <c r="AI909" i="16"/>
  <c r="AK909" i="16"/>
  <c r="AL909" i="16" s="1"/>
  <c r="AG910" i="16" s="1"/>
  <c r="AH909" i="16"/>
  <c r="B412" i="16"/>
  <c r="AJ910" i="16" l="1"/>
  <c r="AK910" i="16"/>
  <c r="AL910" i="16" s="1"/>
  <c r="AG911" i="16" s="1"/>
  <c r="AI910" i="16"/>
  <c r="AH910" i="16"/>
  <c r="F412" i="16"/>
  <c r="H412" i="16"/>
  <c r="G412" i="16"/>
  <c r="E412" i="16"/>
  <c r="J412" i="16"/>
  <c r="C412" i="16"/>
  <c r="D412" i="16" s="1"/>
  <c r="I412" i="16"/>
  <c r="AK911" i="16" l="1"/>
  <c r="AL911" i="16" s="1"/>
  <c r="AG912" i="16" s="1"/>
  <c r="AJ911" i="16"/>
  <c r="AH911" i="16"/>
  <c r="AI911" i="16"/>
  <c r="B413" i="16"/>
  <c r="AH912" i="16" l="1"/>
  <c r="AI912" i="16"/>
  <c r="AK912" i="16"/>
  <c r="AL912" i="16" s="1"/>
  <c r="AG913" i="16" s="1"/>
  <c r="AJ912" i="16"/>
  <c r="E413" i="16"/>
  <c r="I413" i="16"/>
  <c r="C413" i="16"/>
  <c r="D413" i="16" s="1"/>
  <c r="G413" i="16"/>
  <c r="H413" i="16"/>
  <c r="F413" i="16"/>
  <c r="J413" i="16"/>
  <c r="AK913" i="16" l="1"/>
  <c r="AL913" i="16" s="1"/>
  <c r="AG914" i="16" s="1"/>
  <c r="AH913" i="16"/>
  <c r="AI913" i="16"/>
  <c r="AJ913" i="16"/>
  <c r="B414" i="16"/>
  <c r="AI914" i="16" l="1"/>
  <c r="AK914" i="16"/>
  <c r="AL914" i="16" s="1"/>
  <c r="AG915" i="16" s="1"/>
  <c r="AJ914" i="16"/>
  <c r="AH914" i="16"/>
  <c r="J414" i="16"/>
  <c r="F414" i="16"/>
  <c r="I414" i="16"/>
  <c r="C414" i="16"/>
  <c r="D414" i="16" s="1"/>
  <c r="H414" i="16"/>
  <c r="E414" i="16"/>
  <c r="G414" i="16"/>
  <c r="AK915" i="16" l="1"/>
  <c r="AL915" i="16" s="1"/>
  <c r="AG916" i="16" s="1"/>
  <c r="AH915" i="16"/>
  <c r="AJ915" i="16"/>
  <c r="AI915" i="16"/>
  <c r="B415" i="16"/>
  <c r="AI916" i="16" l="1"/>
  <c r="AK916" i="16"/>
  <c r="AL916" i="16" s="1"/>
  <c r="AG917" i="16" s="1"/>
  <c r="AH916" i="16"/>
  <c r="AJ916" i="16"/>
  <c r="F415" i="16"/>
  <c r="J415" i="16"/>
  <c r="I415" i="16"/>
  <c r="E415" i="16"/>
  <c r="C415" i="16"/>
  <c r="D415" i="16" s="1"/>
  <c r="H415" i="16"/>
  <c r="G415" i="16"/>
  <c r="AH917" i="16" l="1"/>
  <c r="AI917" i="16"/>
  <c r="AJ917" i="16"/>
  <c r="AK917" i="16"/>
  <c r="AL917" i="16" s="1"/>
  <c r="AG918" i="16" s="1"/>
  <c r="B416" i="16"/>
  <c r="AK918" i="16" l="1"/>
  <c r="AL918" i="16" s="1"/>
  <c r="AG919" i="16" s="1"/>
  <c r="AJ918" i="16"/>
  <c r="AH918" i="16"/>
  <c r="AI918" i="16"/>
  <c r="I416" i="16"/>
  <c r="G416" i="16"/>
  <c r="C416" i="16"/>
  <c r="D416" i="16" s="1"/>
  <c r="J416" i="16"/>
  <c r="E416" i="16"/>
  <c r="H416" i="16"/>
  <c r="F416" i="16"/>
  <c r="AK919" i="16" l="1"/>
  <c r="AL919" i="16" s="1"/>
  <c r="AG920" i="16" s="1"/>
  <c r="AI919" i="16"/>
  <c r="AJ919" i="16"/>
  <c r="AH919" i="16"/>
  <c r="B417" i="16"/>
  <c r="AK920" i="16" l="1"/>
  <c r="AL920" i="16" s="1"/>
  <c r="AG921" i="16" s="1"/>
  <c r="AJ920" i="16"/>
  <c r="AI920" i="16"/>
  <c r="AH920" i="16"/>
  <c r="G417" i="16"/>
  <c r="F417" i="16"/>
  <c r="C417" i="16"/>
  <c r="D417" i="16" s="1"/>
  <c r="I417" i="16"/>
  <c r="E417" i="16"/>
  <c r="H417" i="16"/>
  <c r="J417" i="16"/>
  <c r="AI921" i="16" l="1"/>
  <c r="AK921" i="16"/>
  <c r="AL921" i="16" s="1"/>
  <c r="AG922" i="16" s="1"/>
  <c r="AH921" i="16"/>
  <c r="AJ921" i="16"/>
  <c r="B418" i="16"/>
  <c r="AI922" i="16" l="1"/>
  <c r="AJ922" i="16"/>
  <c r="AH922" i="16"/>
  <c r="AK922" i="16"/>
  <c r="AL922" i="16" s="1"/>
  <c r="AG923" i="16" s="1"/>
  <c r="J418" i="16"/>
  <c r="G418" i="16"/>
  <c r="C418" i="16"/>
  <c r="D418" i="16" s="1"/>
  <c r="I418" i="16"/>
  <c r="E418" i="16"/>
  <c r="H418" i="16"/>
  <c r="F418" i="16"/>
  <c r="AH923" i="16" l="1"/>
  <c r="AI923" i="16"/>
  <c r="AJ923" i="16"/>
  <c r="AK923" i="16"/>
  <c r="AL923" i="16" s="1"/>
  <c r="AG924" i="16" s="1"/>
  <c r="B419" i="16"/>
  <c r="AK924" i="16" l="1"/>
  <c r="AL924" i="16" s="1"/>
  <c r="AG925" i="16" s="1"/>
  <c r="AH924" i="16"/>
  <c r="AI924" i="16"/>
  <c r="AJ924" i="16"/>
  <c r="C419" i="16"/>
  <c r="D419" i="16" s="1"/>
  <c r="J419" i="16"/>
  <c r="I419" i="16"/>
  <c r="G419" i="16"/>
  <c r="E419" i="16"/>
  <c r="F419" i="16"/>
  <c r="H419" i="16"/>
  <c r="AI925" i="16" l="1"/>
  <c r="AJ925" i="16"/>
  <c r="AH925" i="16"/>
  <c r="AK925" i="16"/>
  <c r="AL925" i="16" s="1"/>
  <c r="AG926" i="16" s="1"/>
  <c r="B420" i="16"/>
  <c r="AK926" i="16" l="1"/>
  <c r="AL926" i="16" s="1"/>
  <c r="AG927" i="16" s="1"/>
  <c r="AH926" i="16"/>
  <c r="AJ926" i="16"/>
  <c r="AI926" i="16"/>
  <c r="C420" i="16"/>
  <c r="D420" i="16" s="1"/>
  <c r="H420" i="16"/>
  <c r="F420" i="16"/>
  <c r="J420" i="16"/>
  <c r="I420" i="16"/>
  <c r="E420" i="16"/>
  <c r="G420" i="16"/>
  <c r="AI927" i="16" l="1"/>
  <c r="AK927" i="16"/>
  <c r="AL927" i="16" s="1"/>
  <c r="AG928" i="16" s="1"/>
  <c r="AH927" i="16"/>
  <c r="AJ927" i="16"/>
  <c r="B421" i="16"/>
  <c r="AH928" i="16" l="1"/>
  <c r="AI928" i="16"/>
  <c r="AJ928" i="16"/>
  <c r="AK928" i="16"/>
  <c r="AL928" i="16" s="1"/>
  <c r="AG929" i="16" s="1"/>
  <c r="H421" i="16"/>
  <c r="G421" i="16"/>
  <c r="C421" i="16"/>
  <c r="D421" i="16" s="1"/>
  <c r="I421" i="16"/>
  <c r="F421" i="16"/>
  <c r="E421" i="16"/>
  <c r="J421" i="16"/>
  <c r="AK929" i="16" l="1"/>
  <c r="AL929" i="16" s="1"/>
  <c r="AG930" i="16" s="1"/>
  <c r="AH929" i="16"/>
  <c r="AJ929" i="16"/>
  <c r="AI929" i="16"/>
  <c r="B422" i="16"/>
  <c r="AJ930" i="16" l="1"/>
  <c r="AI930" i="16"/>
  <c r="AH930" i="16"/>
  <c r="AK930" i="16"/>
  <c r="AL930" i="16" s="1"/>
  <c r="AG931" i="16" s="1"/>
  <c r="J422" i="16"/>
  <c r="H422" i="16"/>
  <c r="I422" i="16"/>
  <c r="G422" i="16"/>
  <c r="C422" i="16"/>
  <c r="D422" i="16" s="1"/>
  <c r="E422" i="16"/>
  <c r="F422" i="16"/>
  <c r="AI931" i="16" l="1"/>
  <c r="AJ931" i="16"/>
  <c r="AK931" i="16"/>
  <c r="AL931" i="16" s="1"/>
  <c r="AG932" i="16" s="1"/>
  <c r="AH931" i="16"/>
  <c r="B423" i="16"/>
  <c r="AI932" i="16" l="1"/>
  <c r="AK932" i="16"/>
  <c r="AL932" i="16" s="1"/>
  <c r="AG933" i="16" s="1"/>
  <c r="AH932" i="16"/>
  <c r="AJ932" i="16"/>
  <c r="I423" i="16"/>
  <c r="J423" i="16"/>
  <c r="E423" i="16"/>
  <c r="F423" i="16"/>
  <c r="H423" i="16"/>
  <c r="C423" i="16"/>
  <c r="D423" i="16" s="1"/>
  <c r="G423" i="16"/>
  <c r="AJ933" i="16" l="1"/>
  <c r="AI933" i="16"/>
  <c r="AH933" i="16"/>
  <c r="AK933" i="16"/>
  <c r="AL933" i="16" s="1"/>
  <c r="AG934" i="16" s="1"/>
  <c r="B424" i="16"/>
  <c r="AK934" i="16" l="1"/>
  <c r="AL934" i="16" s="1"/>
  <c r="AG935" i="16" s="1"/>
  <c r="AH934" i="16"/>
  <c r="AJ934" i="16"/>
  <c r="AI934" i="16"/>
  <c r="H424" i="16"/>
  <c r="I424" i="16"/>
  <c r="G424" i="16"/>
  <c r="F424" i="16"/>
  <c r="J424" i="16"/>
  <c r="E424" i="16"/>
  <c r="C424" i="16"/>
  <c r="D424" i="16" s="1"/>
  <c r="AI935" i="16" l="1"/>
  <c r="AJ935" i="16"/>
  <c r="AH935" i="16"/>
  <c r="AK935" i="16"/>
  <c r="AL935" i="16" s="1"/>
  <c r="AG936" i="16" s="1"/>
  <c r="B425" i="16"/>
  <c r="AH936" i="16" l="1"/>
  <c r="AI936" i="16"/>
  <c r="AK936" i="16"/>
  <c r="AL936" i="16" s="1"/>
  <c r="AG937" i="16" s="1"/>
  <c r="AJ936" i="16"/>
  <c r="G425" i="16"/>
  <c r="I425" i="16"/>
  <c r="H425" i="16"/>
  <c r="C425" i="16"/>
  <c r="D425" i="16" s="1"/>
  <c r="E425" i="16"/>
  <c r="F425" i="16"/>
  <c r="J425" i="16"/>
  <c r="AK937" i="16" l="1"/>
  <c r="AL937" i="16" s="1"/>
  <c r="AG938" i="16" s="1"/>
  <c r="AJ937" i="16"/>
  <c r="AH937" i="16"/>
  <c r="AI937" i="16"/>
  <c r="B426" i="16"/>
  <c r="AJ938" i="16" l="1"/>
  <c r="AH938" i="16"/>
  <c r="AK938" i="16"/>
  <c r="AL938" i="16" s="1"/>
  <c r="AG939" i="16" s="1"/>
  <c r="AI938" i="16"/>
  <c r="J426" i="16"/>
  <c r="C426" i="16"/>
  <c r="D426" i="16" s="1"/>
  <c r="H426" i="16"/>
  <c r="F426" i="16"/>
  <c r="G426" i="16"/>
  <c r="I426" i="16"/>
  <c r="E426" i="16"/>
  <c r="AJ939" i="16" l="1"/>
  <c r="AK939" i="16"/>
  <c r="AL939" i="16" s="1"/>
  <c r="AG940" i="16" s="1"/>
  <c r="AI939" i="16"/>
  <c r="AH939" i="16"/>
  <c r="B427" i="16"/>
  <c r="AH940" i="16" l="1"/>
  <c r="AI940" i="16"/>
  <c r="AK940" i="16"/>
  <c r="AL940" i="16" s="1"/>
  <c r="AG941" i="16" s="1"/>
  <c r="AJ940" i="16"/>
  <c r="I427" i="16"/>
  <c r="J427" i="16"/>
  <c r="G427" i="16"/>
  <c r="F427" i="16"/>
  <c r="H427" i="16"/>
  <c r="E427" i="16"/>
  <c r="C427" i="16"/>
  <c r="D427" i="16" s="1"/>
  <c r="AJ941" i="16" l="1"/>
  <c r="AH941" i="16"/>
  <c r="AI941" i="16"/>
  <c r="AK941" i="16"/>
  <c r="AL941" i="16" s="1"/>
  <c r="AG942" i="16" s="1"/>
  <c r="B428" i="16"/>
  <c r="AK942" i="16" l="1"/>
  <c r="AL942" i="16" s="1"/>
  <c r="AG943" i="16" s="1"/>
  <c r="AJ942" i="16"/>
  <c r="AH942" i="16"/>
  <c r="AI942" i="16"/>
  <c r="G428" i="16"/>
  <c r="I428" i="16"/>
  <c r="H428" i="16"/>
  <c r="F428" i="16"/>
  <c r="J428" i="16"/>
  <c r="C428" i="16"/>
  <c r="D428" i="16" s="1"/>
  <c r="E428" i="16"/>
  <c r="AJ943" i="16" l="1"/>
  <c r="AI943" i="16"/>
  <c r="AH943" i="16"/>
  <c r="AK943" i="16"/>
  <c r="AL943" i="16" s="1"/>
  <c r="AG944" i="16" s="1"/>
  <c r="B429" i="16"/>
  <c r="AK944" i="16" l="1"/>
  <c r="AL944" i="16" s="1"/>
  <c r="AG945" i="16" s="1"/>
  <c r="AI944" i="16"/>
  <c r="AH944" i="16"/>
  <c r="AJ944" i="16"/>
  <c r="I429" i="16"/>
  <c r="E429" i="16"/>
  <c r="C429" i="16"/>
  <c r="D429" i="16" s="1"/>
  <c r="H429" i="16"/>
  <c r="F429" i="16"/>
  <c r="G429" i="16"/>
  <c r="J429" i="16"/>
  <c r="AJ945" i="16" l="1"/>
  <c r="AH945" i="16"/>
  <c r="AI945" i="16"/>
  <c r="AK945" i="16"/>
  <c r="AL945" i="16" s="1"/>
  <c r="AG946" i="16" s="1"/>
  <c r="B430" i="16"/>
  <c r="AI946" i="16" l="1"/>
  <c r="AH946" i="16"/>
  <c r="AK946" i="16"/>
  <c r="AL946" i="16" s="1"/>
  <c r="AG947" i="16" s="1"/>
  <c r="AJ946" i="16"/>
  <c r="J430" i="16"/>
  <c r="I430" i="16"/>
  <c r="H430" i="16"/>
  <c r="F430" i="16"/>
  <c r="G430" i="16"/>
  <c r="E430" i="16"/>
  <c r="C430" i="16"/>
  <c r="D430" i="16" s="1"/>
  <c r="AK947" i="16" l="1"/>
  <c r="AL947" i="16" s="1"/>
  <c r="AG948" i="16" s="1"/>
  <c r="AI947" i="16"/>
  <c r="AH947" i="16"/>
  <c r="AJ947" i="16"/>
  <c r="B431" i="16"/>
  <c r="AI948" i="16" l="1"/>
  <c r="AJ948" i="16"/>
  <c r="AH948" i="16"/>
  <c r="AK948" i="16"/>
  <c r="AL948" i="16" s="1"/>
  <c r="AG949" i="16" s="1"/>
  <c r="H431" i="16"/>
  <c r="J431" i="16"/>
  <c r="G431" i="16"/>
  <c r="F431" i="16"/>
  <c r="E431" i="16"/>
  <c r="C431" i="16"/>
  <c r="D431" i="16" s="1"/>
  <c r="I431" i="16"/>
  <c r="AJ949" i="16" l="1"/>
  <c r="AI949" i="16"/>
  <c r="AH949" i="16"/>
  <c r="AK949" i="16"/>
  <c r="AL949" i="16" s="1"/>
  <c r="AG950" i="16" s="1"/>
  <c r="B432" i="16"/>
  <c r="AI950" i="16" l="1"/>
  <c r="AJ950" i="16"/>
  <c r="AK950" i="16"/>
  <c r="AL950" i="16" s="1"/>
  <c r="AG951" i="16" s="1"/>
  <c r="AH950" i="16"/>
  <c r="F432" i="16"/>
  <c r="H432" i="16"/>
  <c r="C432" i="16"/>
  <c r="D432" i="16" s="1"/>
  <c r="J432" i="16"/>
  <c r="G432" i="16"/>
  <c r="I432" i="16"/>
  <c r="E432" i="16"/>
  <c r="AI951" i="16" l="1"/>
  <c r="AJ951" i="16"/>
  <c r="AH951" i="16"/>
  <c r="AK951" i="16"/>
  <c r="AL951" i="16" s="1"/>
  <c r="AG952" i="16" s="1"/>
  <c r="B433" i="16"/>
  <c r="AK952" i="16" l="1"/>
  <c r="AL952" i="16" s="1"/>
  <c r="AG953" i="16" s="1"/>
  <c r="AH952" i="16"/>
  <c r="AI952" i="16"/>
  <c r="AJ952" i="16"/>
  <c r="F433" i="16"/>
  <c r="I433" i="16"/>
  <c r="H433" i="16"/>
  <c r="J433" i="16"/>
  <c r="C433" i="16"/>
  <c r="D433" i="16" s="1"/>
  <c r="E433" i="16"/>
  <c r="G433" i="16"/>
  <c r="AH953" i="16" l="1"/>
  <c r="AI953" i="16"/>
  <c r="AK953" i="16"/>
  <c r="AL953" i="16" s="1"/>
  <c r="AG954" i="16" s="1"/>
  <c r="AJ953" i="16"/>
  <c r="B434" i="16"/>
  <c r="AH954" i="16" l="1"/>
  <c r="AI954" i="16"/>
  <c r="AK954" i="16"/>
  <c r="AL954" i="16" s="1"/>
  <c r="AG955" i="16" s="1"/>
  <c r="AJ954" i="16"/>
  <c r="C434" i="16"/>
  <c r="D434" i="16" s="1"/>
  <c r="G434" i="16"/>
  <c r="E434" i="16"/>
  <c r="J434" i="16"/>
  <c r="F434" i="16"/>
  <c r="I434" i="16"/>
  <c r="H434" i="16"/>
  <c r="AK955" i="16" l="1"/>
  <c r="AL955" i="16" s="1"/>
  <c r="AG956" i="16" s="1"/>
  <c r="AH955" i="16"/>
  <c r="AI955" i="16"/>
  <c r="AJ955" i="16"/>
  <c r="B435" i="16"/>
  <c r="AH956" i="16" l="1"/>
  <c r="AK956" i="16"/>
  <c r="AL956" i="16" s="1"/>
  <c r="AG957" i="16" s="1"/>
  <c r="AJ956" i="16"/>
  <c r="AI956" i="16"/>
  <c r="C435" i="16"/>
  <c r="D435" i="16" s="1"/>
  <c r="I435" i="16"/>
  <c r="F435" i="16"/>
  <c r="G435" i="16"/>
  <c r="E435" i="16"/>
  <c r="H435" i="16"/>
  <c r="J435" i="16"/>
  <c r="AJ957" i="16" l="1"/>
  <c r="AK957" i="16"/>
  <c r="AL957" i="16" s="1"/>
  <c r="AG958" i="16" s="1"/>
  <c r="AH957" i="16"/>
  <c r="AI957" i="16"/>
  <c r="B436" i="16"/>
  <c r="AI958" i="16" l="1"/>
  <c r="AK958" i="16"/>
  <c r="AL958" i="16" s="1"/>
  <c r="AG959" i="16" s="1"/>
  <c r="AH958" i="16"/>
  <c r="AJ958" i="16"/>
  <c r="F436" i="16"/>
  <c r="G436" i="16"/>
  <c r="I436" i="16"/>
  <c r="J436" i="16"/>
  <c r="H436" i="16"/>
  <c r="E436" i="16"/>
  <c r="C436" i="16"/>
  <c r="D436" i="16" s="1"/>
  <c r="AI959" i="16" l="1"/>
  <c r="AK959" i="16"/>
  <c r="AL959" i="16" s="1"/>
  <c r="AG960" i="16" s="1"/>
  <c r="AJ959" i="16"/>
  <c r="AH959" i="16"/>
  <c r="B437" i="16"/>
  <c r="AJ960" i="16" l="1"/>
  <c r="AK960" i="16"/>
  <c r="AL960" i="16" s="1"/>
  <c r="AG961" i="16" s="1"/>
  <c r="AH960" i="16"/>
  <c r="AI960" i="16"/>
  <c r="E437" i="16"/>
  <c r="H437" i="16"/>
  <c r="G437" i="16"/>
  <c r="C437" i="16"/>
  <c r="D437" i="16" s="1"/>
  <c r="I437" i="16"/>
  <c r="F437" i="16"/>
  <c r="J437" i="16"/>
  <c r="AK961" i="16" l="1"/>
  <c r="AL961" i="16" s="1"/>
  <c r="AG962" i="16" s="1"/>
  <c r="AH961" i="16"/>
  <c r="AI961" i="16"/>
  <c r="AJ961" i="16"/>
  <c r="B438" i="16"/>
  <c r="AH962" i="16" l="1"/>
  <c r="AI962" i="16"/>
  <c r="AJ962" i="16"/>
  <c r="AK962" i="16"/>
  <c r="AL962" i="16" s="1"/>
  <c r="AG963" i="16" s="1"/>
  <c r="J438" i="16"/>
  <c r="G438" i="16"/>
  <c r="H438" i="16"/>
  <c r="I438" i="16"/>
  <c r="E438" i="16"/>
  <c r="F438" i="16"/>
  <c r="C438" i="16"/>
  <c r="D438" i="16" s="1"/>
  <c r="AJ963" i="16" l="1"/>
  <c r="AH963" i="16"/>
  <c r="AI963" i="16"/>
  <c r="AK963" i="16"/>
  <c r="AL963" i="16" s="1"/>
  <c r="AG964" i="16" s="1"/>
  <c r="B439" i="16"/>
  <c r="AK964" i="16" l="1"/>
  <c r="AL964" i="16" s="1"/>
  <c r="AG965" i="16" s="1"/>
  <c r="AJ964" i="16"/>
  <c r="AH964" i="16"/>
  <c r="AI964" i="16"/>
  <c r="I439" i="16"/>
  <c r="J439" i="16"/>
  <c r="F439" i="16"/>
  <c r="C439" i="16"/>
  <c r="D439" i="16" s="1"/>
  <c r="G439" i="16"/>
  <c r="E439" i="16"/>
  <c r="H439" i="16"/>
  <c r="AJ965" i="16" l="1"/>
  <c r="AK965" i="16"/>
  <c r="AL965" i="16" s="1"/>
  <c r="AG966" i="16" s="1"/>
  <c r="AI965" i="16"/>
  <c r="AH965" i="16"/>
  <c r="B440" i="16"/>
  <c r="AK966" i="16" l="1"/>
  <c r="AL966" i="16" s="1"/>
  <c r="AG967" i="16" s="1"/>
  <c r="AI966" i="16"/>
  <c r="AJ966" i="16"/>
  <c r="AH966" i="16"/>
  <c r="I440" i="16"/>
  <c r="C440" i="16"/>
  <c r="D440" i="16" s="1"/>
  <c r="F440" i="16"/>
  <c r="J440" i="16"/>
  <c r="G440" i="16"/>
  <c r="E440" i="16"/>
  <c r="H440" i="16"/>
  <c r="AH967" i="16" l="1"/>
  <c r="AI967" i="16"/>
  <c r="AK967" i="16"/>
  <c r="AL967" i="16" s="1"/>
  <c r="AG968" i="16" s="1"/>
  <c r="AJ967" i="16"/>
  <c r="B441" i="16"/>
  <c r="AK968" i="16" l="1"/>
  <c r="AL968" i="16" s="1"/>
  <c r="AG969" i="16" s="1"/>
  <c r="AH968" i="16"/>
  <c r="AI968" i="16"/>
  <c r="AJ968" i="16"/>
  <c r="G441" i="16"/>
  <c r="F441" i="16"/>
  <c r="H441" i="16"/>
  <c r="C441" i="16"/>
  <c r="D441" i="16" s="1"/>
  <c r="I441" i="16"/>
  <c r="E441" i="16"/>
  <c r="J441" i="16"/>
  <c r="AK969" i="16" l="1"/>
  <c r="AL969" i="16" s="1"/>
  <c r="AG970" i="16" s="1"/>
  <c r="AI969" i="16"/>
  <c r="AH969" i="16"/>
  <c r="AJ969" i="16"/>
  <c r="B442" i="16"/>
  <c r="AJ970" i="16" l="1"/>
  <c r="AH970" i="16"/>
  <c r="AK970" i="16"/>
  <c r="AL970" i="16" s="1"/>
  <c r="AG971" i="16" s="1"/>
  <c r="AI970" i="16"/>
  <c r="J442" i="16"/>
  <c r="H442" i="16"/>
  <c r="E442" i="16"/>
  <c r="I442" i="16"/>
  <c r="C442" i="16"/>
  <c r="D442" i="16" s="1"/>
  <c r="G442" i="16"/>
  <c r="F442" i="16"/>
  <c r="AI971" i="16" l="1"/>
  <c r="AK971" i="16"/>
  <c r="AL971" i="16" s="1"/>
  <c r="AG972" i="16" s="1"/>
  <c r="AJ971" i="16"/>
  <c r="AH971" i="16"/>
  <c r="B443" i="16"/>
  <c r="AI972" i="16" l="1"/>
  <c r="AK972" i="16"/>
  <c r="AL972" i="16" s="1"/>
  <c r="AG973" i="16" s="1"/>
  <c r="AH972" i="16"/>
  <c r="AJ972" i="16"/>
  <c r="G443" i="16"/>
  <c r="J443" i="16"/>
  <c r="E443" i="16"/>
  <c r="H443" i="16"/>
  <c r="I443" i="16"/>
  <c r="F443" i="16"/>
  <c r="C443" i="16"/>
  <c r="D443" i="16" s="1"/>
  <c r="AK973" i="16" l="1"/>
  <c r="AL973" i="16" s="1"/>
  <c r="AG974" i="16" s="1"/>
  <c r="AJ973" i="16"/>
  <c r="AH973" i="16"/>
  <c r="AI973" i="16"/>
  <c r="B444" i="16"/>
  <c r="AJ974" i="16" l="1"/>
  <c r="AH974" i="16"/>
  <c r="AI974" i="16"/>
  <c r="AK974" i="16"/>
  <c r="AL974" i="16" s="1"/>
  <c r="AG975" i="16" s="1"/>
  <c r="F444" i="16"/>
  <c r="C444" i="16"/>
  <c r="D444" i="16" s="1"/>
  <c r="H444" i="16"/>
  <c r="J444" i="16"/>
  <c r="I444" i="16"/>
  <c r="G444" i="16"/>
  <c r="E444" i="16"/>
  <c r="AJ975" i="16" l="1"/>
  <c r="AH975" i="16"/>
  <c r="AI975" i="16"/>
  <c r="AK975" i="16"/>
  <c r="AL975" i="16" s="1"/>
  <c r="AG976" i="16" s="1"/>
  <c r="B445" i="16"/>
  <c r="AK976" i="16" l="1"/>
  <c r="AL976" i="16" s="1"/>
  <c r="AG977" i="16" s="1"/>
  <c r="AI976" i="16"/>
  <c r="AJ976" i="16"/>
  <c r="AH976" i="16"/>
  <c r="C445" i="16"/>
  <c r="D445" i="16" s="1"/>
  <c r="F445" i="16"/>
  <c r="I445" i="16"/>
  <c r="H445" i="16"/>
  <c r="E445" i="16"/>
  <c r="G445" i="16"/>
  <c r="J445" i="16"/>
  <c r="AI977" i="16" l="1"/>
  <c r="AH977" i="16"/>
  <c r="AJ977" i="16"/>
  <c r="AK977" i="16"/>
  <c r="AL977" i="16" s="1"/>
  <c r="AG978" i="16" s="1"/>
  <c r="B446" i="16"/>
  <c r="AI978" i="16" l="1"/>
  <c r="AH978" i="16"/>
  <c r="AK978" i="16"/>
  <c r="AL978" i="16" s="1"/>
  <c r="AG979" i="16" s="1"/>
  <c r="AJ978" i="16"/>
  <c r="J446" i="16"/>
  <c r="I446" i="16"/>
  <c r="H446" i="16"/>
  <c r="F446" i="16"/>
  <c r="E446" i="16"/>
  <c r="C446" i="16"/>
  <c r="D446" i="16" s="1"/>
  <c r="G446" i="16"/>
  <c r="AK979" i="16" l="1"/>
  <c r="AL979" i="16" s="1"/>
  <c r="AG980" i="16" s="1"/>
  <c r="AI979" i="16"/>
  <c r="AH979" i="16"/>
  <c r="AJ979" i="16"/>
  <c r="B447" i="16"/>
  <c r="AJ980" i="16" l="1"/>
  <c r="AK980" i="16"/>
  <c r="AL980" i="16" s="1"/>
  <c r="AG981" i="16" s="1"/>
  <c r="AH980" i="16"/>
  <c r="AI980" i="16"/>
  <c r="H447" i="16"/>
  <c r="J447" i="16"/>
  <c r="G447" i="16"/>
  <c r="C447" i="16"/>
  <c r="D447" i="16" s="1"/>
  <c r="I447" i="16"/>
  <c r="F447" i="16"/>
  <c r="E447" i="16"/>
  <c r="AI981" i="16" l="1"/>
  <c r="AJ981" i="16"/>
  <c r="AK981" i="16"/>
  <c r="AL981" i="16" s="1"/>
  <c r="AG982" i="16" s="1"/>
  <c r="AH981" i="16"/>
  <c r="B448" i="16"/>
  <c r="AK982" i="16" l="1"/>
  <c r="AL982" i="16" s="1"/>
  <c r="AG983" i="16" s="1"/>
  <c r="AJ982" i="16"/>
  <c r="AI982" i="16"/>
  <c r="AH982" i="16"/>
  <c r="G448" i="16"/>
  <c r="F448" i="16"/>
  <c r="E448" i="16"/>
  <c r="H448" i="16"/>
  <c r="J448" i="16"/>
  <c r="C448" i="16"/>
  <c r="D448" i="16" s="1"/>
  <c r="I448" i="16"/>
  <c r="AJ983" i="16" l="1"/>
  <c r="AI983" i="16"/>
  <c r="AH983" i="16"/>
  <c r="AK983" i="16"/>
  <c r="AL983" i="16" s="1"/>
  <c r="AG984" i="16" s="1"/>
  <c r="B449" i="16"/>
  <c r="AJ984" i="16" l="1"/>
  <c r="AK984" i="16"/>
  <c r="AL984" i="16" s="1"/>
  <c r="AG985" i="16" s="1"/>
  <c r="AH984" i="16"/>
  <c r="AI984" i="16"/>
  <c r="C449" i="16"/>
  <c r="D449" i="16" s="1"/>
  <c r="I449" i="16"/>
  <c r="G449" i="16"/>
  <c r="H449" i="16"/>
  <c r="E449" i="16"/>
  <c r="F449" i="16"/>
  <c r="J449" i="16"/>
  <c r="AH985" i="16" l="1"/>
  <c r="AJ985" i="16"/>
  <c r="AI985" i="16"/>
  <c r="AK985" i="16"/>
  <c r="AL985" i="16" s="1"/>
  <c r="AG986" i="16" s="1"/>
  <c r="B450" i="16"/>
  <c r="AH986" i="16" l="1"/>
  <c r="AK986" i="16"/>
  <c r="AL986" i="16" s="1"/>
  <c r="AG987" i="16" s="1"/>
  <c r="AI986" i="16"/>
  <c r="AJ986" i="16"/>
  <c r="F450" i="16"/>
  <c r="H450" i="16"/>
  <c r="J450" i="16"/>
  <c r="C450" i="16"/>
  <c r="D450" i="16" s="1"/>
  <c r="E450" i="16"/>
  <c r="I450" i="16"/>
  <c r="G450" i="16"/>
  <c r="AJ987" i="16" l="1"/>
  <c r="AK987" i="16"/>
  <c r="AL987" i="16" s="1"/>
  <c r="AG988" i="16" s="1"/>
  <c r="AI987" i="16"/>
  <c r="AH987" i="16"/>
  <c r="B451" i="16"/>
  <c r="AK988" i="16" l="1"/>
  <c r="AL988" i="16" s="1"/>
  <c r="AG989" i="16" s="1"/>
  <c r="AI988" i="16"/>
  <c r="AJ988" i="16"/>
  <c r="AH988" i="16"/>
  <c r="F451" i="16"/>
  <c r="G451" i="16"/>
  <c r="I451" i="16"/>
  <c r="E451" i="16"/>
  <c r="C451" i="16"/>
  <c r="D451" i="16" s="1"/>
  <c r="H451" i="16"/>
  <c r="J451" i="16"/>
  <c r="AJ989" i="16" l="1"/>
  <c r="AI989" i="16"/>
  <c r="AK989" i="16"/>
  <c r="AL989" i="16" s="1"/>
  <c r="AG990" i="16" s="1"/>
  <c r="AH989" i="16"/>
  <c r="B452" i="16"/>
  <c r="AK990" i="16" l="1"/>
  <c r="AL990" i="16" s="1"/>
  <c r="AG991" i="16" s="1"/>
  <c r="AH990" i="16"/>
  <c r="AJ990" i="16"/>
  <c r="AI990" i="16"/>
  <c r="I452" i="16"/>
  <c r="E452" i="16"/>
  <c r="H452" i="16"/>
  <c r="J452" i="16"/>
  <c r="G452" i="16"/>
  <c r="F452" i="16"/>
  <c r="C452" i="16"/>
  <c r="D452" i="16" s="1"/>
  <c r="AI991" i="16" l="1"/>
  <c r="AK991" i="16"/>
  <c r="AL991" i="16" s="1"/>
  <c r="AG992" i="16" s="1"/>
  <c r="AJ991" i="16"/>
  <c r="AH991" i="16"/>
  <c r="B453" i="16"/>
  <c r="AK992" i="16" l="1"/>
  <c r="AL992" i="16" s="1"/>
  <c r="AG993" i="16" s="1"/>
  <c r="AH992" i="16"/>
  <c r="AJ992" i="16"/>
  <c r="AI992" i="16"/>
  <c r="E453" i="16"/>
  <c r="F453" i="16"/>
  <c r="I453" i="16"/>
  <c r="H453" i="16"/>
  <c r="C453" i="16"/>
  <c r="D453" i="16" s="1"/>
  <c r="G453" i="16"/>
  <c r="J453" i="16"/>
  <c r="AK993" i="16" l="1"/>
  <c r="AL993" i="16" s="1"/>
  <c r="AG994" i="16" s="1"/>
  <c r="AI993" i="16"/>
  <c r="AH993" i="16"/>
  <c r="AJ993" i="16"/>
  <c r="B454" i="16"/>
  <c r="AK994" i="16" l="1"/>
  <c r="AL994" i="16" s="1"/>
  <c r="AG995" i="16" s="1"/>
  <c r="AI994" i="16"/>
  <c r="AH994" i="16"/>
  <c r="AJ994" i="16"/>
  <c r="J454" i="16"/>
  <c r="I454" i="16"/>
  <c r="F454" i="16"/>
  <c r="G454" i="16"/>
  <c r="C454" i="16"/>
  <c r="D454" i="16" s="1"/>
  <c r="H454" i="16"/>
  <c r="E454" i="16"/>
  <c r="AK995" i="16" l="1"/>
  <c r="AL995" i="16" s="1"/>
  <c r="AG996" i="16" s="1"/>
  <c r="AJ995" i="16"/>
  <c r="AI995" i="16"/>
  <c r="AH995" i="16"/>
  <c r="B455" i="16"/>
  <c r="AI996" i="16" l="1"/>
  <c r="AK996" i="16"/>
  <c r="AL996" i="16" s="1"/>
  <c r="AG997" i="16" s="1"/>
  <c r="AH996" i="16"/>
  <c r="AJ996" i="16"/>
  <c r="E455" i="16"/>
  <c r="J455" i="16"/>
  <c r="C455" i="16"/>
  <c r="D455" i="16" s="1"/>
  <c r="I455" i="16"/>
  <c r="H455" i="16"/>
  <c r="G455" i="16"/>
  <c r="F455" i="16"/>
  <c r="AJ997" i="16" l="1"/>
  <c r="AH997" i="16"/>
  <c r="AK997" i="16"/>
  <c r="AL997" i="16" s="1"/>
  <c r="AG998" i="16" s="1"/>
  <c r="AI997" i="16"/>
  <c r="B456" i="16"/>
  <c r="AK998" i="16" l="1"/>
  <c r="AL998" i="16" s="1"/>
  <c r="AG999" i="16" s="1"/>
  <c r="AJ998" i="16"/>
  <c r="AH998" i="16"/>
  <c r="AI998" i="16"/>
  <c r="H456" i="16"/>
  <c r="I456" i="16"/>
  <c r="C456" i="16"/>
  <c r="D456" i="16" s="1"/>
  <c r="J456" i="16"/>
  <c r="G456" i="16"/>
  <c r="F456" i="16"/>
  <c r="E456" i="16"/>
  <c r="AK999" i="16" l="1"/>
  <c r="AL999" i="16" s="1"/>
  <c r="AG1000" i="16" s="1"/>
  <c r="AJ999" i="16"/>
  <c r="AH999" i="16"/>
  <c r="AI999" i="16"/>
  <c r="B457" i="16"/>
  <c r="AJ1000" i="16" l="1"/>
  <c r="AK1000" i="16"/>
  <c r="AL1000" i="16" s="1"/>
  <c r="AG1001" i="16" s="1"/>
  <c r="AI1000" i="16"/>
  <c r="AH1000" i="16"/>
  <c r="H457" i="16"/>
  <c r="G457" i="16"/>
  <c r="F457" i="16"/>
  <c r="C457" i="16"/>
  <c r="D457" i="16" s="1"/>
  <c r="I457" i="16"/>
  <c r="E457" i="16"/>
  <c r="J457" i="16"/>
  <c r="AJ1001" i="16" l="1"/>
  <c r="AK1001" i="16"/>
  <c r="AL1001" i="16" s="1"/>
  <c r="AG1002" i="16" s="1"/>
  <c r="AH1001" i="16"/>
  <c r="AI1001" i="16"/>
  <c r="B458" i="16"/>
  <c r="AI1002" i="16" l="1"/>
  <c r="AK1002" i="16"/>
  <c r="AL1002" i="16" s="1"/>
  <c r="AG1003" i="16" s="1"/>
  <c r="AH1002" i="16"/>
  <c r="AJ1002" i="16"/>
  <c r="J458" i="16"/>
  <c r="E458" i="16"/>
  <c r="I458" i="16"/>
  <c r="H458" i="16"/>
  <c r="F458" i="16"/>
  <c r="C458" i="16"/>
  <c r="D458" i="16" s="1"/>
  <c r="G458" i="16"/>
  <c r="AJ1003" i="16" l="1"/>
  <c r="AK1003" i="16"/>
  <c r="AL1003" i="16" s="1"/>
  <c r="AG1004" i="16" s="1"/>
  <c r="AH1003" i="16"/>
  <c r="AI1003" i="16"/>
  <c r="B459" i="16"/>
  <c r="AJ1004" i="16" l="1"/>
  <c r="AK1004" i="16"/>
  <c r="AL1004" i="16" s="1"/>
  <c r="AG1005" i="16" s="1"/>
  <c r="AH1004" i="16"/>
  <c r="AI1004" i="16"/>
  <c r="E459" i="16"/>
  <c r="J459" i="16"/>
  <c r="I459" i="16"/>
  <c r="G459" i="16"/>
  <c r="C459" i="16"/>
  <c r="D459" i="16" s="1"/>
  <c r="H459" i="16"/>
  <c r="F459" i="16"/>
  <c r="AJ1005" i="16" l="1"/>
  <c r="AH1005" i="16"/>
  <c r="AK1005" i="16"/>
  <c r="AL1005" i="16" s="1"/>
  <c r="AG1006" i="16" s="1"/>
  <c r="AI1005" i="16"/>
  <c r="B460" i="16"/>
  <c r="AH1006" i="16" l="1"/>
  <c r="AK1006" i="16"/>
  <c r="AL1006" i="16" s="1"/>
  <c r="AG1007" i="16" s="1"/>
  <c r="AJ1006" i="16"/>
  <c r="AI1006" i="16"/>
  <c r="G460" i="16"/>
  <c r="I460" i="16"/>
  <c r="C460" i="16"/>
  <c r="D460" i="16" s="1"/>
  <c r="J460" i="16"/>
  <c r="F460" i="16"/>
  <c r="E460" i="16"/>
  <c r="H460" i="16"/>
  <c r="AI1007" i="16" l="1"/>
  <c r="AJ1007" i="16"/>
  <c r="AK1007" i="16"/>
  <c r="AL1007" i="16" s="1"/>
  <c r="AG1008" i="16" s="1"/>
  <c r="AH1007" i="16"/>
  <c r="B461" i="16"/>
  <c r="AK1008" i="16" l="1"/>
  <c r="AL1008" i="16" s="1"/>
  <c r="AG1009" i="16" s="1"/>
  <c r="AI1008" i="16"/>
  <c r="AH1008" i="16"/>
  <c r="AJ1008" i="16"/>
  <c r="E461" i="16"/>
  <c r="C461" i="16"/>
  <c r="D461" i="16" s="1"/>
  <c r="G461" i="16"/>
  <c r="I461" i="16"/>
  <c r="F461" i="16"/>
  <c r="H461" i="16"/>
  <c r="J461" i="16"/>
  <c r="AK1009" i="16" l="1"/>
  <c r="AL1009" i="16" s="1"/>
  <c r="AG1010" i="16" s="1"/>
  <c r="AJ1009" i="16"/>
  <c r="AI1009" i="16"/>
  <c r="AH1009" i="16"/>
  <c r="B462" i="16"/>
  <c r="AH1010" i="16" l="1"/>
  <c r="AI1010" i="16"/>
  <c r="AJ1010" i="16"/>
  <c r="AK1010" i="16"/>
  <c r="AL1010" i="16" s="1"/>
  <c r="AG1011" i="16" s="1"/>
  <c r="G462" i="16"/>
  <c r="F462" i="16"/>
  <c r="I462" i="16"/>
  <c r="J462" i="16"/>
  <c r="E462" i="16"/>
  <c r="C462" i="16"/>
  <c r="D462" i="16" s="1"/>
  <c r="H462" i="16"/>
  <c r="AI1011" i="16" l="1"/>
  <c r="AH1011" i="16"/>
  <c r="AK1011" i="16"/>
  <c r="AL1011" i="16" s="1"/>
  <c r="AG1012" i="16" s="1"/>
  <c r="AJ1011" i="16"/>
  <c r="B463" i="16"/>
  <c r="AK1012" i="16" l="1"/>
  <c r="AL1012" i="16" s="1"/>
  <c r="AG1013" i="16" s="1"/>
  <c r="AI1012" i="16"/>
  <c r="AH1012" i="16"/>
  <c r="AJ1012" i="16"/>
  <c r="E463" i="16"/>
  <c r="F463" i="16"/>
  <c r="G463" i="16"/>
  <c r="H463" i="16"/>
  <c r="C463" i="16"/>
  <c r="D463" i="16" s="1"/>
  <c r="I463" i="16"/>
  <c r="J463" i="16"/>
  <c r="AJ1013" i="16" l="1"/>
  <c r="AH1013" i="16"/>
  <c r="AK1013" i="16"/>
  <c r="AL1013" i="16" s="1"/>
  <c r="AG1014" i="16" s="1"/>
  <c r="AI1013" i="16"/>
  <c r="B464" i="16"/>
  <c r="AK1014" i="16" l="1"/>
  <c r="AL1014" i="16" s="1"/>
  <c r="AG1015" i="16" s="1"/>
  <c r="AJ1014" i="16"/>
  <c r="AI1014" i="16"/>
  <c r="AH1014" i="16"/>
  <c r="J464" i="16"/>
  <c r="E464" i="16"/>
  <c r="C464" i="16"/>
  <c r="D464" i="16" s="1"/>
  <c r="H464" i="16"/>
  <c r="I464" i="16"/>
  <c r="G464" i="16"/>
  <c r="F464" i="16"/>
  <c r="AJ1015" i="16" l="1"/>
  <c r="AK1015" i="16"/>
  <c r="AL1015" i="16" s="1"/>
  <c r="AG1016" i="16" s="1"/>
  <c r="AH1015" i="16"/>
  <c r="AI1015" i="16"/>
  <c r="B465" i="16"/>
  <c r="AH1016" i="16" l="1"/>
  <c r="AK1016" i="16"/>
  <c r="AL1016" i="16" s="1"/>
  <c r="AG1017" i="16" s="1"/>
  <c r="AI1016" i="16"/>
  <c r="AJ1016" i="16"/>
  <c r="E465" i="16"/>
  <c r="G465" i="16"/>
  <c r="C465" i="16"/>
  <c r="D465" i="16" s="1"/>
  <c r="J465" i="16"/>
  <c r="I465" i="16"/>
  <c r="F465" i="16"/>
  <c r="H465" i="16"/>
  <c r="AI1017" i="16" l="1"/>
  <c r="AK1017" i="16"/>
  <c r="AL1017" i="16" s="1"/>
  <c r="AG1018" i="16" s="1"/>
  <c r="AJ1017" i="16"/>
  <c r="AH1017" i="16"/>
  <c r="B466" i="16"/>
  <c r="AH1018" i="16" l="1"/>
  <c r="AK1018" i="16"/>
  <c r="AL1018" i="16" s="1"/>
  <c r="AG1019" i="16" s="1"/>
  <c r="AI1018" i="16"/>
  <c r="AJ1018" i="16"/>
  <c r="J466" i="16"/>
  <c r="C466" i="16"/>
  <c r="D466" i="16" s="1"/>
  <c r="I466" i="16"/>
  <c r="E466" i="16"/>
  <c r="H466" i="16"/>
  <c r="G466" i="16"/>
  <c r="F466" i="16"/>
  <c r="AK1019" i="16" l="1"/>
  <c r="AL1019" i="16" s="1"/>
  <c r="AG1020" i="16" s="1"/>
  <c r="AJ1019" i="16"/>
  <c r="AI1019" i="16"/>
  <c r="AH1019" i="16"/>
  <c r="B467" i="16"/>
  <c r="AJ1020" i="16" l="1"/>
  <c r="AH1020" i="16"/>
  <c r="AI1020" i="16"/>
  <c r="AK1020" i="16"/>
  <c r="AL1020" i="16" s="1"/>
  <c r="AG1021" i="16" s="1"/>
  <c r="H467" i="16"/>
  <c r="J467" i="16"/>
  <c r="E467" i="16"/>
  <c r="G467" i="16"/>
  <c r="C467" i="16"/>
  <c r="D467" i="16" s="1"/>
  <c r="I467" i="16"/>
  <c r="F467" i="16"/>
  <c r="AI1021" i="16" l="1"/>
  <c r="AK1021" i="16"/>
  <c r="AL1021" i="16" s="1"/>
  <c r="AG1022" i="16" s="1"/>
  <c r="AJ1021" i="16"/>
  <c r="AH1021" i="16"/>
  <c r="B468" i="16"/>
  <c r="AJ1022" i="16" l="1"/>
  <c r="AK1022" i="16"/>
  <c r="AL1022" i="16" s="1"/>
  <c r="AG1023" i="16" s="1"/>
  <c r="AH1022" i="16"/>
  <c r="AI1022" i="16"/>
  <c r="F468" i="16"/>
  <c r="H468" i="16"/>
  <c r="G468" i="16"/>
  <c r="E468" i="16"/>
  <c r="J468" i="16"/>
  <c r="C468" i="16"/>
  <c r="D468" i="16" s="1"/>
  <c r="I468" i="16"/>
  <c r="AI1023" i="16" l="1"/>
  <c r="AJ1023" i="16"/>
  <c r="AK1023" i="16"/>
  <c r="AL1023" i="16" s="1"/>
  <c r="AG1024" i="16" s="1"/>
  <c r="AH1023" i="16"/>
  <c r="B469" i="16"/>
  <c r="AH1024" i="16" l="1"/>
  <c r="AJ1024" i="16"/>
  <c r="AK1024" i="16"/>
  <c r="AL1024" i="16" s="1"/>
  <c r="AG1025" i="16" s="1"/>
  <c r="AI1024" i="16"/>
  <c r="C469" i="16"/>
  <c r="D469" i="16" s="1"/>
  <c r="F469" i="16"/>
  <c r="E469" i="16"/>
  <c r="H469" i="16"/>
  <c r="I469" i="16"/>
  <c r="G469" i="16"/>
  <c r="J469" i="16"/>
  <c r="AI1025" i="16" l="1"/>
  <c r="AJ1025" i="16"/>
  <c r="AH1025" i="16"/>
  <c r="AK1025" i="16"/>
  <c r="AL1025" i="16" s="1"/>
  <c r="AG1026" i="16" s="1"/>
  <c r="B470" i="16"/>
  <c r="AI1026" i="16" l="1"/>
  <c r="AK1026" i="16"/>
  <c r="AL1026" i="16" s="1"/>
  <c r="AG1027" i="16" s="1"/>
  <c r="AJ1026" i="16"/>
  <c r="AH1026" i="16"/>
  <c r="J470" i="16"/>
  <c r="F470" i="16"/>
  <c r="I470" i="16"/>
  <c r="H470" i="16"/>
  <c r="C470" i="16"/>
  <c r="D470" i="16" s="1"/>
  <c r="E470" i="16"/>
  <c r="G470" i="16"/>
  <c r="AJ1027" i="16" l="1"/>
  <c r="AI1027" i="16"/>
  <c r="AH1027" i="16"/>
  <c r="AK1027" i="16"/>
  <c r="AL1027" i="16" s="1"/>
  <c r="AG1028" i="16" s="1"/>
  <c r="B471" i="16"/>
  <c r="AI1028" i="16" l="1"/>
  <c r="AJ1028" i="16"/>
  <c r="AH1028" i="16"/>
  <c r="AK1028" i="16"/>
  <c r="AL1028" i="16" s="1"/>
  <c r="AG1029" i="16" s="1"/>
  <c r="H471" i="16"/>
  <c r="J471" i="16"/>
  <c r="E471" i="16"/>
  <c r="I471" i="16"/>
  <c r="G471" i="16"/>
  <c r="C471" i="16"/>
  <c r="D471" i="16" s="1"/>
  <c r="F471" i="16"/>
  <c r="AH1029" i="16" l="1"/>
  <c r="AK1029" i="16"/>
  <c r="AL1029" i="16" s="1"/>
  <c r="AG1030" i="16" s="1"/>
  <c r="AI1029" i="16"/>
  <c r="AJ1029" i="16"/>
  <c r="B472" i="16"/>
  <c r="AH1030" i="16" l="1"/>
  <c r="AK1030" i="16"/>
  <c r="AL1030" i="16" s="1"/>
  <c r="AG1031" i="16" s="1"/>
  <c r="AI1030" i="16"/>
  <c r="AJ1030" i="16"/>
  <c r="G472" i="16"/>
  <c r="F472" i="16"/>
  <c r="C472" i="16"/>
  <c r="D472" i="16" s="1"/>
  <c r="J472" i="16"/>
  <c r="H472" i="16"/>
  <c r="I472" i="16"/>
  <c r="E472" i="16"/>
  <c r="AJ1031" i="16" l="1"/>
  <c r="AK1031" i="16"/>
  <c r="AL1031" i="16" s="1"/>
  <c r="AG1032" i="16" s="1"/>
  <c r="AH1031" i="16"/>
  <c r="AI1031" i="16"/>
  <c r="B473" i="16"/>
  <c r="AK1032" i="16" l="1"/>
  <c r="AL1032" i="16" s="1"/>
  <c r="AG1033" i="16" s="1"/>
  <c r="AI1032" i="16"/>
  <c r="AH1032" i="16"/>
  <c r="AJ1032" i="16"/>
  <c r="G473" i="16"/>
  <c r="H473" i="16"/>
  <c r="J473" i="16"/>
  <c r="C473" i="16"/>
  <c r="D473" i="16" s="1"/>
  <c r="F473" i="16"/>
  <c r="I473" i="16"/>
  <c r="E473" i="16"/>
  <c r="AI1033" i="16" l="1"/>
  <c r="AK1033" i="16"/>
  <c r="AL1033" i="16" s="1"/>
  <c r="AG1034" i="16" s="1"/>
  <c r="AJ1033" i="16"/>
  <c r="AH1033" i="16"/>
  <c r="B474" i="16"/>
  <c r="AK1034" i="16" l="1"/>
  <c r="AL1034" i="16" s="1"/>
  <c r="AG1035" i="16" s="1"/>
  <c r="AJ1034" i="16"/>
  <c r="AI1034" i="16"/>
  <c r="AH1034" i="16"/>
  <c r="F474" i="16"/>
  <c r="I474" i="16"/>
  <c r="E474" i="16"/>
  <c r="G474" i="16"/>
  <c r="J474" i="16"/>
  <c r="C474" i="16"/>
  <c r="D474" i="16" s="1"/>
  <c r="H474" i="16"/>
  <c r="AI1035" i="16" l="1"/>
  <c r="AJ1035" i="16"/>
  <c r="AK1035" i="16"/>
  <c r="AL1035" i="16" s="1"/>
  <c r="AG1036" i="16" s="1"/>
  <c r="AH1035" i="16"/>
  <c r="B475" i="16"/>
  <c r="AH1036" i="16" l="1"/>
  <c r="AJ1036" i="16"/>
  <c r="AI1036" i="16"/>
  <c r="AK1036" i="16"/>
  <c r="AL1036" i="16" s="1"/>
  <c r="AG1037" i="16" s="1"/>
  <c r="I475" i="16"/>
  <c r="E475" i="16"/>
  <c r="G475" i="16"/>
  <c r="F475" i="16"/>
  <c r="C475" i="16"/>
  <c r="D475" i="16" s="1"/>
  <c r="H475" i="16"/>
  <c r="J475" i="16"/>
  <c r="AK1037" i="16" l="1"/>
  <c r="AL1037" i="16" s="1"/>
  <c r="AG1038" i="16" s="1"/>
  <c r="AJ1037" i="16"/>
  <c r="AH1037" i="16"/>
  <c r="AI1037" i="16"/>
  <c r="B476" i="16"/>
  <c r="AH1038" i="16" l="1"/>
  <c r="AK1038" i="16"/>
  <c r="AL1038" i="16" s="1"/>
  <c r="AG1039" i="16" s="1"/>
  <c r="AI1038" i="16"/>
  <c r="AJ1038" i="16"/>
  <c r="J476" i="16"/>
  <c r="I476" i="16"/>
  <c r="H476" i="16"/>
  <c r="G476" i="16"/>
  <c r="E476" i="16"/>
  <c r="F476" i="16"/>
  <c r="C476" i="16"/>
  <c r="D476" i="16" s="1"/>
  <c r="AH1039" i="16" l="1"/>
  <c r="AJ1039" i="16"/>
  <c r="AI1039" i="16"/>
  <c r="AK1039" i="16"/>
  <c r="AL1039" i="16" s="1"/>
  <c r="AG1040" i="16" s="1"/>
  <c r="B477" i="16"/>
  <c r="AK1040" i="16" l="1"/>
  <c r="AL1040" i="16" s="1"/>
  <c r="AG1041" i="16" s="1"/>
  <c r="AH1040" i="16"/>
  <c r="AI1040" i="16"/>
  <c r="AJ1040" i="16"/>
  <c r="E477" i="16"/>
  <c r="J477" i="16"/>
  <c r="I477" i="16"/>
  <c r="H477" i="16"/>
  <c r="G477" i="16"/>
  <c r="C477" i="16"/>
  <c r="D477" i="16" s="1"/>
  <c r="F477" i="16"/>
  <c r="AK1041" i="16" l="1"/>
  <c r="AL1041" i="16" s="1"/>
  <c r="AG1042" i="16" s="1"/>
  <c r="AI1041" i="16"/>
  <c r="AH1041" i="16"/>
  <c r="AJ1041" i="16"/>
  <c r="B478" i="16"/>
  <c r="AH1042" i="16" l="1"/>
  <c r="AI1042" i="16"/>
  <c r="AJ1042" i="16"/>
  <c r="AK1042" i="16"/>
  <c r="AL1042" i="16" s="1"/>
  <c r="AG1043" i="16" s="1"/>
  <c r="C478" i="16"/>
  <c r="D478" i="16" s="1"/>
  <c r="G478" i="16"/>
  <c r="E478" i="16"/>
  <c r="F478" i="16"/>
  <c r="J478" i="16"/>
  <c r="H478" i="16"/>
  <c r="I478" i="16"/>
  <c r="AH1043" i="16" l="1"/>
  <c r="AK1043" i="16"/>
  <c r="AL1043" i="16" s="1"/>
  <c r="AG1044" i="16" s="1"/>
  <c r="AI1043" i="16"/>
  <c r="AJ1043" i="16"/>
  <c r="B479" i="16"/>
  <c r="AK1044" i="16" l="1"/>
  <c r="AL1044" i="16" s="1"/>
  <c r="AG1045" i="16" s="1"/>
  <c r="AJ1044" i="16"/>
  <c r="AI1044" i="16"/>
  <c r="AH1044" i="16"/>
  <c r="G479" i="16"/>
  <c r="H479" i="16"/>
  <c r="C479" i="16"/>
  <c r="D479" i="16" s="1"/>
  <c r="F479" i="16"/>
  <c r="E479" i="16"/>
  <c r="I479" i="16"/>
  <c r="J479" i="16"/>
  <c r="AH1045" i="16" l="1"/>
  <c r="AI1045" i="16"/>
  <c r="AK1045" i="16"/>
  <c r="AL1045" i="16" s="1"/>
  <c r="AG1046" i="16" s="1"/>
  <c r="AJ1045" i="16"/>
  <c r="B480" i="16"/>
  <c r="AH1046" i="16" l="1"/>
  <c r="AK1046" i="16"/>
  <c r="AL1046" i="16" s="1"/>
  <c r="AG1047" i="16" s="1"/>
  <c r="AI1046" i="16"/>
  <c r="AJ1046" i="16"/>
  <c r="G480" i="16"/>
  <c r="E480" i="16"/>
  <c r="I480" i="16"/>
  <c r="J480" i="16"/>
  <c r="F480" i="16"/>
  <c r="C480" i="16"/>
  <c r="D480" i="16" s="1"/>
  <c r="H480" i="16"/>
  <c r="AJ1047" i="16" l="1"/>
  <c r="AH1047" i="16"/>
  <c r="AK1047" i="16"/>
  <c r="AL1047" i="16" s="1"/>
  <c r="AG1048" i="16" s="1"/>
  <c r="AI1047" i="16"/>
  <c r="B481" i="16"/>
  <c r="AJ1048" i="16" l="1"/>
  <c r="AI1048" i="16"/>
  <c r="AK1048" i="16"/>
  <c r="AL1048" i="16" s="1"/>
  <c r="AG1049" i="16" s="1"/>
  <c r="AH1048" i="16"/>
  <c r="G481" i="16"/>
  <c r="H481" i="16"/>
  <c r="F481" i="16"/>
  <c r="C481" i="16"/>
  <c r="D481" i="16" s="1"/>
  <c r="I481" i="16"/>
  <c r="E481" i="16"/>
  <c r="J481" i="16"/>
  <c r="AI1049" i="16" l="1"/>
  <c r="AK1049" i="16"/>
  <c r="AL1049" i="16" s="1"/>
  <c r="AG1050" i="16" s="1"/>
  <c r="AJ1049" i="16"/>
  <c r="AH1049" i="16"/>
  <c r="B482" i="16"/>
  <c r="AJ1050" i="16" l="1"/>
  <c r="AH1050" i="16"/>
  <c r="AK1050" i="16"/>
  <c r="AL1050" i="16" s="1"/>
  <c r="AG1051" i="16" s="1"/>
  <c r="AI1050" i="16"/>
  <c r="J482" i="16"/>
  <c r="I482" i="16"/>
  <c r="H482" i="16"/>
  <c r="E482" i="16"/>
  <c r="C482" i="16"/>
  <c r="D482" i="16" s="1"/>
  <c r="F482" i="16"/>
  <c r="G482" i="16"/>
  <c r="AH1051" i="16" l="1"/>
  <c r="AI1051" i="16"/>
  <c r="AK1051" i="16"/>
  <c r="AL1051" i="16" s="1"/>
  <c r="AG1052" i="16" s="1"/>
  <c r="AJ1051" i="16"/>
  <c r="B483" i="16"/>
  <c r="AI1052" i="16" l="1"/>
  <c r="AJ1052" i="16"/>
  <c r="AK1052" i="16"/>
  <c r="AL1052" i="16" s="1"/>
  <c r="AG1053" i="16" s="1"/>
  <c r="AH1052" i="16"/>
  <c r="C483" i="16"/>
  <c r="D483" i="16" s="1"/>
  <c r="J483" i="16"/>
  <c r="G483" i="16"/>
  <c r="F483" i="16"/>
  <c r="E483" i="16"/>
  <c r="H483" i="16"/>
  <c r="I483" i="16"/>
  <c r="AH1053" i="16" l="1"/>
  <c r="AJ1053" i="16"/>
  <c r="AI1053" i="16"/>
  <c r="AK1053" i="16"/>
  <c r="AL1053" i="16" s="1"/>
  <c r="AG1054" i="16" s="1"/>
  <c r="B484" i="16"/>
  <c r="AK1054" i="16" l="1"/>
  <c r="AL1054" i="16" s="1"/>
  <c r="AG1055" i="16" s="1"/>
  <c r="AI1054" i="16"/>
  <c r="AH1054" i="16"/>
  <c r="AJ1054" i="16"/>
  <c r="I484" i="16"/>
  <c r="C484" i="16"/>
  <c r="D484" i="16" s="1"/>
  <c r="H484" i="16"/>
  <c r="J484" i="16"/>
  <c r="G484" i="16"/>
  <c r="E484" i="16"/>
  <c r="F484" i="16"/>
  <c r="AH1055" i="16" l="1"/>
  <c r="AI1055" i="16"/>
  <c r="AK1055" i="16"/>
  <c r="AL1055" i="16" s="1"/>
  <c r="AG1056" i="16" s="1"/>
  <c r="AJ1055" i="16"/>
  <c r="B485" i="16"/>
  <c r="AJ1056" i="16" l="1"/>
  <c r="AK1056" i="16"/>
  <c r="AL1056" i="16" s="1"/>
  <c r="AG1057" i="16" s="1"/>
  <c r="AI1056" i="16"/>
  <c r="AH1056" i="16"/>
  <c r="E485" i="16"/>
  <c r="C485" i="16"/>
  <c r="D485" i="16" s="1"/>
  <c r="J485" i="16"/>
  <c r="H485" i="16"/>
  <c r="I485" i="16"/>
  <c r="F485" i="16"/>
  <c r="G485" i="16"/>
  <c r="AH1057" i="16" l="1"/>
  <c r="AI1057" i="16"/>
  <c r="AK1057" i="16"/>
  <c r="AL1057" i="16" s="1"/>
  <c r="AG1058" i="16" s="1"/>
  <c r="AJ1057" i="16"/>
  <c r="B486" i="16"/>
  <c r="AH1058" i="16" l="1"/>
  <c r="AI1058" i="16"/>
  <c r="AJ1058" i="16"/>
  <c r="AK1058" i="16"/>
  <c r="AL1058" i="16" s="1"/>
  <c r="AG1059" i="16" s="1"/>
  <c r="I486" i="16"/>
  <c r="H486" i="16"/>
  <c r="F486" i="16"/>
  <c r="G486" i="16"/>
  <c r="J486" i="16"/>
  <c r="E486" i="16"/>
  <c r="C486" i="16"/>
  <c r="D486" i="16" s="1"/>
  <c r="AK1059" i="16" l="1"/>
  <c r="AL1059" i="16" s="1"/>
  <c r="AG1060" i="16" s="1"/>
  <c r="AI1059" i="16"/>
  <c r="AJ1059" i="16"/>
  <c r="AH1059" i="16"/>
  <c r="B487" i="16"/>
  <c r="AH1060" i="16" l="1"/>
  <c r="AK1060" i="16"/>
  <c r="AL1060" i="16" s="1"/>
  <c r="AG1061" i="16" s="1"/>
  <c r="AJ1060" i="16"/>
  <c r="AI1060" i="16"/>
  <c r="G487" i="16"/>
  <c r="I487" i="16"/>
  <c r="C487" i="16"/>
  <c r="D487" i="16" s="1"/>
  <c r="F487" i="16"/>
  <c r="E487" i="16"/>
  <c r="H487" i="16"/>
  <c r="J487" i="16"/>
  <c r="AJ1061" i="16" l="1"/>
  <c r="AH1061" i="16"/>
  <c r="AI1061" i="16"/>
  <c r="AK1061" i="16"/>
  <c r="AL1061" i="16" s="1"/>
  <c r="AG1062" i="16" s="1"/>
  <c r="B488" i="16"/>
  <c r="AK1062" i="16" l="1"/>
  <c r="AL1062" i="16" s="1"/>
  <c r="AG1063" i="16" s="1"/>
  <c r="AJ1062" i="16"/>
  <c r="AI1062" i="16"/>
  <c r="AH1062" i="16"/>
  <c r="J488" i="16"/>
  <c r="G488" i="16"/>
  <c r="E488" i="16"/>
  <c r="I488" i="16"/>
  <c r="H488" i="16"/>
  <c r="F488" i="16"/>
  <c r="C488" i="16"/>
  <c r="D488" i="16" s="1"/>
  <c r="AJ1063" i="16" l="1"/>
  <c r="AK1063" i="16"/>
  <c r="AL1063" i="16" s="1"/>
  <c r="AG1064" i="16" s="1"/>
  <c r="AH1063" i="16"/>
  <c r="AI1063" i="16"/>
  <c r="B489" i="16"/>
  <c r="AK1064" i="16" l="1"/>
  <c r="AL1064" i="16" s="1"/>
  <c r="AG1065" i="16" s="1"/>
  <c r="AH1064" i="16"/>
  <c r="AJ1064" i="16"/>
  <c r="AI1064" i="16"/>
  <c r="F489" i="16"/>
  <c r="J489" i="16"/>
  <c r="I489" i="16"/>
  <c r="E489" i="16"/>
  <c r="C489" i="16"/>
  <c r="D489" i="16" s="1"/>
  <c r="G489" i="16"/>
  <c r="H489" i="16"/>
  <c r="AK1065" i="16" l="1"/>
  <c r="AL1065" i="16" s="1"/>
  <c r="AG1066" i="16" s="1"/>
  <c r="AI1065" i="16"/>
  <c r="AJ1065" i="16"/>
  <c r="AH1065" i="16"/>
  <c r="B490" i="16"/>
  <c r="AJ1066" i="16" l="1"/>
  <c r="AK1066" i="16"/>
  <c r="AL1066" i="16" s="1"/>
  <c r="AG1067" i="16" s="1"/>
  <c r="AH1066" i="16"/>
  <c r="AI1066" i="16"/>
  <c r="E490" i="16"/>
  <c r="H490" i="16"/>
  <c r="C490" i="16"/>
  <c r="D490" i="16" s="1"/>
  <c r="J490" i="16"/>
  <c r="F490" i="16"/>
  <c r="G490" i="16"/>
  <c r="I490" i="16"/>
  <c r="AJ1067" i="16" l="1"/>
  <c r="AH1067" i="16"/>
  <c r="AK1067" i="16"/>
  <c r="AL1067" i="16" s="1"/>
  <c r="AG1068" i="16" s="1"/>
  <c r="AI1067" i="16"/>
  <c r="B491" i="16"/>
  <c r="AI1068" i="16" l="1"/>
  <c r="AK1068" i="16"/>
  <c r="AL1068" i="16" s="1"/>
  <c r="AG1069" i="16" s="1"/>
  <c r="AH1068" i="16"/>
  <c r="AJ1068" i="16"/>
  <c r="F491" i="16"/>
  <c r="H491" i="16"/>
  <c r="G491" i="16"/>
  <c r="C491" i="16"/>
  <c r="D491" i="16" s="1"/>
  <c r="E491" i="16"/>
  <c r="I491" i="16"/>
  <c r="J491" i="16"/>
  <c r="AI1069" i="16" l="1"/>
  <c r="AH1069" i="16"/>
  <c r="AK1069" i="16"/>
  <c r="AL1069" i="16" s="1"/>
  <c r="AG1070" i="16" s="1"/>
  <c r="AJ1069" i="16"/>
  <c r="B492" i="16"/>
  <c r="AK1070" i="16" l="1"/>
  <c r="AL1070" i="16" s="1"/>
  <c r="AG1071" i="16" s="1"/>
  <c r="AJ1070" i="16"/>
  <c r="AI1070" i="16"/>
  <c r="AH1070" i="16"/>
  <c r="J492" i="16"/>
  <c r="I492" i="16"/>
  <c r="G492" i="16"/>
  <c r="H492" i="16"/>
  <c r="E492" i="16"/>
  <c r="C492" i="16"/>
  <c r="D492" i="16" s="1"/>
  <c r="F492" i="16"/>
  <c r="AH1071" i="16" l="1"/>
  <c r="AI1071" i="16"/>
  <c r="AK1071" i="16"/>
  <c r="AL1071" i="16" s="1"/>
  <c r="AG1072" i="16" s="1"/>
  <c r="AJ1071" i="16"/>
  <c r="B493" i="16"/>
  <c r="AJ1072" i="16" l="1"/>
  <c r="AH1072" i="16"/>
  <c r="AI1072" i="16"/>
  <c r="AK1072" i="16"/>
  <c r="AL1072" i="16" s="1"/>
  <c r="AG1073" i="16" s="1"/>
  <c r="G493" i="16"/>
  <c r="J493" i="16"/>
  <c r="E493" i="16"/>
  <c r="I493" i="16"/>
  <c r="F493" i="16"/>
  <c r="C493" i="16"/>
  <c r="D493" i="16" s="1"/>
  <c r="H493" i="16"/>
  <c r="AK1073" i="16" l="1"/>
  <c r="AL1073" i="16" s="1"/>
  <c r="AG1074" i="16" s="1"/>
  <c r="AH1073" i="16"/>
  <c r="AJ1073" i="16"/>
  <c r="AI1073" i="16"/>
  <c r="B494" i="16"/>
  <c r="AH1074" i="16" l="1"/>
  <c r="AI1074" i="16"/>
  <c r="AK1074" i="16"/>
  <c r="AL1074" i="16" s="1"/>
  <c r="AG1075" i="16" s="1"/>
  <c r="AJ1074" i="16"/>
  <c r="C494" i="16"/>
  <c r="D494" i="16" s="1"/>
  <c r="H494" i="16"/>
  <c r="E494" i="16"/>
  <c r="G494" i="16"/>
  <c r="J494" i="16"/>
  <c r="I494" i="16"/>
  <c r="F494" i="16"/>
  <c r="AK1075" i="16" l="1"/>
  <c r="AL1075" i="16" s="1"/>
  <c r="AG1076" i="16" s="1"/>
  <c r="AJ1075" i="16"/>
  <c r="AI1075" i="16"/>
  <c r="AH1075" i="16"/>
  <c r="B495" i="16"/>
  <c r="AI1076" i="16" l="1"/>
  <c r="AH1076" i="16"/>
  <c r="AJ1076" i="16"/>
  <c r="AK1076" i="16"/>
  <c r="AL1076" i="16" s="1"/>
  <c r="AG1077" i="16" s="1"/>
  <c r="F495" i="16"/>
  <c r="G495" i="16"/>
  <c r="E495" i="16"/>
  <c r="J495" i="16"/>
  <c r="H495" i="16"/>
  <c r="C495" i="16"/>
  <c r="D495" i="16" s="1"/>
  <c r="I495" i="16"/>
  <c r="AJ1077" i="16" l="1"/>
  <c r="AI1077" i="16"/>
  <c r="AK1077" i="16"/>
  <c r="AL1077" i="16" s="1"/>
  <c r="AG1078" i="16" s="1"/>
  <c r="AH1077" i="16"/>
  <c r="B496" i="16"/>
  <c r="AK1078" i="16" l="1"/>
  <c r="AL1078" i="16" s="1"/>
  <c r="AG1079" i="16" s="1"/>
  <c r="AI1078" i="16"/>
  <c r="AH1078" i="16"/>
  <c r="AJ1078" i="16"/>
  <c r="H496" i="16"/>
  <c r="E496" i="16"/>
  <c r="C496" i="16"/>
  <c r="D496" i="16" s="1"/>
  <c r="J496" i="16"/>
  <c r="F496" i="16"/>
  <c r="G496" i="16"/>
  <c r="I496" i="16"/>
  <c r="AJ1079" i="16" l="1"/>
  <c r="AK1079" i="16"/>
  <c r="AL1079" i="16" s="1"/>
  <c r="AG1080" i="16" s="1"/>
  <c r="AI1079" i="16"/>
  <c r="AH1079" i="16"/>
  <c r="B497" i="16"/>
  <c r="AH1080" i="16" l="1"/>
  <c r="AK1080" i="16"/>
  <c r="AL1080" i="16" s="1"/>
  <c r="AG1081" i="16" s="1"/>
  <c r="AI1080" i="16"/>
  <c r="AJ1080" i="16"/>
  <c r="C497" i="16"/>
  <c r="D497" i="16" s="1"/>
  <c r="I497" i="16"/>
  <c r="F497" i="16"/>
  <c r="E497" i="16"/>
  <c r="H497" i="16"/>
  <c r="G497" i="16"/>
  <c r="J497" i="16"/>
  <c r="AI1081" i="16" l="1"/>
  <c r="AH1081" i="16"/>
  <c r="AK1081" i="16"/>
  <c r="AL1081" i="16" s="1"/>
  <c r="AG1082" i="16" s="1"/>
  <c r="AJ1081" i="16"/>
  <c r="B498" i="16"/>
  <c r="AJ1082" i="16" l="1"/>
  <c r="AH1082" i="16"/>
  <c r="AI1082" i="16"/>
  <c r="AK1082" i="16"/>
  <c r="AL1082" i="16" s="1"/>
  <c r="AG1083" i="16" s="1"/>
  <c r="G498" i="16"/>
  <c r="C498" i="16"/>
  <c r="D498" i="16" s="1"/>
  <c r="J498" i="16"/>
  <c r="H498" i="16"/>
  <c r="I498" i="16"/>
  <c r="F498" i="16"/>
  <c r="E498" i="16"/>
  <c r="AI1083" i="16" l="1"/>
  <c r="AH1083" i="16"/>
  <c r="AJ1083" i="16"/>
  <c r="AK1083" i="16"/>
  <c r="AL1083" i="16" s="1"/>
  <c r="AG1084" i="16" s="1"/>
  <c r="B499" i="16"/>
  <c r="AK1084" i="16" l="1"/>
  <c r="AL1084" i="16" s="1"/>
  <c r="AG1085" i="16" s="1"/>
  <c r="AJ1084" i="16"/>
  <c r="AH1084" i="16"/>
  <c r="AI1084" i="16"/>
  <c r="E499" i="16"/>
  <c r="G499" i="16"/>
  <c r="I499" i="16"/>
  <c r="J499" i="16"/>
  <c r="F499" i="16"/>
  <c r="C499" i="16"/>
  <c r="D499" i="16" s="1"/>
  <c r="H499" i="16"/>
  <c r="AJ1085" i="16" l="1"/>
  <c r="AI1085" i="16"/>
  <c r="AK1085" i="16"/>
  <c r="AL1085" i="16" s="1"/>
  <c r="AG1086" i="16" s="1"/>
  <c r="AH1085" i="16"/>
  <c r="B500" i="16"/>
  <c r="AI1086" i="16" l="1"/>
  <c r="AK1086" i="16"/>
  <c r="AL1086" i="16" s="1"/>
  <c r="AG1087" i="16" s="1"/>
  <c r="AJ1086" i="16"/>
  <c r="AH1086" i="16"/>
  <c r="I500" i="16"/>
  <c r="G500" i="16"/>
  <c r="C500" i="16"/>
  <c r="D500" i="16" s="1"/>
  <c r="J500" i="16"/>
  <c r="E500" i="16"/>
  <c r="F500" i="16"/>
  <c r="H500" i="16"/>
  <c r="AJ1087" i="16" l="1"/>
  <c r="AH1087" i="16"/>
  <c r="AI1087" i="16"/>
  <c r="AK1087" i="16"/>
  <c r="AL1087" i="16" s="1"/>
  <c r="AG1088" i="16" s="1"/>
  <c r="B501" i="16"/>
  <c r="AJ1088" i="16" l="1"/>
  <c r="AH1088" i="16"/>
  <c r="AI1088" i="16"/>
  <c r="AK1088" i="16"/>
  <c r="AL1088" i="16" s="1"/>
  <c r="AG1089" i="16" s="1"/>
  <c r="C501" i="16"/>
  <c r="D501" i="16" s="1"/>
  <c r="F501" i="16"/>
  <c r="I501" i="16"/>
  <c r="G501" i="16"/>
  <c r="E501" i="16"/>
  <c r="H501" i="16"/>
  <c r="J501" i="16"/>
  <c r="AI1089" i="16" l="1"/>
  <c r="AH1089" i="16"/>
  <c r="AK1089" i="16"/>
  <c r="AL1089" i="16" s="1"/>
  <c r="AG1090" i="16" s="1"/>
  <c r="AJ1089" i="16"/>
  <c r="B502" i="16"/>
  <c r="AI1090" i="16" l="1"/>
  <c r="AK1090" i="16"/>
  <c r="AL1090" i="16" s="1"/>
  <c r="AG1091" i="16" s="1"/>
  <c r="AH1090" i="16"/>
  <c r="AJ1090" i="16"/>
  <c r="C502" i="16"/>
  <c r="D502" i="16" s="1"/>
  <c r="F502" i="16"/>
  <c r="J502" i="16"/>
  <c r="H502" i="16"/>
  <c r="G502" i="16"/>
  <c r="I502" i="16"/>
  <c r="E502" i="16"/>
  <c r="AH1091" i="16" l="1"/>
  <c r="AI1091" i="16"/>
  <c r="AJ1091" i="16"/>
  <c r="AK1091" i="16"/>
  <c r="AL1091" i="16" s="1"/>
  <c r="AG1092" i="16" s="1"/>
  <c r="B503" i="16"/>
  <c r="AH1092" i="16" l="1"/>
  <c r="AK1092" i="16"/>
  <c r="AL1092" i="16" s="1"/>
  <c r="AG1093" i="16" s="1"/>
  <c r="AJ1092" i="16"/>
  <c r="AI1092" i="16"/>
  <c r="E503" i="16"/>
  <c r="I503" i="16"/>
  <c r="F503" i="16"/>
  <c r="C503" i="16"/>
  <c r="D503" i="16" s="1"/>
  <c r="G503" i="16"/>
  <c r="H503" i="16"/>
  <c r="J503" i="16"/>
  <c r="AI1093" i="16" l="1"/>
  <c r="AK1093" i="16"/>
  <c r="AL1093" i="16" s="1"/>
  <c r="AG1094" i="16" s="1"/>
  <c r="AH1093" i="16"/>
  <c r="AJ1093" i="16"/>
  <c r="B504" i="16"/>
  <c r="AI1094" i="16" l="1"/>
  <c r="AK1094" i="16"/>
  <c r="AL1094" i="16" s="1"/>
  <c r="AG1095" i="16" s="1"/>
  <c r="AJ1094" i="16"/>
  <c r="AH1094" i="16"/>
  <c r="J504" i="16"/>
  <c r="C504" i="16"/>
  <c r="D504" i="16" s="1"/>
  <c r="I504" i="16"/>
  <c r="G504" i="16"/>
  <c r="F504" i="16"/>
  <c r="E504" i="16"/>
  <c r="H504" i="16"/>
  <c r="AH1095" i="16" l="1"/>
  <c r="AK1095" i="16"/>
  <c r="AL1095" i="16" s="1"/>
  <c r="AG1096" i="16" s="1"/>
  <c r="AI1095" i="16"/>
  <c r="AJ1095" i="16"/>
  <c r="B505" i="16"/>
  <c r="AI1096" i="16" l="1"/>
  <c r="AH1096" i="16"/>
  <c r="AK1096" i="16"/>
  <c r="AL1096" i="16" s="1"/>
  <c r="AG1097" i="16" s="1"/>
  <c r="AJ1096" i="16"/>
  <c r="G505" i="16"/>
  <c r="J505" i="16"/>
  <c r="F505" i="16"/>
  <c r="C505" i="16"/>
  <c r="D505" i="16" s="1"/>
  <c r="H505" i="16"/>
  <c r="E505" i="16"/>
  <c r="I505" i="16"/>
  <c r="AJ1097" i="16" l="1"/>
  <c r="AI1097" i="16"/>
  <c r="AK1097" i="16"/>
  <c r="AL1097" i="16" s="1"/>
  <c r="AG1098" i="16" s="1"/>
  <c r="AH1097" i="16"/>
  <c r="B506" i="16"/>
  <c r="AI1098" i="16" l="1"/>
  <c r="AJ1098" i="16"/>
  <c r="AK1098" i="16"/>
  <c r="AL1098" i="16" s="1"/>
  <c r="AG1099" i="16" s="1"/>
  <c r="AH1098" i="16"/>
  <c r="E506" i="16"/>
  <c r="H506" i="16"/>
  <c r="F506" i="16"/>
  <c r="G506" i="16"/>
  <c r="J506" i="16"/>
  <c r="I506" i="16"/>
  <c r="C506" i="16"/>
  <c r="D506" i="16" s="1"/>
  <c r="AH1099" i="16" l="1"/>
  <c r="AK1099" i="16"/>
  <c r="AL1099" i="16" s="1"/>
  <c r="AG1100" i="16" s="1"/>
  <c r="AJ1099" i="16"/>
  <c r="AI1099" i="16"/>
  <c r="B507" i="16"/>
  <c r="AI1100" i="16" l="1"/>
  <c r="AH1100" i="16"/>
  <c r="AJ1100" i="16"/>
  <c r="AK1100" i="16"/>
  <c r="AL1100" i="16" s="1"/>
  <c r="AG1101" i="16" s="1"/>
  <c r="C507" i="16"/>
  <c r="D507" i="16" s="1"/>
  <c r="F507" i="16"/>
  <c r="J507" i="16"/>
  <c r="E507" i="16"/>
  <c r="H507" i="16"/>
  <c r="G507" i="16"/>
  <c r="I507" i="16"/>
  <c r="AJ1101" i="16" l="1"/>
  <c r="AH1101" i="16"/>
  <c r="AI1101" i="16"/>
  <c r="AK1101" i="16"/>
  <c r="AL1101" i="16" s="1"/>
  <c r="AG1102" i="16" s="1"/>
  <c r="B508" i="16"/>
  <c r="AH1102" i="16" l="1"/>
  <c r="AI1102" i="16"/>
  <c r="AJ1102" i="16"/>
  <c r="AK1102" i="16"/>
  <c r="AL1102" i="16" s="1"/>
  <c r="AG1103" i="16" s="1"/>
  <c r="I508" i="16"/>
  <c r="E508" i="16"/>
  <c r="C508" i="16"/>
  <c r="D508" i="16" s="1"/>
  <c r="J508" i="16"/>
  <c r="H508" i="16"/>
  <c r="G508" i="16"/>
  <c r="F508" i="16"/>
  <c r="AH1103" i="16" l="1"/>
  <c r="AJ1103" i="16"/>
  <c r="AI1103" i="16"/>
  <c r="AK1103" i="16"/>
  <c r="AL1103" i="16" s="1"/>
  <c r="AG1104" i="16" s="1"/>
  <c r="B509" i="16"/>
  <c r="AH1104" i="16" l="1"/>
  <c r="AI1104" i="16"/>
  <c r="AJ1104" i="16"/>
  <c r="AK1104" i="16"/>
  <c r="AL1104" i="16" s="1"/>
  <c r="AG1105" i="16" s="1"/>
  <c r="C509" i="16"/>
  <c r="D509" i="16" s="1"/>
  <c r="H509" i="16"/>
  <c r="J509" i="16"/>
  <c r="I509" i="16"/>
  <c r="G509" i="16"/>
  <c r="F509" i="16"/>
  <c r="E509" i="16"/>
  <c r="AI1105" i="16" l="1"/>
  <c r="AJ1105" i="16"/>
  <c r="AH1105" i="16"/>
  <c r="AK1105" i="16"/>
  <c r="AL1105" i="16" s="1"/>
  <c r="AG1106" i="16" s="1"/>
  <c r="B510" i="16"/>
  <c r="AH1106" i="16" l="1"/>
  <c r="AJ1106" i="16"/>
  <c r="AK1106" i="16"/>
  <c r="AL1106" i="16" s="1"/>
  <c r="AG1107" i="16" s="1"/>
  <c r="AI1106" i="16"/>
  <c r="C510" i="16"/>
  <c r="D510" i="16" s="1"/>
  <c r="H510" i="16"/>
  <c r="E510" i="16"/>
  <c r="G510" i="16"/>
  <c r="J510" i="16"/>
  <c r="I510" i="16"/>
  <c r="F510" i="16"/>
  <c r="AK1107" i="16" l="1"/>
  <c r="AL1107" i="16" s="1"/>
  <c r="AG1108" i="16" s="1"/>
  <c r="AI1107" i="16"/>
  <c r="AJ1107" i="16"/>
  <c r="AH1107" i="16"/>
  <c r="B511" i="16"/>
  <c r="AI1108" i="16" l="1"/>
  <c r="AH1108" i="16"/>
  <c r="AK1108" i="16"/>
  <c r="AL1108" i="16" s="1"/>
  <c r="AG1109" i="16" s="1"/>
  <c r="AJ1108" i="16"/>
  <c r="I511" i="16"/>
  <c r="G511" i="16"/>
  <c r="E511" i="16"/>
  <c r="F511" i="16"/>
  <c r="C511" i="16"/>
  <c r="D511" i="16" s="1"/>
  <c r="H511" i="16"/>
  <c r="J511" i="16"/>
  <c r="AJ1109" i="16" l="1"/>
  <c r="AK1109" i="16"/>
  <c r="AL1109" i="16" s="1"/>
  <c r="AG1110" i="16" s="1"/>
  <c r="AI1109" i="16"/>
  <c r="AH1109" i="16"/>
  <c r="B512" i="16"/>
  <c r="AK1110" i="16" l="1"/>
  <c r="AL1110" i="16" s="1"/>
  <c r="AG1111" i="16" s="1"/>
  <c r="AI1110" i="16"/>
  <c r="AH1110" i="16"/>
  <c r="AJ1110" i="16"/>
  <c r="J512" i="16"/>
  <c r="G512" i="16"/>
  <c r="E512" i="16"/>
  <c r="H512" i="16"/>
  <c r="F512" i="16"/>
  <c r="C512" i="16"/>
  <c r="D512" i="16" s="1"/>
  <c r="I512" i="16"/>
  <c r="AJ1111" i="16" l="1"/>
  <c r="AI1111" i="16"/>
  <c r="AH1111" i="16"/>
  <c r="AK1111" i="16"/>
  <c r="AL1111" i="16" s="1"/>
  <c r="AG1112" i="16" s="1"/>
  <c r="B513" i="16"/>
  <c r="AJ1112" i="16" l="1"/>
  <c r="AK1112" i="16"/>
  <c r="AL1112" i="16" s="1"/>
  <c r="AG1113" i="16" s="1"/>
  <c r="AI1112" i="16"/>
  <c r="AH1112" i="16"/>
  <c r="F513" i="16"/>
  <c r="J513" i="16"/>
  <c r="C513" i="16"/>
  <c r="D513" i="16" s="1"/>
  <c r="H513" i="16"/>
  <c r="E513" i="16"/>
  <c r="G513" i="16"/>
  <c r="I513" i="16"/>
  <c r="AI1113" i="16" l="1"/>
  <c r="AH1113" i="16"/>
  <c r="AJ1113" i="16"/>
  <c r="AK1113" i="16"/>
  <c r="AL1113" i="16" s="1"/>
  <c r="AG1114" i="16" s="1"/>
  <c r="B514" i="16"/>
  <c r="AJ1114" i="16" l="1"/>
  <c r="AH1114" i="16"/>
  <c r="AI1114" i="16"/>
  <c r="AK1114" i="16"/>
  <c r="AL1114" i="16" s="1"/>
  <c r="AG1115" i="16" s="1"/>
  <c r="C514" i="16"/>
  <c r="D514" i="16" s="1"/>
  <c r="I514" i="16"/>
  <c r="H514" i="16"/>
  <c r="G514" i="16"/>
  <c r="J514" i="16"/>
  <c r="F514" i="16"/>
  <c r="E514" i="16"/>
  <c r="AJ1115" i="16" l="1"/>
  <c r="AH1115" i="16"/>
  <c r="AI1115" i="16"/>
  <c r="AK1115" i="16"/>
  <c r="AL1115" i="16" s="1"/>
  <c r="AG1116" i="16" s="1"/>
  <c r="B515" i="16"/>
  <c r="AI1116" i="16" l="1"/>
  <c r="AH1116" i="16"/>
  <c r="AK1116" i="16"/>
  <c r="AL1116" i="16" s="1"/>
  <c r="AG1117" i="16" s="1"/>
  <c r="AJ1116" i="16"/>
  <c r="E515" i="16"/>
  <c r="I515" i="16"/>
  <c r="C515" i="16"/>
  <c r="D515" i="16" s="1"/>
  <c r="F515" i="16"/>
  <c r="G515" i="16"/>
  <c r="H515" i="16"/>
  <c r="J515" i="16"/>
  <c r="AK1117" i="16" l="1"/>
  <c r="AL1117" i="16" s="1"/>
  <c r="AG1118" i="16" s="1"/>
  <c r="AJ1117" i="16"/>
  <c r="AH1117" i="16"/>
  <c r="AI1117" i="16"/>
  <c r="B516" i="16"/>
  <c r="AI1118" i="16" l="1"/>
  <c r="AJ1118" i="16"/>
  <c r="AK1118" i="16"/>
  <c r="AL1118" i="16" s="1"/>
  <c r="AG1119" i="16" s="1"/>
  <c r="AH1118" i="16"/>
  <c r="J516" i="16"/>
  <c r="G516" i="16"/>
  <c r="F516" i="16"/>
  <c r="H516" i="16"/>
  <c r="E516" i="16"/>
  <c r="I516" i="16"/>
  <c r="C516" i="16"/>
  <c r="D516" i="16" s="1"/>
  <c r="AK1119" i="16" l="1"/>
  <c r="AL1119" i="16" s="1"/>
  <c r="AG1120" i="16" s="1"/>
  <c r="AH1119" i="16"/>
  <c r="AJ1119" i="16"/>
  <c r="AI1119" i="16"/>
  <c r="B517" i="16"/>
  <c r="AI1120" i="16" l="1"/>
  <c r="AK1120" i="16"/>
  <c r="AL1120" i="16" s="1"/>
  <c r="AG1121" i="16" s="1"/>
  <c r="AH1120" i="16"/>
  <c r="AJ1120" i="16"/>
  <c r="G517" i="16"/>
  <c r="J517" i="16"/>
  <c r="I517" i="16"/>
  <c r="C517" i="16"/>
  <c r="D517" i="16" s="1"/>
  <c r="E517" i="16"/>
  <c r="F517" i="16"/>
  <c r="H517" i="16"/>
  <c r="AH1121" i="16" l="1"/>
  <c r="AK1121" i="16"/>
  <c r="AL1121" i="16" s="1"/>
  <c r="AG1122" i="16" s="1"/>
  <c r="AI1121" i="16"/>
  <c r="AJ1121" i="16"/>
  <c r="B518" i="16"/>
  <c r="AJ1122" i="16" l="1"/>
  <c r="AH1122" i="16"/>
  <c r="AI1122" i="16"/>
  <c r="AK1122" i="16"/>
  <c r="AL1122" i="16" s="1"/>
  <c r="AG1123" i="16" s="1"/>
  <c r="C518" i="16"/>
  <c r="D518" i="16" s="1"/>
  <c r="H518" i="16"/>
  <c r="E518" i="16"/>
  <c r="J518" i="16"/>
  <c r="G518" i="16"/>
  <c r="I518" i="16"/>
  <c r="F518" i="16"/>
  <c r="AH1123" i="16" l="1"/>
  <c r="AJ1123" i="16"/>
  <c r="AI1123" i="16"/>
  <c r="AK1123" i="16"/>
  <c r="AL1123" i="16" s="1"/>
  <c r="AG1124" i="16" s="1"/>
  <c r="B519" i="16"/>
  <c r="AI1124" i="16" l="1"/>
  <c r="AH1124" i="16"/>
  <c r="AJ1124" i="16"/>
  <c r="AK1124" i="16"/>
  <c r="AL1124" i="16" s="1"/>
  <c r="AG1125" i="16" s="1"/>
  <c r="E519" i="16"/>
  <c r="C519" i="16"/>
  <c r="D519" i="16" s="1"/>
  <c r="J519" i="16"/>
  <c r="H519" i="16"/>
  <c r="F519" i="16"/>
  <c r="G519" i="16"/>
  <c r="I519" i="16"/>
  <c r="AJ1125" i="16" l="1"/>
  <c r="AI1125" i="16"/>
  <c r="AH1125" i="16"/>
  <c r="AK1125" i="16"/>
  <c r="AL1125" i="16" s="1"/>
  <c r="AG1126" i="16" s="1"/>
  <c r="B520" i="16"/>
  <c r="AH1126" i="16" l="1"/>
  <c r="AJ1126" i="16"/>
  <c r="AK1126" i="16"/>
  <c r="AL1126" i="16" s="1"/>
  <c r="AG1127" i="16" s="1"/>
  <c r="AI1126" i="16"/>
  <c r="G520" i="16"/>
  <c r="H520" i="16"/>
  <c r="E520" i="16"/>
  <c r="I520" i="16"/>
  <c r="J520" i="16"/>
  <c r="F520" i="16"/>
  <c r="C520" i="16"/>
  <c r="D520" i="16" s="1"/>
  <c r="AH1127" i="16" l="1"/>
  <c r="AI1127" i="16"/>
  <c r="AK1127" i="16"/>
  <c r="AL1127" i="16" s="1"/>
  <c r="AG1128" i="16" s="1"/>
  <c r="AJ1127" i="16"/>
  <c r="B521" i="16"/>
  <c r="AJ1128" i="16" l="1"/>
  <c r="AH1128" i="16"/>
  <c r="AK1128" i="16"/>
  <c r="AL1128" i="16" s="1"/>
  <c r="AG1129" i="16" s="1"/>
  <c r="AI1128" i="16"/>
  <c r="H521" i="16"/>
  <c r="E521" i="16"/>
  <c r="J521" i="16"/>
  <c r="C521" i="16"/>
  <c r="D521" i="16" s="1"/>
  <c r="I521" i="16"/>
  <c r="F521" i="16"/>
  <c r="G521" i="16"/>
  <c r="AK1129" i="16" l="1"/>
  <c r="AL1129" i="16" s="1"/>
  <c r="AG1130" i="16" s="1"/>
  <c r="AH1129" i="16"/>
  <c r="AJ1129" i="16"/>
  <c r="AI1129" i="16"/>
  <c r="B522" i="16"/>
  <c r="AK1130" i="16" l="1"/>
  <c r="AL1130" i="16" s="1"/>
  <c r="AG1131" i="16" s="1"/>
  <c r="AI1130" i="16"/>
  <c r="AH1130" i="16"/>
  <c r="AJ1130" i="16"/>
  <c r="J522" i="16"/>
  <c r="C522" i="16"/>
  <c r="D522" i="16" s="1"/>
  <c r="I522" i="16"/>
  <c r="F522" i="16"/>
  <c r="G522" i="16"/>
  <c r="H522" i="16"/>
  <c r="E522" i="16"/>
  <c r="AK1131" i="16" l="1"/>
  <c r="AL1131" i="16" s="1"/>
  <c r="AG1132" i="16" s="1"/>
  <c r="AI1131" i="16"/>
  <c r="AJ1131" i="16"/>
  <c r="AH1131" i="16"/>
  <c r="B523" i="16"/>
  <c r="AJ1132" i="16" l="1"/>
  <c r="AH1132" i="16"/>
  <c r="AI1132" i="16"/>
  <c r="AK1132" i="16"/>
  <c r="AL1132" i="16" s="1"/>
  <c r="AG1133" i="16" s="1"/>
  <c r="I523" i="16"/>
  <c r="J523" i="16"/>
  <c r="E523" i="16"/>
  <c r="C523" i="16"/>
  <c r="D523" i="16" s="1"/>
  <c r="G523" i="16"/>
  <c r="F523" i="16"/>
  <c r="H523" i="16"/>
  <c r="AI1133" i="16" l="1"/>
  <c r="AJ1133" i="16"/>
  <c r="AK1133" i="16"/>
  <c r="AL1133" i="16" s="1"/>
  <c r="AG1134" i="16" s="1"/>
  <c r="AH1133" i="16"/>
  <c r="B524" i="16"/>
  <c r="AH1134" i="16" l="1"/>
  <c r="AK1134" i="16"/>
  <c r="AL1134" i="16" s="1"/>
  <c r="AG1135" i="16" s="1"/>
  <c r="AI1134" i="16"/>
  <c r="AJ1134" i="16"/>
  <c r="C524" i="16"/>
  <c r="D524" i="16" s="1"/>
  <c r="F524" i="16"/>
  <c r="I524" i="16"/>
  <c r="J524" i="16"/>
  <c r="H524" i="16"/>
  <c r="G524" i="16"/>
  <c r="E524" i="16"/>
  <c r="AI1135" i="16" l="1"/>
  <c r="AK1135" i="16"/>
  <c r="AL1135" i="16" s="1"/>
  <c r="AG1136" i="16" s="1"/>
  <c r="AH1135" i="16"/>
  <c r="AJ1135" i="16"/>
  <c r="B525" i="16"/>
  <c r="AJ1136" i="16" l="1"/>
  <c r="AH1136" i="16"/>
  <c r="AK1136" i="16"/>
  <c r="AL1136" i="16" s="1"/>
  <c r="AG1137" i="16" s="1"/>
  <c r="AI1136" i="16"/>
  <c r="G525" i="16"/>
  <c r="E525" i="16"/>
  <c r="H525" i="16"/>
  <c r="C525" i="16"/>
  <c r="D525" i="16" s="1"/>
  <c r="I525" i="16"/>
  <c r="F525" i="16"/>
  <c r="J525" i="16"/>
  <c r="AK1137" i="16" l="1"/>
  <c r="AL1137" i="16" s="1"/>
  <c r="AG1138" i="16" s="1"/>
  <c r="AI1137" i="16"/>
  <c r="AH1137" i="16"/>
  <c r="AJ1137" i="16"/>
  <c r="B526" i="16"/>
  <c r="AI1138" i="16" l="1"/>
  <c r="AJ1138" i="16"/>
  <c r="AH1138" i="16"/>
  <c r="AK1138" i="16"/>
  <c r="AL1138" i="16" s="1"/>
  <c r="AG1139" i="16" s="1"/>
  <c r="I526" i="16"/>
  <c r="H526" i="16"/>
  <c r="J526" i="16"/>
  <c r="C526" i="16"/>
  <c r="D526" i="16" s="1"/>
  <c r="E526" i="16"/>
  <c r="F526" i="16"/>
  <c r="G526" i="16"/>
  <c r="AH1139" i="16" l="1"/>
  <c r="AI1139" i="16"/>
  <c r="AK1139" i="16"/>
  <c r="AL1139" i="16" s="1"/>
  <c r="AG1140" i="16" s="1"/>
  <c r="AJ1139" i="16"/>
  <c r="B527" i="16"/>
  <c r="AK1140" i="16" l="1"/>
  <c r="AL1140" i="16" s="1"/>
  <c r="AG1141" i="16" s="1"/>
  <c r="AI1140" i="16"/>
  <c r="AJ1140" i="16"/>
  <c r="AH1140" i="16"/>
  <c r="E527" i="16"/>
  <c r="H527" i="16"/>
  <c r="F527" i="16"/>
  <c r="C527" i="16"/>
  <c r="D527" i="16" s="1"/>
  <c r="G527" i="16"/>
  <c r="I527" i="16"/>
  <c r="J527" i="16"/>
  <c r="AK1141" i="16" l="1"/>
  <c r="AL1141" i="16" s="1"/>
  <c r="AG1142" i="16" s="1"/>
  <c r="AI1141" i="16"/>
  <c r="AJ1141" i="16"/>
  <c r="AH1141" i="16"/>
  <c r="B528" i="16"/>
  <c r="AK1142" i="16" l="1"/>
  <c r="AL1142" i="16" s="1"/>
  <c r="AG1143" i="16" s="1"/>
  <c r="AH1142" i="16"/>
  <c r="AJ1142" i="16"/>
  <c r="AI1142" i="16"/>
  <c r="J528" i="16"/>
  <c r="E528" i="16"/>
  <c r="I528" i="16"/>
  <c r="H528" i="16"/>
  <c r="G528" i="16"/>
  <c r="F528" i="16"/>
  <c r="C528" i="16"/>
  <c r="D528" i="16" s="1"/>
  <c r="AH1143" i="16" l="1"/>
  <c r="AK1143" i="16"/>
  <c r="AL1143" i="16" s="1"/>
  <c r="AG1144" i="16" s="1"/>
  <c r="AI1143" i="16"/>
  <c r="AJ1143" i="16"/>
  <c r="B529" i="16"/>
  <c r="AJ1144" i="16" l="1"/>
  <c r="AH1144" i="16"/>
  <c r="AI1144" i="16"/>
  <c r="AK1144" i="16"/>
  <c r="AL1144" i="16" s="1"/>
  <c r="AG1145" i="16" s="1"/>
  <c r="F529" i="16"/>
  <c r="J529" i="16"/>
  <c r="H529" i="16"/>
  <c r="I529" i="16"/>
  <c r="E529" i="16"/>
  <c r="C529" i="16"/>
  <c r="D529" i="16" s="1"/>
  <c r="G529" i="16"/>
  <c r="AJ1145" i="16" l="1"/>
  <c r="AI1145" i="16"/>
  <c r="AH1145" i="16"/>
  <c r="AK1145" i="16"/>
  <c r="AL1145" i="16" s="1"/>
  <c r="AG1146" i="16" s="1"/>
  <c r="B530" i="16"/>
  <c r="AJ1146" i="16" l="1"/>
  <c r="AH1146" i="16"/>
  <c r="AK1146" i="16"/>
  <c r="AL1146" i="16" s="1"/>
  <c r="AG1147" i="16" s="1"/>
  <c r="AI1146" i="16"/>
  <c r="J530" i="16"/>
  <c r="I530" i="16"/>
  <c r="E530" i="16"/>
  <c r="C530" i="16"/>
  <c r="D530" i="16" s="1"/>
  <c r="H530" i="16"/>
  <c r="G530" i="16"/>
  <c r="F530" i="16"/>
  <c r="AK1147" i="16" l="1"/>
  <c r="AL1147" i="16" s="1"/>
  <c r="AG1148" i="16" s="1"/>
  <c r="AH1147" i="16"/>
  <c r="AI1147" i="16"/>
  <c r="AJ1147" i="16"/>
  <c r="B531" i="16"/>
  <c r="AH1148" i="16" l="1"/>
  <c r="AI1148" i="16"/>
  <c r="AJ1148" i="16"/>
  <c r="AK1148" i="16"/>
  <c r="AL1148" i="16" s="1"/>
  <c r="AG1149" i="16" s="1"/>
  <c r="I531" i="16"/>
  <c r="J531" i="16"/>
  <c r="G531" i="16"/>
  <c r="E531" i="16"/>
  <c r="F531" i="16"/>
  <c r="H531" i="16"/>
  <c r="C531" i="16"/>
  <c r="D531" i="16" s="1"/>
  <c r="AI1149" i="16" l="1"/>
  <c r="AJ1149" i="16"/>
  <c r="AK1149" i="16"/>
  <c r="AL1149" i="16" s="1"/>
  <c r="AG1150" i="16" s="1"/>
  <c r="AH1149" i="16"/>
  <c r="B532" i="16"/>
  <c r="AI1150" i="16" l="1"/>
  <c r="AJ1150" i="16"/>
  <c r="AH1150" i="16"/>
  <c r="AK1150" i="16"/>
  <c r="AL1150" i="16" s="1"/>
  <c r="AG1151" i="16" s="1"/>
  <c r="C532" i="16"/>
  <c r="D532" i="16" s="1"/>
  <c r="F532" i="16"/>
  <c r="I532" i="16"/>
  <c r="J532" i="16"/>
  <c r="E532" i="16"/>
  <c r="G532" i="16"/>
  <c r="H532" i="16"/>
  <c r="AI1151" i="16" l="1"/>
  <c r="AK1151" i="16"/>
  <c r="AL1151" i="16" s="1"/>
  <c r="AG1152" i="16" s="1"/>
  <c r="AH1151" i="16"/>
  <c r="AJ1151" i="16"/>
  <c r="B533" i="16"/>
  <c r="AH1152" i="16" l="1"/>
  <c r="AI1152" i="16"/>
  <c r="AJ1152" i="16"/>
  <c r="AK1152" i="16"/>
  <c r="AL1152" i="16" s="1"/>
  <c r="AG1153" i="16" s="1"/>
  <c r="F533" i="16"/>
  <c r="H533" i="16"/>
  <c r="I533" i="16"/>
  <c r="G533" i="16"/>
  <c r="E533" i="16"/>
  <c r="C533" i="16"/>
  <c r="D533" i="16" s="1"/>
  <c r="J533" i="16"/>
  <c r="AI1153" i="16" l="1"/>
  <c r="AJ1153" i="16"/>
  <c r="AK1153" i="16"/>
  <c r="AL1153" i="16" s="1"/>
  <c r="AG1154" i="16" s="1"/>
  <c r="AH1153" i="16"/>
  <c r="B534" i="16"/>
  <c r="AH1154" i="16" l="1"/>
  <c r="AI1154" i="16"/>
  <c r="AJ1154" i="16"/>
  <c r="AK1154" i="16"/>
  <c r="AL1154" i="16" s="1"/>
  <c r="AG1155" i="16" s="1"/>
  <c r="H534" i="16"/>
  <c r="I534" i="16"/>
  <c r="E534" i="16"/>
  <c r="J534" i="16"/>
  <c r="G534" i="16"/>
  <c r="F534" i="16"/>
  <c r="C534" i="16"/>
  <c r="D534" i="16" s="1"/>
  <c r="AI1155" i="16" l="1"/>
  <c r="AJ1155" i="16"/>
  <c r="AK1155" i="16"/>
  <c r="AL1155" i="16" s="1"/>
  <c r="AG1156" i="16" s="1"/>
  <c r="AH1155" i="16"/>
  <c r="B535" i="16"/>
  <c r="AI1156" i="16" l="1"/>
  <c r="AJ1156" i="16"/>
  <c r="AH1156" i="16"/>
  <c r="AK1156" i="16"/>
  <c r="AL1156" i="16" s="1"/>
  <c r="AG1157" i="16" s="1"/>
  <c r="F535" i="16"/>
  <c r="H535" i="16"/>
  <c r="J535" i="16"/>
  <c r="C535" i="16"/>
  <c r="D535" i="16" s="1"/>
  <c r="E535" i="16"/>
  <c r="G535" i="16"/>
  <c r="I535" i="16"/>
  <c r="AJ1157" i="16" l="1"/>
  <c r="AI1157" i="16"/>
  <c r="AK1157" i="16"/>
  <c r="AL1157" i="16" s="1"/>
  <c r="AG1158" i="16" s="1"/>
  <c r="AH1157" i="16"/>
  <c r="B536" i="16"/>
  <c r="AI1158" i="16" l="1"/>
  <c r="AJ1158" i="16"/>
  <c r="AK1158" i="16"/>
  <c r="AL1158" i="16" s="1"/>
  <c r="AG1159" i="16" s="1"/>
  <c r="AH1158" i="16"/>
  <c r="C536" i="16"/>
  <c r="D536" i="16" s="1"/>
  <c r="I536" i="16"/>
  <c r="F536" i="16"/>
  <c r="E536" i="16"/>
  <c r="J536" i="16"/>
  <c r="G536" i="16"/>
  <c r="H536" i="16"/>
  <c r="AJ1159" i="16" l="1"/>
  <c r="AK1159" i="16"/>
  <c r="AL1159" i="16" s="1"/>
  <c r="AG1160" i="16" s="1"/>
  <c r="AI1159" i="16"/>
  <c r="AH1159" i="16"/>
  <c r="B537" i="16"/>
  <c r="AH1160" i="16" l="1"/>
  <c r="AJ1160" i="16"/>
  <c r="AK1160" i="16"/>
  <c r="AL1160" i="16" s="1"/>
  <c r="AG1161" i="16" s="1"/>
  <c r="AI1160" i="16"/>
  <c r="E537" i="16"/>
  <c r="C537" i="16"/>
  <c r="D537" i="16" s="1"/>
  <c r="J537" i="16"/>
  <c r="I537" i="16"/>
  <c r="G537" i="16"/>
  <c r="F537" i="16"/>
  <c r="H537" i="16"/>
  <c r="AI1161" i="16" l="1"/>
  <c r="AH1161" i="16"/>
  <c r="AK1161" i="16"/>
  <c r="AL1161" i="16" s="1"/>
  <c r="AG1162" i="16" s="1"/>
  <c r="AJ1161" i="16"/>
  <c r="B538" i="16"/>
  <c r="AJ1162" i="16" l="1"/>
  <c r="AH1162" i="16"/>
  <c r="AK1162" i="16"/>
  <c r="AL1162" i="16" s="1"/>
  <c r="AG1163" i="16" s="1"/>
  <c r="AI1162" i="16"/>
  <c r="J538" i="16"/>
  <c r="E538" i="16"/>
  <c r="H538" i="16"/>
  <c r="C538" i="16"/>
  <c r="D538" i="16" s="1"/>
  <c r="G538" i="16"/>
  <c r="F538" i="16"/>
  <c r="I538" i="16"/>
  <c r="AK1163" i="16" l="1"/>
  <c r="AL1163" i="16" s="1"/>
  <c r="AG1164" i="16" s="1"/>
  <c r="AH1163" i="16"/>
  <c r="AJ1163" i="16"/>
  <c r="AI1163" i="16"/>
  <c r="B539" i="16"/>
  <c r="AI1164" i="16" l="1"/>
  <c r="AK1164" i="16"/>
  <c r="AL1164" i="16" s="1"/>
  <c r="AG1165" i="16" s="1"/>
  <c r="AH1164" i="16"/>
  <c r="AJ1164" i="16"/>
  <c r="G539" i="16"/>
  <c r="J539" i="16"/>
  <c r="F539" i="16"/>
  <c r="H539" i="16"/>
  <c r="E539" i="16"/>
  <c r="C539" i="16"/>
  <c r="D539" i="16" s="1"/>
  <c r="I539" i="16"/>
  <c r="AJ1165" i="16" l="1"/>
  <c r="AK1165" i="16"/>
  <c r="AL1165" i="16" s="1"/>
  <c r="AG1166" i="16" s="1"/>
  <c r="AH1165" i="16"/>
  <c r="AI1165" i="16"/>
  <c r="B540" i="16"/>
  <c r="AI1166" i="16" l="1"/>
  <c r="AK1166" i="16"/>
  <c r="AL1166" i="16" s="1"/>
  <c r="AG1167" i="16" s="1"/>
  <c r="AH1166" i="16"/>
  <c r="AJ1166" i="16"/>
  <c r="C540" i="16"/>
  <c r="D540" i="16" s="1"/>
  <c r="H540" i="16"/>
  <c r="I540" i="16"/>
  <c r="J540" i="16"/>
  <c r="F540" i="16"/>
  <c r="G540" i="16"/>
  <c r="E540" i="16"/>
  <c r="AK1167" i="16" l="1"/>
  <c r="AL1167" i="16" s="1"/>
  <c r="AG1168" i="16" s="1"/>
  <c r="AI1167" i="16"/>
  <c r="AJ1167" i="16"/>
  <c r="AH1167" i="16"/>
  <c r="B541" i="16"/>
  <c r="AK1168" i="16" l="1"/>
  <c r="AL1168" i="16" s="1"/>
  <c r="AG1169" i="16" s="1"/>
  <c r="AI1168" i="16"/>
  <c r="AH1168" i="16"/>
  <c r="AJ1168" i="16"/>
  <c r="I541" i="16"/>
  <c r="C541" i="16"/>
  <c r="D541" i="16" s="1"/>
  <c r="J541" i="16"/>
  <c r="F541" i="16"/>
  <c r="E541" i="16"/>
  <c r="G541" i="16"/>
  <c r="H541" i="16"/>
  <c r="AK1169" i="16" l="1"/>
  <c r="AL1169" i="16" s="1"/>
  <c r="AG1170" i="16" s="1"/>
  <c r="AI1169" i="16"/>
  <c r="AJ1169" i="16"/>
  <c r="AH1169" i="16"/>
  <c r="B542" i="16"/>
  <c r="AJ1170" i="16" l="1"/>
  <c r="AH1170" i="16"/>
  <c r="AI1170" i="16"/>
  <c r="AK1170" i="16"/>
  <c r="AL1170" i="16" s="1"/>
  <c r="AG1171" i="16" s="1"/>
  <c r="G542" i="16"/>
  <c r="E542" i="16"/>
  <c r="C542" i="16"/>
  <c r="D542" i="16" s="1"/>
  <c r="J542" i="16"/>
  <c r="I542" i="16"/>
  <c r="H542" i="16"/>
  <c r="F542" i="16"/>
  <c r="AK1171" i="16" l="1"/>
  <c r="AL1171" i="16" s="1"/>
  <c r="AG1172" i="16" s="1"/>
  <c r="AJ1171" i="16"/>
  <c r="AH1171" i="16"/>
  <c r="AI1171" i="16"/>
  <c r="B543" i="16"/>
  <c r="AJ1172" i="16" l="1"/>
  <c r="AI1172" i="16"/>
  <c r="AK1172" i="16"/>
  <c r="AL1172" i="16" s="1"/>
  <c r="AG1173" i="16" s="1"/>
  <c r="AH1172" i="16"/>
  <c r="F543" i="16"/>
  <c r="H543" i="16"/>
  <c r="G543" i="16"/>
  <c r="J543" i="16"/>
  <c r="C543" i="16"/>
  <c r="D543" i="16" s="1"/>
  <c r="E543" i="16"/>
  <c r="I543" i="16"/>
  <c r="AJ1173" i="16" l="1"/>
  <c r="AK1173" i="16"/>
  <c r="AL1173" i="16" s="1"/>
  <c r="AG1174" i="16" s="1"/>
  <c r="AH1173" i="16"/>
  <c r="AI1173" i="16"/>
  <c r="B544" i="16"/>
  <c r="AH1174" i="16" l="1"/>
  <c r="AK1174" i="16"/>
  <c r="AL1174" i="16" s="1"/>
  <c r="AG1175" i="16" s="1"/>
  <c r="AJ1174" i="16"/>
  <c r="AI1174" i="16"/>
  <c r="H544" i="16"/>
  <c r="F544" i="16"/>
  <c r="C544" i="16"/>
  <c r="D544" i="16" s="1"/>
  <c r="J544" i="16"/>
  <c r="I544" i="16"/>
  <c r="G544" i="16"/>
  <c r="E544" i="16"/>
  <c r="AH1175" i="16" l="1"/>
  <c r="AJ1175" i="16"/>
  <c r="AK1175" i="16"/>
  <c r="AL1175" i="16" s="1"/>
  <c r="AG1176" i="16" s="1"/>
  <c r="AI1175" i="16"/>
  <c r="B545" i="16"/>
  <c r="AK1176" i="16" l="1"/>
  <c r="AL1176" i="16" s="1"/>
  <c r="AG1177" i="16" s="1"/>
  <c r="AJ1176" i="16"/>
  <c r="AH1176" i="16"/>
  <c r="AI1176" i="16"/>
  <c r="E545" i="16"/>
  <c r="F545" i="16"/>
  <c r="G545" i="16"/>
  <c r="C545" i="16"/>
  <c r="D545" i="16" s="1"/>
  <c r="I545" i="16"/>
  <c r="H545" i="16"/>
  <c r="J545" i="16"/>
  <c r="AI1177" i="16" l="1"/>
  <c r="AK1177" i="16"/>
  <c r="AL1177" i="16" s="1"/>
  <c r="AG1178" i="16" s="1"/>
  <c r="AJ1177" i="16"/>
  <c r="AH1177" i="16"/>
  <c r="B546" i="16"/>
  <c r="AI1178" i="16" l="1"/>
  <c r="AH1178" i="16"/>
  <c r="AJ1178" i="16"/>
  <c r="AK1178" i="16"/>
  <c r="AL1178" i="16" s="1"/>
  <c r="AG1179" i="16" s="1"/>
  <c r="I546" i="16"/>
  <c r="H546" i="16"/>
  <c r="F546" i="16"/>
  <c r="J546" i="16"/>
  <c r="C546" i="16"/>
  <c r="D546" i="16" s="1"/>
  <c r="E546" i="16"/>
  <c r="G546" i="16"/>
  <c r="AJ1179" i="16" l="1"/>
  <c r="AH1179" i="16"/>
  <c r="AK1179" i="16"/>
  <c r="AL1179" i="16" s="1"/>
  <c r="AG1180" i="16" s="1"/>
  <c r="AI1179" i="16"/>
  <c r="B547" i="16"/>
  <c r="AJ1180" i="16" l="1"/>
  <c r="AI1180" i="16"/>
  <c r="AK1180" i="16"/>
  <c r="AL1180" i="16" s="1"/>
  <c r="AG1181" i="16" s="1"/>
  <c r="AH1180" i="16"/>
  <c r="G547" i="16"/>
  <c r="H547" i="16"/>
  <c r="E547" i="16"/>
  <c r="J547" i="16"/>
  <c r="F547" i="16"/>
  <c r="C547" i="16"/>
  <c r="D547" i="16" s="1"/>
  <c r="I547" i="16"/>
  <c r="AJ1181" i="16" l="1"/>
  <c r="AK1181" i="16"/>
  <c r="AL1181" i="16" s="1"/>
  <c r="AG1182" i="16" s="1"/>
  <c r="AH1181" i="16"/>
  <c r="AI1181" i="16"/>
  <c r="B548" i="16"/>
  <c r="AJ1182" i="16" l="1"/>
  <c r="AI1182" i="16"/>
  <c r="AK1182" i="16"/>
  <c r="AL1182" i="16" s="1"/>
  <c r="AG1183" i="16" s="1"/>
  <c r="AH1182" i="16"/>
  <c r="F548" i="16"/>
  <c r="E548" i="16"/>
  <c r="I548" i="16"/>
  <c r="H548" i="16"/>
  <c r="J548" i="16"/>
  <c r="C548" i="16"/>
  <c r="D548" i="16" s="1"/>
  <c r="G548" i="16"/>
  <c r="AH1183" i="16" l="1"/>
  <c r="AJ1183" i="16"/>
  <c r="AK1183" i="16"/>
  <c r="AL1183" i="16" s="1"/>
  <c r="AG1184" i="16" s="1"/>
  <c r="AI1183" i="16"/>
  <c r="B549" i="16"/>
  <c r="AH1184" i="16" l="1"/>
  <c r="AI1184" i="16"/>
  <c r="AJ1184" i="16"/>
  <c r="AK1184" i="16"/>
  <c r="AL1184" i="16" s="1"/>
  <c r="AG1185" i="16" s="1"/>
  <c r="H549" i="16"/>
  <c r="F549" i="16"/>
  <c r="E549" i="16"/>
  <c r="G549" i="16"/>
  <c r="C549" i="16"/>
  <c r="D549" i="16" s="1"/>
  <c r="I549" i="16"/>
  <c r="J549" i="16"/>
  <c r="AJ1185" i="16" l="1"/>
  <c r="AK1185" i="16"/>
  <c r="AL1185" i="16" s="1"/>
  <c r="AG1186" i="16" s="1"/>
  <c r="AH1185" i="16"/>
  <c r="AI1185" i="16"/>
  <c r="B550" i="16"/>
  <c r="AK1186" i="16" l="1"/>
  <c r="AL1186" i="16" s="1"/>
  <c r="AG1187" i="16" s="1"/>
  <c r="AJ1186" i="16"/>
  <c r="AI1186" i="16"/>
  <c r="AH1186" i="16"/>
  <c r="J550" i="16"/>
  <c r="G550" i="16"/>
  <c r="E550" i="16"/>
  <c r="H550" i="16"/>
  <c r="C550" i="16"/>
  <c r="D550" i="16" s="1"/>
  <c r="I550" i="16"/>
  <c r="F550" i="16"/>
  <c r="AI1187" i="16" l="1"/>
  <c r="AH1187" i="16"/>
  <c r="AK1187" i="16"/>
  <c r="AL1187" i="16" s="1"/>
  <c r="AG1188" i="16" s="1"/>
  <c r="AJ1187" i="16"/>
  <c r="B551" i="16"/>
  <c r="AK1188" i="16" l="1"/>
  <c r="AL1188" i="16" s="1"/>
  <c r="AG1189" i="16" s="1"/>
  <c r="AI1188" i="16"/>
  <c r="AJ1188" i="16"/>
  <c r="AH1188" i="16"/>
  <c r="E551" i="16"/>
  <c r="J551" i="16"/>
  <c r="G551" i="16"/>
  <c r="I551" i="16"/>
  <c r="F551" i="16"/>
  <c r="C551" i="16"/>
  <c r="D551" i="16" s="1"/>
  <c r="H551" i="16"/>
  <c r="AK1189" i="16" l="1"/>
  <c r="AL1189" i="16" s="1"/>
  <c r="AG1190" i="16" s="1"/>
  <c r="AH1189" i="16"/>
  <c r="AJ1189" i="16"/>
  <c r="AI1189" i="16"/>
  <c r="B552" i="16"/>
  <c r="AK1190" i="16" l="1"/>
  <c r="AL1190" i="16" s="1"/>
  <c r="AG1191" i="16" s="1"/>
  <c r="AJ1190" i="16"/>
  <c r="AH1190" i="16"/>
  <c r="AI1190" i="16"/>
  <c r="H552" i="16"/>
  <c r="F552" i="16"/>
  <c r="E552" i="16"/>
  <c r="I552" i="16"/>
  <c r="J552" i="16"/>
  <c r="C552" i="16"/>
  <c r="D552" i="16" s="1"/>
  <c r="G552" i="16"/>
  <c r="AH1191" i="16" l="1"/>
  <c r="AK1191" i="16"/>
  <c r="AL1191" i="16" s="1"/>
  <c r="AG1192" i="16" s="1"/>
  <c r="AJ1191" i="16"/>
  <c r="AI1191" i="16"/>
  <c r="B553" i="16"/>
  <c r="AK1192" i="16" l="1"/>
  <c r="AL1192" i="16" s="1"/>
  <c r="AG1193" i="16" s="1"/>
  <c r="AJ1192" i="16"/>
  <c r="AI1192" i="16"/>
  <c r="AH1192" i="16"/>
  <c r="E553" i="16"/>
  <c r="F553" i="16"/>
  <c r="C553" i="16"/>
  <c r="D553" i="16" s="1"/>
  <c r="G553" i="16"/>
  <c r="I553" i="16"/>
  <c r="H553" i="16"/>
  <c r="J553" i="16"/>
  <c r="AK1193" i="16" l="1"/>
  <c r="AL1193" i="16" s="1"/>
  <c r="AG1194" i="16" s="1"/>
  <c r="AH1193" i="16"/>
  <c r="AI1193" i="16"/>
  <c r="AJ1193" i="16"/>
  <c r="B554" i="16"/>
  <c r="AH1194" i="16" l="1"/>
  <c r="AI1194" i="16"/>
  <c r="AK1194" i="16"/>
  <c r="AL1194" i="16" s="1"/>
  <c r="AG1195" i="16" s="1"/>
  <c r="AJ1194" i="16"/>
  <c r="E554" i="16"/>
  <c r="H554" i="16"/>
  <c r="I554" i="16"/>
  <c r="J554" i="16"/>
  <c r="G554" i="16"/>
  <c r="C554" i="16"/>
  <c r="D554" i="16" s="1"/>
  <c r="F554" i="16"/>
  <c r="AH1195" i="16" l="1"/>
  <c r="AJ1195" i="16"/>
  <c r="AI1195" i="16"/>
  <c r="AK1195" i="16"/>
  <c r="AL1195" i="16" s="1"/>
  <c r="AG1196" i="16" s="1"/>
  <c r="B555" i="16"/>
  <c r="AI1196" i="16" l="1"/>
  <c r="AJ1196" i="16"/>
  <c r="AK1196" i="16"/>
  <c r="AL1196" i="16" s="1"/>
  <c r="AG1197" i="16" s="1"/>
  <c r="AH1196" i="16"/>
  <c r="C555" i="16"/>
  <c r="D555" i="16" s="1"/>
  <c r="F555" i="16"/>
  <c r="H555" i="16"/>
  <c r="G555" i="16"/>
  <c r="E555" i="16"/>
  <c r="I555" i="16"/>
  <c r="J555" i="16"/>
  <c r="AJ1197" i="16" l="1"/>
  <c r="AI1197" i="16"/>
  <c r="AK1197" i="16"/>
  <c r="AL1197" i="16" s="1"/>
  <c r="AG1198" i="16" s="1"/>
  <c r="AH1197" i="16"/>
  <c r="B556" i="16"/>
  <c r="AJ1198" i="16" l="1"/>
  <c r="AK1198" i="16"/>
  <c r="AL1198" i="16" s="1"/>
  <c r="AG1199" i="16" s="1"/>
  <c r="AH1198" i="16"/>
  <c r="AI1198" i="16"/>
  <c r="J556" i="16"/>
  <c r="G556" i="16"/>
  <c r="I556" i="16"/>
  <c r="F556" i="16"/>
  <c r="H556" i="16"/>
  <c r="E556" i="16"/>
  <c r="C556" i="16"/>
  <c r="D556" i="16" s="1"/>
  <c r="AH1199" i="16" l="1"/>
  <c r="AJ1199" i="16"/>
  <c r="AI1199" i="16"/>
  <c r="AK1199" i="16"/>
  <c r="AL1199" i="16" s="1"/>
  <c r="AG1200" i="16" s="1"/>
  <c r="B557" i="16"/>
  <c r="AH1200" i="16" l="1"/>
  <c r="AI1200" i="16"/>
  <c r="AK1200" i="16"/>
  <c r="AL1200" i="16" s="1"/>
  <c r="AG1201" i="16" s="1"/>
  <c r="AJ1200" i="16"/>
  <c r="G557" i="16"/>
  <c r="J557" i="16"/>
  <c r="C557" i="16"/>
  <c r="D557" i="16" s="1"/>
  <c r="E557" i="16"/>
  <c r="F557" i="16"/>
  <c r="I557" i="16"/>
  <c r="H557" i="16"/>
  <c r="AK1201" i="16" l="1"/>
  <c r="AL1201" i="16" s="1"/>
  <c r="AG1202" i="16" s="1"/>
  <c r="AI1201" i="16"/>
  <c r="AJ1201" i="16"/>
  <c r="AH1201" i="16"/>
  <c r="B558" i="16"/>
  <c r="AH1202" i="16" l="1"/>
  <c r="AI1202" i="16"/>
  <c r="AK1202" i="16"/>
  <c r="AL1202" i="16" s="1"/>
  <c r="AG1203" i="16" s="1"/>
  <c r="AJ1202" i="16"/>
  <c r="C558" i="16"/>
  <c r="D558" i="16" s="1"/>
  <c r="H558" i="16"/>
  <c r="I558" i="16"/>
  <c r="J558" i="16"/>
  <c r="F558" i="16"/>
  <c r="G558" i="16"/>
  <c r="E558" i="16"/>
  <c r="AJ1203" i="16" l="1"/>
  <c r="AI1203" i="16"/>
  <c r="AH1203" i="16"/>
  <c r="AK1203" i="16"/>
  <c r="AL1203" i="16" s="1"/>
  <c r="AG1204" i="16" s="1"/>
  <c r="B559" i="16"/>
  <c r="AI1204" i="16" l="1"/>
  <c r="AH1204" i="16"/>
  <c r="AJ1204" i="16"/>
  <c r="AK1204" i="16"/>
  <c r="AL1204" i="16" s="1"/>
  <c r="AG1205" i="16" s="1"/>
  <c r="E559" i="16"/>
  <c r="F559" i="16"/>
  <c r="H559" i="16"/>
  <c r="C559" i="16"/>
  <c r="D559" i="16" s="1"/>
  <c r="G559" i="16"/>
  <c r="I559" i="16"/>
  <c r="J559" i="16"/>
  <c r="AI1205" i="16" l="1"/>
  <c r="AH1205" i="16"/>
  <c r="AJ1205" i="16"/>
  <c r="AK1205" i="16"/>
  <c r="AL1205" i="16" s="1"/>
  <c r="AG1206" i="16" s="1"/>
  <c r="B560" i="16"/>
  <c r="AH1206" i="16" l="1"/>
  <c r="AK1206" i="16"/>
  <c r="AL1206" i="16" s="1"/>
  <c r="AG1207" i="16" s="1"/>
  <c r="AJ1206" i="16"/>
  <c r="AI1206" i="16"/>
  <c r="J560" i="16"/>
  <c r="I560" i="16"/>
  <c r="C560" i="16"/>
  <c r="D560" i="16" s="1"/>
  <c r="E560" i="16"/>
  <c r="H560" i="16"/>
  <c r="F560" i="16"/>
  <c r="G560" i="16"/>
  <c r="AI1207" i="16" l="1"/>
  <c r="AH1207" i="16"/>
  <c r="AK1207" i="16"/>
  <c r="AL1207" i="16" s="1"/>
  <c r="AG1208" i="16" s="1"/>
  <c r="AJ1207" i="16"/>
  <c r="B561" i="16"/>
  <c r="AI1208" i="16" l="1"/>
  <c r="AJ1208" i="16"/>
  <c r="AK1208" i="16"/>
  <c r="AL1208" i="16" s="1"/>
  <c r="AG1209" i="16" s="1"/>
  <c r="AH1208" i="16"/>
  <c r="G561" i="16"/>
  <c r="J561" i="16"/>
  <c r="C561" i="16"/>
  <c r="D561" i="16" s="1"/>
  <c r="F561" i="16"/>
  <c r="H561" i="16"/>
  <c r="E561" i="16"/>
  <c r="I561" i="16"/>
  <c r="AI1209" i="16" l="1"/>
  <c r="AK1209" i="16"/>
  <c r="AL1209" i="16" s="1"/>
  <c r="AG1210" i="16" s="1"/>
  <c r="AJ1209" i="16"/>
  <c r="AH1209" i="16"/>
  <c r="B562" i="16"/>
  <c r="AJ1210" i="16" l="1"/>
  <c r="AK1210" i="16"/>
  <c r="AL1210" i="16" s="1"/>
  <c r="AG1211" i="16" s="1"/>
  <c r="AI1210" i="16"/>
  <c r="AH1210" i="16"/>
  <c r="C562" i="16"/>
  <c r="D562" i="16" s="1"/>
  <c r="G562" i="16"/>
  <c r="F562" i="16"/>
  <c r="H562" i="16"/>
  <c r="J562" i="16"/>
  <c r="I562" i="16"/>
  <c r="E562" i="16"/>
  <c r="AJ1211" i="16" l="1"/>
  <c r="AK1211" i="16"/>
  <c r="AL1211" i="16" s="1"/>
  <c r="AG1212" i="16" s="1"/>
  <c r="AI1211" i="16"/>
  <c r="AH1211" i="16"/>
  <c r="B563" i="16"/>
  <c r="AJ1212" i="16" l="1"/>
  <c r="AK1212" i="16"/>
  <c r="AL1212" i="16" s="1"/>
  <c r="AG1213" i="16" s="1"/>
  <c r="AH1212" i="16"/>
  <c r="AI1212" i="16"/>
  <c r="E563" i="16"/>
  <c r="H563" i="16"/>
  <c r="F563" i="16"/>
  <c r="J563" i="16"/>
  <c r="C563" i="16"/>
  <c r="D563" i="16" s="1"/>
  <c r="G563" i="16"/>
  <c r="I563" i="16"/>
  <c r="AK1213" i="16" l="1"/>
  <c r="AL1213" i="16" s="1"/>
  <c r="AG1214" i="16" s="1"/>
  <c r="AI1213" i="16"/>
  <c r="AJ1213" i="16"/>
  <c r="AH1213" i="16"/>
  <c r="B564" i="16"/>
  <c r="AJ1214" i="16" l="1"/>
  <c r="AI1214" i="16"/>
  <c r="AK1214" i="16"/>
  <c r="AL1214" i="16" s="1"/>
  <c r="AG1215" i="16" s="1"/>
  <c r="AH1214" i="16"/>
  <c r="F564" i="16"/>
  <c r="C564" i="16"/>
  <c r="D564" i="16" s="1"/>
  <c r="H564" i="16"/>
  <c r="J564" i="16"/>
  <c r="G564" i="16"/>
  <c r="E564" i="16"/>
  <c r="I564" i="16"/>
  <c r="AI1215" i="16" l="1"/>
  <c r="AK1215" i="16"/>
  <c r="AL1215" i="16" s="1"/>
  <c r="AG1216" i="16" s="1"/>
  <c r="AJ1215" i="16"/>
  <c r="AH1215" i="16"/>
  <c r="B565" i="16"/>
  <c r="AI1216" i="16" l="1"/>
  <c r="AH1216" i="16"/>
  <c r="AJ1216" i="16"/>
  <c r="AK1216" i="16"/>
  <c r="AL1216" i="16" s="1"/>
  <c r="AG1217" i="16" s="1"/>
  <c r="I565" i="16"/>
  <c r="E565" i="16"/>
  <c r="G565" i="16"/>
  <c r="F565" i="16"/>
  <c r="C565" i="16"/>
  <c r="D565" i="16" s="1"/>
  <c r="H565" i="16"/>
  <c r="J565" i="16"/>
  <c r="AI1217" i="16" l="1"/>
  <c r="AK1217" i="16"/>
  <c r="AL1217" i="16" s="1"/>
  <c r="AG1218" i="16" s="1"/>
  <c r="AH1217" i="16"/>
  <c r="AJ1217" i="16"/>
  <c r="B566" i="16"/>
  <c r="AJ1218" i="16" l="1"/>
  <c r="AH1218" i="16"/>
  <c r="AK1218" i="16"/>
  <c r="AL1218" i="16" s="1"/>
  <c r="AG1219" i="16" s="1"/>
  <c r="AI1218" i="16"/>
  <c r="G566" i="16"/>
  <c r="H566" i="16"/>
  <c r="F566" i="16"/>
  <c r="J566" i="16"/>
  <c r="E566" i="16"/>
  <c r="I566" i="16"/>
  <c r="C566" i="16"/>
  <c r="D566" i="16" s="1"/>
  <c r="AK1219" i="16" l="1"/>
  <c r="AL1219" i="16" s="1"/>
  <c r="AG1220" i="16" s="1"/>
  <c r="AH1219" i="16"/>
  <c r="AI1219" i="16"/>
  <c r="AJ1219" i="16"/>
  <c r="B567" i="16"/>
  <c r="AK1220" i="16" l="1"/>
  <c r="AL1220" i="16" s="1"/>
  <c r="AG1221" i="16" s="1"/>
  <c r="AJ1220" i="16"/>
  <c r="AH1220" i="16"/>
  <c r="AI1220" i="16"/>
  <c r="G567" i="16"/>
  <c r="F567" i="16"/>
  <c r="E567" i="16"/>
  <c r="H567" i="16"/>
  <c r="C567" i="16"/>
  <c r="D567" i="16" s="1"/>
  <c r="I567" i="16"/>
  <c r="J567" i="16"/>
  <c r="AJ1221" i="16" l="1"/>
  <c r="AI1221" i="16"/>
  <c r="AK1221" i="16"/>
  <c r="AL1221" i="16" s="1"/>
  <c r="AG1222" i="16" s="1"/>
  <c r="AH1221" i="16"/>
  <c r="B568" i="16"/>
  <c r="AK1222" i="16" l="1"/>
  <c r="AL1222" i="16" s="1"/>
  <c r="AG1223" i="16" s="1"/>
  <c r="AH1222" i="16"/>
  <c r="AI1222" i="16"/>
  <c r="AJ1222" i="16"/>
  <c r="G568" i="16"/>
  <c r="E568" i="16"/>
  <c r="I568" i="16"/>
  <c r="J568" i="16"/>
  <c r="H568" i="16"/>
  <c r="F568" i="16"/>
  <c r="C568" i="16"/>
  <c r="D568" i="16" s="1"/>
  <c r="AK1223" i="16" l="1"/>
  <c r="AL1223" i="16" s="1"/>
  <c r="AG1224" i="16" s="1"/>
  <c r="AJ1223" i="16"/>
  <c r="AI1223" i="16"/>
  <c r="AH1223" i="16"/>
  <c r="B569" i="16"/>
  <c r="AH1224" i="16" l="1"/>
  <c r="AI1224" i="16"/>
  <c r="AJ1224" i="16"/>
  <c r="AK1224" i="16"/>
  <c r="AL1224" i="16" s="1"/>
  <c r="AG1225" i="16" s="1"/>
  <c r="F569" i="16"/>
  <c r="C569" i="16"/>
  <c r="D569" i="16" s="1"/>
  <c r="J569" i="16"/>
  <c r="I569" i="16"/>
  <c r="H569" i="16"/>
  <c r="G569" i="16"/>
  <c r="E569" i="16"/>
  <c r="AH1225" i="16" l="1"/>
  <c r="AK1225" i="16"/>
  <c r="AL1225" i="16" s="1"/>
  <c r="AG1226" i="16" s="1"/>
  <c r="AI1225" i="16"/>
  <c r="AJ1225" i="16"/>
  <c r="B570" i="16"/>
  <c r="AI1226" i="16" l="1"/>
  <c r="AJ1226" i="16"/>
  <c r="AH1226" i="16"/>
  <c r="AK1226" i="16"/>
  <c r="AL1226" i="16" s="1"/>
  <c r="AG1227" i="16" s="1"/>
  <c r="E570" i="16"/>
  <c r="F570" i="16"/>
  <c r="C570" i="16"/>
  <c r="D570" i="16" s="1"/>
  <c r="J570" i="16"/>
  <c r="I570" i="16"/>
  <c r="H570" i="16"/>
  <c r="G570" i="16"/>
  <c r="AH1227" i="16" l="1"/>
  <c r="AK1227" i="16"/>
  <c r="AL1227" i="16" s="1"/>
  <c r="AG1228" i="16" s="1"/>
  <c r="AI1227" i="16"/>
  <c r="AJ1227" i="16"/>
  <c r="B571" i="16"/>
  <c r="AK1228" i="16" l="1"/>
  <c r="AL1228" i="16" s="1"/>
  <c r="AG1229" i="16" s="1"/>
  <c r="AH1228" i="16"/>
  <c r="AI1228" i="16"/>
  <c r="AJ1228" i="16"/>
  <c r="I571" i="16"/>
  <c r="E571" i="16"/>
  <c r="G571" i="16"/>
  <c r="J571" i="16"/>
  <c r="F571" i="16"/>
  <c r="C571" i="16"/>
  <c r="D571" i="16" s="1"/>
  <c r="H571" i="16"/>
  <c r="AH1229" i="16" l="1"/>
  <c r="AI1229" i="16"/>
  <c r="AK1229" i="16"/>
  <c r="AL1229" i="16" s="1"/>
  <c r="AG1230" i="16" s="1"/>
  <c r="AJ1229" i="16"/>
  <c r="B572" i="16"/>
  <c r="AK1230" i="16" l="1"/>
  <c r="AL1230" i="16" s="1"/>
  <c r="AG1231" i="16" s="1"/>
  <c r="AI1230" i="16"/>
  <c r="AJ1230" i="16"/>
  <c r="AH1230" i="16"/>
  <c r="C572" i="16"/>
  <c r="D572" i="16" s="1"/>
  <c r="G572" i="16"/>
  <c r="I572" i="16"/>
  <c r="J572" i="16"/>
  <c r="E572" i="16"/>
  <c r="H572" i="16"/>
  <c r="F572" i="16"/>
  <c r="AK1231" i="16" l="1"/>
  <c r="AL1231" i="16" s="1"/>
  <c r="AG1232" i="16" s="1"/>
  <c r="AJ1231" i="16"/>
  <c r="AH1231" i="16"/>
  <c r="AI1231" i="16"/>
  <c r="B573" i="16"/>
  <c r="AI1232" i="16" l="1"/>
  <c r="AK1232" i="16"/>
  <c r="AL1232" i="16" s="1"/>
  <c r="AG1233" i="16" s="1"/>
  <c r="AJ1232" i="16"/>
  <c r="AH1232" i="16"/>
  <c r="E573" i="16"/>
  <c r="I573" i="16"/>
  <c r="H573" i="16"/>
  <c r="J573" i="16"/>
  <c r="C573" i="16"/>
  <c r="D573" i="16" s="1"/>
  <c r="F573" i="16"/>
  <c r="G573" i="16"/>
  <c r="AK1233" i="16" l="1"/>
  <c r="AL1233" i="16" s="1"/>
  <c r="AG1234" i="16" s="1"/>
  <c r="AJ1233" i="16"/>
  <c r="AH1233" i="16"/>
  <c r="AI1233" i="16"/>
  <c r="B574" i="16"/>
  <c r="AI1234" i="16" l="1"/>
  <c r="AJ1234" i="16"/>
  <c r="AH1234" i="16"/>
  <c r="AK1234" i="16"/>
  <c r="AL1234" i="16" s="1"/>
  <c r="AG1235" i="16" s="1"/>
  <c r="J574" i="16"/>
  <c r="E574" i="16"/>
  <c r="F574" i="16"/>
  <c r="G574" i="16"/>
  <c r="H574" i="16"/>
  <c r="C574" i="16"/>
  <c r="D574" i="16" s="1"/>
  <c r="I574" i="16"/>
  <c r="AJ1235" i="16" l="1"/>
  <c r="AI1235" i="16"/>
  <c r="AK1235" i="16"/>
  <c r="AL1235" i="16" s="1"/>
  <c r="AG1236" i="16" s="1"/>
  <c r="AH1235" i="16"/>
  <c r="B575" i="16"/>
  <c r="AI1236" i="16" l="1"/>
  <c r="AJ1236" i="16"/>
  <c r="AK1236" i="16"/>
  <c r="AL1236" i="16" s="1"/>
  <c r="AG1237" i="16" s="1"/>
  <c r="AH1236" i="16"/>
  <c r="H575" i="16"/>
  <c r="J575" i="16"/>
  <c r="E575" i="16"/>
  <c r="I575" i="16"/>
  <c r="C575" i="16"/>
  <c r="D575" i="16" s="1"/>
  <c r="G575" i="16"/>
  <c r="F575" i="16"/>
  <c r="AJ1237" i="16" l="1"/>
  <c r="AK1237" i="16"/>
  <c r="AL1237" i="16" s="1"/>
  <c r="AG1238" i="16" s="1"/>
  <c r="AI1237" i="16"/>
  <c r="AH1237" i="16"/>
  <c r="B576" i="16"/>
  <c r="AJ1238" i="16" l="1"/>
  <c r="AK1238" i="16"/>
  <c r="AL1238" i="16" s="1"/>
  <c r="AG1239" i="16" s="1"/>
  <c r="AH1238" i="16"/>
  <c r="AI1238" i="16"/>
  <c r="G576" i="16"/>
  <c r="E576" i="16"/>
  <c r="I576" i="16"/>
  <c r="F576" i="16"/>
  <c r="J576" i="16"/>
  <c r="C576" i="16"/>
  <c r="D576" i="16" s="1"/>
  <c r="H576" i="16"/>
  <c r="AI1239" i="16" l="1"/>
  <c r="AK1239" i="16"/>
  <c r="AL1239" i="16" s="1"/>
  <c r="AG1240" i="16" s="1"/>
  <c r="AJ1239" i="16"/>
  <c r="AH1239" i="16"/>
  <c r="B577" i="16"/>
  <c r="AK1240" i="16" l="1"/>
  <c r="AL1240" i="16" s="1"/>
  <c r="AG1241" i="16" s="1"/>
  <c r="AJ1240" i="16"/>
  <c r="AI1240" i="16"/>
  <c r="AH1240" i="16"/>
  <c r="C577" i="16"/>
  <c r="D577" i="16" s="1"/>
  <c r="G577" i="16"/>
  <c r="J577" i="16"/>
  <c r="H577" i="16"/>
  <c r="I577" i="16"/>
  <c r="E577" i="16"/>
  <c r="F577" i="16"/>
  <c r="AH1241" i="16" l="1"/>
  <c r="AK1241" i="16"/>
  <c r="AL1241" i="16" s="1"/>
  <c r="AG1242" i="16" s="1"/>
  <c r="AJ1241" i="16"/>
  <c r="AI1241" i="16"/>
  <c r="B578" i="16"/>
  <c r="AJ1242" i="16" l="1"/>
  <c r="AI1242" i="16"/>
  <c r="AK1242" i="16"/>
  <c r="AL1242" i="16" s="1"/>
  <c r="AG1243" i="16" s="1"/>
  <c r="AH1242" i="16"/>
  <c r="H578" i="16"/>
  <c r="G578" i="16"/>
  <c r="F578" i="16"/>
  <c r="E578" i="16"/>
  <c r="J578" i="16"/>
  <c r="C578" i="16"/>
  <c r="D578" i="16" s="1"/>
  <c r="I578" i="16"/>
  <c r="AH1243" i="16" l="1"/>
  <c r="AJ1243" i="16"/>
  <c r="AI1243" i="16"/>
  <c r="AK1243" i="16"/>
  <c r="AL1243" i="16" s="1"/>
  <c r="AG1244" i="16" s="1"/>
  <c r="B579" i="16"/>
  <c r="AK1244" i="16" l="1"/>
  <c r="AL1244" i="16" s="1"/>
  <c r="AG1245" i="16" s="1"/>
  <c r="AI1244" i="16"/>
  <c r="AH1244" i="16"/>
  <c r="AJ1244" i="16"/>
  <c r="G579" i="16"/>
  <c r="H579" i="16"/>
  <c r="F579" i="16"/>
  <c r="J579" i="16"/>
  <c r="E579" i="16"/>
  <c r="C579" i="16"/>
  <c r="D579" i="16" s="1"/>
  <c r="I579" i="16"/>
  <c r="AH1245" i="16" l="1"/>
  <c r="AK1245" i="16"/>
  <c r="AL1245" i="16" s="1"/>
  <c r="AG1246" i="16" s="1"/>
  <c r="AI1245" i="16"/>
  <c r="AJ1245" i="16"/>
  <c r="B580" i="16"/>
  <c r="AJ1246" i="16" l="1"/>
  <c r="AK1246" i="16"/>
  <c r="AL1246" i="16" s="1"/>
  <c r="AG1247" i="16" s="1"/>
  <c r="AI1246" i="16"/>
  <c r="AH1246" i="16"/>
  <c r="F580" i="16"/>
  <c r="E580" i="16"/>
  <c r="G580" i="16"/>
  <c r="I580" i="16"/>
  <c r="J580" i="16"/>
  <c r="C580" i="16"/>
  <c r="D580" i="16" s="1"/>
  <c r="H580" i="16"/>
  <c r="AH1247" i="16" l="1"/>
  <c r="AJ1247" i="16"/>
  <c r="AK1247" i="16"/>
  <c r="AL1247" i="16" s="1"/>
  <c r="AG1248" i="16" s="1"/>
  <c r="AI1247" i="16"/>
  <c r="B581" i="16"/>
  <c r="AJ1248" i="16" l="1"/>
  <c r="AK1248" i="16"/>
  <c r="AL1248" i="16" s="1"/>
  <c r="AG1249" i="16" s="1"/>
  <c r="AH1248" i="16"/>
  <c r="AI1248" i="16"/>
  <c r="C581" i="16"/>
  <c r="D581" i="16" s="1"/>
  <c r="I581" i="16"/>
  <c r="J581" i="16"/>
  <c r="G581" i="16"/>
  <c r="E581" i="16"/>
  <c r="F581" i="16"/>
  <c r="H581" i="16"/>
  <c r="AK1249" i="16" l="1"/>
  <c r="AL1249" i="16" s="1"/>
  <c r="AG1250" i="16" s="1"/>
  <c r="AI1249" i="16"/>
  <c r="AJ1249" i="16"/>
  <c r="AH1249" i="16"/>
  <c r="B582" i="16"/>
  <c r="AH1250" i="16" l="1"/>
  <c r="AK1250" i="16"/>
  <c r="AL1250" i="16" s="1"/>
  <c r="AG1251" i="16" s="1"/>
  <c r="AJ1250" i="16"/>
  <c r="AI1250" i="16"/>
  <c r="G582" i="16"/>
  <c r="E582" i="16"/>
  <c r="F582" i="16"/>
  <c r="H582" i="16"/>
  <c r="J582" i="16"/>
  <c r="C582" i="16"/>
  <c r="D582" i="16" s="1"/>
  <c r="I582" i="16"/>
  <c r="AJ1251" i="16" l="1"/>
  <c r="AK1251" i="16"/>
  <c r="AL1251" i="16" s="1"/>
  <c r="AG1252" i="16" s="1"/>
  <c r="AH1251" i="16"/>
  <c r="AI1251" i="16"/>
  <c r="B583" i="16"/>
  <c r="AI1252" i="16" l="1"/>
  <c r="AH1252" i="16"/>
  <c r="AJ1252" i="16"/>
  <c r="AK1252" i="16"/>
  <c r="AL1252" i="16" s="1"/>
  <c r="AG1253" i="16" s="1"/>
  <c r="F583" i="16"/>
  <c r="G583" i="16"/>
  <c r="E583" i="16"/>
  <c r="I583" i="16"/>
  <c r="C583" i="16"/>
  <c r="D583" i="16" s="1"/>
  <c r="H583" i="16"/>
  <c r="J583" i="16"/>
  <c r="AI1253" i="16" l="1"/>
  <c r="AJ1253" i="16"/>
  <c r="AH1253" i="16"/>
  <c r="AK1253" i="16"/>
  <c r="AL1253" i="16" s="1"/>
  <c r="AG1254" i="16" s="1"/>
  <c r="B584" i="16"/>
  <c r="AK1254" i="16" l="1"/>
  <c r="AL1254" i="16" s="1"/>
  <c r="AG1255" i="16" s="1"/>
  <c r="AH1254" i="16"/>
  <c r="AJ1254" i="16"/>
  <c r="AI1254" i="16"/>
  <c r="J584" i="16"/>
  <c r="G584" i="16"/>
  <c r="C584" i="16"/>
  <c r="D584" i="16" s="1"/>
  <c r="E584" i="16"/>
  <c r="I584" i="16"/>
  <c r="F584" i="16"/>
  <c r="H584" i="16"/>
  <c r="AI1255" i="16" l="1"/>
  <c r="AH1255" i="16"/>
  <c r="AJ1255" i="16"/>
  <c r="AK1255" i="16"/>
  <c r="AL1255" i="16" s="1"/>
  <c r="AG1256" i="16" s="1"/>
  <c r="B585" i="16"/>
  <c r="AJ1256" i="16" l="1"/>
  <c r="AK1256" i="16"/>
  <c r="AL1256" i="16" s="1"/>
  <c r="AG1257" i="16" s="1"/>
  <c r="AH1256" i="16"/>
  <c r="AI1256" i="16"/>
  <c r="G585" i="16"/>
  <c r="C585" i="16"/>
  <c r="D585" i="16" s="1"/>
  <c r="E585" i="16"/>
  <c r="J585" i="16"/>
  <c r="F585" i="16"/>
  <c r="H585" i="16"/>
  <c r="I585" i="16"/>
  <c r="AK1257" i="16" l="1"/>
  <c r="AL1257" i="16" s="1"/>
  <c r="AG1258" i="16" s="1"/>
  <c r="AI1257" i="16"/>
  <c r="AJ1257" i="16"/>
  <c r="AH1257" i="16"/>
  <c r="B586" i="16"/>
  <c r="AH1258" i="16" l="1"/>
  <c r="AI1258" i="16"/>
  <c r="AK1258" i="16"/>
  <c r="AL1258" i="16" s="1"/>
  <c r="AG1259" i="16" s="1"/>
  <c r="AJ1258" i="16"/>
  <c r="J586" i="16"/>
  <c r="E586" i="16"/>
  <c r="F586" i="16"/>
  <c r="I586" i="16"/>
  <c r="G586" i="16"/>
  <c r="H586" i="16"/>
  <c r="C586" i="16"/>
  <c r="D586" i="16" s="1"/>
  <c r="AK1259" i="16" l="1"/>
  <c r="AL1259" i="16" s="1"/>
  <c r="AG1260" i="16" s="1"/>
  <c r="AJ1259" i="16"/>
  <c r="AH1259" i="16"/>
  <c r="AI1259" i="16"/>
  <c r="B587" i="16"/>
  <c r="AK1260" i="16" l="1"/>
  <c r="AL1260" i="16" s="1"/>
  <c r="AG1261" i="16" s="1"/>
  <c r="AI1260" i="16"/>
  <c r="AJ1260" i="16"/>
  <c r="AH1260" i="16"/>
  <c r="F587" i="16"/>
  <c r="J587" i="16"/>
  <c r="G587" i="16"/>
  <c r="C587" i="16"/>
  <c r="D587" i="16" s="1"/>
  <c r="E587" i="16"/>
  <c r="H587" i="16"/>
  <c r="I587" i="16"/>
  <c r="AH1261" i="16" l="1"/>
  <c r="AJ1261" i="16"/>
  <c r="AK1261" i="16"/>
  <c r="AL1261" i="16" s="1"/>
  <c r="AG1262" i="16" s="1"/>
  <c r="AI1261" i="16"/>
  <c r="B588" i="16"/>
  <c r="AK1262" i="16" l="1"/>
  <c r="AL1262" i="16" s="1"/>
  <c r="AG1263" i="16" s="1"/>
  <c r="AJ1262" i="16"/>
  <c r="AH1262" i="16"/>
  <c r="AI1262" i="16"/>
  <c r="H588" i="16"/>
  <c r="I588" i="16"/>
  <c r="G588" i="16"/>
  <c r="F588" i="16"/>
  <c r="J588" i="16"/>
  <c r="E588" i="16"/>
  <c r="C588" i="16"/>
  <c r="D588" i="16" s="1"/>
  <c r="AK1263" i="16" l="1"/>
  <c r="AL1263" i="16" s="1"/>
  <c r="AG1264" i="16" s="1"/>
  <c r="AI1263" i="16"/>
  <c r="AH1263" i="16"/>
  <c r="AJ1263" i="16"/>
  <c r="B589" i="16"/>
  <c r="AJ1264" i="16" l="1"/>
  <c r="AI1264" i="16"/>
  <c r="AK1264" i="16"/>
  <c r="AL1264" i="16" s="1"/>
  <c r="AG1265" i="16" s="1"/>
  <c r="AH1264" i="16"/>
  <c r="I589" i="16"/>
  <c r="H589" i="16"/>
  <c r="E589" i="16"/>
  <c r="J589" i="16"/>
  <c r="G589" i="16"/>
  <c r="C589" i="16"/>
  <c r="D589" i="16" s="1"/>
  <c r="F589" i="16"/>
  <c r="AK1265" i="16" l="1"/>
  <c r="AL1265" i="16" s="1"/>
  <c r="AG1266" i="16" s="1"/>
  <c r="AJ1265" i="16"/>
  <c r="AH1265" i="16"/>
  <c r="AI1265" i="16"/>
  <c r="B590" i="16"/>
  <c r="AH1266" i="16" l="1"/>
  <c r="AI1266" i="16"/>
  <c r="AK1266" i="16"/>
  <c r="AL1266" i="16" s="1"/>
  <c r="AG1267" i="16" s="1"/>
  <c r="AJ1266" i="16"/>
  <c r="J590" i="16"/>
  <c r="G590" i="16"/>
  <c r="F590" i="16"/>
  <c r="C590" i="16"/>
  <c r="D590" i="16" s="1"/>
  <c r="I590" i="16"/>
  <c r="H590" i="16"/>
  <c r="E590" i="16"/>
  <c r="AH1267" i="16" l="1"/>
  <c r="AI1267" i="16"/>
  <c r="AK1267" i="16"/>
  <c r="AL1267" i="16" s="1"/>
  <c r="AG1268" i="16" s="1"/>
  <c r="AJ1267" i="16"/>
  <c r="B591" i="16"/>
  <c r="AJ1268" i="16" l="1"/>
  <c r="AI1268" i="16"/>
  <c r="AK1268" i="16"/>
  <c r="AL1268" i="16" s="1"/>
  <c r="AG1269" i="16" s="1"/>
  <c r="AH1268" i="16"/>
  <c r="H591" i="16"/>
  <c r="F591" i="16"/>
  <c r="E591" i="16"/>
  <c r="J591" i="16"/>
  <c r="C591" i="16"/>
  <c r="D591" i="16" s="1"/>
  <c r="G591" i="16"/>
  <c r="I591" i="16"/>
  <c r="AI1269" i="16" l="1"/>
  <c r="AK1269" i="16"/>
  <c r="AL1269" i="16" s="1"/>
  <c r="AG1270" i="16" s="1"/>
  <c r="AJ1269" i="16"/>
  <c r="AH1269" i="16"/>
  <c r="B592" i="16"/>
  <c r="AH1270" i="16" l="1"/>
  <c r="AI1270" i="16"/>
  <c r="AK1270" i="16"/>
  <c r="AL1270" i="16" s="1"/>
  <c r="AG1271" i="16" s="1"/>
  <c r="AJ1270" i="16"/>
  <c r="I592" i="16"/>
  <c r="F592" i="16"/>
  <c r="E592" i="16"/>
  <c r="J592" i="16"/>
  <c r="H592" i="16"/>
  <c r="G592" i="16"/>
  <c r="C592" i="16"/>
  <c r="D592" i="16" s="1"/>
  <c r="AJ1271" i="16" l="1"/>
  <c r="AI1271" i="16"/>
  <c r="AK1271" i="16"/>
  <c r="AL1271" i="16" s="1"/>
  <c r="AG1272" i="16" s="1"/>
  <c r="AH1271" i="16"/>
  <c r="B593" i="16"/>
  <c r="AK1272" i="16" l="1"/>
  <c r="AL1272" i="16" s="1"/>
  <c r="AG1273" i="16" s="1"/>
  <c r="AJ1272" i="16"/>
  <c r="AH1272" i="16"/>
  <c r="AI1272" i="16"/>
  <c r="H593" i="16"/>
  <c r="C593" i="16"/>
  <c r="D593" i="16" s="1"/>
  <c r="J593" i="16"/>
  <c r="F593" i="16"/>
  <c r="E593" i="16"/>
  <c r="G593" i="16"/>
  <c r="I593" i="16"/>
  <c r="AK1273" i="16" l="1"/>
  <c r="AL1273" i="16" s="1"/>
  <c r="AG1274" i="16" s="1"/>
  <c r="AJ1273" i="16"/>
  <c r="AI1273" i="16"/>
  <c r="AH1273" i="16"/>
  <c r="B594" i="16"/>
  <c r="AK1274" i="16" l="1"/>
  <c r="AL1274" i="16" s="1"/>
  <c r="AG1275" i="16" s="1"/>
  <c r="AI1274" i="16"/>
  <c r="AJ1274" i="16"/>
  <c r="AH1274" i="16"/>
  <c r="C594" i="16"/>
  <c r="D594" i="16" s="1"/>
  <c r="E594" i="16"/>
  <c r="G594" i="16"/>
  <c r="H594" i="16"/>
  <c r="J594" i="16"/>
  <c r="I594" i="16"/>
  <c r="F594" i="16"/>
  <c r="AK1275" i="16" l="1"/>
  <c r="AL1275" i="16" s="1"/>
  <c r="AG1276" i="16" s="1"/>
  <c r="AI1275" i="16"/>
  <c r="AH1275" i="16"/>
  <c r="AJ1275" i="16"/>
  <c r="B595" i="16"/>
  <c r="AK1276" i="16" l="1"/>
  <c r="AL1276" i="16" s="1"/>
  <c r="AG1277" i="16" s="1"/>
  <c r="AI1276" i="16"/>
  <c r="AH1276" i="16"/>
  <c r="AJ1276" i="16"/>
  <c r="C595" i="16"/>
  <c r="D595" i="16" s="1"/>
  <c r="H595" i="16"/>
  <c r="J595" i="16"/>
  <c r="G595" i="16"/>
  <c r="F595" i="16"/>
  <c r="E595" i="16"/>
  <c r="I595" i="16"/>
  <c r="AK1277" i="16" l="1"/>
  <c r="AL1277" i="16" s="1"/>
  <c r="AG1278" i="16" s="1"/>
  <c r="AH1277" i="16"/>
  <c r="AI1277" i="16"/>
  <c r="AJ1277" i="16"/>
  <c r="B596" i="16"/>
  <c r="AI1278" i="16" l="1"/>
  <c r="AK1278" i="16"/>
  <c r="AL1278" i="16" s="1"/>
  <c r="AG1279" i="16" s="1"/>
  <c r="AJ1278" i="16"/>
  <c r="AH1278" i="16"/>
  <c r="H596" i="16"/>
  <c r="E596" i="16"/>
  <c r="C596" i="16"/>
  <c r="D596" i="16" s="1"/>
  <c r="J596" i="16"/>
  <c r="G596" i="16"/>
  <c r="I596" i="16"/>
  <c r="F596" i="16"/>
  <c r="AH1279" i="16" l="1"/>
  <c r="AK1279" i="16"/>
  <c r="AL1279" i="16" s="1"/>
  <c r="AG1280" i="16" s="1"/>
  <c r="AJ1279" i="16"/>
  <c r="AI1279" i="16"/>
  <c r="B597" i="16"/>
  <c r="AH1280" i="16" l="1"/>
  <c r="AK1280" i="16"/>
  <c r="AL1280" i="16" s="1"/>
  <c r="AG1281" i="16" s="1"/>
  <c r="AJ1280" i="16"/>
  <c r="AI1280" i="16"/>
  <c r="F597" i="16"/>
  <c r="G597" i="16"/>
  <c r="H597" i="16"/>
  <c r="E597" i="16"/>
  <c r="C597" i="16"/>
  <c r="D597" i="16" s="1"/>
  <c r="I597" i="16"/>
  <c r="J597" i="16"/>
  <c r="AH1281" i="16" l="1"/>
  <c r="AK1281" i="16"/>
  <c r="AL1281" i="16" s="1"/>
  <c r="AG1282" i="16" s="1"/>
  <c r="AI1281" i="16"/>
  <c r="AJ1281" i="16"/>
  <c r="B598" i="16"/>
  <c r="AJ1282" i="16" l="1"/>
  <c r="AI1282" i="16"/>
  <c r="AK1282" i="16"/>
  <c r="AL1282" i="16" s="1"/>
  <c r="AG1283" i="16" s="1"/>
  <c r="AH1282" i="16"/>
  <c r="J598" i="16"/>
  <c r="I598" i="16"/>
  <c r="F598" i="16"/>
  <c r="H598" i="16"/>
  <c r="G598" i="16"/>
  <c r="E598" i="16"/>
  <c r="C598" i="16"/>
  <c r="D598" i="16" s="1"/>
  <c r="AJ1283" i="16" l="1"/>
  <c r="AH1283" i="16"/>
  <c r="AI1283" i="16"/>
  <c r="AK1283" i="16"/>
  <c r="AL1283" i="16" s="1"/>
  <c r="AG1284" i="16" s="1"/>
  <c r="B599" i="16"/>
  <c r="AJ1284" i="16" l="1"/>
  <c r="AH1284" i="16"/>
  <c r="AK1284" i="16"/>
  <c r="AL1284" i="16" s="1"/>
  <c r="AG1285" i="16" s="1"/>
  <c r="AI1284" i="16"/>
  <c r="I599" i="16"/>
  <c r="J599" i="16"/>
  <c r="H599" i="16"/>
  <c r="G599" i="16"/>
  <c r="E599" i="16"/>
  <c r="C599" i="16"/>
  <c r="D599" i="16" s="1"/>
  <c r="F599" i="16"/>
  <c r="AJ1285" i="16" l="1"/>
  <c r="AH1285" i="16"/>
  <c r="AI1285" i="16"/>
  <c r="AK1285" i="16"/>
  <c r="AL1285" i="16" s="1"/>
  <c r="AG1286" i="16" s="1"/>
  <c r="B600" i="16"/>
  <c r="AI1286" i="16" l="1"/>
  <c r="AJ1286" i="16"/>
  <c r="AK1286" i="16"/>
  <c r="AL1286" i="16" s="1"/>
  <c r="AG1287" i="16" s="1"/>
  <c r="AH1286" i="16"/>
  <c r="H600" i="16"/>
  <c r="I600" i="16"/>
  <c r="G600" i="16"/>
  <c r="F600" i="16"/>
  <c r="J600" i="16"/>
  <c r="C600" i="16"/>
  <c r="D600" i="16" s="1"/>
  <c r="E600" i="16"/>
  <c r="AH1287" i="16" l="1"/>
  <c r="AI1287" i="16"/>
  <c r="AK1287" i="16"/>
  <c r="AL1287" i="16" s="1"/>
  <c r="AG1288" i="16" s="1"/>
  <c r="AJ1287" i="16"/>
  <c r="B601" i="16"/>
  <c r="AH1288" i="16" l="1"/>
  <c r="AJ1288" i="16"/>
  <c r="AK1288" i="16"/>
  <c r="AL1288" i="16" s="1"/>
  <c r="AG1289" i="16" s="1"/>
  <c r="AI1288" i="16"/>
  <c r="C601" i="16"/>
  <c r="D601" i="16" s="1"/>
  <c r="H601" i="16"/>
  <c r="J601" i="16"/>
  <c r="G601" i="16"/>
  <c r="I601" i="16"/>
  <c r="F601" i="16"/>
  <c r="E601" i="16"/>
  <c r="AK1289" i="16" l="1"/>
  <c r="AL1289" i="16" s="1"/>
  <c r="AG1290" i="16" s="1"/>
  <c r="AI1289" i="16"/>
  <c r="AH1289" i="16"/>
  <c r="AJ1289" i="16"/>
  <c r="B602" i="16"/>
  <c r="AJ1290" i="16" l="1"/>
  <c r="AH1290" i="16"/>
  <c r="AI1290" i="16"/>
  <c r="AK1290" i="16"/>
  <c r="AL1290" i="16" s="1"/>
  <c r="AG1291" i="16" s="1"/>
  <c r="C602" i="16"/>
  <c r="D602" i="16" s="1"/>
  <c r="I602" i="16"/>
  <c r="G602" i="16"/>
  <c r="J602" i="16"/>
  <c r="F602" i="16"/>
  <c r="E602" i="16"/>
  <c r="H602" i="16"/>
  <c r="AI1291" i="16" l="1"/>
  <c r="AK1291" i="16"/>
  <c r="AL1291" i="16" s="1"/>
  <c r="AG1292" i="16" s="1"/>
  <c r="AJ1291" i="16"/>
  <c r="AH1291" i="16"/>
  <c r="B603" i="16"/>
  <c r="AJ1292" i="16" l="1"/>
  <c r="AK1292" i="16"/>
  <c r="AL1292" i="16" s="1"/>
  <c r="AG1293" i="16" s="1"/>
  <c r="AI1292" i="16"/>
  <c r="AH1292" i="16"/>
  <c r="C603" i="16"/>
  <c r="D603" i="16" s="1"/>
  <c r="I603" i="16"/>
  <c r="F603" i="16"/>
  <c r="E603" i="16"/>
  <c r="G603" i="16"/>
  <c r="H603" i="16"/>
  <c r="J603" i="16"/>
  <c r="AJ1293" i="16" l="1"/>
  <c r="AK1293" i="16"/>
  <c r="AL1293" i="16" s="1"/>
  <c r="AG1294" i="16" s="1"/>
  <c r="AI1293" i="16"/>
  <c r="AH1293" i="16"/>
  <c r="B604" i="16"/>
  <c r="AK1294" i="16" l="1"/>
  <c r="AL1294" i="16" s="1"/>
  <c r="AG1295" i="16" s="1"/>
  <c r="AH1294" i="16"/>
  <c r="AJ1294" i="16"/>
  <c r="AI1294" i="16"/>
  <c r="J604" i="16"/>
  <c r="G604" i="16"/>
  <c r="C604" i="16"/>
  <c r="D604" i="16" s="1"/>
  <c r="I604" i="16"/>
  <c r="H604" i="16"/>
  <c r="E604" i="16"/>
  <c r="F604" i="16"/>
  <c r="AJ1295" i="16" l="1"/>
  <c r="AK1295" i="16"/>
  <c r="AL1295" i="16" s="1"/>
  <c r="AG1296" i="16" s="1"/>
  <c r="AI1295" i="16"/>
  <c r="AH1295" i="16"/>
  <c r="B605" i="16"/>
  <c r="AJ1296" i="16" l="1"/>
  <c r="AH1296" i="16"/>
  <c r="AI1296" i="16"/>
  <c r="AK1296" i="16"/>
  <c r="AL1296" i="16" s="1"/>
  <c r="AG1297" i="16" s="1"/>
  <c r="G605" i="16"/>
  <c r="J605" i="16"/>
  <c r="E605" i="16"/>
  <c r="I605" i="16"/>
  <c r="C605" i="16"/>
  <c r="D605" i="16" s="1"/>
  <c r="H605" i="16"/>
  <c r="F605" i="16"/>
  <c r="AJ1297" i="16" l="1"/>
  <c r="AK1297" i="16"/>
  <c r="AL1297" i="16" s="1"/>
  <c r="AG1298" i="16" s="1"/>
  <c r="AI1297" i="16"/>
  <c r="AH1297" i="16"/>
  <c r="B606" i="16"/>
  <c r="AK1298" i="16" l="1"/>
  <c r="AL1298" i="16" s="1"/>
  <c r="AG1299" i="16" s="1"/>
  <c r="AI1298" i="16"/>
  <c r="AH1298" i="16"/>
  <c r="AJ1298" i="16"/>
  <c r="H606" i="16"/>
  <c r="C606" i="16"/>
  <c r="D606" i="16" s="1"/>
  <c r="F606" i="16"/>
  <c r="J606" i="16"/>
  <c r="E606" i="16"/>
  <c r="G606" i="16"/>
  <c r="I606" i="16"/>
  <c r="AI1299" i="16" l="1"/>
  <c r="AH1299" i="16"/>
  <c r="AJ1299" i="16"/>
  <c r="AK1299" i="16"/>
  <c r="AL1299" i="16" s="1"/>
  <c r="AG1300" i="16" s="1"/>
  <c r="B607" i="16"/>
  <c r="AH1300" i="16" l="1"/>
  <c r="AK1300" i="16"/>
  <c r="AL1300" i="16" s="1"/>
  <c r="AG1301" i="16" s="1"/>
  <c r="AJ1300" i="16"/>
  <c r="AI1300" i="16"/>
  <c r="H607" i="16"/>
  <c r="C607" i="16"/>
  <c r="D607" i="16" s="1"/>
  <c r="J607" i="16"/>
  <c r="E607" i="16"/>
  <c r="F607" i="16"/>
  <c r="G607" i="16"/>
  <c r="I607" i="16"/>
  <c r="AH1301" i="16" l="1"/>
  <c r="AI1301" i="16"/>
  <c r="AJ1301" i="16"/>
  <c r="AK1301" i="16"/>
  <c r="AL1301" i="16" s="1"/>
  <c r="AG1302" i="16" s="1"/>
  <c r="B608" i="16"/>
  <c r="AJ1302" i="16" l="1"/>
  <c r="AH1302" i="16"/>
  <c r="AK1302" i="16"/>
  <c r="AL1302" i="16" s="1"/>
  <c r="AG1303" i="16" s="1"/>
  <c r="AI1302" i="16"/>
  <c r="C608" i="16"/>
  <c r="D608" i="16" s="1"/>
  <c r="I608" i="16"/>
  <c r="E608" i="16"/>
  <c r="J608" i="16"/>
  <c r="G608" i="16"/>
  <c r="H608" i="16"/>
  <c r="F608" i="16"/>
  <c r="AH1303" i="16" l="1"/>
  <c r="AK1303" i="16"/>
  <c r="AL1303" i="16" s="1"/>
  <c r="AG1304" i="16" s="1"/>
  <c r="AJ1303" i="16"/>
  <c r="AI1303" i="16"/>
  <c r="B609" i="16"/>
  <c r="AI1304" i="16" l="1"/>
  <c r="AH1304" i="16"/>
  <c r="AK1304" i="16"/>
  <c r="AL1304" i="16" s="1"/>
  <c r="AG1305" i="16" s="1"/>
  <c r="AJ1304" i="16"/>
  <c r="F609" i="16"/>
  <c r="C609" i="16"/>
  <c r="D609" i="16" s="1"/>
  <c r="J609" i="16"/>
  <c r="I609" i="16"/>
  <c r="H609" i="16"/>
  <c r="E609" i="16"/>
  <c r="G609" i="16"/>
  <c r="AI1305" i="16" l="1"/>
  <c r="AH1305" i="16"/>
  <c r="AK1305" i="16"/>
  <c r="AL1305" i="16" s="1"/>
  <c r="AG1306" i="16" s="1"/>
  <c r="AJ1305" i="16"/>
  <c r="B610" i="16"/>
  <c r="AH1306" i="16" l="1"/>
  <c r="AK1306" i="16"/>
  <c r="AL1306" i="16" s="1"/>
  <c r="AG1307" i="16" s="1"/>
  <c r="AI1306" i="16"/>
  <c r="AJ1306" i="16"/>
  <c r="J610" i="16"/>
  <c r="C610" i="16"/>
  <c r="D610" i="16" s="1"/>
  <c r="G610" i="16"/>
  <c r="I610" i="16"/>
  <c r="H610" i="16"/>
  <c r="F610" i="16"/>
  <c r="E610" i="16"/>
  <c r="AJ1307" i="16" l="1"/>
  <c r="AI1307" i="16"/>
  <c r="AH1307" i="16"/>
  <c r="AK1307" i="16"/>
  <c r="AL1307" i="16" s="1"/>
  <c r="AG1308" i="16" s="1"/>
  <c r="B611" i="16"/>
  <c r="AI1308" i="16" l="1"/>
  <c r="AK1308" i="16"/>
  <c r="AL1308" i="16" s="1"/>
  <c r="AG1309" i="16" s="1"/>
  <c r="AJ1308" i="16"/>
  <c r="AH1308" i="16"/>
  <c r="C611" i="16"/>
  <c r="D611" i="16" s="1"/>
  <c r="J611" i="16"/>
  <c r="G611" i="16"/>
  <c r="I611" i="16"/>
  <c r="F611" i="16"/>
  <c r="H611" i="16"/>
  <c r="E611" i="16"/>
  <c r="AI1309" i="16" l="1"/>
  <c r="AJ1309" i="16"/>
  <c r="AH1309" i="16"/>
  <c r="AK1309" i="16"/>
  <c r="AL1309" i="16" s="1"/>
  <c r="AG1310" i="16" s="1"/>
  <c r="B612" i="16"/>
  <c r="AJ1310" i="16" l="1"/>
  <c r="AI1310" i="16"/>
  <c r="AH1310" i="16"/>
  <c r="AK1310" i="16"/>
  <c r="AL1310" i="16" s="1"/>
  <c r="AG1311" i="16" s="1"/>
  <c r="J612" i="16"/>
  <c r="H612" i="16"/>
  <c r="F612" i="16"/>
  <c r="C612" i="16"/>
  <c r="D612" i="16" s="1"/>
  <c r="I612" i="16"/>
  <c r="G612" i="16"/>
  <c r="E612" i="16"/>
  <c r="AH1311" i="16" l="1"/>
  <c r="AI1311" i="16"/>
  <c r="AK1311" i="16"/>
  <c r="AL1311" i="16" s="1"/>
  <c r="AG1312" i="16" s="1"/>
  <c r="AJ1311" i="16"/>
  <c r="B613" i="16"/>
  <c r="AH1312" i="16" l="1"/>
  <c r="AK1312" i="16"/>
  <c r="AL1312" i="16" s="1"/>
  <c r="AG1313" i="16" s="1"/>
  <c r="AJ1312" i="16"/>
  <c r="AI1312" i="16"/>
  <c r="E613" i="16"/>
  <c r="J613" i="16"/>
  <c r="C613" i="16"/>
  <c r="D613" i="16" s="1"/>
  <c r="F613" i="16"/>
  <c r="H613" i="16"/>
  <c r="G613" i="16"/>
  <c r="I613" i="16"/>
  <c r="AJ1313" i="16" l="1"/>
  <c r="AK1313" i="16"/>
  <c r="AL1313" i="16" s="1"/>
  <c r="AG1314" i="16" s="1"/>
  <c r="AH1313" i="16"/>
  <c r="AI1313" i="16"/>
  <c r="B614" i="16"/>
  <c r="AJ1314" i="16" l="1"/>
  <c r="AH1314" i="16"/>
  <c r="AK1314" i="16"/>
  <c r="AL1314" i="16" s="1"/>
  <c r="AG1315" i="16" s="1"/>
  <c r="AI1314" i="16"/>
  <c r="I614" i="16"/>
  <c r="C614" i="16"/>
  <c r="D614" i="16" s="1"/>
  <c r="G614" i="16"/>
  <c r="J614" i="16"/>
  <c r="F614" i="16"/>
  <c r="E614" i="16"/>
  <c r="H614" i="16"/>
  <c r="AI1315" i="16" l="1"/>
  <c r="AK1315" i="16"/>
  <c r="AL1315" i="16" s="1"/>
  <c r="AG1316" i="16" s="1"/>
  <c r="AH1315" i="16"/>
  <c r="AJ1315" i="16"/>
  <c r="B615" i="16"/>
  <c r="AJ1316" i="16" l="1"/>
  <c r="AI1316" i="16"/>
  <c r="AK1316" i="16"/>
  <c r="AL1316" i="16" s="1"/>
  <c r="AG1317" i="16" s="1"/>
  <c r="AH1316" i="16"/>
  <c r="G615" i="16"/>
  <c r="I615" i="16"/>
  <c r="E615" i="16"/>
  <c r="H615" i="16"/>
  <c r="C615" i="16"/>
  <c r="D615" i="16" s="1"/>
  <c r="F615" i="16"/>
  <c r="J615" i="16"/>
  <c r="AI1317" i="16" l="1"/>
  <c r="AH1317" i="16"/>
  <c r="AK1317" i="16"/>
  <c r="AL1317" i="16" s="1"/>
  <c r="AG1318" i="16" s="1"/>
  <c r="AJ1317" i="16"/>
  <c r="B616" i="16"/>
  <c r="AJ1318" i="16" l="1"/>
  <c r="AH1318" i="16"/>
  <c r="AI1318" i="16"/>
  <c r="AK1318" i="16"/>
  <c r="AL1318" i="16" s="1"/>
  <c r="AG1319" i="16" s="1"/>
  <c r="E616" i="16"/>
  <c r="G616" i="16"/>
  <c r="I616" i="16"/>
  <c r="J616" i="16"/>
  <c r="H616" i="16"/>
  <c r="C616" i="16"/>
  <c r="D616" i="16" s="1"/>
  <c r="F616" i="16"/>
  <c r="AI1319" i="16" l="1"/>
  <c r="AK1319" i="16"/>
  <c r="AL1319" i="16" s="1"/>
  <c r="AG1320" i="16" s="1"/>
  <c r="AJ1319" i="16"/>
  <c r="AH1319" i="16"/>
  <c r="B617" i="16"/>
  <c r="AI1320" i="16" l="1"/>
  <c r="AJ1320" i="16"/>
  <c r="AK1320" i="16"/>
  <c r="AL1320" i="16" s="1"/>
  <c r="AG1321" i="16" s="1"/>
  <c r="AH1320" i="16"/>
  <c r="C617" i="16"/>
  <c r="D617" i="16" s="1"/>
  <c r="E617" i="16"/>
  <c r="I617" i="16"/>
  <c r="G617" i="16"/>
  <c r="H617" i="16"/>
  <c r="F617" i="16"/>
  <c r="J617" i="16"/>
  <c r="AI1321" i="16" l="1"/>
  <c r="AJ1321" i="16"/>
  <c r="AK1321" i="16"/>
  <c r="AL1321" i="16" s="1"/>
  <c r="AG1322" i="16" s="1"/>
  <c r="AH1321" i="16"/>
  <c r="B618" i="16"/>
  <c r="AK1322" i="16" l="1"/>
  <c r="AL1322" i="16" s="1"/>
  <c r="AG1323" i="16" s="1"/>
  <c r="AI1322" i="16"/>
  <c r="AH1322" i="16"/>
  <c r="AJ1322" i="16"/>
  <c r="J618" i="16"/>
  <c r="F618" i="16"/>
  <c r="I618" i="16"/>
  <c r="E618" i="16"/>
  <c r="H618" i="16"/>
  <c r="C618" i="16"/>
  <c r="D618" i="16" s="1"/>
  <c r="G618" i="16"/>
  <c r="AH1323" i="16" l="1"/>
  <c r="AJ1323" i="16"/>
  <c r="AK1323" i="16"/>
  <c r="AL1323" i="16" s="1"/>
  <c r="AG1324" i="16" s="1"/>
  <c r="AI1323" i="16"/>
  <c r="B619" i="16"/>
  <c r="AJ1324" i="16" l="1"/>
  <c r="AK1324" i="16"/>
  <c r="AL1324" i="16" s="1"/>
  <c r="AG1325" i="16" s="1"/>
  <c r="AI1324" i="16"/>
  <c r="AH1324" i="16"/>
  <c r="C619" i="16"/>
  <c r="D619" i="16" s="1"/>
  <c r="J619" i="16"/>
  <c r="F619" i="16"/>
  <c r="I619" i="16"/>
  <c r="G619" i="16"/>
  <c r="H619" i="16"/>
  <c r="E619" i="16"/>
  <c r="AJ1325" i="16" l="1"/>
  <c r="AH1325" i="16"/>
  <c r="AK1325" i="16"/>
  <c r="AL1325" i="16" s="1"/>
  <c r="AG1326" i="16" s="1"/>
  <c r="AI1325" i="16"/>
  <c r="B620" i="16"/>
  <c r="AI1326" i="16" l="1"/>
  <c r="AK1326" i="16"/>
  <c r="AL1326" i="16" s="1"/>
  <c r="AG1327" i="16" s="1"/>
  <c r="AH1326" i="16"/>
  <c r="AJ1326" i="16"/>
  <c r="J620" i="16"/>
  <c r="H620" i="16"/>
  <c r="I620" i="16"/>
  <c r="G620" i="16"/>
  <c r="F620" i="16"/>
  <c r="E620" i="16"/>
  <c r="C620" i="16"/>
  <c r="D620" i="16" s="1"/>
  <c r="AJ1327" i="16" l="1"/>
  <c r="AI1327" i="16"/>
  <c r="AK1327" i="16"/>
  <c r="AL1327" i="16" s="1"/>
  <c r="AG1328" i="16" s="1"/>
  <c r="AH1327" i="16"/>
  <c r="B621" i="16"/>
  <c r="AJ1328" i="16" l="1"/>
  <c r="AH1328" i="16"/>
  <c r="AI1328" i="16"/>
  <c r="AK1328" i="16"/>
  <c r="AL1328" i="16" s="1"/>
  <c r="AG1329" i="16" s="1"/>
  <c r="G621" i="16"/>
  <c r="I621" i="16"/>
  <c r="F621" i="16"/>
  <c r="H621" i="16"/>
  <c r="J621" i="16"/>
  <c r="C621" i="16"/>
  <c r="D621" i="16" s="1"/>
  <c r="E621" i="16"/>
  <c r="AI1329" i="16" l="1"/>
  <c r="AK1329" i="16"/>
  <c r="AL1329" i="16" s="1"/>
  <c r="AG1330" i="16" s="1"/>
  <c r="AJ1329" i="16"/>
  <c r="AH1329" i="16"/>
  <c r="B622" i="16"/>
  <c r="AI1330" i="16" l="1"/>
  <c r="AH1330" i="16"/>
  <c r="AJ1330" i="16"/>
  <c r="AK1330" i="16"/>
  <c r="AL1330" i="16" s="1"/>
  <c r="AG1331" i="16" s="1"/>
  <c r="J622" i="16"/>
  <c r="H622" i="16"/>
  <c r="G622" i="16"/>
  <c r="C622" i="16"/>
  <c r="D622" i="16" s="1"/>
  <c r="F622" i="16"/>
  <c r="I622" i="16"/>
  <c r="E622" i="16"/>
  <c r="AJ1331" i="16" l="1"/>
  <c r="AI1331" i="16"/>
  <c r="AK1331" i="16"/>
  <c r="AL1331" i="16" s="1"/>
  <c r="AG1332" i="16" s="1"/>
  <c r="AH1331" i="16"/>
  <c r="B623" i="16"/>
  <c r="AK1332" i="16" l="1"/>
  <c r="AL1332" i="16" s="1"/>
  <c r="AG1333" i="16" s="1"/>
  <c r="AI1332" i="16"/>
  <c r="AH1332" i="16"/>
  <c r="AJ1332" i="16"/>
  <c r="I623" i="16"/>
  <c r="J623" i="16"/>
  <c r="E623" i="16"/>
  <c r="H623" i="16"/>
  <c r="C623" i="16"/>
  <c r="D623" i="16" s="1"/>
  <c r="F623" i="16"/>
  <c r="G623" i="16"/>
  <c r="AH1333" i="16" l="1"/>
  <c r="AJ1333" i="16"/>
  <c r="AI1333" i="16"/>
  <c r="AK1333" i="16"/>
  <c r="AL1333" i="16" s="1"/>
  <c r="AG1334" i="16" s="1"/>
  <c r="B624" i="16"/>
  <c r="AK1334" i="16" l="1"/>
  <c r="AL1334" i="16" s="1"/>
  <c r="AG1335" i="16" s="1"/>
  <c r="AI1334" i="16"/>
  <c r="AJ1334" i="16"/>
  <c r="AH1334" i="16"/>
  <c r="E624" i="16"/>
  <c r="C624" i="16"/>
  <c r="D624" i="16" s="1"/>
  <c r="F624" i="16"/>
  <c r="J624" i="16"/>
  <c r="H624" i="16"/>
  <c r="I624" i="16"/>
  <c r="G624" i="16"/>
  <c r="AJ1335" i="16" l="1"/>
  <c r="AK1335" i="16"/>
  <c r="AL1335" i="16" s="1"/>
  <c r="AG1336" i="16" s="1"/>
  <c r="AI1335" i="16"/>
  <c r="AH1335" i="16"/>
  <c r="B625" i="16"/>
  <c r="AI1336" i="16" l="1"/>
  <c r="AK1336" i="16"/>
  <c r="AL1336" i="16" s="1"/>
  <c r="AG1337" i="16" s="1"/>
  <c r="AH1336" i="16"/>
  <c r="AJ1336" i="16"/>
  <c r="H625" i="16"/>
  <c r="C625" i="16"/>
  <c r="D625" i="16" s="1"/>
  <c r="J625" i="16"/>
  <c r="I625" i="16"/>
  <c r="F625" i="16"/>
  <c r="G625" i="16"/>
  <c r="E625" i="16"/>
  <c r="AJ1337" i="16" l="1"/>
  <c r="AK1337" i="16"/>
  <c r="AL1337" i="16" s="1"/>
  <c r="AG1338" i="16" s="1"/>
  <c r="AH1337" i="16"/>
  <c r="AI1337" i="16"/>
  <c r="B626" i="16"/>
  <c r="AI1338" i="16" l="1"/>
  <c r="AK1338" i="16"/>
  <c r="AL1338" i="16" s="1"/>
  <c r="AG1339" i="16" s="1"/>
  <c r="AJ1338" i="16"/>
  <c r="AH1338" i="16"/>
  <c r="I626" i="16"/>
  <c r="H626" i="16"/>
  <c r="C626" i="16"/>
  <c r="D626" i="16" s="1"/>
  <c r="J626" i="16"/>
  <c r="G626" i="16"/>
  <c r="F626" i="16"/>
  <c r="E626" i="16"/>
  <c r="AJ1339" i="16" l="1"/>
  <c r="AI1339" i="16"/>
  <c r="AK1339" i="16"/>
  <c r="AL1339" i="16" s="1"/>
  <c r="AG1340" i="16" s="1"/>
  <c r="AH1339" i="16"/>
  <c r="B627" i="16"/>
  <c r="AK1340" i="16" l="1"/>
  <c r="AL1340" i="16" s="1"/>
  <c r="AG1341" i="16" s="1"/>
  <c r="AI1340" i="16"/>
  <c r="AJ1340" i="16"/>
  <c r="AH1340" i="16"/>
  <c r="I627" i="16"/>
  <c r="F627" i="16"/>
  <c r="E627" i="16"/>
  <c r="G627" i="16"/>
  <c r="C627" i="16"/>
  <c r="D627" i="16" s="1"/>
  <c r="H627" i="16"/>
  <c r="J627" i="16"/>
  <c r="AH1341" i="16" l="1"/>
  <c r="AI1341" i="16"/>
  <c r="AJ1341" i="16"/>
  <c r="AK1341" i="16"/>
  <c r="AL1341" i="16" s="1"/>
  <c r="AG1342" i="16" s="1"/>
  <c r="B628" i="16"/>
  <c r="AH1342" i="16" l="1"/>
  <c r="AJ1342" i="16"/>
  <c r="AI1342" i="16"/>
  <c r="AK1342" i="16"/>
  <c r="AL1342" i="16" s="1"/>
  <c r="AG1343" i="16" s="1"/>
  <c r="J628" i="16"/>
  <c r="I628" i="16"/>
  <c r="C628" i="16"/>
  <c r="D628" i="16" s="1"/>
  <c r="E628" i="16"/>
  <c r="H628" i="16"/>
  <c r="F628" i="16"/>
  <c r="G628" i="16"/>
  <c r="AK1343" i="16" l="1"/>
  <c r="AL1343" i="16" s="1"/>
  <c r="AG1344" i="16" s="1"/>
  <c r="AI1343" i="16"/>
  <c r="AJ1343" i="16"/>
  <c r="AH1343" i="16"/>
  <c r="B629" i="16"/>
  <c r="AH1344" i="16" l="1"/>
  <c r="AI1344" i="16"/>
  <c r="AK1344" i="16"/>
  <c r="AL1344" i="16" s="1"/>
  <c r="AG1345" i="16" s="1"/>
  <c r="AJ1344" i="16"/>
  <c r="G629" i="16"/>
  <c r="J629" i="16"/>
  <c r="C629" i="16"/>
  <c r="D629" i="16" s="1"/>
  <c r="I629" i="16"/>
  <c r="F629" i="16"/>
  <c r="H629" i="16"/>
  <c r="E629" i="16"/>
  <c r="AI1345" i="16" l="1"/>
  <c r="AK1345" i="16"/>
  <c r="AL1345" i="16" s="1"/>
  <c r="AG1346" i="16" s="1"/>
  <c r="AH1345" i="16"/>
  <c r="AJ1345" i="16"/>
  <c r="B630" i="16"/>
  <c r="AI1346" i="16" l="1"/>
  <c r="AH1346" i="16"/>
  <c r="AJ1346" i="16"/>
  <c r="AK1346" i="16"/>
  <c r="AL1346" i="16" s="1"/>
  <c r="AG1347" i="16" s="1"/>
  <c r="C630" i="16"/>
  <c r="D630" i="16" s="1"/>
  <c r="E630" i="16"/>
  <c r="I630" i="16"/>
  <c r="G630" i="16"/>
  <c r="J630" i="16"/>
  <c r="H630" i="16"/>
  <c r="F630" i="16"/>
  <c r="AI1347" i="16" l="1"/>
  <c r="AJ1347" i="16"/>
  <c r="AH1347" i="16"/>
  <c r="AK1347" i="16"/>
  <c r="AL1347" i="16" s="1"/>
  <c r="AG1348" i="16" s="1"/>
  <c r="B631" i="16"/>
  <c r="AH1348" i="16" l="1"/>
  <c r="AJ1348" i="16"/>
  <c r="AK1348" i="16"/>
  <c r="AL1348" i="16" s="1"/>
  <c r="AG1349" i="16" s="1"/>
  <c r="AI1348" i="16"/>
  <c r="H631" i="16"/>
  <c r="E631" i="16"/>
  <c r="C631" i="16"/>
  <c r="D631" i="16" s="1"/>
  <c r="G631" i="16"/>
  <c r="F631" i="16"/>
  <c r="I631" i="16"/>
  <c r="J631" i="16"/>
  <c r="AH1349" i="16" l="1"/>
  <c r="AK1349" i="16"/>
  <c r="AL1349" i="16" s="1"/>
  <c r="AG1350" i="16" s="1"/>
  <c r="AI1349" i="16"/>
  <c r="AJ1349" i="16"/>
  <c r="B632" i="16"/>
  <c r="AK1350" i="16" l="1"/>
  <c r="AL1350" i="16" s="1"/>
  <c r="AG1351" i="16" s="1"/>
  <c r="AJ1350" i="16"/>
  <c r="AH1350" i="16"/>
  <c r="AI1350" i="16"/>
  <c r="J632" i="16"/>
  <c r="E632" i="16"/>
  <c r="I632" i="16"/>
  <c r="F632" i="16"/>
  <c r="G632" i="16"/>
  <c r="H632" i="16"/>
  <c r="C632" i="16"/>
  <c r="D632" i="16" s="1"/>
  <c r="AK1351" i="16" l="1"/>
  <c r="AL1351" i="16" s="1"/>
  <c r="AG1352" i="16" s="1"/>
  <c r="AH1351" i="16"/>
  <c r="AI1351" i="16"/>
  <c r="AJ1351" i="16"/>
  <c r="B633" i="16"/>
  <c r="AJ1352" i="16" l="1"/>
  <c r="AI1352" i="16"/>
  <c r="AH1352" i="16"/>
  <c r="AK1352" i="16"/>
  <c r="AL1352" i="16" s="1"/>
  <c r="AG1353" i="16" s="1"/>
  <c r="F633" i="16"/>
  <c r="J633" i="16"/>
  <c r="G633" i="16"/>
  <c r="H633" i="16"/>
  <c r="E633" i="16"/>
  <c r="I633" i="16"/>
  <c r="C633" i="16"/>
  <c r="D633" i="16" s="1"/>
  <c r="AK1353" i="16" l="1"/>
  <c r="AL1353" i="16" s="1"/>
  <c r="AG1354" i="16" s="1"/>
  <c r="AH1353" i="16"/>
  <c r="AJ1353" i="16"/>
  <c r="AI1353" i="16"/>
  <c r="B634" i="16"/>
  <c r="AI1354" i="16" l="1"/>
  <c r="AH1354" i="16"/>
  <c r="AK1354" i="16"/>
  <c r="AL1354" i="16" s="1"/>
  <c r="AG1355" i="16" s="1"/>
  <c r="AJ1354" i="16"/>
  <c r="G634" i="16"/>
  <c r="E634" i="16"/>
  <c r="C634" i="16"/>
  <c r="D634" i="16" s="1"/>
  <c r="J634" i="16"/>
  <c r="H634" i="16"/>
  <c r="F634" i="16"/>
  <c r="I634" i="16"/>
  <c r="AJ1355" i="16" l="1"/>
  <c r="AH1355" i="16"/>
  <c r="AI1355" i="16"/>
  <c r="AK1355" i="16"/>
  <c r="AL1355" i="16" s="1"/>
  <c r="AG1356" i="16" s="1"/>
  <c r="B635" i="16"/>
  <c r="AJ1356" i="16" l="1"/>
  <c r="AI1356" i="16"/>
  <c r="AK1356" i="16"/>
  <c r="AL1356" i="16" s="1"/>
  <c r="AG1357" i="16" s="1"/>
  <c r="AH1356" i="16"/>
  <c r="E635" i="16"/>
  <c r="C635" i="16"/>
  <c r="D635" i="16" s="1"/>
  <c r="F635" i="16"/>
  <c r="H635" i="16"/>
  <c r="G635" i="16"/>
  <c r="I635" i="16"/>
  <c r="J635" i="16"/>
  <c r="AJ1357" i="16" l="1"/>
  <c r="AH1357" i="16"/>
  <c r="AI1357" i="16"/>
  <c r="AK1357" i="16"/>
  <c r="AL1357" i="16" s="1"/>
  <c r="AG1358" i="16" s="1"/>
  <c r="B636" i="16"/>
  <c r="AJ1358" i="16" l="1"/>
  <c r="AK1358" i="16"/>
  <c r="AL1358" i="16" s="1"/>
  <c r="AG1359" i="16" s="1"/>
  <c r="AH1358" i="16"/>
  <c r="AI1358" i="16"/>
  <c r="G636" i="16"/>
  <c r="F636" i="16"/>
  <c r="H636" i="16"/>
  <c r="J636" i="16"/>
  <c r="I636" i="16"/>
  <c r="E636" i="16"/>
  <c r="C636" i="16"/>
  <c r="D636" i="16" s="1"/>
  <c r="AJ1359" i="16" l="1"/>
  <c r="AH1359" i="16"/>
  <c r="AK1359" i="16"/>
  <c r="AL1359" i="16" s="1"/>
  <c r="AG1360" i="16" s="1"/>
  <c r="AI1359" i="16"/>
  <c r="B637" i="16"/>
  <c r="AJ1360" i="16" l="1"/>
  <c r="AK1360" i="16"/>
  <c r="AL1360" i="16" s="1"/>
  <c r="AG1361" i="16" s="1"/>
  <c r="AH1360" i="16"/>
  <c r="AI1360" i="16"/>
  <c r="H637" i="16"/>
  <c r="E637" i="16"/>
  <c r="C637" i="16"/>
  <c r="D637" i="16" s="1"/>
  <c r="F637" i="16"/>
  <c r="G637" i="16"/>
  <c r="I637" i="16"/>
  <c r="J637" i="16"/>
  <c r="AK1361" i="16" l="1"/>
  <c r="AL1361" i="16" s="1"/>
  <c r="AG1362" i="16" s="1"/>
  <c r="AH1361" i="16"/>
  <c r="AI1361" i="16"/>
  <c r="AJ1361" i="16"/>
  <c r="B638" i="16"/>
  <c r="AJ1362" i="16" l="1"/>
  <c r="AI1362" i="16"/>
  <c r="AK1362" i="16"/>
  <c r="AL1362" i="16" s="1"/>
  <c r="AG1363" i="16" s="1"/>
  <c r="AH1362" i="16"/>
  <c r="J638" i="16"/>
  <c r="I638" i="16"/>
  <c r="G638" i="16"/>
  <c r="F638" i="16"/>
  <c r="C638" i="16"/>
  <c r="D638" i="16" s="1"/>
  <c r="H638" i="16"/>
  <c r="E638" i="16"/>
  <c r="AI1363" i="16" l="1"/>
  <c r="AJ1363" i="16"/>
  <c r="AK1363" i="16"/>
  <c r="AL1363" i="16" s="1"/>
  <c r="AG1364" i="16" s="1"/>
  <c r="AH1363" i="16"/>
  <c r="B639" i="16"/>
  <c r="AI1364" i="16" l="1"/>
  <c r="AK1364" i="16"/>
  <c r="AL1364" i="16" s="1"/>
  <c r="AG1365" i="16" s="1"/>
  <c r="AH1364" i="16"/>
  <c r="AJ1364" i="16"/>
  <c r="F639" i="16"/>
  <c r="J639" i="16"/>
  <c r="I639" i="16"/>
  <c r="H639" i="16"/>
  <c r="G639" i="16"/>
  <c r="E639" i="16"/>
  <c r="C639" i="16"/>
  <c r="D639" i="16" s="1"/>
  <c r="AI1365" i="16" l="1"/>
  <c r="AH1365" i="16"/>
  <c r="AJ1365" i="16"/>
  <c r="AK1365" i="16"/>
  <c r="AL1365" i="16" s="1"/>
  <c r="AG1366" i="16" s="1"/>
  <c r="B640" i="16"/>
  <c r="AK1366" i="16" l="1"/>
  <c r="AL1366" i="16" s="1"/>
  <c r="AG1367" i="16" s="1"/>
  <c r="AJ1366" i="16"/>
  <c r="AI1366" i="16"/>
  <c r="AH1366" i="16"/>
  <c r="H640" i="16"/>
  <c r="F640" i="16"/>
  <c r="I640" i="16"/>
  <c r="E640" i="16"/>
  <c r="J640" i="16"/>
  <c r="C640" i="16"/>
  <c r="D640" i="16" s="1"/>
  <c r="G640" i="16"/>
  <c r="AH1367" i="16" l="1"/>
  <c r="AJ1367" i="16"/>
  <c r="AK1367" i="16"/>
  <c r="AL1367" i="16" s="1"/>
  <c r="AG1368" i="16" s="1"/>
  <c r="AI1367" i="16"/>
  <c r="B641" i="16"/>
  <c r="AK1368" i="16" l="1"/>
  <c r="AL1368" i="16" s="1"/>
  <c r="AG1369" i="16" s="1"/>
  <c r="AH1368" i="16"/>
  <c r="AI1368" i="16"/>
  <c r="AJ1368" i="16"/>
  <c r="G641" i="16"/>
  <c r="F641" i="16"/>
  <c r="H641" i="16"/>
  <c r="J641" i="16"/>
  <c r="I641" i="16"/>
  <c r="C641" i="16"/>
  <c r="D641" i="16" s="1"/>
  <c r="E641" i="16"/>
  <c r="AI1369" i="16" l="1"/>
  <c r="AJ1369" i="16"/>
  <c r="AK1369" i="16"/>
  <c r="AL1369" i="16" s="1"/>
  <c r="AG1370" i="16" s="1"/>
  <c r="AH1369" i="16"/>
  <c r="B642" i="16"/>
  <c r="AK1370" i="16" l="1"/>
  <c r="AL1370" i="16" s="1"/>
  <c r="AG1371" i="16" s="1"/>
  <c r="AI1370" i="16"/>
  <c r="AJ1370" i="16"/>
  <c r="AH1370" i="16"/>
  <c r="C642" i="16"/>
  <c r="D642" i="16" s="1"/>
  <c r="I642" i="16"/>
  <c r="F642" i="16"/>
  <c r="E642" i="16"/>
  <c r="J642" i="16"/>
  <c r="G642" i="16"/>
  <c r="H642" i="16"/>
  <c r="AK1371" i="16" l="1"/>
  <c r="AL1371" i="16" s="1"/>
  <c r="AG1372" i="16" s="1"/>
  <c r="AI1371" i="16"/>
  <c r="AH1371" i="16"/>
  <c r="AJ1371" i="16"/>
  <c r="B643" i="16"/>
  <c r="AK1372" i="16" l="1"/>
  <c r="AL1372" i="16" s="1"/>
  <c r="AG1373" i="16" s="1"/>
  <c r="AH1372" i="16"/>
  <c r="AJ1372" i="16"/>
  <c r="AI1372" i="16"/>
  <c r="H643" i="16"/>
  <c r="C643" i="16"/>
  <c r="D643" i="16" s="1"/>
  <c r="J643" i="16"/>
  <c r="E643" i="16"/>
  <c r="F643" i="16"/>
  <c r="G643" i="16"/>
  <c r="I643" i="16"/>
  <c r="AH1373" i="16" l="1"/>
  <c r="AJ1373" i="16"/>
  <c r="AI1373" i="16"/>
  <c r="AK1373" i="16"/>
  <c r="AL1373" i="16" s="1"/>
  <c r="AG1374" i="16" s="1"/>
  <c r="B644" i="16"/>
  <c r="AK1374" i="16" l="1"/>
  <c r="AL1374" i="16" s="1"/>
  <c r="AG1375" i="16" s="1"/>
  <c r="AJ1374" i="16"/>
  <c r="AH1374" i="16"/>
  <c r="AI1374" i="16"/>
  <c r="J644" i="16"/>
  <c r="F644" i="16"/>
  <c r="H644" i="16"/>
  <c r="I644" i="16"/>
  <c r="E644" i="16"/>
  <c r="G644" i="16"/>
  <c r="C644" i="16"/>
  <c r="D644" i="16" s="1"/>
  <c r="AK1375" i="16" l="1"/>
  <c r="AL1375" i="16" s="1"/>
  <c r="AG1376" i="16" s="1"/>
  <c r="AH1375" i="16"/>
  <c r="AI1375" i="16"/>
  <c r="AJ1375" i="16"/>
  <c r="B645" i="16"/>
  <c r="AK1376" i="16" l="1"/>
  <c r="AL1376" i="16" s="1"/>
  <c r="AG1377" i="16" s="1"/>
  <c r="AJ1376" i="16"/>
  <c r="AH1376" i="16"/>
  <c r="AI1376" i="16"/>
  <c r="E645" i="16"/>
  <c r="J645" i="16"/>
  <c r="G645" i="16"/>
  <c r="H645" i="16"/>
  <c r="F645" i="16"/>
  <c r="I645" i="16"/>
  <c r="C645" i="16"/>
  <c r="D645" i="16" s="1"/>
  <c r="AK1377" i="16" l="1"/>
  <c r="AL1377" i="16" s="1"/>
  <c r="AG1378" i="16" s="1"/>
  <c r="AJ1377" i="16"/>
  <c r="AH1377" i="16"/>
  <c r="AI1377" i="16"/>
  <c r="B646" i="16"/>
  <c r="AH1378" i="16" l="1"/>
  <c r="AI1378" i="16"/>
  <c r="AK1378" i="16"/>
  <c r="AL1378" i="16" s="1"/>
  <c r="AG1379" i="16" s="1"/>
  <c r="AJ1378" i="16"/>
  <c r="H646" i="16"/>
  <c r="C646" i="16"/>
  <c r="D646" i="16" s="1"/>
  <c r="G646" i="16"/>
  <c r="J646" i="16"/>
  <c r="E646" i="16"/>
  <c r="I646" i="16"/>
  <c r="F646" i="16"/>
  <c r="AI1379" i="16" l="1"/>
  <c r="AK1379" i="16"/>
  <c r="AL1379" i="16" s="1"/>
  <c r="AG1380" i="16" s="1"/>
  <c r="AH1379" i="16"/>
  <c r="AJ1379" i="16"/>
  <c r="B647" i="16"/>
  <c r="AH1380" i="16" l="1"/>
  <c r="AK1380" i="16"/>
  <c r="AL1380" i="16" s="1"/>
  <c r="AG1381" i="16" s="1"/>
  <c r="AI1380" i="16"/>
  <c r="AJ1380" i="16"/>
  <c r="G647" i="16"/>
  <c r="H647" i="16"/>
  <c r="I647" i="16"/>
  <c r="C647" i="16"/>
  <c r="D647" i="16" s="1"/>
  <c r="E647" i="16"/>
  <c r="F647" i="16"/>
  <c r="J647" i="16"/>
  <c r="AI1381" i="16" l="1"/>
  <c r="AK1381" i="16"/>
  <c r="AL1381" i="16" s="1"/>
  <c r="AG1382" i="16" s="1"/>
  <c r="AH1381" i="16"/>
  <c r="AJ1381" i="16"/>
  <c r="B648" i="16"/>
  <c r="AK1382" i="16" l="1"/>
  <c r="AL1382" i="16" s="1"/>
  <c r="AG1383" i="16" s="1"/>
  <c r="AJ1382" i="16"/>
  <c r="AH1382" i="16"/>
  <c r="AI1382" i="16"/>
  <c r="H648" i="16"/>
  <c r="F648" i="16"/>
  <c r="E648" i="16"/>
  <c r="J648" i="16"/>
  <c r="G648" i="16"/>
  <c r="I648" i="16"/>
  <c r="C648" i="16"/>
  <c r="D648" i="16" s="1"/>
  <c r="AH1383" i="16" l="1"/>
  <c r="AK1383" i="16"/>
  <c r="AL1383" i="16" s="1"/>
  <c r="AG1384" i="16" s="1"/>
  <c r="AI1383" i="16"/>
  <c r="AJ1383" i="16"/>
  <c r="B649" i="16"/>
  <c r="AH1384" i="16" l="1"/>
  <c r="AI1384" i="16"/>
  <c r="AJ1384" i="16"/>
  <c r="AK1384" i="16"/>
  <c r="AL1384" i="16" s="1"/>
  <c r="AG1385" i="16" s="1"/>
  <c r="F649" i="16"/>
  <c r="C649" i="16"/>
  <c r="D649" i="16" s="1"/>
  <c r="I649" i="16"/>
  <c r="G649" i="16"/>
  <c r="E649" i="16"/>
  <c r="H649" i="16"/>
  <c r="J649" i="16"/>
  <c r="AH1385" i="16" l="1"/>
  <c r="AJ1385" i="16"/>
  <c r="AI1385" i="16"/>
  <c r="AK1385" i="16"/>
  <c r="AL1385" i="16" s="1"/>
  <c r="AG1386" i="16" s="1"/>
  <c r="B650" i="16"/>
  <c r="AK1386" i="16" l="1"/>
  <c r="AL1386" i="16" s="1"/>
  <c r="AG1387" i="16" s="1"/>
  <c r="AI1386" i="16"/>
  <c r="AH1386" i="16"/>
  <c r="AJ1386" i="16"/>
  <c r="J650" i="16"/>
  <c r="H650" i="16"/>
  <c r="C650" i="16"/>
  <c r="D650" i="16" s="1"/>
  <c r="E650" i="16"/>
  <c r="I650" i="16"/>
  <c r="F650" i="16"/>
  <c r="G650" i="16"/>
  <c r="AI1387" i="16" l="1"/>
  <c r="AH1387" i="16"/>
  <c r="AJ1387" i="16"/>
  <c r="AK1387" i="16"/>
  <c r="AL1387" i="16" s="1"/>
  <c r="AG1388" i="16" s="1"/>
  <c r="B651" i="16"/>
  <c r="AH1388" i="16" l="1"/>
  <c r="AK1388" i="16"/>
  <c r="AL1388" i="16" s="1"/>
  <c r="AG1389" i="16" s="1"/>
  <c r="AI1388" i="16"/>
  <c r="AJ1388" i="16"/>
  <c r="C651" i="16"/>
  <c r="D651" i="16" s="1"/>
  <c r="J651" i="16"/>
  <c r="F651" i="16"/>
  <c r="G651" i="16"/>
  <c r="E651" i="16"/>
  <c r="I651" i="16"/>
  <c r="H651" i="16"/>
  <c r="AJ1389" i="16" l="1"/>
  <c r="AI1389" i="16"/>
  <c r="AH1389" i="16"/>
  <c r="AK1389" i="16"/>
  <c r="AL1389" i="16" s="1"/>
  <c r="AG1390" i="16" s="1"/>
  <c r="B652" i="16"/>
  <c r="AI1390" i="16" l="1"/>
  <c r="AH1390" i="16"/>
  <c r="AJ1390" i="16"/>
  <c r="AK1390" i="16"/>
  <c r="AL1390" i="16" s="1"/>
  <c r="AG1391" i="16" s="1"/>
  <c r="C652" i="16"/>
  <c r="D652" i="16" s="1"/>
  <c r="F652" i="16"/>
  <c r="G652" i="16"/>
  <c r="H652" i="16"/>
  <c r="J652" i="16"/>
  <c r="I652" i="16"/>
  <c r="E652" i="16"/>
  <c r="AJ1391" i="16" l="1"/>
  <c r="AK1391" i="16"/>
  <c r="AL1391" i="16" s="1"/>
  <c r="AG1392" i="16" s="1"/>
  <c r="AI1391" i="16"/>
  <c r="AH1391" i="16"/>
  <c r="B653" i="16"/>
  <c r="AH1392" i="16" l="1"/>
  <c r="AI1392" i="16"/>
  <c r="AK1392" i="16"/>
  <c r="AL1392" i="16" s="1"/>
  <c r="AG1393" i="16" s="1"/>
  <c r="AJ1392" i="16"/>
  <c r="G653" i="16"/>
  <c r="I653" i="16"/>
  <c r="C653" i="16"/>
  <c r="D653" i="16" s="1"/>
  <c r="H653" i="16"/>
  <c r="E653" i="16"/>
  <c r="F653" i="16"/>
  <c r="J653" i="16"/>
  <c r="AI1393" i="16" l="1"/>
  <c r="AH1393" i="16"/>
  <c r="AK1393" i="16"/>
  <c r="AL1393" i="16" s="1"/>
  <c r="AG1394" i="16" s="1"/>
  <c r="AJ1393" i="16"/>
  <c r="B654" i="16"/>
  <c r="AJ1394" i="16" l="1"/>
  <c r="AK1394" i="16"/>
  <c r="AL1394" i="16" s="1"/>
  <c r="AG1395" i="16" s="1"/>
  <c r="AI1394" i="16"/>
  <c r="AH1394" i="16"/>
  <c r="J654" i="16"/>
  <c r="I654" i="16"/>
  <c r="F654" i="16"/>
  <c r="C654" i="16"/>
  <c r="D654" i="16" s="1"/>
  <c r="E654" i="16"/>
  <c r="H654" i="16"/>
  <c r="G654" i="16"/>
  <c r="AH1395" i="16" l="1"/>
  <c r="AK1395" i="16"/>
  <c r="AL1395" i="16" s="1"/>
  <c r="AG1396" i="16" s="1"/>
  <c r="AJ1395" i="16"/>
  <c r="AI1395" i="16"/>
  <c r="B655" i="16"/>
  <c r="AK1396" i="16" l="1"/>
  <c r="AL1396" i="16" s="1"/>
  <c r="AG1397" i="16" s="1"/>
  <c r="AJ1396" i="16"/>
  <c r="AH1396" i="16"/>
  <c r="AI1396" i="16"/>
  <c r="I655" i="16"/>
  <c r="J655" i="16"/>
  <c r="H655" i="16"/>
  <c r="E655" i="16"/>
  <c r="F655" i="16"/>
  <c r="C655" i="16"/>
  <c r="D655" i="16" s="1"/>
  <c r="G655" i="16"/>
  <c r="AI1397" i="16" l="1"/>
  <c r="AJ1397" i="16"/>
  <c r="AK1397" i="16"/>
  <c r="AL1397" i="16" s="1"/>
  <c r="AG1398" i="16" s="1"/>
  <c r="AH1397" i="16"/>
  <c r="B656" i="16"/>
  <c r="AJ1398" i="16" l="1"/>
  <c r="AK1398" i="16"/>
  <c r="AL1398" i="16" s="1"/>
  <c r="AG1399" i="16" s="1"/>
  <c r="AH1398" i="16"/>
  <c r="AI1398" i="16"/>
  <c r="J656" i="16"/>
  <c r="H656" i="16"/>
  <c r="C656" i="16"/>
  <c r="D656" i="16" s="1"/>
  <c r="I656" i="16"/>
  <c r="G656" i="16"/>
  <c r="F656" i="16"/>
  <c r="E656" i="16"/>
  <c r="AK1399" i="16" l="1"/>
  <c r="AL1399" i="16" s="1"/>
  <c r="AG1400" i="16" s="1"/>
  <c r="AI1399" i="16"/>
  <c r="AH1399" i="16"/>
  <c r="AJ1399" i="16"/>
  <c r="B657" i="16"/>
  <c r="AJ1400" i="16" l="1"/>
  <c r="AK1400" i="16"/>
  <c r="AL1400" i="16" s="1"/>
  <c r="AG1401" i="16" s="1"/>
  <c r="AI1400" i="16"/>
  <c r="AH1400" i="16"/>
  <c r="F657" i="16"/>
  <c r="J657" i="16"/>
  <c r="H657" i="16"/>
  <c r="E657" i="16"/>
  <c r="G657" i="16"/>
  <c r="C657" i="16"/>
  <c r="D657" i="16" s="1"/>
  <c r="I657" i="16"/>
  <c r="AH1401" i="16" l="1"/>
  <c r="AK1401" i="16"/>
  <c r="AL1401" i="16" s="1"/>
  <c r="AG1402" i="16" s="1"/>
  <c r="AJ1401" i="16"/>
  <c r="AI1401" i="16"/>
  <c r="B658" i="16"/>
  <c r="AK1402" i="16" l="1"/>
  <c r="AL1402" i="16" s="1"/>
  <c r="AG1403" i="16" s="1"/>
  <c r="AJ1402" i="16"/>
  <c r="AI1402" i="16"/>
  <c r="AH1402" i="16"/>
  <c r="J658" i="16"/>
  <c r="E658" i="16"/>
  <c r="H658" i="16"/>
  <c r="C658" i="16"/>
  <c r="D658" i="16" s="1"/>
  <c r="I658" i="16"/>
  <c r="G658" i="16"/>
  <c r="F658" i="16"/>
  <c r="AJ1403" i="16" l="1"/>
  <c r="AK1403" i="16"/>
  <c r="AL1403" i="16" s="1"/>
  <c r="AG1404" i="16" s="1"/>
  <c r="AH1403" i="16"/>
  <c r="AI1403" i="16"/>
  <c r="B659" i="16"/>
  <c r="AK1404" i="16" l="1"/>
  <c r="AL1404" i="16" s="1"/>
  <c r="AG1405" i="16" s="1"/>
  <c r="AJ1404" i="16"/>
  <c r="AI1404" i="16"/>
  <c r="AH1404" i="16"/>
  <c r="I659" i="16"/>
  <c r="J659" i="16"/>
  <c r="C659" i="16"/>
  <c r="D659" i="16" s="1"/>
  <c r="E659" i="16"/>
  <c r="H659" i="16"/>
  <c r="F659" i="16"/>
  <c r="G659" i="16"/>
  <c r="AK1405" i="16" l="1"/>
  <c r="AL1405" i="16" s="1"/>
  <c r="AG1406" i="16" s="1"/>
  <c r="AJ1405" i="16"/>
  <c r="AI1405" i="16"/>
  <c r="AH1405" i="16"/>
  <c r="B660" i="16"/>
  <c r="AJ1406" i="16" l="1"/>
  <c r="AH1406" i="16"/>
  <c r="AK1406" i="16"/>
  <c r="AL1406" i="16" s="1"/>
  <c r="AG1407" i="16" s="1"/>
  <c r="AI1406" i="16"/>
  <c r="C660" i="16"/>
  <c r="D660" i="16" s="1"/>
  <c r="H660" i="16"/>
  <c r="G660" i="16"/>
  <c r="F660" i="16"/>
  <c r="J660" i="16"/>
  <c r="E660" i="16"/>
  <c r="I660" i="16"/>
  <c r="AJ1407" i="16" l="1"/>
  <c r="AK1407" i="16"/>
  <c r="AL1407" i="16" s="1"/>
  <c r="AG1408" i="16" s="1"/>
  <c r="AI1407" i="16"/>
  <c r="AH1407" i="16"/>
  <c r="B661" i="16"/>
  <c r="AK1408" i="16" l="1"/>
  <c r="AL1408" i="16" s="1"/>
  <c r="AG1409" i="16" s="1"/>
  <c r="AI1408" i="16"/>
  <c r="AJ1408" i="16"/>
  <c r="AH1408" i="16"/>
  <c r="G661" i="16"/>
  <c r="F661" i="16"/>
  <c r="I661" i="16"/>
  <c r="J661" i="16"/>
  <c r="E661" i="16"/>
  <c r="H661" i="16"/>
  <c r="C661" i="16"/>
  <c r="D661" i="16" s="1"/>
  <c r="AH1409" i="16" l="1"/>
  <c r="AJ1409" i="16"/>
  <c r="AI1409" i="16"/>
  <c r="AK1409" i="16"/>
  <c r="AL1409" i="16" s="1"/>
  <c r="AG1410" i="16" s="1"/>
  <c r="B662" i="16"/>
  <c r="AH1410" i="16" l="1"/>
  <c r="AI1410" i="16"/>
  <c r="AK1410" i="16"/>
  <c r="AL1410" i="16" s="1"/>
  <c r="AG1411" i="16" s="1"/>
  <c r="AJ1410" i="16"/>
  <c r="G662" i="16"/>
  <c r="H662" i="16"/>
  <c r="C662" i="16"/>
  <c r="D662" i="16" s="1"/>
  <c r="J662" i="16"/>
  <c r="F662" i="16"/>
  <c r="I662" i="16"/>
  <c r="E662" i="16"/>
  <c r="AH1411" i="16" l="1"/>
  <c r="AJ1411" i="16"/>
  <c r="AK1411" i="16"/>
  <c r="AL1411" i="16" s="1"/>
  <c r="AG1412" i="16" s="1"/>
  <c r="AI1411" i="16"/>
  <c r="B663" i="16"/>
  <c r="AI1412" i="16" l="1"/>
  <c r="AH1412" i="16"/>
  <c r="AJ1412" i="16"/>
  <c r="AK1412" i="16"/>
  <c r="AL1412" i="16" s="1"/>
  <c r="AG1413" i="16" s="1"/>
  <c r="C663" i="16"/>
  <c r="D663" i="16" s="1"/>
  <c r="H663" i="16"/>
  <c r="J663" i="16"/>
  <c r="G663" i="16"/>
  <c r="E663" i="16"/>
  <c r="F663" i="16"/>
  <c r="I663" i="16"/>
  <c r="AH1413" i="16" l="1"/>
  <c r="AI1413" i="16"/>
  <c r="AK1413" i="16"/>
  <c r="AL1413" i="16" s="1"/>
  <c r="AG1414" i="16" s="1"/>
  <c r="AJ1413" i="16"/>
  <c r="B664" i="16"/>
  <c r="AI1414" i="16" l="1"/>
  <c r="AK1414" i="16"/>
  <c r="AL1414" i="16" s="1"/>
  <c r="AG1415" i="16" s="1"/>
  <c r="AH1414" i="16"/>
  <c r="AJ1414" i="16"/>
  <c r="C664" i="16"/>
  <c r="D664" i="16" s="1"/>
  <c r="H664" i="16"/>
  <c r="G664" i="16"/>
  <c r="J664" i="16"/>
  <c r="I664" i="16"/>
  <c r="E664" i="16"/>
  <c r="F664" i="16"/>
  <c r="AJ1415" i="16" l="1"/>
  <c r="AK1415" i="16"/>
  <c r="AL1415" i="16" s="1"/>
  <c r="AG1416" i="16" s="1"/>
  <c r="AI1415" i="16"/>
  <c r="AH1415" i="16"/>
  <c r="B665" i="16"/>
  <c r="AK1416" i="16" l="1"/>
  <c r="AL1416" i="16" s="1"/>
  <c r="AG1417" i="16" s="1"/>
  <c r="AJ1416" i="16"/>
  <c r="AH1416" i="16"/>
  <c r="AI1416" i="16"/>
  <c r="H665" i="16"/>
  <c r="F665" i="16"/>
  <c r="I665" i="16"/>
  <c r="J665" i="16"/>
  <c r="G665" i="16"/>
  <c r="E665" i="16"/>
  <c r="C665" i="16"/>
  <c r="D665" i="16" s="1"/>
  <c r="AK1417" i="16" l="1"/>
  <c r="AL1417" i="16" s="1"/>
  <c r="AG1418" i="16" s="1"/>
  <c r="AH1417" i="16"/>
  <c r="AJ1417" i="16"/>
  <c r="AI1417" i="16"/>
  <c r="B666" i="16"/>
  <c r="AJ1418" i="16" l="1"/>
  <c r="AK1418" i="16"/>
  <c r="AL1418" i="16" s="1"/>
  <c r="AG1419" i="16" s="1"/>
  <c r="AH1418" i="16"/>
  <c r="AI1418" i="16"/>
  <c r="F666" i="16"/>
  <c r="C666" i="16"/>
  <c r="D666" i="16" s="1"/>
  <c r="G666" i="16"/>
  <c r="J666" i="16"/>
  <c r="I666" i="16"/>
  <c r="H666" i="16"/>
  <c r="E666" i="16"/>
  <c r="AJ1419" i="16" l="1"/>
  <c r="AK1419" i="16"/>
  <c r="AL1419" i="16" s="1"/>
  <c r="AG1420" i="16" s="1"/>
  <c r="AI1419" i="16"/>
  <c r="AH1419" i="16"/>
  <c r="B667" i="16"/>
  <c r="AH1420" i="16" l="1"/>
  <c r="AK1420" i="16"/>
  <c r="AL1420" i="16" s="1"/>
  <c r="AG1421" i="16" s="1"/>
  <c r="AI1420" i="16"/>
  <c r="AJ1420" i="16"/>
  <c r="G667" i="16"/>
  <c r="H667" i="16"/>
  <c r="F667" i="16"/>
  <c r="C667" i="16"/>
  <c r="D667" i="16" s="1"/>
  <c r="E667" i="16"/>
  <c r="I667" i="16"/>
  <c r="J667" i="16"/>
  <c r="AI1421" i="16" l="1"/>
  <c r="AH1421" i="16"/>
  <c r="AJ1421" i="16"/>
  <c r="AK1421" i="16"/>
  <c r="AL1421" i="16" s="1"/>
  <c r="AG1422" i="16" s="1"/>
  <c r="B668" i="16"/>
  <c r="AI1422" i="16" l="1"/>
  <c r="AJ1422" i="16"/>
  <c r="AK1422" i="16"/>
  <c r="AL1422" i="16" s="1"/>
  <c r="AG1423" i="16" s="1"/>
  <c r="AH1422" i="16"/>
  <c r="J668" i="16"/>
  <c r="F668" i="16"/>
  <c r="I668" i="16"/>
  <c r="E668" i="16"/>
  <c r="H668" i="16"/>
  <c r="G668" i="16"/>
  <c r="C668" i="16"/>
  <c r="D668" i="16" s="1"/>
  <c r="AH1423" i="16" l="1"/>
  <c r="AI1423" i="16"/>
  <c r="AK1423" i="16"/>
  <c r="AL1423" i="16" s="1"/>
  <c r="AG1424" i="16" s="1"/>
  <c r="AJ1423" i="16"/>
  <c r="B669" i="16"/>
  <c r="AK1424" i="16" l="1"/>
  <c r="AL1424" i="16" s="1"/>
  <c r="AG1425" i="16" s="1"/>
  <c r="AJ1424" i="16"/>
  <c r="AH1424" i="16"/>
  <c r="AI1424" i="16"/>
  <c r="E669" i="16"/>
  <c r="J669" i="16"/>
  <c r="H669" i="16"/>
  <c r="I669" i="16"/>
  <c r="G669" i="16"/>
  <c r="C669" i="16"/>
  <c r="D669" i="16" s="1"/>
  <c r="F669" i="16"/>
  <c r="AK1425" i="16" l="1"/>
  <c r="AL1425" i="16" s="1"/>
  <c r="AG1426" i="16" s="1"/>
  <c r="AJ1425" i="16"/>
  <c r="AH1425" i="16"/>
  <c r="AI1425" i="16"/>
  <c r="B670" i="16"/>
  <c r="AI1426" i="16" l="1"/>
  <c r="AJ1426" i="16"/>
  <c r="AK1426" i="16"/>
  <c r="AL1426" i="16" s="1"/>
  <c r="AG1427" i="16" s="1"/>
  <c r="AH1426" i="16"/>
  <c r="F670" i="16"/>
  <c r="H670" i="16"/>
  <c r="I670" i="16"/>
  <c r="E670" i="16"/>
  <c r="J670" i="16"/>
  <c r="G670" i="16"/>
  <c r="C670" i="16"/>
  <c r="D670" i="16" s="1"/>
  <c r="AI1427" i="16" l="1"/>
  <c r="AK1427" i="16"/>
  <c r="AL1427" i="16" s="1"/>
  <c r="AG1428" i="16" s="1"/>
  <c r="AJ1427" i="16"/>
  <c r="AH1427" i="16"/>
  <c r="B671" i="16"/>
  <c r="AJ1428" i="16" l="1"/>
  <c r="AK1428" i="16"/>
  <c r="AL1428" i="16" s="1"/>
  <c r="AG1429" i="16" s="1"/>
  <c r="AH1428" i="16"/>
  <c r="AI1428" i="16"/>
  <c r="I671" i="16"/>
  <c r="F671" i="16"/>
  <c r="H671" i="16"/>
  <c r="J671" i="16"/>
  <c r="C671" i="16"/>
  <c r="D671" i="16" s="1"/>
  <c r="G671" i="16"/>
  <c r="E671" i="16"/>
  <c r="AI1429" i="16" l="1"/>
  <c r="AH1429" i="16"/>
  <c r="AK1429" i="16"/>
  <c r="AL1429" i="16" s="1"/>
  <c r="AG1430" i="16" s="1"/>
  <c r="AJ1429" i="16"/>
  <c r="B672" i="16"/>
  <c r="AJ1430" i="16" l="1"/>
  <c r="AH1430" i="16"/>
  <c r="AI1430" i="16"/>
  <c r="AK1430" i="16"/>
  <c r="AL1430" i="16" s="1"/>
  <c r="AG1431" i="16" s="1"/>
  <c r="I672" i="16"/>
  <c r="H672" i="16"/>
  <c r="F672" i="16"/>
  <c r="E672" i="16"/>
  <c r="J672" i="16"/>
  <c r="G672" i="16"/>
  <c r="C672" i="16"/>
  <c r="D672" i="16" s="1"/>
  <c r="AK1431" i="16" l="1"/>
  <c r="AL1431" i="16" s="1"/>
  <c r="AG1432" i="16" s="1"/>
  <c r="AH1431" i="16"/>
  <c r="AI1431" i="16"/>
  <c r="AJ1431" i="16"/>
  <c r="B673" i="16"/>
  <c r="AJ1432" i="16" l="1"/>
  <c r="AK1432" i="16"/>
  <c r="AL1432" i="16" s="1"/>
  <c r="AG1433" i="16" s="1"/>
  <c r="AI1432" i="16"/>
  <c r="AH1432" i="16"/>
  <c r="C673" i="16"/>
  <c r="D673" i="16" s="1"/>
  <c r="F673" i="16"/>
  <c r="J673" i="16"/>
  <c r="E673" i="16"/>
  <c r="G673" i="16"/>
  <c r="H673" i="16"/>
  <c r="I673" i="16"/>
  <c r="AK1433" i="16" l="1"/>
  <c r="AL1433" i="16" s="1"/>
  <c r="AG1434" i="16" s="1"/>
  <c r="AI1433" i="16"/>
  <c r="AJ1433" i="16"/>
  <c r="AH1433" i="16"/>
  <c r="B674" i="16"/>
  <c r="AH1434" i="16" l="1"/>
  <c r="AI1434" i="16"/>
  <c r="AK1434" i="16"/>
  <c r="AL1434" i="16" s="1"/>
  <c r="AG1435" i="16" s="1"/>
  <c r="AJ1434" i="16"/>
  <c r="J674" i="16"/>
  <c r="C674" i="16"/>
  <c r="D674" i="16" s="1"/>
  <c r="E674" i="16"/>
  <c r="G674" i="16"/>
  <c r="I674" i="16"/>
  <c r="H674" i="16"/>
  <c r="F674" i="16"/>
  <c r="AJ1435" i="16" l="1"/>
  <c r="AI1435" i="16"/>
  <c r="AK1435" i="16"/>
  <c r="AL1435" i="16" s="1"/>
  <c r="AG1436" i="16" s="1"/>
  <c r="AH1435" i="16"/>
  <c r="B675" i="16"/>
  <c r="AJ1436" i="16" l="1"/>
  <c r="AH1436" i="16"/>
  <c r="AK1436" i="16"/>
  <c r="AL1436" i="16" s="1"/>
  <c r="AG1437" i="16" s="1"/>
  <c r="AI1436" i="16"/>
  <c r="I675" i="16"/>
  <c r="J675" i="16"/>
  <c r="G675" i="16"/>
  <c r="E675" i="16"/>
  <c r="C675" i="16"/>
  <c r="D675" i="16" s="1"/>
  <c r="H675" i="16"/>
  <c r="F675" i="16"/>
  <c r="AI1437" i="16" l="1"/>
  <c r="AH1437" i="16"/>
  <c r="AJ1437" i="16"/>
  <c r="AK1437" i="16"/>
  <c r="AL1437" i="16" s="1"/>
  <c r="AG1438" i="16" s="1"/>
  <c r="B676" i="16"/>
  <c r="AH1438" i="16" l="1"/>
  <c r="AI1438" i="16"/>
  <c r="AJ1438" i="16"/>
  <c r="AK1438" i="16"/>
  <c r="AL1438" i="16" s="1"/>
  <c r="AG1439" i="16" s="1"/>
  <c r="F676" i="16"/>
  <c r="C676" i="16"/>
  <c r="D676" i="16" s="1"/>
  <c r="I676" i="16"/>
  <c r="J676" i="16"/>
  <c r="E676" i="16"/>
  <c r="H676" i="16"/>
  <c r="G676" i="16"/>
  <c r="AH1439" i="16" l="1"/>
  <c r="AJ1439" i="16"/>
  <c r="AI1439" i="16"/>
  <c r="AK1439" i="16"/>
  <c r="AL1439" i="16" s="1"/>
  <c r="AG1440" i="16" s="1"/>
  <c r="B677" i="16"/>
  <c r="AK1440" i="16" l="1"/>
  <c r="AL1440" i="16" s="1"/>
  <c r="AG1441" i="16" s="1"/>
  <c r="AH1440" i="16"/>
  <c r="AI1440" i="16"/>
  <c r="AJ1440" i="16"/>
  <c r="C677" i="16"/>
  <c r="D677" i="16" s="1"/>
  <c r="E677" i="16"/>
  <c r="J677" i="16"/>
  <c r="H677" i="16"/>
  <c r="G677" i="16"/>
  <c r="I677" i="16"/>
  <c r="F677" i="16"/>
  <c r="AK1441" i="16" l="1"/>
  <c r="AL1441" i="16" s="1"/>
  <c r="AG1442" i="16" s="1"/>
  <c r="AI1441" i="16"/>
  <c r="AH1441" i="16"/>
  <c r="AJ1441" i="16"/>
  <c r="B678" i="16"/>
  <c r="AK1442" i="16" l="1"/>
  <c r="AL1442" i="16" s="1"/>
  <c r="AG1443" i="16" s="1"/>
  <c r="AJ1442" i="16"/>
  <c r="AH1442" i="16"/>
  <c r="AI1442" i="16"/>
  <c r="J678" i="16"/>
  <c r="C678" i="16"/>
  <c r="D678" i="16" s="1"/>
  <c r="I678" i="16"/>
  <c r="G678" i="16"/>
  <c r="E678" i="16"/>
  <c r="H678" i="16"/>
  <c r="F678" i="16"/>
  <c r="AK1443" i="16" l="1"/>
  <c r="AL1443" i="16" s="1"/>
  <c r="AG1444" i="16" s="1"/>
  <c r="AI1443" i="16"/>
  <c r="AJ1443" i="16"/>
  <c r="AH1443" i="16"/>
  <c r="B679" i="16"/>
  <c r="AK1444" i="16" l="1"/>
  <c r="AL1444" i="16" s="1"/>
  <c r="AG1445" i="16" s="1"/>
  <c r="AJ1444" i="16"/>
  <c r="AI1444" i="16"/>
  <c r="AH1444" i="16"/>
  <c r="H679" i="16"/>
  <c r="J679" i="16"/>
  <c r="F679" i="16"/>
  <c r="E679" i="16"/>
  <c r="G679" i="16"/>
  <c r="C679" i="16"/>
  <c r="D679" i="16" s="1"/>
  <c r="I679" i="16"/>
  <c r="AI1445" i="16" l="1"/>
  <c r="AH1445" i="16"/>
  <c r="AJ1445" i="16"/>
  <c r="AK1445" i="16"/>
  <c r="AL1445" i="16" s="1"/>
  <c r="AG1446" i="16" s="1"/>
  <c r="B680" i="16"/>
  <c r="AJ1446" i="16" l="1"/>
  <c r="AK1446" i="16"/>
  <c r="AL1446" i="16" s="1"/>
  <c r="AG1447" i="16" s="1"/>
  <c r="AH1446" i="16"/>
  <c r="AI1446" i="16"/>
  <c r="J680" i="16"/>
  <c r="H680" i="16"/>
  <c r="F680" i="16"/>
  <c r="I680" i="16"/>
  <c r="G680" i="16"/>
  <c r="C680" i="16"/>
  <c r="D680" i="16" s="1"/>
  <c r="E680" i="16"/>
  <c r="AJ1447" i="16" l="1"/>
  <c r="AI1447" i="16"/>
  <c r="AK1447" i="16"/>
  <c r="AL1447" i="16" s="1"/>
  <c r="AG1448" i="16" s="1"/>
  <c r="AH1447" i="16"/>
  <c r="B681" i="16"/>
  <c r="AI1448" i="16" l="1"/>
  <c r="AJ1448" i="16"/>
  <c r="AK1448" i="16"/>
  <c r="AL1448" i="16" s="1"/>
  <c r="AG1449" i="16" s="1"/>
  <c r="AH1448" i="16"/>
  <c r="H681" i="16"/>
  <c r="J681" i="16"/>
  <c r="E681" i="16"/>
  <c r="I681" i="16"/>
  <c r="G681" i="16"/>
  <c r="F681" i="16"/>
  <c r="C681" i="16"/>
  <c r="D681" i="16" s="1"/>
  <c r="AH1449" i="16" l="1"/>
  <c r="AJ1449" i="16"/>
  <c r="AK1449" i="16"/>
  <c r="AL1449" i="16" s="1"/>
  <c r="AG1450" i="16" s="1"/>
  <c r="AI1449" i="16"/>
  <c r="B682" i="16"/>
  <c r="AJ1450" i="16" l="1"/>
  <c r="AK1450" i="16"/>
  <c r="AL1450" i="16" s="1"/>
  <c r="AG1451" i="16" s="1"/>
  <c r="AH1450" i="16"/>
  <c r="AI1450" i="16"/>
  <c r="J682" i="16"/>
  <c r="H682" i="16"/>
  <c r="C682" i="16"/>
  <c r="D682" i="16" s="1"/>
  <c r="E682" i="16"/>
  <c r="G682" i="16"/>
  <c r="F682" i="16"/>
  <c r="I682" i="16"/>
  <c r="AI1451" i="16" l="1"/>
  <c r="AJ1451" i="16"/>
  <c r="AH1451" i="16"/>
  <c r="AK1451" i="16"/>
  <c r="AL1451" i="16" s="1"/>
  <c r="AG1452" i="16" s="1"/>
  <c r="B683" i="16"/>
  <c r="AH1452" i="16" l="1"/>
  <c r="AJ1452" i="16"/>
  <c r="AK1452" i="16"/>
  <c r="AL1452" i="16" s="1"/>
  <c r="AG1453" i="16" s="1"/>
  <c r="AI1452" i="16"/>
  <c r="G683" i="16"/>
  <c r="J683" i="16"/>
  <c r="C683" i="16"/>
  <c r="D683" i="16" s="1"/>
  <c r="I683" i="16"/>
  <c r="F683" i="16"/>
  <c r="E683" i="16"/>
  <c r="H683" i="16"/>
  <c r="AK1453" i="16" l="1"/>
  <c r="AL1453" i="16" s="1"/>
  <c r="AG1454" i="16" s="1"/>
  <c r="AI1453" i="16"/>
  <c r="AH1453" i="16"/>
  <c r="AJ1453" i="16"/>
  <c r="B684" i="16"/>
  <c r="AJ1454" i="16" l="1"/>
  <c r="AH1454" i="16"/>
  <c r="AI1454" i="16"/>
  <c r="AK1454" i="16"/>
  <c r="AL1454" i="16" s="1"/>
  <c r="AG1455" i="16" s="1"/>
  <c r="F684" i="16"/>
  <c r="C684" i="16"/>
  <c r="D684" i="16" s="1"/>
  <c r="E684" i="16"/>
  <c r="J684" i="16"/>
  <c r="G684" i="16"/>
  <c r="H684" i="16"/>
  <c r="I684" i="16"/>
  <c r="AH1455" i="16" l="1"/>
  <c r="AI1455" i="16"/>
  <c r="AK1455" i="16"/>
  <c r="AL1455" i="16" s="1"/>
  <c r="AG1456" i="16" s="1"/>
  <c r="AJ1455" i="16"/>
  <c r="B685" i="16"/>
  <c r="AJ1456" i="16" l="1"/>
  <c r="AK1456" i="16"/>
  <c r="AL1456" i="16" s="1"/>
  <c r="AG1457" i="16" s="1"/>
  <c r="AI1456" i="16"/>
  <c r="AH1456" i="16"/>
  <c r="F685" i="16"/>
  <c r="C685" i="16"/>
  <c r="D685" i="16" s="1"/>
  <c r="E685" i="16"/>
  <c r="I685" i="16"/>
  <c r="G685" i="16"/>
  <c r="H685" i="16"/>
  <c r="J685" i="16"/>
  <c r="AH1457" i="16" l="1"/>
  <c r="AI1457" i="16"/>
  <c r="AK1457" i="16"/>
  <c r="AL1457" i="16" s="1"/>
  <c r="AG1458" i="16" s="1"/>
  <c r="AJ1457" i="16"/>
  <c r="B686" i="16"/>
  <c r="AK1458" i="16" l="1"/>
  <c r="AL1458" i="16" s="1"/>
  <c r="AG1459" i="16" s="1"/>
  <c r="AH1458" i="16"/>
  <c r="AI1458" i="16"/>
  <c r="AJ1458" i="16"/>
  <c r="J686" i="16"/>
  <c r="F686" i="16"/>
  <c r="G686" i="16"/>
  <c r="I686" i="16"/>
  <c r="C686" i="16"/>
  <c r="D686" i="16" s="1"/>
  <c r="H686" i="16"/>
  <c r="E686" i="16"/>
  <c r="AH1459" i="16" l="1"/>
  <c r="AK1459" i="16"/>
  <c r="AL1459" i="16" s="1"/>
  <c r="AG1460" i="16" s="1"/>
  <c r="AI1459" i="16"/>
  <c r="AJ1459" i="16"/>
  <c r="B687" i="16"/>
  <c r="AJ1460" i="16" l="1"/>
  <c r="AH1460" i="16"/>
  <c r="AI1460" i="16"/>
  <c r="AK1460" i="16"/>
  <c r="AL1460" i="16" s="1"/>
  <c r="AG1461" i="16" s="1"/>
  <c r="H687" i="16"/>
  <c r="J687" i="16"/>
  <c r="C687" i="16"/>
  <c r="D687" i="16" s="1"/>
  <c r="E687" i="16"/>
  <c r="I687" i="16"/>
  <c r="G687" i="16"/>
  <c r="F687" i="16"/>
  <c r="AI1461" i="16" l="1"/>
  <c r="AK1461" i="16"/>
  <c r="AL1461" i="16" s="1"/>
  <c r="AG1462" i="16" s="1"/>
  <c r="AH1461" i="16"/>
  <c r="AJ1461" i="16"/>
  <c r="B688" i="16"/>
  <c r="AJ1462" i="16" l="1"/>
  <c r="AH1462" i="16"/>
  <c r="AI1462" i="16"/>
  <c r="AK1462" i="16"/>
  <c r="AL1462" i="16" s="1"/>
  <c r="AG1463" i="16" s="1"/>
  <c r="C688" i="16"/>
  <c r="D688" i="16" s="1"/>
  <c r="E688" i="16"/>
  <c r="H688" i="16"/>
  <c r="J688" i="16"/>
  <c r="G688" i="16"/>
  <c r="F688" i="16"/>
  <c r="I688" i="16"/>
  <c r="AK1463" i="16" l="1"/>
  <c r="AL1463" i="16" s="1"/>
  <c r="AG1464" i="16" s="1"/>
  <c r="AJ1463" i="16"/>
  <c r="AI1463" i="16"/>
  <c r="AH1463" i="16"/>
  <c r="B689" i="16"/>
  <c r="AJ1464" i="16" l="1"/>
  <c r="AK1464" i="16"/>
  <c r="AL1464" i="16" s="1"/>
  <c r="AG1465" i="16" s="1"/>
  <c r="AH1464" i="16"/>
  <c r="AI1464" i="16"/>
  <c r="I689" i="16"/>
  <c r="F689" i="16"/>
  <c r="C689" i="16"/>
  <c r="D689" i="16" s="1"/>
  <c r="E689" i="16"/>
  <c r="G689" i="16"/>
  <c r="H689" i="16"/>
  <c r="J689" i="16"/>
  <c r="AJ1465" i="16" l="1"/>
  <c r="AK1465" i="16"/>
  <c r="AL1465" i="16" s="1"/>
  <c r="AG1466" i="16" s="1"/>
  <c r="AH1465" i="16"/>
  <c r="AI1465" i="16"/>
  <c r="B690" i="16"/>
  <c r="AK1466" i="16" l="1"/>
  <c r="AL1466" i="16" s="1"/>
  <c r="AG1467" i="16" s="1"/>
  <c r="AH1466" i="16"/>
  <c r="AJ1466" i="16"/>
  <c r="AI1466" i="16"/>
  <c r="J690" i="16"/>
  <c r="I690" i="16"/>
  <c r="H690" i="16"/>
  <c r="G690" i="16"/>
  <c r="C690" i="16"/>
  <c r="D690" i="16" s="1"/>
  <c r="F690" i="16"/>
  <c r="E690" i="16"/>
  <c r="AK1467" i="16" l="1"/>
  <c r="AL1467" i="16" s="1"/>
  <c r="AG1468" i="16" s="1"/>
  <c r="AI1467" i="16"/>
  <c r="AJ1467" i="16"/>
  <c r="AH1467" i="16"/>
  <c r="B691" i="16"/>
  <c r="AH1468" i="16" l="1"/>
  <c r="AI1468" i="16"/>
  <c r="AK1468" i="16"/>
  <c r="AL1468" i="16" s="1"/>
  <c r="AG1469" i="16" s="1"/>
  <c r="AJ1468" i="16"/>
  <c r="H691" i="16"/>
  <c r="J691" i="16"/>
  <c r="I691" i="16"/>
  <c r="F691" i="16"/>
  <c r="C691" i="16"/>
  <c r="D691" i="16" s="1"/>
  <c r="G691" i="16"/>
  <c r="E691" i="16"/>
  <c r="AI1469" i="16" l="1"/>
  <c r="AH1469" i="16"/>
  <c r="AJ1469" i="16"/>
  <c r="AK1469" i="16"/>
  <c r="AL1469" i="16" s="1"/>
  <c r="AG1470" i="16" s="1"/>
  <c r="B692" i="16"/>
  <c r="AK1470" i="16" l="1"/>
  <c r="AL1470" i="16" s="1"/>
  <c r="AG1471" i="16" s="1"/>
  <c r="AH1470" i="16"/>
  <c r="AI1470" i="16"/>
  <c r="AJ1470" i="16"/>
  <c r="E692" i="16"/>
  <c r="C692" i="16"/>
  <c r="D692" i="16" s="1"/>
  <c r="H692" i="16"/>
  <c r="J692" i="16"/>
  <c r="G692" i="16"/>
  <c r="F692" i="16"/>
  <c r="I692" i="16"/>
  <c r="AJ1471" i="16" l="1"/>
  <c r="AK1471" i="16"/>
  <c r="AL1471" i="16" s="1"/>
  <c r="AG1472" i="16" s="1"/>
  <c r="AH1471" i="16"/>
  <c r="AI1471" i="16"/>
  <c r="B693" i="16"/>
  <c r="AI1472" i="16" l="1"/>
  <c r="AJ1472" i="16"/>
  <c r="AH1472" i="16"/>
  <c r="AK1472" i="16"/>
  <c r="AL1472" i="16" s="1"/>
  <c r="AG1473" i="16" s="1"/>
  <c r="G693" i="16"/>
  <c r="C693" i="16"/>
  <c r="D693" i="16" s="1"/>
  <c r="E693" i="16"/>
  <c r="F693" i="16"/>
  <c r="H693" i="16"/>
  <c r="I693" i="16"/>
  <c r="J693" i="16"/>
  <c r="AJ1473" i="16" l="1"/>
  <c r="AK1473" i="16"/>
  <c r="AL1473" i="16" s="1"/>
  <c r="AG1474" i="16" s="1"/>
  <c r="AI1473" i="16"/>
  <c r="AH1473" i="16"/>
  <c r="B694" i="16"/>
  <c r="AJ1474" i="16" l="1"/>
  <c r="AI1474" i="16"/>
  <c r="AK1474" i="16"/>
  <c r="AL1474" i="16" s="1"/>
  <c r="AG1475" i="16" s="1"/>
  <c r="AH1474" i="16"/>
  <c r="H694" i="16"/>
  <c r="E694" i="16"/>
  <c r="I694" i="16"/>
  <c r="J694" i="16"/>
  <c r="F694" i="16"/>
  <c r="C694" i="16"/>
  <c r="D694" i="16" s="1"/>
  <c r="G694" i="16"/>
  <c r="AI1475" i="16" l="1"/>
  <c r="AK1475" i="16"/>
  <c r="AL1475" i="16" s="1"/>
  <c r="AG1476" i="16" s="1"/>
  <c r="AJ1475" i="16"/>
  <c r="AH1475" i="16"/>
  <c r="B695" i="16"/>
  <c r="AK1476" i="16" l="1"/>
  <c r="AL1476" i="16" s="1"/>
  <c r="AG1477" i="16" s="1"/>
  <c r="AI1476" i="16"/>
  <c r="AH1476" i="16"/>
  <c r="AJ1476" i="16"/>
  <c r="G695" i="16"/>
  <c r="I695" i="16"/>
  <c r="F695" i="16"/>
  <c r="J695" i="16"/>
  <c r="E695" i="16"/>
  <c r="C695" i="16"/>
  <c r="D695" i="16" s="1"/>
  <c r="H695" i="16"/>
  <c r="AJ1477" i="16" l="1"/>
  <c r="AK1477" i="16"/>
  <c r="AL1477" i="16" s="1"/>
  <c r="AG1478" i="16" s="1"/>
  <c r="AH1477" i="16"/>
  <c r="AI1477" i="16"/>
  <c r="B696" i="16"/>
  <c r="AK1478" i="16" l="1"/>
  <c r="AL1478" i="16" s="1"/>
  <c r="AG1479" i="16" s="1"/>
  <c r="AJ1478" i="16"/>
  <c r="AH1478" i="16"/>
  <c r="AI1478" i="16"/>
  <c r="G696" i="16"/>
  <c r="C696" i="16"/>
  <c r="D696" i="16" s="1"/>
  <c r="E696" i="16"/>
  <c r="J696" i="16"/>
  <c r="F696" i="16"/>
  <c r="H696" i="16"/>
  <c r="I696" i="16"/>
  <c r="AJ1479" i="16" l="1"/>
  <c r="AK1479" i="16"/>
  <c r="AL1479" i="16" s="1"/>
  <c r="AG1480" i="16" s="1"/>
  <c r="AI1479" i="16"/>
  <c r="AH1479" i="16"/>
  <c r="B697" i="16"/>
  <c r="AJ1480" i="16" l="1"/>
  <c r="AH1480" i="16"/>
  <c r="AI1480" i="16"/>
  <c r="AK1480" i="16"/>
  <c r="AL1480" i="16" s="1"/>
  <c r="AG1481" i="16" s="1"/>
  <c r="E697" i="16"/>
  <c r="H697" i="16"/>
  <c r="C697" i="16"/>
  <c r="D697" i="16" s="1"/>
  <c r="G697" i="16"/>
  <c r="I697" i="16"/>
  <c r="F697" i="16"/>
  <c r="J697" i="16"/>
  <c r="AH1481" i="16" l="1"/>
  <c r="AK1481" i="16"/>
  <c r="AL1481" i="16" s="1"/>
  <c r="AG1482" i="16" s="1"/>
  <c r="AI1481" i="16"/>
  <c r="AJ1481" i="16"/>
  <c r="B698" i="16"/>
  <c r="AI1482" i="16" l="1"/>
  <c r="AK1482" i="16"/>
  <c r="AL1482" i="16" s="1"/>
  <c r="AG1483" i="16" s="1"/>
  <c r="AH1482" i="16"/>
  <c r="AJ1482" i="16"/>
  <c r="J698" i="16"/>
  <c r="G698" i="16"/>
  <c r="C698" i="16"/>
  <c r="D698" i="16" s="1"/>
  <c r="H698" i="16"/>
  <c r="I698" i="16"/>
  <c r="E698" i="16"/>
  <c r="F698" i="16"/>
  <c r="AK1483" i="16" l="1"/>
  <c r="AL1483" i="16" s="1"/>
  <c r="AG1484" i="16" s="1"/>
  <c r="AI1483" i="16"/>
  <c r="AJ1483" i="16"/>
  <c r="AH1483" i="16"/>
  <c r="B699" i="16"/>
  <c r="AI1484" i="16" l="1"/>
  <c r="AK1484" i="16"/>
  <c r="AL1484" i="16" s="1"/>
  <c r="AG1485" i="16" s="1"/>
  <c r="AJ1484" i="16"/>
  <c r="AH1484" i="16"/>
  <c r="J699" i="16"/>
  <c r="C699" i="16"/>
  <c r="D699" i="16" s="1"/>
  <c r="I699" i="16"/>
  <c r="F699" i="16"/>
  <c r="H699" i="16"/>
  <c r="G699" i="16"/>
  <c r="E699" i="16"/>
  <c r="AI1485" i="16" l="1"/>
  <c r="AJ1485" i="16"/>
  <c r="AH1485" i="16"/>
  <c r="AK1485" i="16"/>
  <c r="AL1485" i="16" s="1"/>
  <c r="AG1486" i="16" s="1"/>
  <c r="B700" i="16"/>
  <c r="AI1486" i="16" l="1"/>
  <c r="AK1486" i="16"/>
  <c r="AL1486" i="16" s="1"/>
  <c r="AG1487" i="16" s="1"/>
  <c r="AH1486" i="16"/>
  <c r="AJ1486" i="16"/>
  <c r="G700" i="16"/>
  <c r="J700" i="16"/>
  <c r="C700" i="16"/>
  <c r="D700" i="16" s="1"/>
  <c r="I700" i="16"/>
  <c r="F700" i="16"/>
  <c r="H700" i="16"/>
  <c r="E700" i="16"/>
  <c r="AI1487" i="16" l="1"/>
  <c r="AJ1487" i="16"/>
  <c r="AK1487" i="16"/>
  <c r="AL1487" i="16" s="1"/>
  <c r="AG1488" i="16" s="1"/>
  <c r="AH1487" i="16"/>
  <c r="B701" i="16"/>
  <c r="AH1488" i="16" l="1"/>
  <c r="AJ1488" i="16"/>
  <c r="AK1488" i="16"/>
  <c r="AL1488" i="16" s="1"/>
  <c r="AG1489" i="16" s="1"/>
  <c r="AI1488" i="16"/>
  <c r="F701" i="16"/>
  <c r="H701" i="16"/>
  <c r="I701" i="16"/>
  <c r="G701" i="16"/>
  <c r="J701" i="16"/>
  <c r="C701" i="16"/>
  <c r="D701" i="16" s="1"/>
  <c r="E701" i="16"/>
  <c r="AK1489" i="16" l="1"/>
  <c r="AL1489" i="16" s="1"/>
  <c r="AG1490" i="16" s="1"/>
  <c r="AH1489" i="16"/>
  <c r="AI1489" i="16"/>
  <c r="AJ1489" i="16"/>
  <c r="B702" i="16"/>
  <c r="AH1490" i="16" l="1"/>
  <c r="AK1490" i="16"/>
  <c r="AL1490" i="16" s="1"/>
  <c r="AG1491" i="16" s="1"/>
  <c r="AI1490" i="16"/>
  <c r="AJ1490" i="16"/>
  <c r="J702" i="16"/>
  <c r="G702" i="16"/>
  <c r="H702" i="16"/>
  <c r="I702" i="16"/>
  <c r="E702" i="16"/>
  <c r="F702" i="16"/>
  <c r="C702" i="16"/>
  <c r="D702" i="16" s="1"/>
  <c r="AK1491" i="16" l="1"/>
  <c r="AL1491" i="16" s="1"/>
  <c r="AG1492" i="16" s="1"/>
  <c r="AH1491" i="16"/>
  <c r="AI1491" i="16"/>
  <c r="AJ1491" i="16"/>
  <c r="B703" i="16"/>
  <c r="AH1492" i="16" l="1"/>
  <c r="AI1492" i="16"/>
  <c r="AK1492" i="16"/>
  <c r="AL1492" i="16" s="1"/>
  <c r="AG1493" i="16" s="1"/>
  <c r="AJ1492" i="16"/>
  <c r="E703" i="16"/>
  <c r="J703" i="16"/>
  <c r="C703" i="16"/>
  <c r="D703" i="16" s="1"/>
  <c r="F703" i="16"/>
  <c r="H703" i="16"/>
  <c r="G703" i="16"/>
  <c r="I703" i="16"/>
  <c r="AJ1493" i="16" l="1"/>
  <c r="AI1493" i="16"/>
  <c r="AK1493" i="16"/>
  <c r="AL1493" i="16" s="1"/>
  <c r="AG1494" i="16" s="1"/>
  <c r="AH1493" i="16"/>
  <c r="B704" i="16"/>
  <c r="AJ1494" i="16" l="1"/>
  <c r="AI1494" i="16"/>
  <c r="AH1494" i="16"/>
  <c r="AK1494" i="16"/>
  <c r="AL1494" i="16" s="1"/>
  <c r="AG1495" i="16" s="1"/>
  <c r="H704" i="16"/>
  <c r="C704" i="16"/>
  <c r="D704" i="16" s="1"/>
  <c r="J704" i="16"/>
  <c r="G704" i="16"/>
  <c r="F704" i="16"/>
  <c r="E704" i="16"/>
  <c r="I704" i="16"/>
  <c r="AJ1495" i="16" l="1"/>
  <c r="AK1495" i="16"/>
  <c r="AL1495" i="16" s="1"/>
  <c r="AG1496" i="16" s="1"/>
  <c r="AH1495" i="16"/>
  <c r="AI1495" i="16"/>
  <c r="B705" i="16"/>
  <c r="AH1496" i="16" l="1"/>
  <c r="AK1496" i="16"/>
  <c r="AL1496" i="16" s="1"/>
  <c r="AG1497" i="16" s="1"/>
  <c r="AJ1496" i="16"/>
  <c r="AI1496" i="16"/>
  <c r="E705" i="16"/>
  <c r="C705" i="16"/>
  <c r="D705" i="16" s="1"/>
  <c r="J705" i="16"/>
  <c r="G705" i="16"/>
  <c r="I705" i="16"/>
  <c r="F705" i="16"/>
  <c r="H705" i="16"/>
  <c r="AI1497" i="16" l="1"/>
  <c r="AH1497" i="16"/>
  <c r="AK1497" i="16"/>
  <c r="AL1497" i="16" s="1"/>
  <c r="AG1498" i="16" s="1"/>
  <c r="AJ1497" i="16"/>
  <c r="B706" i="16"/>
  <c r="AK1498" i="16" l="1"/>
  <c r="AL1498" i="16" s="1"/>
  <c r="AG1499" i="16" s="1"/>
  <c r="AI1498" i="16"/>
  <c r="AJ1498" i="16"/>
  <c r="AH1498" i="16"/>
  <c r="H706" i="16"/>
  <c r="I706" i="16"/>
  <c r="G706" i="16"/>
  <c r="F706" i="16"/>
  <c r="C706" i="16"/>
  <c r="D706" i="16" s="1"/>
  <c r="E706" i="16"/>
  <c r="J706" i="16"/>
  <c r="AI1499" i="16" l="1"/>
  <c r="AK1499" i="16"/>
  <c r="AL1499" i="16" s="1"/>
  <c r="AG1500" i="16" s="1"/>
  <c r="AJ1499" i="16"/>
  <c r="AH1499" i="16"/>
  <c r="B707" i="16"/>
  <c r="AK1500" i="16" l="1"/>
  <c r="AL1500" i="16" s="1"/>
  <c r="AG1501" i="16" s="1"/>
  <c r="AJ1500" i="16"/>
  <c r="AH1500" i="16"/>
  <c r="AI1500" i="16"/>
  <c r="H707" i="16"/>
  <c r="C707" i="16"/>
  <c r="D707" i="16" s="1"/>
  <c r="E707" i="16"/>
  <c r="J707" i="16"/>
  <c r="I707" i="16"/>
  <c r="F707" i="16"/>
  <c r="G707" i="16"/>
  <c r="AJ1501" i="16" l="1"/>
  <c r="AK1501" i="16"/>
  <c r="AL1501" i="16" s="1"/>
  <c r="AG1502" i="16" s="1"/>
  <c r="AI1501" i="16"/>
  <c r="AH1501" i="16"/>
  <c r="B708" i="16"/>
  <c r="AJ1502" i="16" l="1"/>
  <c r="AI1502" i="16"/>
  <c r="AH1502" i="16"/>
  <c r="AK1502" i="16"/>
  <c r="AL1502" i="16" s="1"/>
  <c r="AG1503" i="16" s="1"/>
  <c r="F708" i="16"/>
  <c r="E708" i="16"/>
  <c r="J708" i="16"/>
  <c r="C708" i="16"/>
  <c r="D708" i="16" s="1"/>
  <c r="G708" i="16"/>
  <c r="I708" i="16"/>
  <c r="H708" i="16"/>
  <c r="AI1503" i="16" l="1"/>
  <c r="AH1503" i="16"/>
  <c r="AK1503" i="16"/>
  <c r="AL1503" i="16" s="1"/>
  <c r="AG1504" i="16" s="1"/>
  <c r="AJ1503" i="16"/>
  <c r="B709" i="16"/>
  <c r="AJ1504" i="16" l="1"/>
  <c r="AI1504" i="16"/>
  <c r="AH1504" i="16"/>
  <c r="AK1504" i="16"/>
  <c r="AL1504" i="16" s="1"/>
  <c r="AG1505" i="16" s="1"/>
  <c r="G709" i="16"/>
  <c r="C709" i="16"/>
  <c r="D709" i="16" s="1"/>
  <c r="F709" i="16"/>
  <c r="H709" i="16"/>
  <c r="I709" i="16"/>
  <c r="J709" i="16"/>
  <c r="E709" i="16"/>
  <c r="AK1505" i="16" l="1"/>
  <c r="AL1505" i="16" s="1"/>
  <c r="AG1506" i="16" s="1"/>
  <c r="AI1505" i="16"/>
  <c r="AH1505" i="16"/>
  <c r="AJ1505" i="16"/>
  <c r="B710" i="16"/>
  <c r="AH1506" i="16" l="1"/>
  <c r="AK1506" i="16"/>
  <c r="AL1506" i="16" s="1"/>
  <c r="AG1507" i="16" s="1"/>
  <c r="AI1506" i="16"/>
  <c r="AJ1506" i="16"/>
  <c r="F710" i="16"/>
  <c r="I710" i="16"/>
  <c r="E710" i="16"/>
  <c r="H710" i="16"/>
  <c r="G710" i="16"/>
  <c r="C710" i="16"/>
  <c r="D710" i="16" s="1"/>
  <c r="J710" i="16"/>
  <c r="AK1507" i="16" l="1"/>
  <c r="AL1507" i="16" s="1"/>
  <c r="AG1508" i="16" s="1"/>
  <c r="AH1507" i="16"/>
  <c r="AI1507" i="16"/>
  <c r="AJ1507" i="16"/>
  <c r="B711" i="16"/>
  <c r="AJ1508" i="16" l="1"/>
  <c r="AI1508" i="16"/>
  <c r="AH1508" i="16"/>
  <c r="AK1508" i="16"/>
  <c r="AL1508" i="16" s="1"/>
  <c r="AG1509" i="16" s="1"/>
  <c r="I711" i="16"/>
  <c r="H711" i="16"/>
  <c r="F711" i="16"/>
  <c r="J711" i="16"/>
  <c r="C711" i="16"/>
  <c r="D711" i="16" s="1"/>
  <c r="E711" i="16"/>
  <c r="G711" i="16"/>
  <c r="AI1509" i="16" l="1"/>
  <c r="AK1509" i="16"/>
  <c r="AL1509" i="16" s="1"/>
  <c r="AG1510" i="16" s="1"/>
  <c r="AJ1509" i="16"/>
  <c r="AH1509" i="16"/>
  <c r="B712" i="16"/>
  <c r="AK1510" i="16" l="1"/>
  <c r="AL1510" i="16" s="1"/>
  <c r="AG1511" i="16" s="1"/>
  <c r="AJ1510" i="16"/>
  <c r="AI1510" i="16"/>
  <c r="AH1510" i="16"/>
  <c r="H712" i="16"/>
  <c r="E712" i="16"/>
  <c r="I712" i="16"/>
  <c r="J712" i="16"/>
  <c r="G712" i="16"/>
  <c r="F712" i="16"/>
  <c r="C712" i="16"/>
  <c r="D712" i="16" s="1"/>
  <c r="AJ1511" i="16" l="1"/>
  <c r="AK1511" i="16"/>
  <c r="AL1511" i="16" s="1"/>
  <c r="AG1512" i="16" s="1"/>
  <c r="AI1511" i="16"/>
  <c r="AH1511" i="16"/>
  <c r="B713" i="16"/>
  <c r="AH1512" i="16" l="1"/>
  <c r="AJ1512" i="16"/>
  <c r="AK1512" i="16"/>
  <c r="AL1512" i="16" s="1"/>
  <c r="AG1513" i="16" s="1"/>
  <c r="AI1512" i="16"/>
  <c r="F713" i="16"/>
  <c r="G713" i="16"/>
  <c r="C713" i="16"/>
  <c r="D713" i="16" s="1"/>
  <c r="I713" i="16"/>
  <c r="E713" i="16"/>
  <c r="J713" i="16"/>
  <c r="H713" i="16"/>
  <c r="AJ1513" i="16" l="1"/>
  <c r="AI1513" i="16"/>
  <c r="AH1513" i="16"/>
  <c r="AK1513" i="16"/>
  <c r="AL1513" i="16" s="1"/>
  <c r="AG1514" i="16" s="1"/>
  <c r="B714" i="16"/>
  <c r="AK1514" i="16" l="1"/>
  <c r="AL1514" i="16" s="1"/>
  <c r="AG1515" i="16" s="1"/>
  <c r="AH1514" i="16"/>
  <c r="AI1514" i="16"/>
  <c r="AJ1514" i="16"/>
  <c r="G714" i="16"/>
  <c r="H714" i="16"/>
  <c r="E714" i="16"/>
  <c r="J714" i="16"/>
  <c r="F714" i="16"/>
  <c r="I714" i="16"/>
  <c r="C714" i="16"/>
  <c r="D714" i="16" s="1"/>
  <c r="AI1515" i="16" l="1"/>
  <c r="AJ1515" i="16"/>
  <c r="AK1515" i="16"/>
  <c r="AL1515" i="16" s="1"/>
  <c r="AG1516" i="16" s="1"/>
  <c r="AH1515" i="16"/>
  <c r="B715" i="16"/>
  <c r="AK1516" i="16" l="1"/>
  <c r="AL1516" i="16" s="1"/>
  <c r="AG1517" i="16" s="1"/>
  <c r="AJ1516" i="16"/>
  <c r="AI1516" i="16"/>
  <c r="AH1516" i="16"/>
  <c r="C715" i="16"/>
  <c r="D715" i="16" s="1"/>
  <c r="E715" i="16"/>
  <c r="H715" i="16"/>
  <c r="F715" i="16"/>
  <c r="G715" i="16"/>
  <c r="I715" i="16"/>
  <c r="J715" i="16"/>
  <c r="AK1517" i="16" l="1"/>
  <c r="AL1517" i="16" s="1"/>
  <c r="AG1518" i="16" s="1"/>
  <c r="AI1517" i="16"/>
  <c r="AH1517" i="16"/>
  <c r="AJ1517" i="16"/>
  <c r="B716" i="16"/>
  <c r="AK1518" i="16" l="1"/>
  <c r="AL1518" i="16" s="1"/>
  <c r="AG1519" i="16" s="1"/>
  <c r="AJ1518" i="16"/>
  <c r="AI1518" i="16"/>
  <c r="AH1518" i="16"/>
  <c r="H716" i="16"/>
  <c r="C716" i="16"/>
  <c r="D716" i="16" s="1"/>
  <c r="G716" i="16"/>
  <c r="E716" i="16"/>
  <c r="F716" i="16"/>
  <c r="I716" i="16"/>
  <c r="J716" i="16"/>
  <c r="AJ1519" i="16" l="1"/>
  <c r="AI1519" i="16"/>
  <c r="AH1519" i="16"/>
  <c r="AK1519" i="16"/>
  <c r="AL1519" i="16" s="1"/>
  <c r="AG1520" i="16" s="1"/>
  <c r="B717" i="16"/>
  <c r="AI1520" i="16" l="1"/>
  <c r="AK1520" i="16"/>
  <c r="AL1520" i="16" s="1"/>
  <c r="AG1521" i="16" s="1"/>
  <c r="AH1520" i="16"/>
  <c r="AJ1520" i="16"/>
  <c r="G717" i="16"/>
  <c r="J717" i="16"/>
  <c r="H717" i="16"/>
  <c r="F717" i="16"/>
  <c r="E717" i="16"/>
  <c r="I717" i="16"/>
  <c r="C717" i="16"/>
  <c r="D717" i="16" s="1"/>
  <c r="AJ1521" i="16" l="1"/>
  <c r="AH1521" i="16"/>
  <c r="AI1521" i="16"/>
  <c r="AK1521" i="16"/>
  <c r="AL1521" i="16" s="1"/>
  <c r="AG1522" i="16" s="1"/>
  <c r="B718" i="16"/>
  <c r="AJ1522" i="16" l="1"/>
  <c r="AK1522" i="16"/>
  <c r="AL1522" i="16" s="1"/>
  <c r="AG1523" i="16" s="1"/>
  <c r="AH1522" i="16"/>
  <c r="AI1522" i="16"/>
  <c r="C718" i="16"/>
  <c r="D718" i="16" s="1"/>
  <c r="E718" i="16"/>
  <c r="F718" i="16"/>
  <c r="G718" i="16"/>
  <c r="I718" i="16"/>
  <c r="J718" i="16"/>
  <c r="H718" i="16"/>
  <c r="AI1523" i="16" l="1"/>
  <c r="AH1523" i="16"/>
  <c r="AK1523" i="16"/>
  <c r="AL1523" i="16" s="1"/>
  <c r="AG1524" i="16" s="1"/>
  <c r="AJ1523" i="16"/>
  <c r="B719" i="16"/>
  <c r="AI1524" i="16" l="1"/>
  <c r="AH1524" i="16"/>
  <c r="AJ1524" i="16"/>
  <c r="AK1524" i="16"/>
  <c r="AL1524" i="16" s="1"/>
  <c r="AG1525" i="16" s="1"/>
  <c r="H719" i="16"/>
  <c r="F719" i="16"/>
  <c r="I719" i="16"/>
  <c r="E719" i="16"/>
  <c r="J719" i="16"/>
  <c r="G719" i="16"/>
  <c r="C719" i="16"/>
  <c r="D719" i="16" s="1"/>
  <c r="AH1525" i="16" l="1"/>
  <c r="AK1525" i="16"/>
  <c r="AL1525" i="16" s="1"/>
  <c r="AG1526" i="16" s="1"/>
  <c r="AI1525" i="16"/>
  <c r="AJ1525" i="16"/>
  <c r="B720" i="16"/>
  <c r="AJ1526" i="16" l="1"/>
  <c r="AI1526" i="16"/>
  <c r="AH1526" i="16"/>
  <c r="AK1526" i="16"/>
  <c r="AL1526" i="16" s="1"/>
  <c r="AG1527" i="16" s="1"/>
  <c r="H720" i="16"/>
  <c r="C720" i="16"/>
  <c r="D720" i="16" s="1"/>
  <c r="I720" i="16"/>
  <c r="G720" i="16"/>
  <c r="F720" i="16"/>
  <c r="E720" i="16"/>
  <c r="J720" i="16"/>
  <c r="AK1527" i="16" l="1"/>
  <c r="AL1527" i="16" s="1"/>
  <c r="AG1528" i="16" s="1"/>
  <c r="AH1527" i="16"/>
  <c r="AI1527" i="16"/>
  <c r="AJ1527" i="16"/>
  <c r="B721" i="16"/>
  <c r="AK1528" i="16" l="1"/>
  <c r="AL1528" i="16" s="1"/>
  <c r="AG1529" i="16" s="1"/>
  <c r="AJ1528" i="16"/>
  <c r="AH1528" i="16"/>
  <c r="AI1528" i="16"/>
  <c r="E721" i="16"/>
  <c r="H721" i="16"/>
  <c r="I721" i="16"/>
  <c r="G721" i="16"/>
  <c r="J721" i="16"/>
  <c r="F721" i="16"/>
  <c r="C721" i="16"/>
  <c r="D721" i="16" s="1"/>
  <c r="AI1529" i="16" l="1"/>
  <c r="AH1529" i="16"/>
  <c r="AK1529" i="16"/>
  <c r="AL1529" i="16" s="1"/>
  <c r="AG1530" i="16" s="1"/>
  <c r="AJ1529" i="16"/>
  <c r="B722" i="16"/>
  <c r="AJ1530" i="16" l="1"/>
  <c r="AH1530" i="16"/>
  <c r="AK1530" i="16"/>
  <c r="AL1530" i="16" s="1"/>
  <c r="AG1531" i="16" s="1"/>
  <c r="AI1530" i="16"/>
  <c r="H722" i="16"/>
  <c r="I722" i="16"/>
  <c r="C722" i="16"/>
  <c r="D722" i="16" s="1"/>
  <c r="F722" i="16"/>
  <c r="E722" i="16"/>
  <c r="G722" i="16"/>
  <c r="J722" i="16"/>
  <c r="AJ1531" i="16" l="1"/>
  <c r="AK1531" i="16"/>
  <c r="AL1531" i="16" s="1"/>
  <c r="AG1532" i="16" s="1"/>
  <c r="AI1531" i="16"/>
  <c r="AH1531" i="16"/>
  <c r="B723" i="16"/>
  <c r="AK1532" i="16" l="1"/>
  <c r="AL1532" i="16" s="1"/>
  <c r="AG1533" i="16" s="1"/>
  <c r="AI1532" i="16"/>
  <c r="AH1532" i="16"/>
  <c r="AJ1532" i="16"/>
  <c r="H723" i="16"/>
  <c r="C723" i="16"/>
  <c r="D723" i="16" s="1"/>
  <c r="F723" i="16"/>
  <c r="J723" i="16"/>
  <c r="I723" i="16"/>
  <c r="E723" i="16"/>
  <c r="G723" i="16"/>
  <c r="AK1533" i="16" l="1"/>
  <c r="AL1533" i="16" s="1"/>
  <c r="AG1534" i="16" s="1"/>
  <c r="AH1533" i="16"/>
  <c r="AJ1533" i="16"/>
  <c r="AI1533" i="16"/>
  <c r="B724" i="16"/>
  <c r="AK1534" i="16" l="1"/>
  <c r="AL1534" i="16" s="1"/>
  <c r="AG1535" i="16" s="1"/>
  <c r="AI1534" i="16"/>
  <c r="AH1534" i="16"/>
  <c r="AJ1534" i="16"/>
  <c r="F724" i="16"/>
  <c r="C724" i="16"/>
  <c r="D724" i="16" s="1"/>
  <c r="J724" i="16"/>
  <c r="G724" i="16"/>
  <c r="H724" i="16"/>
  <c r="I724" i="16"/>
  <c r="E724" i="16"/>
  <c r="AJ1535" i="16" l="1"/>
  <c r="AI1535" i="16"/>
  <c r="AK1535" i="16"/>
  <c r="AL1535" i="16" s="1"/>
  <c r="AG1536" i="16" s="1"/>
  <c r="AH1535" i="16"/>
  <c r="B725" i="16"/>
  <c r="AH1536" i="16" l="1"/>
  <c r="AI1536" i="16"/>
  <c r="AJ1536" i="16"/>
  <c r="AK1536" i="16"/>
  <c r="AL1536" i="16" s="1"/>
  <c r="AG1537" i="16" s="1"/>
  <c r="C725" i="16"/>
  <c r="D725" i="16" s="1"/>
  <c r="I725" i="16"/>
  <c r="F725" i="16"/>
  <c r="H725" i="16"/>
  <c r="G725" i="16"/>
  <c r="J725" i="16"/>
  <c r="E725" i="16"/>
  <c r="AJ1537" i="16" l="1"/>
  <c r="AH1537" i="16"/>
  <c r="AI1537" i="16"/>
  <c r="AK1537" i="16"/>
  <c r="AL1537" i="16" s="1"/>
  <c r="AG1538" i="16" s="1"/>
  <c r="B726" i="16"/>
  <c r="AH1538" i="16" l="1"/>
  <c r="AJ1538" i="16"/>
  <c r="AK1538" i="16"/>
  <c r="AL1538" i="16" s="1"/>
  <c r="AG1539" i="16" s="1"/>
  <c r="AI1538" i="16"/>
  <c r="I726" i="16"/>
  <c r="H726" i="16"/>
  <c r="C726" i="16"/>
  <c r="D726" i="16" s="1"/>
  <c r="F726" i="16"/>
  <c r="E726" i="16"/>
  <c r="G726" i="16"/>
  <c r="J726" i="16"/>
  <c r="AK1539" i="16" l="1"/>
  <c r="AL1539" i="16" s="1"/>
  <c r="AG1540" i="16" s="1"/>
  <c r="AH1539" i="16"/>
  <c r="AI1539" i="16"/>
  <c r="AJ1539" i="16"/>
  <c r="B727" i="16"/>
  <c r="AH1540" i="16" l="1"/>
  <c r="AJ1540" i="16"/>
  <c r="AI1540" i="16"/>
  <c r="AK1540" i="16"/>
  <c r="AL1540" i="16" s="1"/>
  <c r="AG1541" i="16" s="1"/>
  <c r="H727" i="16"/>
  <c r="I727" i="16"/>
  <c r="E727" i="16"/>
  <c r="J727" i="16"/>
  <c r="C727" i="16"/>
  <c r="D727" i="16" s="1"/>
  <c r="F727" i="16"/>
  <c r="G727" i="16"/>
  <c r="AK1541" i="16" l="1"/>
  <c r="AL1541" i="16" s="1"/>
  <c r="AG1542" i="16" s="1"/>
  <c r="AI1541" i="16"/>
  <c r="AH1541" i="16"/>
  <c r="AJ1541" i="16"/>
  <c r="B728" i="16"/>
  <c r="AH1542" i="16" l="1"/>
  <c r="AI1542" i="16"/>
  <c r="AJ1542" i="16"/>
  <c r="AK1542" i="16"/>
  <c r="AL1542" i="16" s="1"/>
  <c r="AG1543" i="16" s="1"/>
  <c r="C728" i="16"/>
  <c r="D728" i="16" s="1"/>
  <c r="F728" i="16"/>
  <c r="H728" i="16"/>
  <c r="E728" i="16"/>
  <c r="G728" i="16"/>
  <c r="I728" i="16"/>
  <c r="J728" i="16"/>
  <c r="AH1543" i="16" l="1"/>
  <c r="AK1543" i="16"/>
  <c r="AL1543" i="16" s="1"/>
  <c r="AG1544" i="16" s="1"/>
  <c r="AI1543" i="16"/>
  <c r="AJ1543" i="16"/>
  <c r="B729" i="16"/>
  <c r="AI1544" i="16" l="1"/>
  <c r="AH1544" i="16"/>
  <c r="AJ1544" i="16"/>
  <c r="AK1544" i="16"/>
  <c r="AL1544" i="16" s="1"/>
  <c r="AG1545" i="16" s="1"/>
  <c r="C729" i="16"/>
  <c r="D729" i="16" s="1"/>
  <c r="G729" i="16"/>
  <c r="E729" i="16"/>
  <c r="F729" i="16"/>
  <c r="J729" i="16"/>
  <c r="H729" i="16"/>
  <c r="I729" i="16"/>
  <c r="AH1545" i="16" l="1"/>
  <c r="AJ1545" i="16"/>
  <c r="AI1545" i="16"/>
  <c r="AK1545" i="16"/>
  <c r="AL1545" i="16" s="1"/>
  <c r="AG1546" i="16" s="1"/>
  <c r="B730" i="16"/>
  <c r="AJ1546" i="16" l="1"/>
  <c r="AH1546" i="16"/>
  <c r="AK1546" i="16"/>
  <c r="AL1546" i="16" s="1"/>
  <c r="AG1547" i="16" s="1"/>
  <c r="AI1546" i="16"/>
  <c r="E730" i="16"/>
  <c r="F730" i="16"/>
  <c r="C730" i="16"/>
  <c r="D730" i="16" s="1"/>
  <c r="I730" i="16"/>
  <c r="H730" i="16"/>
  <c r="G730" i="16"/>
  <c r="J730" i="16"/>
  <c r="AK1547" i="16" l="1"/>
  <c r="AL1547" i="16" s="1"/>
  <c r="AG1548" i="16" s="1"/>
  <c r="AI1547" i="16"/>
  <c r="AH1547" i="16"/>
  <c r="AJ1547" i="16"/>
  <c r="B731" i="16"/>
  <c r="AI1548" i="16" l="1"/>
  <c r="AJ1548" i="16"/>
  <c r="AH1548" i="16"/>
  <c r="AK1548" i="16"/>
  <c r="AL1548" i="16" s="1"/>
  <c r="AG1549" i="16" s="1"/>
  <c r="I731" i="16"/>
  <c r="J731" i="16"/>
  <c r="E731" i="16"/>
  <c r="G731" i="16"/>
  <c r="C731" i="16"/>
  <c r="D731" i="16" s="1"/>
  <c r="H731" i="16"/>
  <c r="F731" i="16"/>
  <c r="AH1549" i="16" l="1"/>
  <c r="AI1549" i="16"/>
  <c r="AK1549" i="16"/>
  <c r="AL1549" i="16" s="1"/>
  <c r="AG1550" i="16" s="1"/>
  <c r="AJ1549" i="16"/>
  <c r="B732" i="16"/>
  <c r="AH1550" i="16" l="1"/>
  <c r="AI1550" i="16"/>
  <c r="AJ1550" i="16"/>
  <c r="AK1550" i="16"/>
  <c r="AL1550" i="16" s="1"/>
  <c r="AG1551" i="16" s="1"/>
  <c r="I732" i="16"/>
  <c r="F732" i="16"/>
  <c r="H732" i="16"/>
  <c r="J732" i="16"/>
  <c r="G732" i="16"/>
  <c r="C732" i="16"/>
  <c r="D732" i="16" s="1"/>
  <c r="E732" i="16"/>
  <c r="AJ1551" i="16" l="1"/>
  <c r="AK1551" i="16"/>
  <c r="AL1551" i="16" s="1"/>
  <c r="AG1552" i="16" s="1"/>
  <c r="AH1551" i="16"/>
  <c r="AI1551" i="16"/>
  <c r="B733" i="16"/>
  <c r="AK1552" i="16" l="1"/>
  <c r="AL1552" i="16" s="1"/>
  <c r="AG1553" i="16" s="1"/>
  <c r="AJ1552" i="16"/>
  <c r="AH1552" i="16"/>
  <c r="AI1552" i="16"/>
  <c r="I733" i="16"/>
  <c r="E733" i="16"/>
  <c r="F733" i="16"/>
  <c r="C733" i="16"/>
  <c r="D733" i="16" s="1"/>
  <c r="H733" i="16"/>
  <c r="J733" i="16"/>
  <c r="G733" i="16"/>
  <c r="AI1553" i="16" l="1"/>
  <c r="AH1553" i="16"/>
  <c r="AK1553" i="16"/>
  <c r="AL1553" i="16" s="1"/>
  <c r="AG1554" i="16" s="1"/>
  <c r="AJ1553" i="16"/>
  <c r="B734" i="16"/>
  <c r="AJ1554" i="16" l="1"/>
  <c r="AK1554" i="16"/>
  <c r="AL1554" i="16" s="1"/>
  <c r="AG1555" i="16" s="1"/>
  <c r="AI1554" i="16"/>
  <c r="AH1554" i="16"/>
  <c r="G734" i="16"/>
  <c r="F734" i="16"/>
  <c r="I734" i="16"/>
  <c r="E734" i="16"/>
  <c r="H734" i="16"/>
  <c r="C734" i="16"/>
  <c r="D734" i="16" s="1"/>
  <c r="J734" i="16"/>
  <c r="AH1555" i="16" l="1"/>
  <c r="AK1555" i="16"/>
  <c r="AL1555" i="16" s="1"/>
  <c r="AG1556" i="16" s="1"/>
  <c r="AI1555" i="16"/>
  <c r="AJ1555" i="16"/>
  <c r="B735" i="16"/>
  <c r="AH1556" i="16" l="1"/>
  <c r="AI1556" i="16"/>
  <c r="AK1556" i="16"/>
  <c r="AL1556" i="16" s="1"/>
  <c r="AG1557" i="16" s="1"/>
  <c r="AJ1556" i="16"/>
  <c r="I735" i="16"/>
  <c r="J735" i="16"/>
  <c r="F735" i="16"/>
  <c r="H735" i="16"/>
  <c r="E735" i="16"/>
  <c r="G735" i="16"/>
  <c r="C735" i="16"/>
  <c r="D735" i="16" s="1"/>
  <c r="AK1557" i="16" l="1"/>
  <c r="AL1557" i="16" s="1"/>
  <c r="AG1558" i="16" s="1"/>
  <c r="AH1557" i="16"/>
  <c r="AI1557" i="16"/>
  <c r="AJ1557" i="16"/>
  <c r="B736" i="16"/>
  <c r="AJ1558" i="16" l="1"/>
  <c r="AK1558" i="16"/>
  <c r="AL1558" i="16" s="1"/>
  <c r="AG1559" i="16" s="1"/>
  <c r="AI1558" i="16"/>
  <c r="AH1558" i="16"/>
  <c r="I736" i="16"/>
  <c r="C736" i="16"/>
  <c r="D736" i="16" s="1"/>
  <c r="H736" i="16"/>
  <c r="G736" i="16"/>
  <c r="F736" i="16"/>
  <c r="J736" i="16"/>
  <c r="E736" i="16"/>
  <c r="AH1559" i="16" l="1"/>
  <c r="AI1559" i="16"/>
  <c r="AJ1559" i="16"/>
  <c r="AK1559" i="16"/>
  <c r="AL1559" i="16" s="1"/>
  <c r="AG1560" i="16" s="1"/>
  <c r="B737" i="16"/>
  <c r="AI1560" i="16" l="1"/>
  <c r="AK1560" i="16"/>
  <c r="AL1560" i="16" s="1"/>
  <c r="AG1561" i="16" s="1"/>
  <c r="AJ1560" i="16"/>
  <c r="AH1560" i="16"/>
  <c r="C737" i="16"/>
  <c r="D737" i="16" s="1"/>
  <c r="J737" i="16"/>
  <c r="H737" i="16"/>
  <c r="E737" i="16"/>
  <c r="I737" i="16"/>
  <c r="G737" i="16"/>
  <c r="F737" i="16"/>
  <c r="AK1561" i="16" l="1"/>
  <c r="AL1561" i="16" s="1"/>
  <c r="AG1562" i="16" s="1"/>
  <c r="AJ1561" i="16"/>
  <c r="AI1561" i="16"/>
  <c r="AH1561" i="16"/>
  <c r="B738" i="16"/>
  <c r="AI1562" i="16" l="1"/>
  <c r="AJ1562" i="16"/>
  <c r="AK1562" i="16"/>
  <c r="AL1562" i="16" s="1"/>
  <c r="AG1563" i="16" s="1"/>
  <c r="AH1562" i="16"/>
  <c r="I738" i="16"/>
  <c r="C738" i="16"/>
  <c r="D738" i="16" s="1"/>
  <c r="J738" i="16"/>
  <c r="F738" i="16"/>
  <c r="H738" i="16"/>
  <c r="G738" i="16"/>
  <c r="E738" i="16"/>
  <c r="AK1563" i="16" l="1"/>
  <c r="AL1563" i="16" s="1"/>
  <c r="AG1564" i="16" s="1"/>
  <c r="AH1563" i="16"/>
  <c r="AJ1563" i="16"/>
  <c r="AI1563" i="16"/>
  <c r="B739" i="16"/>
  <c r="AI1564" i="16" l="1"/>
  <c r="AJ1564" i="16"/>
  <c r="AK1564" i="16"/>
  <c r="AL1564" i="16" s="1"/>
  <c r="AG1565" i="16" s="1"/>
  <c r="AH1564" i="16"/>
  <c r="C739" i="16"/>
  <c r="D739" i="16" s="1"/>
  <c r="E739" i="16"/>
  <c r="F739" i="16"/>
  <c r="I739" i="16"/>
  <c r="H739" i="16"/>
  <c r="J739" i="16"/>
  <c r="G739" i="16"/>
  <c r="AI1565" i="16" l="1"/>
  <c r="AJ1565" i="16"/>
  <c r="AH1565" i="16"/>
  <c r="AK1565" i="16"/>
  <c r="AL1565" i="16" s="1"/>
  <c r="AG1566" i="16" s="1"/>
  <c r="B740" i="16"/>
  <c r="AI1566" i="16" l="1"/>
  <c r="AK1566" i="16"/>
  <c r="AL1566" i="16" s="1"/>
  <c r="AG1567" i="16" s="1"/>
  <c r="AH1566" i="16"/>
  <c r="AJ1566" i="16"/>
  <c r="C740" i="16"/>
  <c r="D740" i="16" s="1"/>
  <c r="H740" i="16"/>
  <c r="I740" i="16"/>
  <c r="F740" i="16"/>
  <c r="G740" i="16"/>
  <c r="E740" i="16"/>
  <c r="J740" i="16"/>
  <c r="AH1567" i="16" l="1"/>
  <c r="AK1567" i="16"/>
  <c r="AL1567" i="16" s="1"/>
  <c r="AG1568" i="16" s="1"/>
  <c r="AI1567" i="16"/>
  <c r="AJ1567" i="16"/>
  <c r="B741" i="16"/>
  <c r="AK1568" i="16" l="1"/>
  <c r="AL1568" i="16" s="1"/>
  <c r="AG1569" i="16" s="1"/>
  <c r="AI1568" i="16"/>
  <c r="AJ1568" i="16"/>
  <c r="AH1568" i="16"/>
  <c r="I741" i="16"/>
  <c r="F741" i="16"/>
  <c r="H741" i="16"/>
  <c r="E741" i="16"/>
  <c r="J741" i="16"/>
  <c r="G741" i="16"/>
  <c r="C741" i="16"/>
  <c r="D741" i="16" s="1"/>
  <c r="AJ1569" i="16" l="1"/>
  <c r="AK1569" i="16"/>
  <c r="AL1569" i="16" s="1"/>
  <c r="AG1570" i="16" s="1"/>
  <c r="AI1569" i="16"/>
  <c r="AH1569" i="16"/>
  <c r="B742" i="16"/>
  <c r="AJ1570" i="16" l="1"/>
  <c r="AK1570" i="16"/>
  <c r="AL1570" i="16" s="1"/>
  <c r="AG1571" i="16" s="1"/>
  <c r="AI1570" i="16"/>
  <c r="AH1570" i="16"/>
  <c r="H742" i="16"/>
  <c r="E742" i="16"/>
  <c r="F742" i="16"/>
  <c r="J742" i="16"/>
  <c r="C742" i="16"/>
  <c r="D742" i="16" s="1"/>
  <c r="I742" i="16"/>
  <c r="G742" i="16"/>
  <c r="AJ1571" i="16" l="1"/>
  <c r="AH1571" i="16"/>
  <c r="AK1571" i="16"/>
  <c r="AL1571" i="16" s="1"/>
  <c r="AG1572" i="16" s="1"/>
  <c r="AI1571" i="16"/>
  <c r="B743" i="16"/>
  <c r="AI1572" i="16" l="1"/>
  <c r="AH1572" i="16"/>
  <c r="AK1572" i="16"/>
  <c r="AL1572" i="16" s="1"/>
  <c r="AG1573" i="16" s="1"/>
  <c r="AJ1572" i="16"/>
  <c r="H743" i="16"/>
  <c r="F743" i="16"/>
  <c r="C743" i="16"/>
  <c r="D743" i="16" s="1"/>
  <c r="I743" i="16"/>
  <c r="E743" i="16"/>
  <c r="J743" i="16"/>
  <c r="G743" i="16"/>
  <c r="AK1573" i="16" l="1"/>
  <c r="AL1573" i="16" s="1"/>
  <c r="AG1574" i="16" s="1"/>
  <c r="AH1573" i="16"/>
  <c r="AI1573" i="16"/>
  <c r="AJ1573" i="16"/>
  <c r="B744" i="16"/>
  <c r="AH1574" i="16" l="1"/>
  <c r="AJ1574" i="16"/>
  <c r="AI1574" i="16"/>
  <c r="AK1574" i="16"/>
  <c r="AL1574" i="16" s="1"/>
  <c r="AG1575" i="16" s="1"/>
  <c r="H744" i="16"/>
  <c r="F744" i="16"/>
  <c r="I744" i="16"/>
  <c r="G744" i="16"/>
  <c r="C744" i="16"/>
  <c r="D744" i="16" s="1"/>
  <c r="E744" i="16"/>
  <c r="J744" i="16"/>
  <c r="AK1575" i="16" l="1"/>
  <c r="AL1575" i="16" s="1"/>
  <c r="AG1576" i="16" s="1"/>
  <c r="AH1575" i="16"/>
  <c r="AJ1575" i="16"/>
  <c r="AI1575" i="16"/>
  <c r="B745" i="16"/>
  <c r="AK1576" i="16" l="1"/>
  <c r="AL1576" i="16" s="1"/>
  <c r="AG1577" i="16" s="1"/>
  <c r="AJ1576" i="16"/>
  <c r="AH1576" i="16"/>
  <c r="AI1576" i="16"/>
  <c r="I745" i="16"/>
  <c r="H745" i="16"/>
  <c r="G745" i="16"/>
  <c r="E745" i="16"/>
  <c r="J745" i="16"/>
  <c r="F745" i="16"/>
  <c r="C745" i="16"/>
  <c r="D745" i="16" s="1"/>
  <c r="AJ1577" i="16" l="1"/>
  <c r="AK1577" i="16"/>
  <c r="AL1577" i="16" s="1"/>
  <c r="AG1578" i="16" s="1"/>
  <c r="AI1577" i="16"/>
  <c r="AH1577" i="16"/>
  <c r="B746" i="16"/>
  <c r="AK1578" i="16" l="1"/>
  <c r="AL1578" i="16" s="1"/>
  <c r="AG1579" i="16" s="1"/>
  <c r="AI1578" i="16"/>
  <c r="AH1578" i="16"/>
  <c r="AJ1578" i="16"/>
  <c r="I746" i="16"/>
  <c r="H746" i="16"/>
  <c r="E746" i="16"/>
  <c r="F746" i="16"/>
  <c r="C746" i="16"/>
  <c r="D746" i="16" s="1"/>
  <c r="G746" i="16"/>
  <c r="J746" i="16"/>
  <c r="AI1579" i="16" l="1"/>
  <c r="AK1579" i="16"/>
  <c r="AL1579" i="16" s="1"/>
  <c r="AG1580" i="16" s="1"/>
  <c r="AJ1579" i="16"/>
  <c r="AH1579" i="16"/>
  <c r="B747" i="16"/>
  <c r="AH1580" i="16" l="1"/>
  <c r="AI1580" i="16"/>
  <c r="AK1580" i="16"/>
  <c r="AL1580" i="16" s="1"/>
  <c r="AG1581" i="16" s="1"/>
  <c r="AJ1580" i="16"/>
  <c r="H747" i="16"/>
  <c r="E747" i="16"/>
  <c r="C747" i="16"/>
  <c r="D747" i="16" s="1"/>
  <c r="J747" i="16"/>
  <c r="I747" i="16"/>
  <c r="F747" i="16"/>
  <c r="G747" i="16"/>
  <c r="AJ1581" i="16" l="1"/>
  <c r="AK1581" i="16"/>
  <c r="AL1581" i="16" s="1"/>
  <c r="AG1582" i="16" s="1"/>
  <c r="AH1581" i="16"/>
  <c r="AI1581" i="16"/>
  <c r="B748" i="16"/>
  <c r="AK1582" i="16" l="1"/>
  <c r="AL1582" i="16" s="1"/>
  <c r="AG1583" i="16" s="1"/>
  <c r="AH1582" i="16"/>
  <c r="AI1582" i="16"/>
  <c r="AJ1582" i="16"/>
  <c r="E748" i="16"/>
  <c r="G748" i="16"/>
  <c r="F748" i="16"/>
  <c r="I748" i="16"/>
  <c r="H748" i="16"/>
  <c r="C748" i="16"/>
  <c r="D748" i="16" s="1"/>
  <c r="J748" i="16"/>
  <c r="AH1583" i="16" l="1"/>
  <c r="AK1583" i="16"/>
  <c r="AL1583" i="16" s="1"/>
  <c r="AG1584" i="16" s="1"/>
  <c r="AJ1583" i="16"/>
  <c r="AI1583" i="16"/>
  <c r="B749" i="16"/>
  <c r="AH1584" i="16" l="1"/>
  <c r="AK1584" i="16"/>
  <c r="AL1584" i="16" s="1"/>
  <c r="AG1585" i="16" s="1"/>
  <c r="AI1584" i="16"/>
  <c r="AJ1584" i="16"/>
  <c r="E749" i="16"/>
  <c r="J749" i="16"/>
  <c r="I749" i="16"/>
  <c r="H749" i="16"/>
  <c r="G749" i="16"/>
  <c r="F749" i="16"/>
  <c r="C749" i="16"/>
  <c r="D749" i="16" s="1"/>
  <c r="AJ1585" i="16" l="1"/>
  <c r="AK1585" i="16"/>
  <c r="AL1585" i="16" s="1"/>
  <c r="AG1586" i="16" s="1"/>
  <c r="AI1585" i="16"/>
  <c r="AH1585" i="16"/>
  <c r="B750" i="16"/>
  <c r="AJ1586" i="16" l="1"/>
  <c r="AK1586" i="16"/>
  <c r="AL1586" i="16" s="1"/>
  <c r="AG1587" i="16" s="1"/>
  <c r="AI1586" i="16"/>
  <c r="AH1586" i="16"/>
  <c r="C750" i="16"/>
  <c r="D750" i="16" s="1"/>
  <c r="E750" i="16"/>
  <c r="H750" i="16"/>
  <c r="I750" i="16"/>
  <c r="G750" i="16"/>
  <c r="J750" i="16"/>
  <c r="F750" i="16"/>
  <c r="AH1587" i="16" l="1"/>
  <c r="AI1587" i="16"/>
  <c r="AJ1587" i="16"/>
  <c r="AK1587" i="16"/>
  <c r="AL1587" i="16" s="1"/>
  <c r="AG1588" i="16" s="1"/>
  <c r="B751" i="16"/>
  <c r="AK1588" i="16" l="1"/>
  <c r="AL1588" i="16" s="1"/>
  <c r="AG1589" i="16" s="1"/>
  <c r="AI1588" i="16"/>
  <c r="AH1588" i="16"/>
  <c r="AJ1588" i="16"/>
  <c r="F751" i="16"/>
  <c r="G751" i="16"/>
  <c r="C751" i="16"/>
  <c r="D751" i="16" s="1"/>
  <c r="J751" i="16"/>
  <c r="I751" i="16"/>
  <c r="E751" i="16"/>
  <c r="H751" i="16"/>
  <c r="AH1589" i="16" l="1"/>
  <c r="AK1589" i="16"/>
  <c r="AL1589" i="16" s="1"/>
  <c r="AG1590" i="16" s="1"/>
  <c r="AI1589" i="16"/>
  <c r="AJ1589" i="16"/>
  <c r="B752" i="16"/>
  <c r="AJ1590" i="16" l="1"/>
  <c r="AK1590" i="16"/>
  <c r="AL1590" i="16" s="1"/>
  <c r="AG1591" i="16" s="1"/>
  <c r="AH1590" i="16"/>
  <c r="AI1590" i="16"/>
  <c r="H752" i="16"/>
  <c r="I752" i="16"/>
  <c r="E752" i="16"/>
  <c r="J752" i="16"/>
  <c r="C752" i="16"/>
  <c r="D752" i="16" s="1"/>
  <c r="G752" i="16"/>
  <c r="F752" i="16"/>
  <c r="AK1591" i="16" l="1"/>
  <c r="AL1591" i="16" s="1"/>
  <c r="AG1592" i="16" s="1"/>
  <c r="AJ1591" i="16"/>
  <c r="AH1591" i="16"/>
  <c r="AI1591" i="16"/>
  <c r="B753" i="16"/>
  <c r="AH1592" i="16" l="1"/>
  <c r="AK1592" i="16"/>
  <c r="AL1592" i="16" s="1"/>
  <c r="AG1593" i="16" s="1"/>
  <c r="AI1592" i="16"/>
  <c r="AJ1592" i="16"/>
  <c r="E753" i="16"/>
  <c r="C753" i="16"/>
  <c r="D753" i="16" s="1"/>
  <c r="F753" i="16"/>
  <c r="I753" i="16"/>
  <c r="H753" i="16"/>
  <c r="J753" i="16"/>
  <c r="G753" i="16"/>
  <c r="AJ1593" i="16" l="1"/>
  <c r="AK1593" i="16"/>
  <c r="AL1593" i="16" s="1"/>
  <c r="AG1594" i="16" s="1"/>
  <c r="AH1593" i="16"/>
  <c r="AI1593" i="16"/>
  <c r="B754" i="16"/>
  <c r="AH1594" i="16" l="1"/>
  <c r="AI1594" i="16"/>
  <c r="AK1594" i="16"/>
  <c r="AL1594" i="16" s="1"/>
  <c r="AG1595" i="16" s="1"/>
  <c r="AJ1594" i="16"/>
  <c r="F754" i="16"/>
  <c r="H754" i="16"/>
  <c r="J754" i="16"/>
  <c r="C754" i="16"/>
  <c r="D754" i="16" s="1"/>
  <c r="I754" i="16"/>
  <c r="E754" i="16"/>
  <c r="G754" i="16"/>
  <c r="AK1595" i="16" l="1"/>
  <c r="AL1595" i="16" s="1"/>
  <c r="AG1596" i="16" s="1"/>
  <c r="AH1595" i="16"/>
  <c r="AJ1595" i="16"/>
  <c r="AI1595" i="16"/>
  <c r="B755" i="16"/>
  <c r="AI1596" i="16" l="1"/>
  <c r="AJ1596" i="16"/>
  <c r="AK1596" i="16"/>
  <c r="AL1596" i="16" s="1"/>
  <c r="AG1597" i="16" s="1"/>
  <c r="AH1596" i="16"/>
  <c r="C755" i="16"/>
  <c r="D755" i="16" s="1"/>
  <c r="I755" i="16"/>
  <c r="F755" i="16"/>
  <c r="G755" i="16"/>
  <c r="H755" i="16"/>
  <c r="J755" i="16"/>
  <c r="E755" i="16"/>
  <c r="AJ1597" i="16" l="1"/>
  <c r="AK1597" i="16"/>
  <c r="AL1597" i="16" s="1"/>
  <c r="AG1598" i="16" s="1"/>
  <c r="AH1597" i="16"/>
  <c r="AI1597" i="16"/>
  <c r="B756" i="16"/>
  <c r="AJ1598" i="16" l="1"/>
  <c r="AH1598" i="16"/>
  <c r="AI1598" i="16"/>
  <c r="AK1598" i="16"/>
  <c r="AL1598" i="16" s="1"/>
  <c r="AG1599" i="16" s="1"/>
  <c r="C756" i="16"/>
  <c r="D756" i="16" s="1"/>
  <c r="G756" i="16"/>
  <c r="F756" i="16"/>
  <c r="I756" i="16"/>
  <c r="H756" i="16"/>
  <c r="E756" i="16"/>
  <c r="J756" i="16"/>
  <c r="AI1599" i="16" l="1"/>
  <c r="AJ1599" i="16"/>
  <c r="AK1599" i="16"/>
  <c r="AL1599" i="16" s="1"/>
  <c r="AG1600" i="16" s="1"/>
  <c r="AH1599" i="16"/>
  <c r="B757" i="16"/>
  <c r="AH1600" i="16" l="1"/>
  <c r="AK1600" i="16"/>
  <c r="AL1600" i="16" s="1"/>
  <c r="AG1601" i="16" s="1"/>
  <c r="AJ1600" i="16"/>
  <c r="AI1600" i="16"/>
  <c r="I757" i="16"/>
  <c r="J757" i="16"/>
  <c r="G757" i="16"/>
  <c r="C757" i="16"/>
  <c r="D757" i="16" s="1"/>
  <c r="E757" i="16"/>
  <c r="H757" i="16"/>
  <c r="F757" i="16"/>
  <c r="AI1601" i="16" l="1"/>
  <c r="AH1601" i="16"/>
  <c r="AJ1601" i="16"/>
  <c r="AK1601" i="16"/>
  <c r="AL1601" i="16" s="1"/>
  <c r="AG1602" i="16" s="1"/>
  <c r="B758" i="16"/>
  <c r="AJ1602" i="16" l="1"/>
  <c r="AK1602" i="16"/>
  <c r="AL1602" i="16" s="1"/>
  <c r="AG1603" i="16" s="1"/>
  <c r="AH1602" i="16"/>
  <c r="AI1602" i="16"/>
  <c r="I758" i="16"/>
  <c r="C758" i="16"/>
  <c r="D758" i="16" s="1"/>
  <c r="J758" i="16"/>
  <c r="G758" i="16"/>
  <c r="E758" i="16"/>
  <c r="H758" i="16"/>
  <c r="F758" i="16"/>
  <c r="AJ1603" i="16" l="1"/>
  <c r="AK1603" i="16"/>
  <c r="AL1603" i="16" s="1"/>
  <c r="AG1604" i="16" s="1"/>
  <c r="AH1603" i="16"/>
  <c r="AI1603" i="16"/>
  <c r="B759" i="16"/>
  <c r="AK1604" i="16" l="1"/>
  <c r="AL1604" i="16" s="1"/>
  <c r="AG1605" i="16" s="1"/>
  <c r="AJ1604" i="16"/>
  <c r="AH1604" i="16"/>
  <c r="AI1604" i="16"/>
  <c r="E759" i="16"/>
  <c r="G759" i="16"/>
  <c r="C759" i="16"/>
  <c r="D759" i="16" s="1"/>
  <c r="F759" i="16"/>
  <c r="H759" i="16"/>
  <c r="J759" i="16"/>
  <c r="I759" i="16"/>
  <c r="AK1605" i="16" l="1"/>
  <c r="AL1605" i="16" s="1"/>
  <c r="AG1606" i="16" s="1"/>
  <c r="AH1605" i="16"/>
  <c r="AI1605" i="16"/>
  <c r="AJ1605" i="16"/>
  <c r="B760" i="16"/>
  <c r="AJ1606" i="16" l="1"/>
  <c r="AH1606" i="16"/>
  <c r="AI1606" i="16"/>
  <c r="AK1606" i="16"/>
  <c r="AL1606" i="16" s="1"/>
  <c r="AG1607" i="16" s="1"/>
  <c r="G760" i="16"/>
  <c r="F760" i="16"/>
  <c r="E760" i="16"/>
  <c r="C760" i="16"/>
  <c r="D760" i="16" s="1"/>
  <c r="I760" i="16"/>
  <c r="H760" i="16"/>
  <c r="J760" i="16"/>
  <c r="AH1607" i="16" l="1"/>
  <c r="AJ1607" i="16"/>
  <c r="AK1607" i="16"/>
  <c r="AL1607" i="16" s="1"/>
  <c r="AG1608" i="16" s="1"/>
  <c r="AI1607" i="16"/>
  <c r="B761" i="16"/>
  <c r="AI1608" i="16" l="1"/>
  <c r="AJ1608" i="16"/>
  <c r="AH1608" i="16"/>
  <c r="AK1608" i="16"/>
  <c r="AL1608" i="16" s="1"/>
  <c r="AG1609" i="16" s="1"/>
  <c r="C761" i="16"/>
  <c r="D761" i="16" s="1"/>
  <c r="J761" i="16"/>
  <c r="E761" i="16"/>
  <c r="H761" i="16"/>
  <c r="G761" i="16"/>
  <c r="F761" i="16"/>
  <c r="I761" i="16"/>
  <c r="AH1609" i="16" l="1"/>
  <c r="AJ1609" i="16"/>
  <c r="AI1609" i="16"/>
  <c r="AK1609" i="16"/>
  <c r="AL1609" i="16" s="1"/>
  <c r="AG1610" i="16" s="1"/>
  <c r="B762" i="16"/>
  <c r="AI1610" i="16" l="1"/>
  <c r="AK1610" i="16"/>
  <c r="AL1610" i="16" s="1"/>
  <c r="AG1611" i="16" s="1"/>
  <c r="AJ1610" i="16"/>
  <c r="AH1610" i="16"/>
  <c r="H762" i="16"/>
  <c r="F762" i="16"/>
  <c r="G762" i="16"/>
  <c r="J762" i="16"/>
  <c r="I762" i="16"/>
  <c r="C762" i="16"/>
  <c r="D762" i="16" s="1"/>
  <c r="E762" i="16"/>
  <c r="AK1611" i="16" l="1"/>
  <c r="AL1611" i="16" s="1"/>
  <c r="AG1612" i="16" s="1"/>
  <c r="AH1611" i="16"/>
  <c r="AJ1611" i="16"/>
  <c r="AI1611" i="16"/>
  <c r="B763" i="16"/>
  <c r="AK1612" i="16" l="1"/>
  <c r="AL1612" i="16" s="1"/>
  <c r="AG1613" i="16" s="1"/>
  <c r="AJ1612" i="16"/>
  <c r="AH1612" i="16"/>
  <c r="AI1612" i="16"/>
  <c r="F763" i="16"/>
  <c r="E763" i="16"/>
  <c r="I763" i="16"/>
  <c r="C763" i="16"/>
  <c r="D763" i="16" s="1"/>
  <c r="G763" i="16"/>
  <c r="J763" i="16"/>
  <c r="H763" i="16"/>
  <c r="AI1613" i="16" l="1"/>
  <c r="AJ1613" i="16"/>
  <c r="AK1613" i="16"/>
  <c r="AL1613" i="16" s="1"/>
  <c r="AG1614" i="16" s="1"/>
  <c r="AH1613" i="16"/>
  <c r="B764" i="16"/>
  <c r="AH1614" i="16" l="1"/>
  <c r="AK1614" i="16"/>
  <c r="AL1614" i="16" s="1"/>
  <c r="AG1615" i="16" s="1"/>
  <c r="AJ1614" i="16"/>
  <c r="AI1614" i="16"/>
  <c r="C764" i="16"/>
  <c r="D764" i="16" s="1"/>
  <c r="I764" i="16"/>
  <c r="J764" i="16"/>
  <c r="G764" i="16"/>
  <c r="E764" i="16"/>
  <c r="H764" i="16"/>
  <c r="F764" i="16"/>
  <c r="AI1615" i="16" l="1"/>
  <c r="AH1615" i="16"/>
  <c r="AJ1615" i="16"/>
  <c r="AK1615" i="16"/>
  <c r="AL1615" i="16" s="1"/>
  <c r="AG1616" i="16" s="1"/>
  <c r="B765" i="16"/>
  <c r="AI1616" i="16" l="1"/>
  <c r="AH1616" i="16"/>
  <c r="AJ1616" i="16"/>
  <c r="AK1616" i="16"/>
  <c r="AL1616" i="16" s="1"/>
  <c r="AG1617" i="16" s="1"/>
  <c r="F765" i="16"/>
  <c r="I765" i="16"/>
  <c r="C765" i="16"/>
  <c r="D765" i="16" s="1"/>
  <c r="G765" i="16"/>
  <c r="H765" i="16"/>
  <c r="J765" i="16"/>
  <c r="E765" i="16"/>
  <c r="AK1617" i="16" l="1"/>
  <c r="AL1617" i="16" s="1"/>
  <c r="AG1618" i="16" s="1"/>
  <c r="AH1617" i="16"/>
  <c r="AJ1617" i="16"/>
  <c r="AI1617" i="16"/>
  <c r="B766" i="16"/>
  <c r="AK1618" i="16" l="1"/>
  <c r="AL1618" i="16" s="1"/>
  <c r="AG1619" i="16" s="1"/>
  <c r="AI1618" i="16"/>
  <c r="AH1618" i="16"/>
  <c r="AJ1618" i="16"/>
  <c r="I766" i="16"/>
  <c r="C766" i="16"/>
  <c r="D766" i="16" s="1"/>
  <c r="J766" i="16"/>
  <c r="H766" i="16"/>
  <c r="F766" i="16"/>
  <c r="E766" i="16"/>
  <c r="G766" i="16"/>
  <c r="AI1619" i="16" l="1"/>
  <c r="AH1619" i="16"/>
  <c r="AJ1619" i="16"/>
  <c r="AK1619" i="16"/>
  <c r="AL1619" i="16" s="1"/>
  <c r="AG1620" i="16" s="1"/>
  <c r="B767" i="16"/>
  <c r="AK1620" i="16" l="1"/>
  <c r="AL1620" i="16" s="1"/>
  <c r="AG1621" i="16" s="1"/>
  <c r="AH1620" i="16"/>
  <c r="AI1620" i="16"/>
  <c r="AJ1620" i="16"/>
  <c r="G767" i="16"/>
  <c r="I767" i="16"/>
  <c r="E767" i="16"/>
  <c r="C767" i="16"/>
  <c r="D767" i="16" s="1"/>
  <c r="H767" i="16"/>
  <c r="J767" i="16"/>
  <c r="F767" i="16"/>
  <c r="AI1621" i="16" l="1"/>
  <c r="AK1621" i="16"/>
  <c r="AL1621" i="16" s="1"/>
  <c r="AG1622" i="16" s="1"/>
  <c r="AH1621" i="16"/>
  <c r="AJ1621" i="16"/>
  <c r="B768" i="16"/>
  <c r="AI1622" i="16" l="1"/>
  <c r="AH1622" i="16"/>
  <c r="AJ1622" i="16"/>
  <c r="AK1622" i="16"/>
  <c r="AL1622" i="16" s="1"/>
  <c r="AG1623" i="16" s="1"/>
  <c r="F768" i="16"/>
  <c r="H768" i="16"/>
  <c r="G768" i="16"/>
  <c r="I768" i="16"/>
  <c r="C768" i="16"/>
  <c r="D768" i="16" s="1"/>
  <c r="E768" i="16"/>
  <c r="J768" i="16"/>
  <c r="AI1623" i="16" l="1"/>
  <c r="AH1623" i="16"/>
  <c r="AK1623" i="16"/>
  <c r="AL1623" i="16" s="1"/>
  <c r="AG1624" i="16" s="1"/>
  <c r="AJ1623" i="16"/>
  <c r="B769" i="16"/>
  <c r="AK1624" i="16" l="1"/>
  <c r="AL1624" i="16" s="1"/>
  <c r="AG1625" i="16" s="1"/>
  <c r="AJ1624" i="16"/>
  <c r="AI1624" i="16"/>
  <c r="AH1624" i="16"/>
  <c r="E769" i="16"/>
  <c r="G769" i="16"/>
  <c r="I769" i="16"/>
  <c r="H769" i="16"/>
  <c r="J769" i="16"/>
  <c r="C769" i="16"/>
  <c r="D769" i="16" s="1"/>
  <c r="F769" i="16"/>
  <c r="AJ1625" i="16" l="1"/>
  <c r="AH1625" i="16"/>
  <c r="AK1625" i="16"/>
  <c r="AL1625" i="16" s="1"/>
  <c r="AG1626" i="16" s="1"/>
  <c r="AI1625" i="16"/>
  <c r="B770" i="16"/>
  <c r="AK1626" i="16" l="1"/>
  <c r="AL1626" i="16" s="1"/>
  <c r="AG1627" i="16" s="1"/>
  <c r="AI1626" i="16"/>
  <c r="AJ1626" i="16"/>
  <c r="AH1626" i="16"/>
  <c r="H770" i="16"/>
  <c r="G770" i="16"/>
  <c r="E770" i="16"/>
  <c r="I770" i="16"/>
  <c r="F770" i="16"/>
  <c r="C770" i="16"/>
  <c r="D770" i="16" s="1"/>
  <c r="J770" i="16"/>
  <c r="AJ1627" i="16" l="1"/>
  <c r="AH1627" i="16"/>
  <c r="AK1627" i="16"/>
  <c r="AL1627" i="16" s="1"/>
  <c r="AG1628" i="16" s="1"/>
  <c r="AI1627" i="16"/>
  <c r="B771" i="16"/>
  <c r="AH1628" i="16" l="1"/>
  <c r="AI1628" i="16"/>
  <c r="AJ1628" i="16"/>
  <c r="AK1628" i="16"/>
  <c r="AL1628" i="16" s="1"/>
  <c r="AG1629" i="16" s="1"/>
  <c r="F771" i="16"/>
  <c r="J771" i="16"/>
  <c r="I771" i="16"/>
  <c r="G771" i="16"/>
  <c r="E771" i="16"/>
  <c r="H771" i="16"/>
  <c r="C771" i="16"/>
  <c r="D771" i="16" s="1"/>
  <c r="AI1629" i="16" l="1"/>
  <c r="AK1629" i="16"/>
  <c r="AL1629" i="16" s="1"/>
  <c r="AG1630" i="16" s="1"/>
  <c r="AH1629" i="16"/>
  <c r="AJ1629" i="16"/>
  <c r="B772" i="16"/>
  <c r="AI1630" i="16" l="1"/>
  <c r="AH1630" i="16"/>
  <c r="AK1630" i="16"/>
  <c r="AL1630" i="16" s="1"/>
  <c r="AG1631" i="16" s="1"/>
  <c r="AJ1630" i="16"/>
  <c r="I772" i="16"/>
  <c r="C772" i="16"/>
  <c r="D772" i="16" s="1"/>
  <c r="G772" i="16"/>
  <c r="E772" i="16"/>
  <c r="H772" i="16"/>
  <c r="J772" i="16"/>
  <c r="F772" i="16"/>
  <c r="AK1631" i="16" l="1"/>
  <c r="AL1631" i="16" s="1"/>
  <c r="AG1632" i="16" s="1"/>
  <c r="AH1631" i="16"/>
  <c r="AI1631" i="16"/>
  <c r="AJ1631" i="16"/>
  <c r="B773" i="16"/>
  <c r="AH1632" i="16" l="1"/>
  <c r="AI1632" i="16"/>
  <c r="AJ1632" i="16"/>
  <c r="AK1632" i="16"/>
  <c r="AL1632" i="16" s="1"/>
  <c r="AG1633" i="16" s="1"/>
  <c r="F773" i="16"/>
  <c r="J773" i="16"/>
  <c r="H773" i="16"/>
  <c r="C773" i="16"/>
  <c r="D773" i="16" s="1"/>
  <c r="I773" i="16"/>
  <c r="G773" i="16"/>
  <c r="E773" i="16"/>
  <c r="AJ1633" i="16" l="1"/>
  <c r="AI1633" i="16"/>
  <c r="AK1633" i="16"/>
  <c r="AL1633" i="16" s="1"/>
  <c r="AG1634" i="16" s="1"/>
  <c r="AH1633" i="16"/>
  <c r="B774" i="16"/>
  <c r="AH1634" i="16" l="1"/>
  <c r="AI1634" i="16"/>
  <c r="AK1634" i="16"/>
  <c r="AL1634" i="16" s="1"/>
  <c r="AG1635" i="16" s="1"/>
  <c r="AJ1634" i="16"/>
  <c r="F774" i="16"/>
  <c r="I774" i="16"/>
  <c r="G774" i="16"/>
  <c r="E774" i="16"/>
  <c r="C774" i="16"/>
  <c r="D774" i="16" s="1"/>
  <c r="J774" i="16"/>
  <c r="H774" i="16"/>
  <c r="AI1635" i="16" l="1"/>
  <c r="AH1635" i="16"/>
  <c r="AK1635" i="16"/>
  <c r="AL1635" i="16" s="1"/>
  <c r="AG1636" i="16" s="1"/>
  <c r="AJ1635" i="16"/>
  <c r="B775" i="16"/>
  <c r="AK1636" i="16" l="1"/>
  <c r="AL1636" i="16" s="1"/>
  <c r="AG1637" i="16" s="1"/>
  <c r="AI1636" i="16"/>
  <c r="AJ1636" i="16"/>
  <c r="AH1636" i="16"/>
  <c r="F775" i="16"/>
  <c r="H775" i="16"/>
  <c r="E775" i="16"/>
  <c r="J775" i="16"/>
  <c r="C775" i="16"/>
  <c r="D775" i="16" s="1"/>
  <c r="I775" i="16"/>
  <c r="G775" i="16"/>
  <c r="AI1637" i="16" l="1"/>
  <c r="AK1637" i="16"/>
  <c r="AL1637" i="16" s="1"/>
  <c r="AG1638" i="16" s="1"/>
  <c r="AJ1637" i="16"/>
  <c r="AH1637" i="16"/>
  <c r="B776" i="16"/>
  <c r="AK1638" i="16" l="1"/>
  <c r="AL1638" i="16" s="1"/>
  <c r="AG1639" i="16" s="1"/>
  <c r="AH1638" i="16"/>
  <c r="AI1638" i="16"/>
  <c r="AJ1638" i="16"/>
  <c r="G776" i="16"/>
  <c r="C776" i="16"/>
  <c r="D776" i="16" s="1"/>
  <c r="E776" i="16"/>
  <c r="H776" i="16"/>
  <c r="F776" i="16"/>
  <c r="I776" i="16"/>
  <c r="J776" i="16"/>
  <c r="AI1639" i="16" l="1"/>
  <c r="AH1639" i="16"/>
  <c r="AK1639" i="16"/>
  <c r="AL1639" i="16" s="1"/>
  <c r="AG1640" i="16" s="1"/>
  <c r="AJ1639" i="16"/>
  <c r="B777" i="16"/>
  <c r="AI1640" i="16" l="1"/>
  <c r="AK1640" i="16"/>
  <c r="AL1640" i="16" s="1"/>
  <c r="AG1641" i="16" s="1"/>
  <c r="AJ1640" i="16"/>
  <c r="AH1640" i="16"/>
  <c r="H777" i="16"/>
  <c r="J777" i="16"/>
  <c r="E777" i="16"/>
  <c r="G777" i="16"/>
  <c r="C777" i="16"/>
  <c r="D777" i="16" s="1"/>
  <c r="I777" i="16"/>
  <c r="F777" i="16"/>
  <c r="AJ1641" i="16" l="1"/>
  <c r="AI1641" i="16"/>
  <c r="AH1641" i="16"/>
  <c r="AK1641" i="16"/>
  <c r="AL1641" i="16" s="1"/>
  <c r="AG1642" i="16" s="1"/>
  <c r="B778" i="16"/>
  <c r="AI1642" i="16" l="1"/>
  <c r="AJ1642" i="16"/>
  <c r="AH1642" i="16"/>
  <c r="AK1642" i="16"/>
  <c r="AL1642" i="16" s="1"/>
  <c r="AG1643" i="16" s="1"/>
  <c r="C778" i="16"/>
  <c r="D778" i="16" s="1"/>
  <c r="G778" i="16"/>
  <c r="E778" i="16"/>
  <c r="F778" i="16"/>
  <c r="I778" i="16"/>
  <c r="J778" i="16"/>
  <c r="H778" i="16"/>
  <c r="AI1643" i="16" l="1"/>
  <c r="AJ1643" i="16"/>
  <c r="AK1643" i="16"/>
  <c r="AL1643" i="16" s="1"/>
  <c r="AG1644" i="16" s="1"/>
  <c r="AH1643" i="16"/>
  <c r="B779" i="16"/>
  <c r="AJ1644" i="16" l="1"/>
  <c r="AH1644" i="16"/>
  <c r="AK1644" i="16"/>
  <c r="AL1644" i="16" s="1"/>
  <c r="AG1645" i="16" s="1"/>
  <c r="AI1644" i="16"/>
  <c r="C779" i="16"/>
  <c r="D779" i="16" s="1"/>
  <c r="J779" i="16"/>
  <c r="G779" i="16"/>
  <c r="H779" i="16"/>
  <c r="I779" i="16"/>
  <c r="F779" i="16"/>
  <c r="E779" i="16"/>
  <c r="AH1645" i="16" l="1"/>
  <c r="AJ1645" i="16"/>
  <c r="AI1645" i="16"/>
  <c r="AK1645" i="16"/>
  <c r="AL1645" i="16" s="1"/>
  <c r="AG1646" i="16" s="1"/>
  <c r="B780" i="16"/>
  <c r="AI1646" i="16" l="1"/>
  <c r="AJ1646" i="16"/>
  <c r="AK1646" i="16"/>
  <c r="AL1646" i="16" s="1"/>
  <c r="AG1647" i="16" s="1"/>
  <c r="AH1646" i="16"/>
  <c r="F780" i="16"/>
  <c r="C780" i="16"/>
  <c r="D780" i="16" s="1"/>
  <c r="J780" i="16"/>
  <c r="E780" i="16"/>
  <c r="I780" i="16"/>
  <c r="H780" i="16"/>
  <c r="G780" i="16"/>
  <c r="AJ1647" i="16" l="1"/>
  <c r="AK1647" i="16"/>
  <c r="AL1647" i="16" s="1"/>
  <c r="AG1648" i="16" s="1"/>
  <c r="AI1647" i="16"/>
  <c r="AH1647" i="16"/>
  <c r="B781" i="16"/>
  <c r="AH1648" i="16" l="1"/>
  <c r="AJ1648" i="16"/>
  <c r="AK1648" i="16"/>
  <c r="AL1648" i="16" s="1"/>
  <c r="AG1649" i="16" s="1"/>
  <c r="AI1648" i="16"/>
  <c r="I781" i="16"/>
  <c r="C781" i="16"/>
  <c r="D781" i="16" s="1"/>
  <c r="H781" i="16"/>
  <c r="G781" i="16"/>
  <c r="F781" i="16"/>
  <c r="J781" i="16"/>
  <c r="E781" i="16"/>
  <c r="AK1649" i="16" l="1"/>
  <c r="AL1649" i="16" s="1"/>
  <c r="AG1650" i="16" s="1"/>
  <c r="AI1649" i="16"/>
  <c r="AJ1649" i="16"/>
  <c r="AH1649" i="16"/>
  <c r="B782" i="16"/>
  <c r="AJ1650" i="16" l="1"/>
  <c r="AI1650" i="16"/>
  <c r="AK1650" i="16"/>
  <c r="AL1650" i="16" s="1"/>
  <c r="AG1651" i="16" s="1"/>
  <c r="AH1650" i="16"/>
  <c r="E782" i="16"/>
  <c r="H782" i="16"/>
  <c r="I782" i="16"/>
  <c r="F782" i="16"/>
  <c r="C782" i="16"/>
  <c r="D782" i="16" s="1"/>
  <c r="G782" i="16"/>
  <c r="J782" i="16"/>
  <c r="AK1651" i="16" l="1"/>
  <c r="AL1651" i="16" s="1"/>
  <c r="AG1652" i="16" s="1"/>
  <c r="AJ1651" i="16"/>
  <c r="AH1651" i="16"/>
  <c r="AI1651" i="16"/>
  <c r="B783" i="16"/>
  <c r="AH1652" i="16" l="1"/>
  <c r="AI1652" i="16"/>
  <c r="AK1652" i="16"/>
  <c r="AL1652" i="16" s="1"/>
  <c r="AG1653" i="16" s="1"/>
  <c r="AJ1652" i="16"/>
  <c r="I783" i="16"/>
  <c r="J783" i="16"/>
  <c r="C783" i="16"/>
  <c r="D783" i="16" s="1"/>
  <c r="F783" i="16"/>
  <c r="H783" i="16"/>
  <c r="G783" i="16"/>
  <c r="E783" i="16"/>
  <c r="AH1653" i="16" l="1"/>
  <c r="AI1653" i="16"/>
  <c r="AJ1653" i="16"/>
  <c r="AK1653" i="16"/>
  <c r="AL1653" i="16" s="1"/>
  <c r="AG1654" i="16" s="1"/>
  <c r="B784" i="16"/>
  <c r="AH1654" i="16" l="1"/>
  <c r="AK1654" i="16"/>
  <c r="AL1654" i="16" s="1"/>
  <c r="AG1655" i="16" s="1"/>
  <c r="AJ1654" i="16"/>
  <c r="AI1654" i="16"/>
  <c r="H784" i="16"/>
  <c r="F784" i="16"/>
  <c r="I784" i="16"/>
  <c r="J784" i="16"/>
  <c r="C784" i="16"/>
  <c r="D784" i="16" s="1"/>
  <c r="E784" i="16"/>
  <c r="G784" i="16"/>
  <c r="AJ1655" i="16" l="1"/>
  <c r="AI1655" i="16"/>
  <c r="AK1655" i="16"/>
  <c r="AL1655" i="16" s="1"/>
  <c r="AG1656" i="16" s="1"/>
  <c r="AH1655" i="16"/>
  <c r="B785" i="16"/>
  <c r="AI1656" i="16" l="1"/>
  <c r="AH1656" i="16"/>
  <c r="AK1656" i="16"/>
  <c r="AL1656" i="16" s="1"/>
  <c r="AG1657" i="16" s="1"/>
  <c r="AJ1656" i="16"/>
  <c r="G785" i="16"/>
  <c r="C785" i="16"/>
  <c r="D785" i="16" s="1"/>
  <c r="E785" i="16"/>
  <c r="I785" i="16"/>
  <c r="F785" i="16"/>
  <c r="J785" i="16"/>
  <c r="H785" i="16"/>
  <c r="AI1657" i="16" l="1"/>
  <c r="AK1657" i="16"/>
  <c r="AL1657" i="16" s="1"/>
  <c r="AG1658" i="16" s="1"/>
  <c r="AJ1657" i="16"/>
  <c r="AH1657" i="16"/>
  <c r="B786" i="16"/>
  <c r="AI1658" i="16" l="1"/>
  <c r="AH1658" i="16"/>
  <c r="AK1658" i="16"/>
  <c r="AL1658" i="16" s="1"/>
  <c r="AG1659" i="16" s="1"/>
  <c r="AJ1658" i="16"/>
  <c r="G786" i="16"/>
  <c r="I786" i="16"/>
  <c r="F786" i="16"/>
  <c r="H786" i="16"/>
  <c r="C786" i="16"/>
  <c r="D786" i="16" s="1"/>
  <c r="E786" i="16"/>
  <c r="J786" i="16"/>
  <c r="AK1659" i="16" l="1"/>
  <c r="AL1659" i="16" s="1"/>
  <c r="AG1660" i="16" s="1"/>
  <c r="AI1659" i="16"/>
  <c r="AJ1659" i="16"/>
  <c r="AH1659" i="16"/>
  <c r="B787" i="16"/>
  <c r="AJ1660" i="16" l="1"/>
  <c r="AI1660" i="16"/>
  <c r="AH1660" i="16"/>
  <c r="AK1660" i="16"/>
  <c r="AL1660" i="16" s="1"/>
  <c r="AG1661" i="16" s="1"/>
  <c r="I787" i="16"/>
  <c r="J787" i="16"/>
  <c r="H787" i="16"/>
  <c r="C787" i="16"/>
  <c r="D787" i="16" s="1"/>
  <c r="G787" i="16"/>
  <c r="F787" i="16"/>
  <c r="E787" i="16"/>
  <c r="AI1661" i="16" l="1"/>
  <c r="AK1661" i="16"/>
  <c r="AL1661" i="16" s="1"/>
  <c r="AG1662" i="16" s="1"/>
  <c r="AJ1661" i="16"/>
  <c r="AH1661" i="16"/>
  <c r="B788" i="16"/>
  <c r="AJ1662" i="16" l="1"/>
  <c r="AH1662" i="16"/>
  <c r="AI1662" i="16"/>
  <c r="AK1662" i="16"/>
  <c r="AL1662" i="16" s="1"/>
  <c r="AG1663" i="16" s="1"/>
  <c r="G788" i="16"/>
  <c r="E788" i="16"/>
  <c r="I788" i="16"/>
  <c r="J788" i="16"/>
  <c r="H788" i="16"/>
  <c r="F788" i="16"/>
  <c r="C788" i="16"/>
  <c r="D788" i="16" s="1"/>
  <c r="AH1663" i="16" l="1"/>
  <c r="AI1663" i="16"/>
  <c r="AK1663" i="16"/>
  <c r="AL1663" i="16" s="1"/>
  <c r="AG1664" i="16" s="1"/>
  <c r="AJ1663" i="16"/>
  <c r="B789" i="16"/>
  <c r="AJ1664" i="16" l="1"/>
  <c r="AI1664" i="16"/>
  <c r="AH1664" i="16"/>
  <c r="AK1664" i="16"/>
  <c r="AL1664" i="16" s="1"/>
  <c r="AG1665" i="16" s="1"/>
  <c r="I789" i="16"/>
  <c r="C789" i="16"/>
  <c r="D789" i="16" s="1"/>
  <c r="F789" i="16"/>
  <c r="H789" i="16"/>
  <c r="G789" i="16"/>
  <c r="J789" i="16"/>
  <c r="E789" i="16"/>
  <c r="AK1665" i="16" l="1"/>
  <c r="AL1665" i="16" s="1"/>
  <c r="AG1666" i="16" s="1"/>
  <c r="AJ1665" i="16"/>
  <c r="AH1665" i="16"/>
  <c r="AI1665" i="16"/>
  <c r="B790" i="16"/>
  <c r="AJ1666" i="16" l="1"/>
  <c r="AI1666" i="16"/>
  <c r="AH1666" i="16"/>
  <c r="AK1666" i="16"/>
  <c r="AL1666" i="16" s="1"/>
  <c r="AG1667" i="16" s="1"/>
  <c r="C790" i="16"/>
  <c r="D790" i="16" s="1"/>
  <c r="H790" i="16"/>
  <c r="J790" i="16"/>
  <c r="E790" i="16"/>
  <c r="F790" i="16"/>
  <c r="I790" i="16"/>
  <c r="G790" i="16"/>
  <c r="AK1667" i="16" l="1"/>
  <c r="AL1667" i="16" s="1"/>
  <c r="AG1668" i="16" s="1"/>
  <c r="AJ1667" i="16"/>
  <c r="AI1667" i="16"/>
  <c r="AH1667" i="16"/>
  <c r="B791" i="16"/>
  <c r="AK1668" i="16" l="1"/>
  <c r="AL1668" i="16" s="1"/>
  <c r="AG1669" i="16" s="1"/>
  <c r="AI1668" i="16"/>
  <c r="AH1668" i="16"/>
  <c r="AJ1668" i="16"/>
  <c r="C791" i="16"/>
  <c r="D791" i="16" s="1"/>
  <c r="F791" i="16"/>
  <c r="E791" i="16"/>
  <c r="I791" i="16"/>
  <c r="H791" i="16"/>
  <c r="J791" i="16"/>
  <c r="G791" i="16"/>
  <c r="AK1669" i="16" l="1"/>
  <c r="AL1669" i="16" s="1"/>
  <c r="AG1670" i="16" s="1"/>
  <c r="AH1669" i="16"/>
  <c r="AI1669" i="16"/>
  <c r="AJ1669" i="16"/>
  <c r="B792" i="16"/>
  <c r="AJ1670" i="16" l="1"/>
  <c r="AK1670" i="16"/>
  <c r="AL1670" i="16" s="1"/>
  <c r="AG1671" i="16" s="1"/>
  <c r="AI1670" i="16"/>
  <c r="AH1670" i="16"/>
  <c r="E792" i="16"/>
  <c r="G792" i="16"/>
  <c r="F792" i="16"/>
  <c r="H792" i="16"/>
  <c r="C792" i="16"/>
  <c r="D792" i="16" s="1"/>
  <c r="I792" i="16"/>
  <c r="J792" i="16"/>
  <c r="AJ1671" i="16" l="1"/>
  <c r="AK1671" i="16"/>
  <c r="AL1671" i="16" s="1"/>
  <c r="AG1672" i="16" s="1"/>
  <c r="AH1671" i="16"/>
  <c r="AI1671" i="16"/>
  <c r="B793" i="16"/>
  <c r="AK1672" i="16" l="1"/>
  <c r="AL1672" i="16" s="1"/>
  <c r="AG1673" i="16" s="1"/>
  <c r="AI1672" i="16"/>
  <c r="AJ1672" i="16"/>
  <c r="AH1672" i="16"/>
  <c r="I793" i="16"/>
  <c r="G793" i="16"/>
  <c r="C793" i="16"/>
  <c r="D793" i="16" s="1"/>
  <c r="J793" i="16"/>
  <c r="F793" i="16"/>
  <c r="H793" i="16"/>
  <c r="E793" i="16"/>
  <c r="AI1673" i="16" l="1"/>
  <c r="AJ1673" i="16"/>
  <c r="AH1673" i="16"/>
  <c r="AK1673" i="16"/>
  <c r="AL1673" i="16" s="1"/>
  <c r="AG1674" i="16" s="1"/>
  <c r="B794" i="16"/>
  <c r="AH1674" i="16" l="1"/>
  <c r="AI1674" i="16"/>
  <c r="AJ1674" i="16"/>
  <c r="AK1674" i="16"/>
  <c r="AL1674" i="16" s="1"/>
  <c r="AG1675" i="16" s="1"/>
  <c r="I794" i="16"/>
  <c r="E794" i="16"/>
  <c r="C794" i="16"/>
  <c r="D794" i="16" s="1"/>
  <c r="H794" i="16"/>
  <c r="G794" i="16"/>
  <c r="F794" i="16"/>
  <c r="J794" i="16"/>
  <c r="AH1675" i="16" l="1"/>
  <c r="AI1675" i="16"/>
  <c r="AJ1675" i="16"/>
  <c r="AK1675" i="16"/>
  <c r="AL1675" i="16" s="1"/>
  <c r="AG1676" i="16" s="1"/>
  <c r="B795" i="16"/>
  <c r="AI1676" i="16" l="1"/>
  <c r="AK1676" i="16"/>
  <c r="AL1676" i="16" s="1"/>
  <c r="AG1677" i="16" s="1"/>
  <c r="AJ1676" i="16"/>
  <c r="AH1676" i="16"/>
  <c r="I795" i="16"/>
  <c r="J795" i="16"/>
  <c r="E795" i="16"/>
  <c r="F795" i="16"/>
  <c r="H795" i="16"/>
  <c r="G795" i="16"/>
  <c r="C795" i="16"/>
  <c r="D795" i="16" s="1"/>
  <c r="AH1677" i="16" l="1"/>
  <c r="AK1677" i="16"/>
  <c r="AL1677" i="16" s="1"/>
  <c r="AG1678" i="16" s="1"/>
  <c r="AJ1677" i="16"/>
  <c r="AI1677" i="16"/>
  <c r="B796" i="16"/>
  <c r="AJ1678" i="16" l="1"/>
  <c r="AI1678" i="16"/>
  <c r="AK1678" i="16"/>
  <c r="AL1678" i="16" s="1"/>
  <c r="AG1679" i="16" s="1"/>
  <c r="AH1678" i="16"/>
  <c r="E796" i="16"/>
  <c r="C796" i="16"/>
  <c r="D796" i="16" s="1"/>
  <c r="J796" i="16"/>
  <c r="I796" i="16"/>
  <c r="H796" i="16"/>
  <c r="G796" i="16"/>
  <c r="F796" i="16"/>
  <c r="AH1679" i="16" l="1"/>
  <c r="AK1679" i="16"/>
  <c r="AL1679" i="16" s="1"/>
  <c r="AG1680" i="16" s="1"/>
  <c r="AJ1679" i="16"/>
  <c r="AI1679" i="16"/>
  <c r="B797" i="16"/>
  <c r="AK1680" i="16" l="1"/>
  <c r="AL1680" i="16" s="1"/>
  <c r="AG1681" i="16" s="1"/>
  <c r="AH1680" i="16"/>
  <c r="AJ1680" i="16"/>
  <c r="AI1680" i="16"/>
  <c r="G797" i="16"/>
  <c r="H797" i="16"/>
  <c r="C797" i="16"/>
  <c r="D797" i="16" s="1"/>
  <c r="E797" i="16"/>
  <c r="F797" i="16"/>
  <c r="J797" i="16"/>
  <c r="I797" i="16"/>
  <c r="AI1681" i="16" l="1"/>
  <c r="AH1681" i="16"/>
  <c r="AJ1681" i="16"/>
  <c r="AK1681" i="16"/>
  <c r="AL1681" i="16" s="1"/>
  <c r="AG1682" i="16" s="1"/>
  <c r="B798" i="16"/>
  <c r="AI1682" i="16" l="1"/>
  <c r="AJ1682" i="16"/>
  <c r="AK1682" i="16"/>
  <c r="AL1682" i="16" s="1"/>
  <c r="AG1683" i="16" s="1"/>
  <c r="AH1682" i="16"/>
  <c r="E798" i="16"/>
  <c r="I798" i="16"/>
  <c r="F798" i="16"/>
  <c r="C798" i="16"/>
  <c r="D798" i="16" s="1"/>
  <c r="H798" i="16"/>
  <c r="G798" i="16"/>
  <c r="J798" i="16"/>
  <c r="AI1683" i="16" l="1"/>
  <c r="AK1683" i="16"/>
  <c r="AL1683" i="16" s="1"/>
  <c r="AG1684" i="16" s="1"/>
  <c r="AH1683" i="16"/>
  <c r="AJ1683" i="16"/>
  <c r="B799" i="16"/>
  <c r="AK1684" i="16" l="1"/>
  <c r="AL1684" i="16" s="1"/>
  <c r="AG1685" i="16" s="1"/>
  <c r="AH1684" i="16"/>
  <c r="AI1684" i="16"/>
  <c r="AJ1684" i="16"/>
  <c r="C799" i="16"/>
  <c r="D799" i="16" s="1"/>
  <c r="J799" i="16"/>
  <c r="F799" i="16"/>
  <c r="H799" i="16"/>
  <c r="E799" i="16"/>
  <c r="I799" i="16"/>
  <c r="G799" i="16"/>
  <c r="AI1685" i="16" l="1"/>
  <c r="AJ1685" i="16"/>
  <c r="AK1685" i="16"/>
  <c r="AL1685" i="16" s="1"/>
  <c r="AG1686" i="16" s="1"/>
  <c r="AH1685" i="16"/>
  <c r="B800" i="16"/>
  <c r="AI1686" i="16" l="1"/>
  <c r="AH1686" i="16"/>
  <c r="AJ1686" i="16"/>
  <c r="AK1686" i="16"/>
  <c r="AL1686" i="16" s="1"/>
  <c r="AG1687" i="16" s="1"/>
  <c r="C800" i="16"/>
  <c r="D800" i="16" s="1"/>
  <c r="F800" i="16"/>
  <c r="H800" i="16"/>
  <c r="E800" i="16"/>
  <c r="G800" i="16"/>
  <c r="I800" i="16"/>
  <c r="J800" i="16"/>
  <c r="AK1687" i="16" l="1"/>
  <c r="AL1687" i="16" s="1"/>
  <c r="AG1688" i="16" s="1"/>
  <c r="AJ1687" i="16"/>
  <c r="AI1687" i="16"/>
  <c r="AH1687" i="16"/>
  <c r="B801" i="16"/>
  <c r="AJ1688" i="16" l="1"/>
  <c r="AH1688" i="16"/>
  <c r="AI1688" i="16"/>
  <c r="AK1688" i="16"/>
  <c r="AL1688" i="16" s="1"/>
  <c r="AG1689" i="16" s="1"/>
  <c r="C801" i="16"/>
  <c r="D801" i="16" s="1"/>
  <c r="J801" i="16"/>
  <c r="H801" i="16"/>
  <c r="G801" i="16"/>
  <c r="F801" i="16"/>
  <c r="E801" i="16"/>
  <c r="I801" i="16"/>
  <c r="AK1689" i="16" l="1"/>
  <c r="AL1689" i="16" s="1"/>
  <c r="AG1690" i="16" s="1"/>
  <c r="AJ1689" i="16"/>
  <c r="AI1689" i="16"/>
  <c r="AH1689" i="16"/>
  <c r="B802" i="16"/>
  <c r="AK1690" i="16" l="1"/>
  <c r="AL1690" i="16" s="1"/>
  <c r="AG1691" i="16" s="1"/>
  <c r="AH1690" i="16"/>
  <c r="AJ1690" i="16"/>
  <c r="AI1690" i="16"/>
  <c r="C802" i="16"/>
  <c r="D802" i="16" s="1"/>
  <c r="H802" i="16"/>
  <c r="J802" i="16"/>
  <c r="G802" i="16"/>
  <c r="F802" i="16"/>
  <c r="I802" i="16"/>
  <c r="E802" i="16"/>
  <c r="AK1691" i="16" l="1"/>
  <c r="AL1691" i="16" s="1"/>
  <c r="AG1692" i="16" s="1"/>
  <c r="AH1691" i="16"/>
  <c r="AJ1691" i="16"/>
  <c r="AI1691" i="16"/>
  <c r="B803" i="16"/>
  <c r="AI1692" i="16" l="1"/>
  <c r="AK1692" i="16"/>
  <c r="AL1692" i="16" s="1"/>
  <c r="AG1693" i="16" s="1"/>
  <c r="AJ1692" i="16"/>
  <c r="AH1692" i="16"/>
  <c r="I803" i="16"/>
  <c r="H803" i="16"/>
  <c r="F803" i="16"/>
  <c r="G803" i="16"/>
  <c r="C803" i="16"/>
  <c r="D803" i="16" s="1"/>
  <c r="J803" i="16"/>
  <c r="E803" i="16"/>
  <c r="AH1693" i="16" l="1"/>
  <c r="AK1693" i="16"/>
  <c r="AL1693" i="16" s="1"/>
  <c r="AG1694" i="16" s="1"/>
  <c r="AJ1693" i="16"/>
  <c r="AI1693" i="16"/>
  <c r="B804" i="16"/>
  <c r="AJ1694" i="16" l="1"/>
  <c r="AI1694" i="16"/>
  <c r="AK1694" i="16"/>
  <c r="AL1694" i="16" s="1"/>
  <c r="AG1695" i="16" s="1"/>
  <c r="AH1694" i="16"/>
  <c r="G804" i="16"/>
  <c r="F804" i="16"/>
  <c r="E804" i="16"/>
  <c r="I804" i="16"/>
  <c r="H804" i="16"/>
  <c r="C804" i="16"/>
  <c r="D804" i="16" s="1"/>
  <c r="J804" i="16"/>
  <c r="AI1695" i="16" l="1"/>
  <c r="AH1695" i="16"/>
  <c r="AK1695" i="16"/>
  <c r="AL1695" i="16" s="1"/>
  <c r="AG1696" i="16" s="1"/>
  <c r="AJ1695" i="16"/>
  <c r="B805" i="16"/>
  <c r="AJ1696" i="16" l="1"/>
  <c r="AI1696" i="16"/>
  <c r="AH1696" i="16"/>
  <c r="AK1696" i="16"/>
  <c r="AL1696" i="16" s="1"/>
  <c r="AG1697" i="16" s="1"/>
  <c r="E805" i="16"/>
  <c r="H805" i="16"/>
  <c r="I805" i="16"/>
  <c r="G805" i="16"/>
  <c r="J805" i="16"/>
  <c r="C805" i="16"/>
  <c r="D805" i="16" s="1"/>
  <c r="F805" i="16"/>
  <c r="AJ1697" i="16" l="1"/>
  <c r="AK1697" i="16"/>
  <c r="AL1697" i="16" s="1"/>
  <c r="AG1698" i="16" s="1"/>
  <c r="AH1697" i="16"/>
  <c r="AI1697" i="16"/>
  <c r="B806" i="16"/>
  <c r="AK1698" i="16" l="1"/>
  <c r="AL1698" i="16" s="1"/>
  <c r="AG1699" i="16" s="1"/>
  <c r="AI1698" i="16"/>
  <c r="AJ1698" i="16"/>
  <c r="AH1698" i="16"/>
  <c r="I806" i="16"/>
  <c r="H806" i="16"/>
  <c r="J806" i="16"/>
  <c r="C806" i="16"/>
  <c r="D806" i="16" s="1"/>
  <c r="G806" i="16"/>
  <c r="F806" i="16"/>
  <c r="E806" i="16"/>
  <c r="AH1699" i="16" l="1"/>
  <c r="AK1699" i="16"/>
  <c r="AL1699" i="16" s="1"/>
  <c r="AG1700" i="16" s="1"/>
  <c r="AI1699" i="16"/>
  <c r="AJ1699" i="16"/>
  <c r="B807" i="16"/>
  <c r="AH1700" i="16" l="1"/>
  <c r="AJ1700" i="16"/>
  <c r="AK1700" i="16"/>
  <c r="AL1700" i="16" s="1"/>
  <c r="AG1701" i="16" s="1"/>
  <c r="AI1700" i="16"/>
  <c r="H807" i="16"/>
  <c r="C807" i="16"/>
  <c r="D807" i="16" s="1"/>
  <c r="G807" i="16"/>
  <c r="F807" i="16"/>
  <c r="E807" i="16"/>
  <c r="J807" i="16"/>
  <c r="I807" i="16"/>
  <c r="AK1701" i="16" l="1"/>
  <c r="AL1701" i="16" s="1"/>
  <c r="AG1702" i="16" s="1"/>
  <c r="AJ1701" i="16"/>
  <c r="AH1701" i="16"/>
  <c r="AI1701" i="16"/>
  <c r="B808" i="16"/>
  <c r="AI1702" i="16" l="1"/>
  <c r="AK1702" i="16"/>
  <c r="AL1702" i="16" s="1"/>
  <c r="AG1703" i="16" s="1"/>
  <c r="AJ1702" i="16"/>
  <c r="AH1702" i="16"/>
  <c r="F808" i="16"/>
  <c r="H808" i="16"/>
  <c r="E808" i="16"/>
  <c r="C808" i="16"/>
  <c r="D808" i="16" s="1"/>
  <c r="I808" i="16"/>
  <c r="G808" i="16"/>
  <c r="J808" i="16"/>
  <c r="AK1703" i="16" l="1"/>
  <c r="AL1703" i="16" s="1"/>
  <c r="AG1704" i="16" s="1"/>
  <c r="AI1703" i="16"/>
  <c r="AH1703" i="16"/>
  <c r="AJ1703" i="16"/>
  <c r="B809" i="16"/>
  <c r="AH1704" i="16" l="1"/>
  <c r="AI1704" i="16"/>
  <c r="AK1704" i="16"/>
  <c r="AL1704" i="16" s="1"/>
  <c r="AG1705" i="16" s="1"/>
  <c r="AJ1704" i="16"/>
  <c r="I809" i="16"/>
  <c r="G809" i="16"/>
  <c r="F809" i="16"/>
  <c r="H809" i="16"/>
  <c r="J809" i="16"/>
  <c r="E809" i="16"/>
  <c r="C809" i="16"/>
  <c r="D809" i="16" s="1"/>
  <c r="AJ1705" i="16" l="1"/>
  <c r="AI1705" i="16"/>
  <c r="AK1705" i="16"/>
  <c r="AL1705" i="16" s="1"/>
  <c r="AG1706" i="16" s="1"/>
  <c r="AH1705" i="16"/>
  <c r="B810" i="16"/>
  <c r="AK1706" i="16" l="1"/>
  <c r="AL1706" i="16" s="1"/>
  <c r="AG1707" i="16" s="1"/>
  <c r="AI1706" i="16"/>
  <c r="AJ1706" i="16"/>
  <c r="AH1706" i="16"/>
  <c r="H810" i="16"/>
  <c r="C810" i="16"/>
  <c r="D810" i="16" s="1"/>
  <c r="G810" i="16"/>
  <c r="I810" i="16"/>
  <c r="F810" i="16"/>
  <c r="E810" i="16"/>
  <c r="J810" i="16"/>
  <c r="AK1707" i="16" l="1"/>
  <c r="AL1707" i="16" s="1"/>
  <c r="AG1708" i="16" s="1"/>
  <c r="AH1707" i="16"/>
  <c r="AJ1707" i="16"/>
  <c r="AI1707" i="16"/>
  <c r="B811" i="16"/>
  <c r="AK1708" i="16" l="1"/>
  <c r="AL1708" i="16" s="1"/>
  <c r="AG1709" i="16" s="1"/>
  <c r="AJ1708" i="16"/>
  <c r="AH1708" i="16"/>
  <c r="AI1708" i="16"/>
  <c r="F811" i="16"/>
  <c r="C811" i="16"/>
  <c r="D811" i="16" s="1"/>
  <c r="G811" i="16"/>
  <c r="J811" i="16"/>
  <c r="H811" i="16"/>
  <c r="I811" i="16"/>
  <c r="E811" i="16"/>
  <c r="AK1709" i="16" l="1"/>
  <c r="AL1709" i="16" s="1"/>
  <c r="AG1710" i="16" s="1"/>
  <c r="AJ1709" i="16"/>
  <c r="AH1709" i="16"/>
  <c r="AI1709" i="16"/>
  <c r="B812" i="16"/>
  <c r="AI1710" i="16" l="1"/>
  <c r="AK1710" i="16"/>
  <c r="AL1710" i="16" s="1"/>
  <c r="AG1711" i="16" s="1"/>
  <c r="AH1710" i="16"/>
  <c r="AJ1710" i="16"/>
  <c r="F812" i="16"/>
  <c r="H812" i="16"/>
  <c r="I812" i="16"/>
  <c r="G812" i="16"/>
  <c r="C812" i="16"/>
  <c r="D812" i="16" s="1"/>
  <c r="E812" i="16"/>
  <c r="J812" i="16"/>
  <c r="AK1711" i="16" l="1"/>
  <c r="AL1711" i="16" s="1"/>
  <c r="AG1712" i="16" s="1"/>
  <c r="AJ1711" i="16"/>
  <c r="AH1711" i="16"/>
  <c r="AI1711" i="16"/>
  <c r="B813" i="16"/>
  <c r="AI1712" i="16" l="1"/>
  <c r="AH1712" i="16"/>
  <c r="AJ1712" i="16"/>
  <c r="AK1712" i="16"/>
  <c r="AL1712" i="16" s="1"/>
  <c r="AG1713" i="16" s="1"/>
  <c r="C813" i="16"/>
  <c r="D813" i="16" s="1"/>
  <c r="J813" i="16"/>
  <c r="E813" i="16"/>
  <c r="H813" i="16"/>
  <c r="F813" i="16"/>
  <c r="I813" i="16"/>
  <c r="G813" i="16"/>
  <c r="AI1713" i="16" l="1"/>
  <c r="AK1713" i="16"/>
  <c r="AL1713" i="16" s="1"/>
  <c r="AG1714" i="16" s="1"/>
  <c r="AJ1713" i="16"/>
  <c r="AH1713" i="16"/>
  <c r="B814" i="16"/>
  <c r="AJ1714" i="16" l="1"/>
  <c r="AK1714" i="16"/>
  <c r="AL1714" i="16" s="1"/>
  <c r="AG1715" i="16" s="1"/>
  <c r="AH1714" i="16"/>
  <c r="AI1714" i="16"/>
  <c r="H814" i="16"/>
  <c r="I814" i="16"/>
  <c r="F814" i="16"/>
  <c r="J814" i="16"/>
  <c r="E814" i="16"/>
  <c r="C814" i="16"/>
  <c r="D814" i="16" s="1"/>
  <c r="G814" i="16"/>
  <c r="AJ1715" i="16" l="1"/>
  <c r="AH1715" i="16"/>
  <c r="AK1715" i="16"/>
  <c r="AL1715" i="16" s="1"/>
  <c r="AG1716" i="16" s="1"/>
  <c r="AI1715" i="16"/>
  <c r="B815" i="16"/>
  <c r="AJ1716" i="16" l="1"/>
  <c r="AK1716" i="16"/>
  <c r="AL1716" i="16" s="1"/>
  <c r="AG1717" i="16" s="1"/>
  <c r="AI1716" i="16"/>
  <c r="AH1716" i="16"/>
  <c r="C815" i="16"/>
  <c r="D815" i="16" s="1"/>
  <c r="J815" i="16"/>
  <c r="F815" i="16"/>
  <c r="H815" i="16"/>
  <c r="G815" i="16"/>
  <c r="E815" i="16"/>
  <c r="I815" i="16"/>
  <c r="AJ1717" i="16" l="1"/>
  <c r="AK1717" i="16"/>
  <c r="AL1717" i="16" s="1"/>
  <c r="AG1718" i="16" s="1"/>
  <c r="AH1717" i="16"/>
  <c r="AI1717" i="16"/>
  <c r="B816" i="16"/>
  <c r="AI1718" i="16" l="1"/>
  <c r="AK1718" i="16"/>
  <c r="AL1718" i="16" s="1"/>
  <c r="AG1719" i="16" s="1"/>
  <c r="AH1718" i="16"/>
  <c r="AJ1718" i="16"/>
  <c r="H816" i="16"/>
  <c r="C816" i="16"/>
  <c r="D816" i="16" s="1"/>
  <c r="J816" i="16"/>
  <c r="I816" i="16"/>
  <c r="F816" i="16"/>
  <c r="E816" i="16"/>
  <c r="G816" i="16"/>
  <c r="AH1719" i="16" l="1"/>
  <c r="AI1719" i="16"/>
  <c r="AK1719" i="16"/>
  <c r="AL1719" i="16" s="1"/>
  <c r="AG1720" i="16" s="1"/>
  <c r="AJ1719" i="16"/>
  <c r="B817" i="16"/>
  <c r="AH1720" i="16" l="1"/>
  <c r="AI1720" i="16"/>
  <c r="AJ1720" i="16"/>
  <c r="AK1720" i="16"/>
  <c r="AL1720" i="16" s="1"/>
  <c r="AG1721" i="16" s="1"/>
  <c r="G817" i="16"/>
  <c r="F817" i="16"/>
  <c r="C817" i="16"/>
  <c r="D817" i="16" s="1"/>
  <c r="H817" i="16"/>
  <c r="I817" i="16"/>
  <c r="J817" i="16"/>
  <c r="E817" i="16"/>
  <c r="AK1721" i="16" l="1"/>
  <c r="AL1721" i="16" s="1"/>
  <c r="AG1722" i="16" s="1"/>
  <c r="AJ1721" i="16"/>
  <c r="AH1721" i="16"/>
  <c r="AI1721" i="16"/>
  <c r="B818" i="16"/>
  <c r="AH1722" i="16" l="1"/>
  <c r="AK1722" i="16"/>
  <c r="AL1722" i="16" s="1"/>
  <c r="AG1723" i="16" s="1"/>
  <c r="AI1722" i="16"/>
  <c r="AJ1722" i="16"/>
  <c r="E818" i="16"/>
  <c r="C818" i="16"/>
  <c r="D818" i="16" s="1"/>
  <c r="J818" i="16"/>
  <c r="G818" i="16"/>
  <c r="F818" i="16"/>
  <c r="I818" i="16"/>
  <c r="H818" i="16"/>
  <c r="AJ1723" i="16" l="1"/>
  <c r="AK1723" i="16"/>
  <c r="AL1723" i="16" s="1"/>
  <c r="AG1724" i="16" s="1"/>
  <c r="AH1723" i="16"/>
  <c r="AI1723" i="16"/>
  <c r="B819" i="16"/>
  <c r="AK1724" i="16" l="1"/>
  <c r="AL1724" i="16" s="1"/>
  <c r="AG1725" i="16" s="1"/>
  <c r="AI1724" i="16"/>
  <c r="AH1724" i="16"/>
  <c r="AJ1724" i="16"/>
  <c r="C819" i="16"/>
  <c r="D819" i="16" s="1"/>
  <c r="H819" i="16"/>
  <c r="F819" i="16"/>
  <c r="I819" i="16"/>
  <c r="G819" i="16"/>
  <c r="J819" i="16"/>
  <c r="E819" i="16"/>
  <c r="AK1725" i="16" l="1"/>
  <c r="AL1725" i="16" s="1"/>
  <c r="AG1726" i="16" s="1"/>
  <c r="AI1725" i="16"/>
  <c r="AH1725" i="16"/>
  <c r="AJ1725" i="16"/>
  <c r="B820" i="16"/>
  <c r="AI1726" i="16" l="1"/>
  <c r="AH1726" i="16"/>
  <c r="AK1726" i="16"/>
  <c r="AL1726" i="16" s="1"/>
  <c r="AG1727" i="16" s="1"/>
  <c r="AJ1726" i="16"/>
  <c r="G820" i="16"/>
  <c r="I820" i="16"/>
  <c r="H820" i="16"/>
  <c r="J820" i="16"/>
  <c r="F820" i="16"/>
  <c r="E820" i="16"/>
  <c r="C820" i="16"/>
  <c r="D820" i="16" s="1"/>
  <c r="AI1727" i="16" l="1"/>
  <c r="AK1727" i="16"/>
  <c r="AL1727" i="16" s="1"/>
  <c r="AG1728" i="16" s="1"/>
  <c r="AJ1727" i="16"/>
  <c r="AH1727" i="16"/>
  <c r="B821" i="16"/>
  <c r="AH1728" i="16" l="1"/>
  <c r="AI1728" i="16"/>
  <c r="AK1728" i="16"/>
  <c r="AL1728" i="16" s="1"/>
  <c r="AG1729" i="16" s="1"/>
  <c r="AJ1728" i="16"/>
  <c r="E821" i="16"/>
  <c r="I821" i="16"/>
  <c r="G821" i="16"/>
  <c r="C821" i="16"/>
  <c r="D821" i="16" s="1"/>
  <c r="F821" i="16"/>
  <c r="J821" i="16"/>
  <c r="H821" i="16"/>
  <c r="AI1729" i="16" l="1"/>
  <c r="AJ1729" i="16"/>
  <c r="AK1729" i="16"/>
  <c r="AL1729" i="16" s="1"/>
  <c r="AG1730" i="16" s="1"/>
  <c r="AH1729" i="16"/>
  <c r="B822" i="16"/>
  <c r="AI1730" i="16" l="1"/>
  <c r="AK1730" i="16"/>
  <c r="AL1730" i="16" s="1"/>
  <c r="AG1731" i="16" s="1"/>
  <c r="AH1730" i="16"/>
  <c r="AJ1730" i="16"/>
  <c r="C822" i="16"/>
  <c r="D822" i="16" s="1"/>
  <c r="I822" i="16"/>
  <c r="H822" i="16"/>
  <c r="E822" i="16"/>
  <c r="F822" i="16"/>
  <c r="G822" i="16"/>
  <c r="J822" i="16"/>
  <c r="AJ1731" i="16" l="1"/>
  <c r="AI1731" i="16"/>
  <c r="AK1731" i="16"/>
  <c r="AL1731" i="16" s="1"/>
  <c r="AG1732" i="16" s="1"/>
  <c r="AH1731" i="16"/>
  <c r="B823" i="16"/>
  <c r="AJ1732" i="16" l="1"/>
  <c r="AH1732" i="16"/>
  <c r="AI1732" i="16"/>
  <c r="AK1732" i="16"/>
  <c r="AL1732" i="16" s="1"/>
  <c r="AG1733" i="16" s="1"/>
  <c r="H823" i="16"/>
  <c r="J823" i="16"/>
  <c r="C823" i="16"/>
  <c r="D823" i="16" s="1"/>
  <c r="G823" i="16"/>
  <c r="F823" i="16"/>
  <c r="I823" i="16"/>
  <c r="E823" i="16"/>
  <c r="AH1733" i="16" l="1"/>
  <c r="AK1733" i="16"/>
  <c r="AL1733" i="16" s="1"/>
  <c r="AG1734" i="16" s="1"/>
  <c r="AI1733" i="16"/>
  <c r="AJ1733" i="16"/>
  <c r="B824" i="16"/>
  <c r="AI1734" i="16" l="1"/>
  <c r="AJ1734" i="16"/>
  <c r="AK1734" i="16"/>
  <c r="AL1734" i="16" s="1"/>
  <c r="AG1735" i="16" s="1"/>
  <c r="AH1734" i="16"/>
  <c r="F824" i="16"/>
  <c r="C824" i="16"/>
  <c r="D824" i="16" s="1"/>
  <c r="E824" i="16"/>
  <c r="I824" i="16"/>
  <c r="H824" i="16"/>
  <c r="J824" i="16"/>
  <c r="G824" i="16"/>
  <c r="AK1735" i="16" l="1"/>
  <c r="AL1735" i="16" s="1"/>
  <c r="AG1736" i="16" s="1"/>
  <c r="AI1735" i="16"/>
  <c r="AH1735" i="16"/>
  <c r="AJ1735" i="16"/>
  <c r="B825" i="16"/>
  <c r="AI1736" i="16" l="1"/>
  <c r="AH1736" i="16"/>
  <c r="AJ1736" i="16"/>
  <c r="AK1736" i="16"/>
  <c r="AL1736" i="16" s="1"/>
  <c r="AG1737" i="16" s="1"/>
  <c r="H825" i="16"/>
  <c r="G825" i="16"/>
  <c r="I825" i="16"/>
  <c r="J825" i="16"/>
  <c r="C825" i="16"/>
  <c r="D825" i="16" s="1"/>
  <c r="F825" i="16"/>
  <c r="E825" i="16"/>
  <c r="AI1737" i="16" l="1"/>
  <c r="AK1737" i="16"/>
  <c r="AL1737" i="16" s="1"/>
  <c r="AG1738" i="16" s="1"/>
  <c r="AJ1737" i="16"/>
  <c r="AH1737" i="16"/>
  <c r="B826" i="16"/>
  <c r="AK1738" i="16" l="1"/>
  <c r="AL1738" i="16" s="1"/>
  <c r="AG1739" i="16" s="1"/>
  <c r="AI1738" i="16"/>
  <c r="AH1738" i="16"/>
  <c r="AJ1738" i="16"/>
  <c r="H826" i="16"/>
  <c r="I826" i="16"/>
  <c r="G826" i="16"/>
  <c r="F826" i="16"/>
  <c r="E826" i="16"/>
  <c r="C826" i="16"/>
  <c r="D826" i="16" s="1"/>
  <c r="J826" i="16"/>
  <c r="AK1739" i="16" l="1"/>
  <c r="AL1739" i="16" s="1"/>
  <c r="AG1740" i="16" s="1"/>
  <c r="AI1739" i="16"/>
  <c r="AJ1739" i="16"/>
  <c r="AH1739" i="16"/>
  <c r="B827" i="16"/>
  <c r="AI1740" i="16" l="1"/>
  <c r="AK1740" i="16"/>
  <c r="AL1740" i="16" s="1"/>
  <c r="AG1741" i="16" s="1"/>
  <c r="AH1740" i="16"/>
  <c r="AJ1740" i="16"/>
  <c r="I827" i="16"/>
  <c r="J827" i="16"/>
  <c r="H827" i="16"/>
  <c r="E827" i="16"/>
  <c r="G827" i="16"/>
  <c r="F827" i="16"/>
  <c r="C827" i="16"/>
  <c r="D827" i="16" s="1"/>
  <c r="AJ1741" i="16" l="1"/>
  <c r="AK1741" i="16"/>
  <c r="AL1741" i="16" s="1"/>
  <c r="AG1742" i="16" s="1"/>
  <c r="AI1741" i="16"/>
  <c r="AH1741" i="16"/>
  <c r="B828" i="16"/>
  <c r="AJ1742" i="16" l="1"/>
  <c r="AK1742" i="16"/>
  <c r="AL1742" i="16" s="1"/>
  <c r="AG1743" i="16" s="1"/>
  <c r="AI1742" i="16"/>
  <c r="AH1742" i="16"/>
  <c r="G828" i="16"/>
  <c r="C828" i="16"/>
  <c r="D828" i="16" s="1"/>
  <c r="J828" i="16"/>
  <c r="H828" i="16"/>
  <c r="F828" i="16"/>
  <c r="I828" i="16"/>
  <c r="E828" i="16"/>
  <c r="AK1743" i="16" l="1"/>
  <c r="AL1743" i="16" s="1"/>
  <c r="AG1744" i="16" s="1"/>
  <c r="AJ1743" i="16"/>
  <c r="AH1743" i="16"/>
  <c r="AI1743" i="16"/>
  <c r="B829" i="16"/>
  <c r="AK1744" i="16" l="1"/>
  <c r="AL1744" i="16" s="1"/>
  <c r="AG1745" i="16" s="1"/>
  <c r="AI1744" i="16"/>
  <c r="AJ1744" i="16"/>
  <c r="AH1744" i="16"/>
  <c r="E829" i="16"/>
  <c r="H829" i="16"/>
  <c r="F829" i="16"/>
  <c r="C829" i="16"/>
  <c r="D829" i="16" s="1"/>
  <c r="I829" i="16"/>
  <c r="J829" i="16"/>
  <c r="G829" i="16"/>
  <c r="AK1745" i="16" l="1"/>
  <c r="AL1745" i="16" s="1"/>
  <c r="AG1746" i="16" s="1"/>
  <c r="AI1745" i="16"/>
  <c r="AH1745" i="16"/>
  <c r="AJ1745" i="16"/>
  <c r="B830" i="16"/>
  <c r="AI1746" i="16" l="1"/>
  <c r="AH1746" i="16"/>
  <c r="AK1746" i="16"/>
  <c r="AL1746" i="16" s="1"/>
  <c r="AG1747" i="16" s="1"/>
  <c r="AJ1746" i="16"/>
  <c r="C830" i="16"/>
  <c r="D830" i="16" s="1"/>
  <c r="F830" i="16"/>
  <c r="J830" i="16"/>
  <c r="I830" i="16"/>
  <c r="G830" i="16"/>
  <c r="H830" i="16"/>
  <c r="E830" i="16"/>
  <c r="AJ1747" i="16" l="1"/>
  <c r="AK1747" i="16"/>
  <c r="AL1747" i="16" s="1"/>
  <c r="AG1748" i="16" s="1"/>
  <c r="AI1747" i="16"/>
  <c r="AH1747" i="16"/>
  <c r="B831" i="16"/>
  <c r="AK1748" i="16" l="1"/>
  <c r="AL1748" i="16" s="1"/>
  <c r="AG1749" i="16" s="1"/>
  <c r="AJ1748" i="16"/>
  <c r="AI1748" i="16"/>
  <c r="AH1748" i="16"/>
  <c r="I831" i="16"/>
  <c r="E831" i="16"/>
  <c r="F831" i="16"/>
  <c r="G831" i="16"/>
  <c r="C831" i="16"/>
  <c r="D831" i="16" s="1"/>
  <c r="J831" i="16"/>
  <c r="H831" i="16"/>
  <c r="AI1749" i="16" l="1"/>
  <c r="AH1749" i="16"/>
  <c r="AK1749" i="16"/>
  <c r="AL1749" i="16" s="1"/>
  <c r="AG1750" i="16" s="1"/>
  <c r="AJ1749" i="16"/>
  <c r="B832" i="16"/>
  <c r="AJ1750" i="16" l="1"/>
  <c r="AI1750" i="16"/>
  <c r="AK1750" i="16"/>
  <c r="AL1750" i="16" s="1"/>
  <c r="AG1751" i="16" s="1"/>
  <c r="AH1750" i="16"/>
  <c r="G832" i="16"/>
  <c r="F832" i="16"/>
  <c r="E832" i="16"/>
  <c r="C832" i="16"/>
  <c r="D832" i="16" s="1"/>
  <c r="I832" i="16"/>
  <c r="H832" i="16"/>
  <c r="J832" i="16"/>
  <c r="AH1751" i="16" l="1"/>
  <c r="AK1751" i="16"/>
  <c r="AL1751" i="16" s="1"/>
  <c r="AG1752" i="16" s="1"/>
  <c r="AI1751" i="16"/>
  <c r="AJ1751" i="16"/>
  <c r="B833" i="16"/>
  <c r="AH1752" i="16" l="1"/>
  <c r="AJ1752" i="16"/>
  <c r="AI1752" i="16"/>
  <c r="AK1752" i="16"/>
  <c r="AL1752" i="16" s="1"/>
  <c r="AG1753" i="16" s="1"/>
  <c r="I833" i="16"/>
  <c r="J833" i="16"/>
  <c r="F833" i="16"/>
  <c r="C833" i="16"/>
  <c r="D833" i="16" s="1"/>
  <c r="E833" i="16"/>
  <c r="G833" i="16"/>
  <c r="H833" i="16"/>
  <c r="AH1753" i="16" l="1"/>
  <c r="AJ1753" i="16"/>
  <c r="AK1753" i="16"/>
  <c r="AL1753" i="16" s="1"/>
  <c r="AG1754" i="16" s="1"/>
  <c r="AI1753" i="16"/>
  <c r="B834" i="16"/>
  <c r="AK1754" i="16" l="1"/>
  <c r="AL1754" i="16" s="1"/>
  <c r="AG1755" i="16" s="1"/>
  <c r="AI1754" i="16"/>
  <c r="AH1754" i="16"/>
  <c r="AJ1754" i="16"/>
  <c r="I834" i="16"/>
  <c r="C834" i="16"/>
  <c r="D834" i="16" s="1"/>
  <c r="G834" i="16"/>
  <c r="F834" i="16"/>
  <c r="E834" i="16"/>
  <c r="J834" i="16"/>
  <c r="H834" i="16"/>
  <c r="AH1755" i="16" l="1"/>
  <c r="AI1755" i="16"/>
  <c r="AK1755" i="16"/>
  <c r="AL1755" i="16" s="1"/>
  <c r="AG1756" i="16" s="1"/>
  <c r="AJ1755" i="16"/>
  <c r="B835" i="16"/>
  <c r="AI1756" i="16" l="1"/>
  <c r="AJ1756" i="16"/>
  <c r="AH1756" i="16"/>
  <c r="AK1756" i="16"/>
  <c r="AL1756" i="16" s="1"/>
  <c r="AG1757" i="16" s="1"/>
  <c r="F835" i="16"/>
  <c r="J835" i="16"/>
  <c r="E835" i="16"/>
  <c r="H835" i="16"/>
  <c r="I835" i="16"/>
  <c r="C835" i="16"/>
  <c r="D835" i="16" s="1"/>
  <c r="G835" i="16"/>
  <c r="AH1757" i="16" l="1"/>
  <c r="AK1757" i="16"/>
  <c r="AL1757" i="16" s="1"/>
  <c r="AG1758" i="16" s="1"/>
  <c r="AJ1757" i="16"/>
  <c r="AI1757" i="16"/>
  <c r="B836" i="16"/>
  <c r="AI1758" i="16" l="1"/>
  <c r="AJ1758" i="16"/>
  <c r="AK1758" i="16"/>
  <c r="AL1758" i="16" s="1"/>
  <c r="AG1759" i="16" s="1"/>
  <c r="AH1758" i="16"/>
  <c r="E836" i="16"/>
  <c r="C836" i="16"/>
  <c r="D836" i="16" s="1"/>
  <c r="F836" i="16"/>
  <c r="I836" i="16"/>
  <c r="H836" i="16"/>
  <c r="J836" i="16"/>
  <c r="G836" i="16"/>
  <c r="AH1759" i="16" l="1"/>
  <c r="AK1759" i="16"/>
  <c r="AL1759" i="16" s="1"/>
  <c r="AG1760" i="16" s="1"/>
  <c r="AJ1759" i="16"/>
  <c r="AI1759" i="16"/>
  <c r="B837" i="16"/>
  <c r="AI1760" i="16" l="1"/>
  <c r="AJ1760" i="16"/>
  <c r="AK1760" i="16"/>
  <c r="AL1760" i="16" s="1"/>
  <c r="AG1761" i="16" s="1"/>
  <c r="AH1760" i="16"/>
  <c r="C837" i="16"/>
  <c r="D837" i="16" s="1"/>
  <c r="G837" i="16"/>
  <c r="I837" i="16"/>
  <c r="F837" i="16"/>
  <c r="J837" i="16"/>
  <c r="E837" i="16"/>
  <c r="H837" i="16"/>
  <c r="AH1761" i="16" l="1"/>
  <c r="AJ1761" i="16"/>
  <c r="AI1761" i="16"/>
  <c r="AK1761" i="16"/>
  <c r="AL1761" i="16" s="1"/>
  <c r="AG1762" i="16" s="1"/>
  <c r="B838" i="16"/>
  <c r="AK1762" i="16" l="1"/>
  <c r="AL1762" i="16" s="1"/>
  <c r="AG1763" i="16" s="1"/>
  <c r="AI1762" i="16"/>
  <c r="AH1762" i="16"/>
  <c r="AJ1762" i="16"/>
  <c r="H838" i="16"/>
  <c r="I838" i="16"/>
  <c r="C838" i="16"/>
  <c r="D838" i="16" s="1"/>
  <c r="E838" i="16"/>
  <c r="F838" i="16"/>
  <c r="G838" i="16"/>
  <c r="J838" i="16"/>
  <c r="AJ1763" i="16" l="1"/>
  <c r="AK1763" i="16"/>
  <c r="AL1763" i="16" s="1"/>
  <c r="AG1764" i="16" s="1"/>
  <c r="AI1763" i="16"/>
  <c r="AH1763" i="16"/>
  <c r="B839" i="16"/>
  <c r="AH1764" i="16" l="1"/>
  <c r="AK1764" i="16"/>
  <c r="AL1764" i="16" s="1"/>
  <c r="AG1765" i="16" s="1"/>
  <c r="AJ1764" i="16"/>
  <c r="AI1764" i="16"/>
  <c r="F839" i="16"/>
  <c r="J839" i="16"/>
  <c r="G839" i="16"/>
  <c r="C839" i="16"/>
  <c r="D839" i="16" s="1"/>
  <c r="I839" i="16"/>
  <c r="E839" i="16"/>
  <c r="H839" i="16"/>
  <c r="AH1765" i="16" l="1"/>
  <c r="AI1765" i="16"/>
  <c r="AK1765" i="16"/>
  <c r="AL1765" i="16" s="1"/>
  <c r="AG1766" i="16" s="1"/>
  <c r="AJ1765" i="16"/>
  <c r="B840" i="16"/>
  <c r="AH1766" i="16" l="1"/>
  <c r="AI1766" i="16"/>
  <c r="AK1766" i="16"/>
  <c r="AL1766" i="16" s="1"/>
  <c r="AG1767" i="16" s="1"/>
  <c r="AJ1766" i="16"/>
  <c r="E840" i="16"/>
  <c r="F840" i="16"/>
  <c r="G840" i="16"/>
  <c r="J840" i="16"/>
  <c r="C840" i="16"/>
  <c r="D840" i="16" s="1"/>
  <c r="I840" i="16"/>
  <c r="H840" i="16"/>
  <c r="AJ1767" i="16" l="1"/>
  <c r="AI1767" i="16"/>
  <c r="AK1767" i="16"/>
  <c r="AL1767" i="16" s="1"/>
  <c r="AG1768" i="16" s="1"/>
  <c r="AH1767" i="16"/>
  <c r="B841" i="16"/>
  <c r="AI1768" i="16" l="1"/>
  <c r="AH1768" i="16"/>
  <c r="AK1768" i="16"/>
  <c r="AL1768" i="16" s="1"/>
  <c r="AG1769" i="16" s="1"/>
  <c r="AJ1768" i="16"/>
  <c r="G841" i="16"/>
  <c r="I841" i="16"/>
  <c r="C841" i="16"/>
  <c r="D841" i="16" s="1"/>
  <c r="F841" i="16"/>
  <c r="H841" i="16"/>
  <c r="J841" i="16"/>
  <c r="E841" i="16"/>
  <c r="AI1769" i="16" l="1"/>
  <c r="AK1769" i="16"/>
  <c r="AL1769" i="16" s="1"/>
  <c r="AG1770" i="16" s="1"/>
  <c r="AJ1769" i="16"/>
  <c r="AH1769" i="16"/>
  <c r="B842" i="16"/>
  <c r="AK1770" i="16" l="1"/>
  <c r="AL1770" i="16" s="1"/>
  <c r="AG1771" i="16" s="1"/>
  <c r="AH1770" i="16"/>
  <c r="AI1770" i="16"/>
  <c r="AJ1770" i="16"/>
  <c r="F842" i="16"/>
  <c r="E842" i="16"/>
  <c r="I842" i="16"/>
  <c r="H842" i="16"/>
  <c r="C842" i="16"/>
  <c r="D842" i="16" s="1"/>
  <c r="G842" i="16"/>
  <c r="J842" i="16"/>
  <c r="AI1771" i="16" l="1"/>
  <c r="AJ1771" i="16"/>
  <c r="AH1771" i="16"/>
  <c r="AK1771" i="16"/>
  <c r="AL1771" i="16" s="1"/>
  <c r="AG1772" i="16" s="1"/>
  <c r="B843" i="16"/>
  <c r="AJ1772" i="16" l="1"/>
  <c r="AK1772" i="16"/>
  <c r="AL1772" i="16" s="1"/>
  <c r="AG1773" i="16" s="1"/>
  <c r="AH1772" i="16"/>
  <c r="AI1772" i="16"/>
  <c r="F843" i="16"/>
  <c r="J843" i="16"/>
  <c r="E843" i="16"/>
  <c r="G843" i="16"/>
  <c r="C843" i="16"/>
  <c r="D843" i="16" s="1"/>
  <c r="I843" i="16"/>
  <c r="H843" i="16"/>
  <c r="AK1773" i="16" l="1"/>
  <c r="AL1773" i="16" s="1"/>
  <c r="AG1774" i="16" s="1"/>
  <c r="AI1773" i="16"/>
  <c r="AJ1773" i="16"/>
  <c r="AH1773" i="16"/>
  <c r="B844" i="16"/>
  <c r="AI1774" i="16" l="1"/>
  <c r="AJ1774" i="16"/>
  <c r="AK1774" i="16"/>
  <c r="AL1774" i="16" s="1"/>
  <c r="AG1775" i="16" s="1"/>
  <c r="AH1774" i="16"/>
  <c r="G844" i="16"/>
  <c r="C844" i="16"/>
  <c r="D844" i="16" s="1"/>
  <c r="E844" i="16"/>
  <c r="I844" i="16"/>
  <c r="F844" i="16"/>
  <c r="J844" i="16"/>
  <c r="H844" i="16"/>
  <c r="AK1775" i="16" l="1"/>
  <c r="AL1775" i="16" s="1"/>
  <c r="AG1776" i="16" s="1"/>
  <c r="AI1775" i="16"/>
  <c r="AH1775" i="16"/>
  <c r="AJ1775" i="16"/>
  <c r="B845" i="16"/>
  <c r="AJ1776" i="16" l="1"/>
  <c r="AH1776" i="16"/>
  <c r="AK1776" i="16"/>
  <c r="AL1776" i="16" s="1"/>
  <c r="AG1777" i="16" s="1"/>
  <c r="AI1776" i="16"/>
  <c r="H845" i="16"/>
  <c r="I845" i="16"/>
  <c r="C845" i="16"/>
  <c r="D845" i="16" s="1"/>
  <c r="J845" i="16"/>
  <c r="F845" i="16"/>
  <c r="E845" i="16"/>
  <c r="G845" i="16"/>
  <c r="AH1777" i="16" l="1"/>
  <c r="AI1777" i="16"/>
  <c r="AJ1777" i="16"/>
  <c r="AK1777" i="16"/>
  <c r="AL1777" i="16" s="1"/>
  <c r="AG1778" i="16" s="1"/>
  <c r="B846" i="16"/>
  <c r="AK1778" i="16" l="1"/>
  <c r="AL1778" i="16" s="1"/>
  <c r="AG1779" i="16" s="1"/>
  <c r="AH1778" i="16"/>
  <c r="AJ1778" i="16"/>
  <c r="AI1778" i="16"/>
  <c r="H846" i="16"/>
  <c r="F846" i="16"/>
  <c r="G846" i="16"/>
  <c r="J846" i="16"/>
  <c r="E846" i="16"/>
  <c r="I846" i="16"/>
  <c r="C846" i="16"/>
  <c r="D846" i="16" s="1"/>
  <c r="AK1779" i="16" l="1"/>
  <c r="AL1779" i="16" s="1"/>
  <c r="AG1780" i="16" s="1"/>
  <c r="AH1779" i="16"/>
  <c r="AJ1779" i="16"/>
  <c r="AI1779" i="16"/>
  <c r="B847" i="16"/>
  <c r="AK1780" i="16" l="1"/>
  <c r="AL1780" i="16" s="1"/>
  <c r="AG1781" i="16" s="1"/>
  <c r="AH1780" i="16"/>
  <c r="AI1780" i="16"/>
  <c r="AJ1780" i="16"/>
  <c r="I847" i="16"/>
  <c r="G847" i="16"/>
  <c r="H847" i="16"/>
  <c r="C847" i="16"/>
  <c r="D847" i="16" s="1"/>
  <c r="F847" i="16"/>
  <c r="J847" i="16"/>
  <c r="E847" i="16"/>
  <c r="AJ1781" i="16" l="1"/>
  <c r="AI1781" i="16"/>
  <c r="AK1781" i="16"/>
  <c r="AL1781" i="16" s="1"/>
  <c r="AG1782" i="16" s="1"/>
  <c r="AH1781" i="16"/>
  <c r="B848" i="16"/>
  <c r="AI1782" i="16" l="1"/>
  <c r="AH1782" i="16"/>
  <c r="AK1782" i="16"/>
  <c r="AL1782" i="16" s="1"/>
  <c r="AG1783" i="16" s="1"/>
  <c r="AJ1782" i="16"/>
  <c r="E848" i="16"/>
  <c r="G848" i="16"/>
  <c r="F848" i="16"/>
  <c r="I848" i="16"/>
  <c r="H848" i="16"/>
  <c r="C848" i="16"/>
  <c r="D848" i="16" s="1"/>
  <c r="J848" i="16"/>
  <c r="AH1783" i="16" l="1"/>
  <c r="AI1783" i="16"/>
  <c r="AJ1783" i="16"/>
  <c r="AK1783" i="16"/>
  <c r="AL1783" i="16" s="1"/>
  <c r="AG1784" i="16" s="1"/>
  <c r="B849" i="16"/>
  <c r="AH1784" i="16" l="1"/>
  <c r="AI1784" i="16"/>
  <c r="AJ1784" i="16"/>
  <c r="AK1784" i="16"/>
  <c r="AL1784" i="16" s="1"/>
  <c r="AG1785" i="16" s="1"/>
  <c r="H849" i="16"/>
  <c r="J849" i="16"/>
  <c r="E849" i="16"/>
  <c r="I849" i="16"/>
  <c r="F849" i="16"/>
  <c r="G849" i="16"/>
  <c r="C849" i="16"/>
  <c r="D849" i="16" s="1"/>
  <c r="AI1785" i="16" l="1"/>
  <c r="AJ1785" i="16"/>
  <c r="AH1785" i="16"/>
  <c r="AK1785" i="16"/>
  <c r="AL1785" i="16" s="1"/>
  <c r="AG1786" i="16" s="1"/>
  <c r="B850" i="16"/>
  <c r="AI1786" i="16" l="1"/>
  <c r="AJ1786" i="16"/>
  <c r="AK1786" i="16"/>
  <c r="AL1786" i="16" s="1"/>
  <c r="AG1787" i="16" s="1"/>
  <c r="AH1786" i="16"/>
  <c r="F850" i="16"/>
  <c r="G850" i="16"/>
  <c r="E850" i="16"/>
  <c r="H850" i="16"/>
  <c r="C850" i="16"/>
  <c r="D850" i="16" s="1"/>
  <c r="J850" i="16"/>
  <c r="I850" i="16"/>
  <c r="AH1787" i="16" l="1"/>
  <c r="AK1787" i="16"/>
  <c r="AL1787" i="16" s="1"/>
  <c r="AG1788" i="16" s="1"/>
  <c r="AJ1787" i="16"/>
  <c r="AI1787" i="16"/>
  <c r="B851" i="16"/>
  <c r="AI1788" i="16" l="1"/>
  <c r="AH1788" i="16"/>
  <c r="AK1788" i="16"/>
  <c r="AL1788" i="16" s="1"/>
  <c r="AG1789" i="16" s="1"/>
  <c r="AJ1788" i="16"/>
  <c r="F851" i="16"/>
  <c r="J851" i="16"/>
  <c r="I851" i="16"/>
  <c r="H851" i="16"/>
  <c r="C851" i="16"/>
  <c r="D851" i="16" s="1"/>
  <c r="G851" i="16"/>
  <c r="E851" i="16"/>
  <c r="AH1789" i="16" l="1"/>
  <c r="AJ1789" i="16"/>
  <c r="AK1789" i="16"/>
  <c r="AL1789" i="16" s="1"/>
  <c r="AG1790" i="16" s="1"/>
  <c r="AI1789" i="16"/>
  <c r="B852" i="16"/>
  <c r="AI1790" i="16" l="1"/>
  <c r="AK1790" i="16"/>
  <c r="AL1790" i="16" s="1"/>
  <c r="AG1791" i="16" s="1"/>
  <c r="AH1790" i="16"/>
  <c r="AJ1790" i="16"/>
  <c r="E852" i="16"/>
  <c r="C852" i="16"/>
  <c r="D852" i="16" s="1"/>
  <c r="H852" i="16"/>
  <c r="F852" i="16"/>
  <c r="I852" i="16"/>
  <c r="J852" i="16"/>
  <c r="G852" i="16"/>
  <c r="AH1791" i="16" l="1"/>
  <c r="AJ1791" i="16"/>
  <c r="AK1791" i="16"/>
  <c r="AL1791" i="16" s="1"/>
  <c r="AG1792" i="16" s="1"/>
  <c r="AI1791" i="16"/>
  <c r="B853" i="16"/>
  <c r="AH1792" i="16" l="1"/>
  <c r="AJ1792" i="16"/>
  <c r="AI1792" i="16"/>
  <c r="AK1792" i="16"/>
  <c r="AL1792" i="16" s="1"/>
  <c r="AG1793" i="16" s="1"/>
  <c r="C853" i="16"/>
  <c r="D853" i="16" s="1"/>
  <c r="E853" i="16"/>
  <c r="G853" i="16"/>
  <c r="H853" i="16"/>
  <c r="J853" i="16"/>
  <c r="I853" i="16"/>
  <c r="F853" i="16"/>
  <c r="AH1793" i="16" l="1"/>
  <c r="AI1793" i="16"/>
  <c r="AJ1793" i="16"/>
  <c r="AK1793" i="16"/>
  <c r="AL1793" i="16" s="1"/>
  <c r="AG1794" i="16" s="1"/>
  <c r="B854" i="16"/>
  <c r="AJ1794" i="16" l="1"/>
  <c r="AK1794" i="16"/>
  <c r="AL1794" i="16" s="1"/>
  <c r="AG1795" i="16" s="1"/>
  <c r="AH1794" i="16"/>
  <c r="AI1794" i="16"/>
  <c r="C854" i="16"/>
  <c r="D854" i="16" s="1"/>
  <c r="G854" i="16"/>
  <c r="H854" i="16"/>
  <c r="I854" i="16"/>
  <c r="E854" i="16"/>
  <c r="F854" i="16"/>
  <c r="J854" i="16"/>
  <c r="AK1795" i="16" l="1"/>
  <c r="AL1795" i="16" s="1"/>
  <c r="AG1796" i="16" s="1"/>
  <c r="AI1795" i="16"/>
  <c r="AJ1795" i="16"/>
  <c r="AH1795" i="16"/>
  <c r="B855" i="16"/>
  <c r="AJ1796" i="16" l="1"/>
  <c r="AK1796" i="16"/>
  <c r="AL1796" i="16" s="1"/>
  <c r="AG1797" i="16" s="1"/>
  <c r="AH1796" i="16"/>
  <c r="AI1796" i="16"/>
  <c r="F855" i="16"/>
  <c r="J855" i="16"/>
  <c r="G855" i="16"/>
  <c r="I855" i="16"/>
  <c r="E855" i="16"/>
  <c r="C855" i="16"/>
  <c r="D855" i="16" s="1"/>
  <c r="H855" i="16"/>
  <c r="AJ1797" i="16" l="1"/>
  <c r="AH1797" i="16"/>
  <c r="AK1797" i="16"/>
  <c r="AL1797" i="16" s="1"/>
  <c r="AG1798" i="16" s="1"/>
  <c r="AI1797" i="16"/>
  <c r="B856" i="16"/>
  <c r="AH1798" i="16" l="1"/>
  <c r="AJ1798" i="16"/>
  <c r="AK1798" i="16"/>
  <c r="AL1798" i="16" s="1"/>
  <c r="AG1799" i="16" s="1"/>
  <c r="AI1798" i="16"/>
  <c r="E856" i="16"/>
  <c r="C856" i="16"/>
  <c r="D856" i="16" s="1"/>
  <c r="J856" i="16"/>
  <c r="H856" i="16"/>
  <c r="F856" i="16"/>
  <c r="G856" i="16"/>
  <c r="I856" i="16"/>
  <c r="AH1799" i="16" l="1"/>
  <c r="AJ1799" i="16"/>
  <c r="AI1799" i="16"/>
  <c r="AK1799" i="16"/>
  <c r="AL1799" i="16" s="1"/>
  <c r="AG1800" i="16" s="1"/>
  <c r="B857" i="16"/>
  <c r="AH1800" i="16" l="1"/>
  <c r="AJ1800" i="16"/>
  <c r="AI1800" i="16"/>
  <c r="AK1800" i="16"/>
  <c r="AL1800" i="16" s="1"/>
  <c r="AG1801" i="16" s="1"/>
  <c r="C857" i="16"/>
  <c r="D857" i="16" s="1"/>
  <c r="G857" i="16"/>
  <c r="H857" i="16"/>
  <c r="I857" i="16"/>
  <c r="E857" i="16"/>
  <c r="J857" i="16"/>
  <c r="F857" i="16"/>
  <c r="AK1801" i="16" l="1"/>
  <c r="AL1801" i="16" s="1"/>
  <c r="AG1802" i="16" s="1"/>
  <c r="AI1801" i="16"/>
  <c r="AH1801" i="16"/>
  <c r="AJ1801" i="16"/>
  <c r="B858" i="16"/>
  <c r="AJ1802" i="16" l="1"/>
  <c r="AH1802" i="16"/>
  <c r="AK1802" i="16"/>
  <c r="AL1802" i="16" s="1"/>
  <c r="AG1803" i="16" s="1"/>
  <c r="AI1802" i="16"/>
  <c r="G858" i="16"/>
  <c r="H858" i="16"/>
  <c r="E858" i="16"/>
  <c r="I858" i="16"/>
  <c r="F858" i="16"/>
  <c r="C858" i="16"/>
  <c r="D858" i="16" s="1"/>
  <c r="J858" i="16"/>
  <c r="AH1803" i="16" l="1"/>
  <c r="AI1803" i="16"/>
  <c r="AJ1803" i="16"/>
  <c r="AK1803" i="16"/>
  <c r="AL1803" i="16" s="1"/>
  <c r="AG1804" i="16" s="1"/>
  <c r="B859" i="16"/>
  <c r="AK1804" i="16" l="1"/>
  <c r="AL1804" i="16" s="1"/>
  <c r="AG1805" i="16" s="1"/>
  <c r="AI1804" i="16"/>
  <c r="AH1804" i="16"/>
  <c r="AJ1804" i="16"/>
  <c r="C859" i="16"/>
  <c r="D859" i="16" s="1"/>
  <c r="J859" i="16"/>
  <c r="H859" i="16"/>
  <c r="F859" i="16"/>
  <c r="E859" i="16"/>
  <c r="I859" i="16"/>
  <c r="G859" i="16"/>
  <c r="AI1805" i="16" l="1"/>
  <c r="AJ1805" i="16"/>
  <c r="AH1805" i="16"/>
  <c r="AK1805" i="16"/>
  <c r="AL1805" i="16" s="1"/>
  <c r="AG1806" i="16" s="1"/>
  <c r="B860" i="16"/>
  <c r="AI1806" i="16" l="1"/>
  <c r="AH1806" i="16"/>
  <c r="AJ1806" i="16"/>
  <c r="AK1806" i="16"/>
  <c r="AL1806" i="16" s="1"/>
  <c r="AG1807" i="16" s="1"/>
  <c r="G860" i="16"/>
  <c r="C860" i="16"/>
  <c r="D860" i="16" s="1"/>
  <c r="J860" i="16"/>
  <c r="E860" i="16"/>
  <c r="H860" i="16"/>
  <c r="I860" i="16"/>
  <c r="F860" i="16"/>
  <c r="AJ1807" i="16" l="1"/>
  <c r="AK1807" i="16"/>
  <c r="AL1807" i="16" s="1"/>
  <c r="AG1808" i="16" s="1"/>
  <c r="AI1807" i="16"/>
  <c r="AH1807" i="16"/>
  <c r="B861" i="16"/>
  <c r="AI1808" i="16" l="1"/>
  <c r="AH1808" i="16"/>
  <c r="AK1808" i="16"/>
  <c r="AL1808" i="16" s="1"/>
  <c r="AG1809" i="16" s="1"/>
  <c r="AJ1808" i="16"/>
  <c r="G861" i="16"/>
  <c r="H861" i="16"/>
  <c r="F861" i="16"/>
  <c r="I861" i="16"/>
  <c r="C861" i="16"/>
  <c r="D861" i="16" s="1"/>
  <c r="J861" i="16"/>
  <c r="E861" i="16"/>
  <c r="AJ1809" i="16" l="1"/>
  <c r="AI1809" i="16"/>
  <c r="AK1809" i="16"/>
  <c r="AL1809" i="16" s="1"/>
  <c r="AG1810" i="16" s="1"/>
  <c r="AH1809" i="16"/>
  <c r="B862" i="16"/>
  <c r="AK1810" i="16" l="1"/>
  <c r="AL1810" i="16" s="1"/>
  <c r="AG1811" i="16" s="1"/>
  <c r="AJ1810" i="16"/>
  <c r="AI1810" i="16"/>
  <c r="AH1810" i="16"/>
  <c r="H862" i="16"/>
  <c r="E862" i="16"/>
  <c r="G862" i="16"/>
  <c r="I862" i="16"/>
  <c r="C862" i="16"/>
  <c r="D862" i="16" s="1"/>
  <c r="F862" i="16"/>
  <c r="J862" i="16"/>
  <c r="AH1811" i="16" l="1"/>
  <c r="AK1811" i="16"/>
  <c r="AL1811" i="16" s="1"/>
  <c r="AG1812" i="16" s="1"/>
  <c r="AJ1811" i="16"/>
  <c r="AI1811" i="16"/>
  <c r="B863" i="16"/>
  <c r="AH1812" i="16" l="1"/>
  <c r="AK1812" i="16"/>
  <c r="AL1812" i="16" s="1"/>
  <c r="AG1813" i="16" s="1"/>
  <c r="AI1812" i="16"/>
  <c r="AJ1812" i="16"/>
  <c r="F863" i="16"/>
  <c r="J863" i="16"/>
  <c r="G863" i="16"/>
  <c r="I863" i="16"/>
  <c r="E863" i="16"/>
  <c r="H863" i="16"/>
  <c r="C863" i="16"/>
  <c r="D863" i="16" s="1"/>
  <c r="AK1813" i="16" l="1"/>
  <c r="AL1813" i="16" s="1"/>
  <c r="AG1814" i="16" s="1"/>
  <c r="AH1813" i="16"/>
  <c r="AI1813" i="16"/>
  <c r="AJ1813" i="16"/>
  <c r="B864" i="16"/>
  <c r="AK1814" i="16" l="1"/>
  <c r="AL1814" i="16" s="1"/>
  <c r="AG1815" i="16" s="1"/>
  <c r="AJ1814" i="16"/>
  <c r="AI1814" i="16"/>
  <c r="AH1814" i="16"/>
  <c r="F864" i="16"/>
  <c r="C864" i="16"/>
  <c r="D864" i="16" s="1"/>
  <c r="J864" i="16"/>
  <c r="E864" i="16"/>
  <c r="I864" i="16"/>
  <c r="G864" i="16"/>
  <c r="H864" i="16"/>
  <c r="AJ1815" i="16" l="1"/>
  <c r="AI1815" i="16"/>
  <c r="AH1815" i="16"/>
  <c r="AK1815" i="16"/>
  <c r="AL1815" i="16" s="1"/>
  <c r="AG1816" i="16" s="1"/>
  <c r="B865" i="16"/>
  <c r="AJ1816" i="16" l="1"/>
  <c r="AI1816" i="16"/>
  <c r="AK1816" i="16"/>
  <c r="AL1816" i="16" s="1"/>
  <c r="AG1817" i="16" s="1"/>
  <c r="AH1816" i="16"/>
  <c r="F865" i="16"/>
  <c r="H865" i="16"/>
  <c r="C865" i="16"/>
  <c r="D865" i="16" s="1"/>
  <c r="E865" i="16"/>
  <c r="I865" i="16"/>
  <c r="J865" i="16"/>
  <c r="G865" i="16"/>
  <c r="AH1817" i="16" l="1"/>
  <c r="AJ1817" i="16"/>
  <c r="AI1817" i="16"/>
  <c r="AK1817" i="16"/>
  <c r="AL1817" i="16" s="1"/>
  <c r="AG1818" i="16" s="1"/>
  <c r="B866" i="16"/>
  <c r="AK1818" i="16" l="1"/>
  <c r="AL1818" i="16" s="1"/>
  <c r="AG1819" i="16" s="1"/>
  <c r="AH1818" i="16"/>
  <c r="AI1818" i="16"/>
  <c r="AJ1818" i="16"/>
  <c r="I866" i="16"/>
  <c r="H866" i="16"/>
  <c r="F866" i="16"/>
  <c r="J866" i="16"/>
  <c r="E866" i="16"/>
  <c r="G866" i="16"/>
  <c r="C866" i="16"/>
  <c r="D866" i="16" s="1"/>
  <c r="AJ1819" i="16" l="1"/>
  <c r="AI1819" i="16"/>
  <c r="AK1819" i="16"/>
  <c r="AL1819" i="16" s="1"/>
  <c r="AG1820" i="16" s="1"/>
  <c r="AH1819" i="16"/>
  <c r="B867" i="16"/>
  <c r="AK1820" i="16" l="1"/>
  <c r="AL1820" i="16" s="1"/>
  <c r="AG1821" i="16" s="1"/>
  <c r="AJ1820" i="16"/>
  <c r="AH1820" i="16"/>
  <c r="AI1820" i="16"/>
  <c r="I867" i="16"/>
  <c r="F867" i="16"/>
  <c r="J867" i="16"/>
  <c r="C867" i="16"/>
  <c r="D867" i="16" s="1"/>
  <c r="H867" i="16"/>
  <c r="E867" i="16"/>
  <c r="G867" i="16"/>
  <c r="AI1821" i="16" l="1"/>
  <c r="AJ1821" i="16"/>
  <c r="AH1821" i="16"/>
  <c r="AK1821" i="16"/>
  <c r="AL1821" i="16" s="1"/>
  <c r="AG1822" i="16" s="1"/>
  <c r="B868" i="16"/>
  <c r="AI1822" i="16" l="1"/>
  <c r="AH1822" i="16"/>
  <c r="AK1822" i="16"/>
  <c r="AL1822" i="16" s="1"/>
  <c r="AG1823" i="16" s="1"/>
  <c r="AJ1822" i="16"/>
  <c r="G868" i="16"/>
  <c r="C868" i="16"/>
  <c r="D868" i="16" s="1"/>
  <c r="J868" i="16"/>
  <c r="H868" i="16"/>
  <c r="I868" i="16"/>
  <c r="F868" i="16"/>
  <c r="E868" i="16"/>
  <c r="AH1823" i="16" l="1"/>
  <c r="AK1823" i="16"/>
  <c r="AL1823" i="16" s="1"/>
  <c r="AG1824" i="16" s="1"/>
  <c r="AJ1823" i="16"/>
  <c r="AI1823" i="16"/>
  <c r="B869" i="16"/>
  <c r="AJ1824" i="16" l="1"/>
  <c r="AH1824" i="16"/>
  <c r="AK1824" i="16"/>
  <c r="AL1824" i="16" s="1"/>
  <c r="AG1825" i="16" s="1"/>
  <c r="AI1824" i="16"/>
  <c r="H869" i="16"/>
  <c r="E869" i="16"/>
  <c r="G869" i="16"/>
  <c r="I869" i="16"/>
  <c r="C869" i="16"/>
  <c r="D869" i="16" s="1"/>
  <c r="J869" i="16"/>
  <c r="F869" i="16"/>
  <c r="AI1825" i="16" l="1"/>
  <c r="AJ1825" i="16"/>
  <c r="AK1825" i="16"/>
  <c r="AL1825" i="16" s="1"/>
  <c r="AG1826" i="16" s="1"/>
  <c r="AH1825" i="16"/>
  <c r="B870" i="16"/>
  <c r="AK1826" i="16" l="1"/>
  <c r="AL1826" i="16" s="1"/>
  <c r="AG1827" i="16" s="1"/>
  <c r="AH1826" i="16"/>
  <c r="AI1826" i="16"/>
  <c r="AJ1826" i="16"/>
  <c r="E870" i="16"/>
  <c r="H870" i="16"/>
  <c r="C870" i="16"/>
  <c r="D870" i="16" s="1"/>
  <c r="I870" i="16"/>
  <c r="F870" i="16"/>
  <c r="G870" i="16"/>
  <c r="J870" i="16"/>
  <c r="AJ1827" i="16" l="1"/>
  <c r="AI1827" i="16"/>
  <c r="AK1827" i="16"/>
  <c r="AL1827" i="16" s="1"/>
  <c r="AG1828" i="16" s="1"/>
  <c r="AH1827" i="16"/>
  <c r="B871" i="16"/>
  <c r="AI1828" i="16" l="1"/>
  <c r="AH1828" i="16"/>
  <c r="AJ1828" i="16"/>
  <c r="AK1828" i="16"/>
  <c r="AL1828" i="16" s="1"/>
  <c r="AG1829" i="16" s="1"/>
  <c r="F871" i="16"/>
  <c r="J871" i="16"/>
  <c r="E871" i="16"/>
  <c r="C871" i="16"/>
  <c r="D871" i="16" s="1"/>
  <c r="I871" i="16"/>
  <c r="G871" i="16"/>
  <c r="H871" i="16"/>
  <c r="AK1829" i="16" l="1"/>
  <c r="AL1829" i="16" s="1"/>
  <c r="AG1830" i="16" s="1"/>
  <c r="AJ1829" i="16"/>
  <c r="AH1829" i="16"/>
  <c r="AI1829" i="16"/>
  <c r="B872" i="16"/>
  <c r="AI1830" i="16" l="1"/>
  <c r="AK1830" i="16"/>
  <c r="AL1830" i="16" s="1"/>
  <c r="AG1831" i="16" s="1"/>
  <c r="AH1830" i="16"/>
  <c r="AJ1830" i="16"/>
  <c r="F872" i="16"/>
  <c r="C872" i="16"/>
  <c r="D872" i="16" s="1"/>
  <c r="I872" i="16"/>
  <c r="H872" i="16"/>
  <c r="G872" i="16"/>
  <c r="J872" i="16"/>
  <c r="E872" i="16"/>
  <c r="AK1831" i="16" l="1"/>
  <c r="AL1831" i="16" s="1"/>
  <c r="AG1832" i="16" s="1"/>
  <c r="AI1831" i="16"/>
  <c r="AJ1831" i="16"/>
  <c r="AH1831" i="16"/>
  <c r="B873" i="16"/>
  <c r="AK1832" i="16" l="1"/>
  <c r="AL1832" i="16" s="1"/>
  <c r="AG1833" i="16" s="1"/>
  <c r="AJ1832" i="16"/>
  <c r="AI1832" i="16"/>
  <c r="AH1832" i="16"/>
  <c r="I873" i="16"/>
  <c r="F873" i="16"/>
  <c r="C873" i="16"/>
  <c r="D873" i="16" s="1"/>
  <c r="J873" i="16"/>
  <c r="E873" i="16"/>
  <c r="H873" i="16"/>
  <c r="G873" i="16"/>
  <c r="AH1833" i="16" l="1"/>
  <c r="AI1833" i="16"/>
  <c r="AJ1833" i="16"/>
  <c r="AK1833" i="16"/>
  <c r="AL1833" i="16" s="1"/>
  <c r="AG1834" i="16" s="1"/>
  <c r="B874" i="16"/>
  <c r="AK1834" i="16" l="1"/>
  <c r="AL1834" i="16" s="1"/>
  <c r="AG1835" i="16" s="1"/>
  <c r="AJ1834" i="16"/>
  <c r="AI1834" i="16"/>
  <c r="AH1834" i="16"/>
  <c r="I874" i="16"/>
  <c r="G874" i="16"/>
  <c r="E874" i="16"/>
  <c r="J874" i="16"/>
  <c r="H874" i="16"/>
  <c r="F874" i="16"/>
  <c r="C874" i="16"/>
  <c r="D874" i="16" s="1"/>
  <c r="AJ1835" i="16" l="1"/>
  <c r="AI1835" i="16"/>
  <c r="AK1835" i="16"/>
  <c r="AL1835" i="16" s="1"/>
  <c r="AG1836" i="16" s="1"/>
  <c r="AH1835" i="16"/>
  <c r="B875" i="16"/>
  <c r="AI1836" i="16" l="1"/>
  <c r="AK1836" i="16"/>
  <c r="AL1836" i="16" s="1"/>
  <c r="AG1837" i="16" s="1"/>
  <c r="AJ1836" i="16"/>
  <c r="AH1836" i="16"/>
  <c r="C875" i="16"/>
  <c r="D875" i="16" s="1"/>
  <c r="E875" i="16"/>
  <c r="J875" i="16"/>
  <c r="I875" i="16"/>
  <c r="F875" i="16"/>
  <c r="H875" i="16"/>
  <c r="G875" i="16"/>
  <c r="AH1837" i="16" l="1"/>
  <c r="AK1837" i="16"/>
  <c r="AL1837" i="16" s="1"/>
  <c r="AG1838" i="16" s="1"/>
  <c r="AJ1837" i="16"/>
  <c r="AI1837" i="16"/>
  <c r="B876" i="16"/>
  <c r="AH1838" i="16" l="1"/>
  <c r="AI1838" i="16"/>
  <c r="AJ1838" i="16"/>
  <c r="AK1838" i="16"/>
  <c r="AL1838" i="16" s="1"/>
  <c r="AG1839" i="16" s="1"/>
  <c r="E876" i="16"/>
  <c r="C876" i="16"/>
  <c r="D876" i="16" s="1"/>
  <c r="J876" i="16"/>
  <c r="F876" i="16"/>
  <c r="H876" i="16"/>
  <c r="I876" i="16"/>
  <c r="G876" i="16"/>
  <c r="AH1839" i="16" l="1"/>
  <c r="AK1839" i="16"/>
  <c r="AL1839" i="16" s="1"/>
  <c r="AG1840" i="16" s="1"/>
  <c r="AJ1839" i="16"/>
  <c r="AI1839" i="16"/>
  <c r="B877" i="16"/>
  <c r="AK1840" i="16" l="1"/>
  <c r="AL1840" i="16" s="1"/>
  <c r="AG1841" i="16" s="1"/>
  <c r="AJ1840" i="16"/>
  <c r="AI1840" i="16"/>
  <c r="AH1840" i="16"/>
  <c r="C877" i="16"/>
  <c r="D877" i="16" s="1"/>
  <c r="E877" i="16"/>
  <c r="I877" i="16"/>
  <c r="H877" i="16"/>
  <c r="G877" i="16"/>
  <c r="F877" i="16"/>
  <c r="J877" i="16"/>
  <c r="AK1841" i="16" l="1"/>
  <c r="AL1841" i="16" s="1"/>
  <c r="AG1842" i="16" s="1"/>
  <c r="AH1841" i="16"/>
  <c r="AI1841" i="16"/>
  <c r="AJ1841" i="16"/>
  <c r="B878" i="16"/>
  <c r="AK1842" i="16" l="1"/>
  <c r="AL1842" i="16" s="1"/>
  <c r="AG1843" i="16" s="1"/>
  <c r="AJ1842" i="16"/>
  <c r="AH1842" i="16"/>
  <c r="AI1842" i="16"/>
  <c r="E878" i="16"/>
  <c r="F878" i="16"/>
  <c r="I878" i="16"/>
  <c r="H878" i="16"/>
  <c r="C878" i="16"/>
  <c r="D878" i="16" s="1"/>
  <c r="G878" i="16"/>
  <c r="J878" i="16"/>
  <c r="AJ1843" i="16" l="1"/>
  <c r="AK1843" i="16"/>
  <c r="AL1843" i="16" s="1"/>
  <c r="AG1844" i="16" s="1"/>
  <c r="AI1843" i="16"/>
  <c r="AH1843" i="16"/>
  <c r="B879" i="16"/>
  <c r="AK1844" i="16" l="1"/>
  <c r="AL1844" i="16" s="1"/>
  <c r="AG1845" i="16" s="1"/>
  <c r="AH1844" i="16"/>
  <c r="AI1844" i="16"/>
  <c r="AJ1844" i="16"/>
  <c r="F879" i="16"/>
  <c r="J879" i="16"/>
  <c r="C879" i="16"/>
  <c r="D879" i="16" s="1"/>
  <c r="H879" i="16"/>
  <c r="I879" i="16"/>
  <c r="E879" i="16"/>
  <c r="G879" i="16"/>
  <c r="AI1845" i="16" l="1"/>
  <c r="AH1845" i="16"/>
  <c r="AJ1845" i="16"/>
  <c r="AK1845" i="16"/>
  <c r="AL1845" i="16" s="1"/>
  <c r="AG1846" i="16" s="1"/>
  <c r="B880" i="16"/>
  <c r="AJ1846" i="16" l="1"/>
  <c r="AI1846" i="16"/>
  <c r="AK1846" i="16"/>
  <c r="AL1846" i="16" s="1"/>
  <c r="AG1847" i="16" s="1"/>
  <c r="AH1846" i="16"/>
  <c r="G880" i="16"/>
  <c r="C880" i="16"/>
  <c r="D880" i="16" s="1"/>
  <c r="J880" i="16"/>
  <c r="E880" i="16"/>
  <c r="H880" i="16"/>
  <c r="I880" i="16"/>
  <c r="F880" i="16"/>
  <c r="AJ1847" i="16" l="1"/>
  <c r="AK1847" i="16"/>
  <c r="AL1847" i="16" s="1"/>
  <c r="AG1848" i="16" s="1"/>
  <c r="AH1847" i="16"/>
  <c r="AI1847" i="16"/>
  <c r="B881" i="16"/>
  <c r="AI1848" i="16" l="1"/>
  <c r="AH1848" i="16"/>
  <c r="AK1848" i="16"/>
  <c r="AL1848" i="16" s="1"/>
  <c r="AG1849" i="16" s="1"/>
  <c r="AJ1848" i="16"/>
  <c r="I881" i="16"/>
  <c r="G881" i="16"/>
  <c r="C881" i="16"/>
  <c r="D881" i="16" s="1"/>
  <c r="H881" i="16"/>
  <c r="E881" i="16"/>
  <c r="J881" i="16"/>
  <c r="F881" i="16"/>
  <c r="AH1849" i="16" l="1"/>
  <c r="AK1849" i="16"/>
  <c r="AL1849" i="16" s="1"/>
  <c r="AG1850" i="16" s="1"/>
  <c r="AI1849" i="16"/>
  <c r="AJ1849" i="16"/>
  <c r="B882" i="16"/>
  <c r="AK1850" i="16" l="1"/>
  <c r="AL1850" i="16" s="1"/>
  <c r="AG1851" i="16" s="1"/>
  <c r="AI1850" i="16"/>
  <c r="AH1850" i="16"/>
  <c r="AJ1850" i="16"/>
  <c r="I882" i="16"/>
  <c r="H882" i="16"/>
  <c r="G882" i="16"/>
  <c r="F882" i="16"/>
  <c r="C882" i="16"/>
  <c r="D882" i="16" s="1"/>
  <c r="E882" i="16"/>
  <c r="J882" i="16"/>
  <c r="AH1851" i="16" l="1"/>
  <c r="AI1851" i="16"/>
  <c r="AK1851" i="16"/>
  <c r="AL1851" i="16" s="1"/>
  <c r="AG1852" i="16" s="1"/>
  <c r="AJ1851" i="16"/>
  <c r="B883" i="16"/>
  <c r="AJ1852" i="16" l="1"/>
  <c r="AH1852" i="16"/>
  <c r="AI1852" i="16"/>
  <c r="AK1852" i="16"/>
  <c r="AL1852" i="16" s="1"/>
  <c r="AG1853" i="16" s="1"/>
  <c r="E883" i="16"/>
  <c r="J883" i="16"/>
  <c r="F883" i="16"/>
  <c r="G883" i="16"/>
  <c r="C883" i="16"/>
  <c r="D883" i="16" s="1"/>
  <c r="I883" i="16"/>
  <c r="H883" i="16"/>
  <c r="AI1853" i="16" l="1"/>
  <c r="AK1853" i="16"/>
  <c r="AL1853" i="16" s="1"/>
  <c r="AG1854" i="16" s="1"/>
  <c r="AJ1853" i="16"/>
  <c r="AH1853" i="16"/>
  <c r="B884" i="16"/>
  <c r="AI1854" i="16" l="1"/>
  <c r="AH1854" i="16"/>
  <c r="AK1854" i="16"/>
  <c r="AL1854" i="16" s="1"/>
  <c r="AG1855" i="16" s="1"/>
  <c r="AJ1854" i="16"/>
  <c r="F884" i="16"/>
  <c r="C884" i="16"/>
  <c r="D884" i="16" s="1"/>
  <c r="J884" i="16"/>
  <c r="I884" i="16"/>
  <c r="G884" i="16"/>
  <c r="E884" i="16"/>
  <c r="H884" i="16"/>
  <c r="AK1855" i="16" l="1"/>
  <c r="AL1855" i="16" s="1"/>
  <c r="AG1856" i="16" s="1"/>
  <c r="AI1855" i="16"/>
  <c r="AH1855" i="16"/>
  <c r="AJ1855" i="16"/>
  <c r="B885" i="16"/>
  <c r="AI1856" i="16" l="1"/>
  <c r="AH1856" i="16"/>
  <c r="AJ1856" i="16"/>
  <c r="AK1856" i="16"/>
  <c r="AL1856" i="16" s="1"/>
  <c r="AG1857" i="16" s="1"/>
  <c r="H885" i="16"/>
  <c r="G885" i="16"/>
  <c r="C885" i="16"/>
  <c r="D885" i="16" s="1"/>
  <c r="I885" i="16"/>
  <c r="E885" i="16"/>
  <c r="J885" i="16"/>
  <c r="F885" i="16"/>
  <c r="AI1857" i="16" l="1"/>
  <c r="AJ1857" i="16"/>
  <c r="AH1857" i="16"/>
  <c r="AK1857" i="16"/>
  <c r="AL1857" i="16" s="1"/>
  <c r="AG1858" i="16" s="1"/>
  <c r="B886" i="16"/>
  <c r="AH1858" i="16" l="1"/>
  <c r="AK1858" i="16"/>
  <c r="AL1858" i="16" s="1"/>
  <c r="AG1859" i="16" s="1"/>
  <c r="AJ1858" i="16"/>
  <c r="AI1858" i="16"/>
  <c r="H886" i="16"/>
  <c r="I886" i="16"/>
  <c r="E886" i="16"/>
  <c r="J886" i="16"/>
  <c r="G886" i="16"/>
  <c r="F886" i="16"/>
  <c r="C886" i="16"/>
  <c r="D886" i="16" s="1"/>
  <c r="AK1859" i="16" l="1"/>
  <c r="AL1859" i="16" s="1"/>
  <c r="AG1860" i="16" s="1"/>
  <c r="AI1859" i="16"/>
  <c r="AJ1859" i="16"/>
  <c r="AH1859" i="16"/>
  <c r="B887" i="16"/>
  <c r="AK1860" i="16" l="1"/>
  <c r="AL1860" i="16" s="1"/>
  <c r="AG1861" i="16" s="1"/>
  <c r="AI1860" i="16"/>
  <c r="AJ1860" i="16"/>
  <c r="AH1860" i="16"/>
  <c r="E887" i="16"/>
  <c r="G887" i="16"/>
  <c r="H887" i="16"/>
  <c r="C887" i="16"/>
  <c r="D887" i="16" s="1"/>
  <c r="F887" i="16"/>
  <c r="J887" i="16"/>
  <c r="I887" i="16"/>
  <c r="AK1861" i="16" l="1"/>
  <c r="AL1861" i="16" s="1"/>
  <c r="AG1862" i="16" s="1"/>
  <c r="AI1861" i="16"/>
  <c r="AH1861" i="16"/>
  <c r="AJ1861" i="16"/>
  <c r="B888" i="16"/>
  <c r="AJ1862" i="16" l="1"/>
  <c r="AK1862" i="16"/>
  <c r="AL1862" i="16" s="1"/>
  <c r="AG1863" i="16" s="1"/>
  <c r="AH1862" i="16"/>
  <c r="AI1862" i="16"/>
  <c r="I888" i="16"/>
  <c r="E888" i="16"/>
  <c r="F888" i="16"/>
  <c r="C888" i="16"/>
  <c r="D888" i="16" s="1"/>
  <c r="G888" i="16"/>
  <c r="H888" i="16"/>
  <c r="J888" i="16"/>
  <c r="AH1863" i="16" l="1"/>
  <c r="AJ1863" i="16"/>
  <c r="AK1863" i="16"/>
  <c r="AL1863" i="16" s="1"/>
  <c r="AG1864" i="16" s="1"/>
  <c r="AI1863" i="16"/>
  <c r="B889" i="16"/>
  <c r="AJ1864" i="16" l="1"/>
  <c r="AH1864" i="16"/>
  <c r="AI1864" i="16"/>
  <c r="AK1864" i="16"/>
  <c r="AL1864" i="16" s="1"/>
  <c r="AG1865" i="16" s="1"/>
  <c r="H889" i="16"/>
  <c r="G889" i="16"/>
  <c r="I889" i="16"/>
  <c r="E889" i="16"/>
  <c r="J889" i="16"/>
  <c r="C889" i="16"/>
  <c r="D889" i="16" s="1"/>
  <c r="F889" i="16"/>
  <c r="AK1865" i="16" l="1"/>
  <c r="AL1865" i="16" s="1"/>
  <c r="AG1866" i="16" s="1"/>
  <c r="AH1865" i="16"/>
  <c r="AI1865" i="16"/>
  <c r="AJ1865" i="16"/>
  <c r="B890" i="16"/>
  <c r="AH1866" i="16" l="1"/>
  <c r="AK1866" i="16"/>
  <c r="AL1866" i="16" s="1"/>
  <c r="AG1867" i="16" s="1"/>
  <c r="AI1866" i="16"/>
  <c r="AJ1866" i="16"/>
  <c r="C890" i="16"/>
  <c r="D890" i="16" s="1"/>
  <c r="H890" i="16"/>
  <c r="F890" i="16"/>
  <c r="I890" i="16"/>
  <c r="E890" i="16"/>
  <c r="G890" i="16"/>
  <c r="J890" i="16"/>
  <c r="AI1867" i="16" l="1"/>
  <c r="AJ1867" i="16"/>
  <c r="AK1867" i="16"/>
  <c r="AL1867" i="16" s="1"/>
  <c r="AG1868" i="16" s="1"/>
  <c r="AH1867" i="16"/>
  <c r="B891" i="16"/>
  <c r="AK1868" i="16" l="1"/>
  <c r="AL1868" i="16" s="1"/>
  <c r="AG1869" i="16" s="1"/>
  <c r="AI1868" i="16"/>
  <c r="AH1868" i="16"/>
  <c r="AJ1868" i="16"/>
  <c r="E891" i="16"/>
  <c r="G891" i="16"/>
  <c r="H891" i="16"/>
  <c r="F891" i="16"/>
  <c r="J891" i="16"/>
  <c r="C891" i="16"/>
  <c r="D891" i="16" s="1"/>
  <c r="I891" i="16"/>
  <c r="AH1869" i="16" l="1"/>
  <c r="AK1869" i="16"/>
  <c r="AL1869" i="16" s="1"/>
  <c r="AG1870" i="16" s="1"/>
  <c r="AJ1869" i="16"/>
  <c r="AI1869" i="16"/>
  <c r="B892" i="16"/>
  <c r="AJ1870" i="16" l="1"/>
  <c r="AK1870" i="16"/>
  <c r="AL1870" i="16" s="1"/>
  <c r="AG1871" i="16" s="1"/>
  <c r="AH1870" i="16"/>
  <c r="AI1870" i="16"/>
  <c r="F892" i="16"/>
  <c r="H892" i="16"/>
  <c r="C892" i="16"/>
  <c r="D892" i="16" s="1"/>
  <c r="G892" i="16"/>
  <c r="I892" i="16"/>
  <c r="E892" i="16"/>
  <c r="J892" i="16"/>
  <c r="AK1871" i="16" l="1"/>
  <c r="AL1871" i="16" s="1"/>
  <c r="AG1872" i="16" s="1"/>
  <c r="AJ1871" i="16"/>
  <c r="AI1871" i="16"/>
  <c r="AH1871" i="16"/>
  <c r="B893" i="16"/>
  <c r="AJ1872" i="16" l="1"/>
  <c r="AH1872" i="16"/>
  <c r="AK1872" i="16"/>
  <c r="AL1872" i="16" s="1"/>
  <c r="AG1873" i="16" s="1"/>
  <c r="AI1872" i="16"/>
  <c r="G893" i="16"/>
  <c r="I893" i="16"/>
  <c r="E893" i="16"/>
  <c r="F893" i="16"/>
  <c r="J893" i="16"/>
  <c r="C893" i="16"/>
  <c r="D893" i="16" s="1"/>
  <c r="H893" i="16"/>
  <c r="AJ1873" i="16" l="1"/>
  <c r="AH1873" i="16"/>
  <c r="AI1873" i="16"/>
  <c r="AK1873" i="16"/>
  <c r="AL1873" i="16" s="1"/>
  <c r="AG1874" i="16" s="1"/>
  <c r="B894" i="16"/>
  <c r="AJ1874" i="16" l="1"/>
  <c r="AH1874" i="16"/>
  <c r="AK1874" i="16"/>
  <c r="AL1874" i="16" s="1"/>
  <c r="AG1875" i="16" s="1"/>
  <c r="AI1874" i="16"/>
  <c r="I894" i="16"/>
  <c r="H894" i="16"/>
  <c r="E894" i="16"/>
  <c r="J894" i="16"/>
  <c r="F894" i="16"/>
  <c r="C894" i="16"/>
  <c r="D894" i="16" s="1"/>
  <c r="G894" i="16"/>
  <c r="AJ1875" i="16" l="1"/>
  <c r="AK1875" i="16"/>
  <c r="AL1875" i="16" s="1"/>
  <c r="AG1876" i="16" s="1"/>
  <c r="AH1875" i="16"/>
  <c r="AI1875" i="16"/>
  <c r="B895" i="16"/>
  <c r="AJ1876" i="16" l="1"/>
  <c r="AK1876" i="16"/>
  <c r="AL1876" i="16" s="1"/>
  <c r="AG1877" i="16" s="1"/>
  <c r="AH1876" i="16"/>
  <c r="AI1876" i="16"/>
  <c r="C895" i="16"/>
  <c r="D895" i="16" s="1"/>
  <c r="H895" i="16"/>
  <c r="F895" i="16"/>
  <c r="I895" i="16"/>
  <c r="J895" i="16"/>
  <c r="G895" i="16"/>
  <c r="E895" i="16"/>
  <c r="AK1877" i="16" l="1"/>
  <c r="AL1877" i="16" s="1"/>
  <c r="AG1878" i="16" s="1"/>
  <c r="AI1877" i="16"/>
  <c r="AH1877" i="16"/>
  <c r="AJ1877" i="16"/>
  <c r="B896" i="16"/>
  <c r="AH1878" i="16" l="1"/>
  <c r="AI1878" i="16"/>
  <c r="AJ1878" i="16"/>
  <c r="AK1878" i="16"/>
  <c r="AL1878" i="16" s="1"/>
  <c r="AG1879" i="16" s="1"/>
  <c r="G896" i="16"/>
  <c r="H896" i="16"/>
  <c r="C896" i="16"/>
  <c r="D896" i="16" s="1"/>
  <c r="I896" i="16"/>
  <c r="F896" i="16"/>
  <c r="J896" i="16"/>
  <c r="E896" i="16"/>
  <c r="AI1879" i="16" l="1"/>
  <c r="AK1879" i="16"/>
  <c r="AL1879" i="16" s="1"/>
  <c r="AG1880" i="16" s="1"/>
  <c r="AH1879" i="16"/>
  <c r="AJ1879" i="16"/>
  <c r="B897" i="16"/>
  <c r="AI1880" i="16" l="1"/>
  <c r="AK1880" i="16"/>
  <c r="AL1880" i="16" s="1"/>
  <c r="AG1881" i="16" s="1"/>
  <c r="AJ1880" i="16"/>
  <c r="AH1880" i="16"/>
  <c r="E897" i="16"/>
  <c r="I897" i="16"/>
  <c r="G897" i="16"/>
  <c r="H897" i="16"/>
  <c r="F897" i="16"/>
  <c r="C897" i="16"/>
  <c r="D897" i="16" s="1"/>
  <c r="J897" i="16"/>
  <c r="AI1881" i="16" l="1"/>
  <c r="AK1881" i="16"/>
  <c r="AL1881" i="16" s="1"/>
  <c r="AG1882" i="16" s="1"/>
  <c r="AH1881" i="16"/>
  <c r="AJ1881" i="16"/>
  <c r="B898" i="16"/>
  <c r="AJ1882" i="16" l="1"/>
  <c r="AI1882" i="16"/>
  <c r="AH1882" i="16"/>
  <c r="AK1882" i="16"/>
  <c r="AL1882" i="16" s="1"/>
  <c r="AG1883" i="16" s="1"/>
  <c r="H898" i="16"/>
  <c r="G898" i="16"/>
  <c r="F898" i="16"/>
  <c r="I898" i="16"/>
  <c r="J898" i="16"/>
  <c r="E898" i="16"/>
  <c r="C898" i="16"/>
  <c r="D898" i="16" s="1"/>
  <c r="AI1883" i="16" l="1"/>
  <c r="AK1883" i="16"/>
  <c r="AL1883" i="16" s="1"/>
  <c r="AG1884" i="16" s="1"/>
  <c r="AJ1883" i="16"/>
  <c r="AH1883" i="16"/>
  <c r="B899" i="16"/>
  <c r="AJ1884" i="16" l="1"/>
  <c r="AH1884" i="16"/>
  <c r="AI1884" i="16"/>
  <c r="AK1884" i="16"/>
  <c r="AL1884" i="16" s="1"/>
  <c r="AG1885" i="16" s="1"/>
  <c r="I899" i="16"/>
  <c r="F899" i="16"/>
  <c r="J899" i="16"/>
  <c r="G899" i="16"/>
  <c r="C899" i="16"/>
  <c r="D899" i="16" s="1"/>
  <c r="H899" i="16"/>
  <c r="E899" i="16"/>
  <c r="AJ1885" i="16" l="1"/>
  <c r="AK1885" i="16"/>
  <c r="AL1885" i="16" s="1"/>
  <c r="AG1886" i="16" s="1"/>
  <c r="AH1885" i="16"/>
  <c r="AI1885" i="16"/>
  <c r="B900" i="16"/>
  <c r="AK1886" i="16" l="1"/>
  <c r="AL1886" i="16" s="1"/>
  <c r="AG1887" i="16" s="1"/>
  <c r="AH1886" i="16"/>
  <c r="AI1886" i="16"/>
  <c r="AJ1886" i="16"/>
  <c r="H900" i="16"/>
  <c r="F900" i="16"/>
  <c r="C900" i="16"/>
  <c r="D900" i="16" s="1"/>
  <c r="E900" i="16"/>
  <c r="I900" i="16"/>
  <c r="J900" i="16"/>
  <c r="G900" i="16"/>
  <c r="AJ1887" i="16" l="1"/>
  <c r="AK1887" i="16"/>
  <c r="AL1887" i="16" s="1"/>
  <c r="AG1888" i="16" s="1"/>
  <c r="AH1887" i="16"/>
  <c r="AI1887" i="16"/>
  <c r="B901" i="16"/>
  <c r="AK1888" i="16" l="1"/>
  <c r="AL1888" i="16" s="1"/>
  <c r="AG1889" i="16" s="1"/>
  <c r="AH1888" i="16"/>
  <c r="AJ1888" i="16"/>
  <c r="AI1888" i="16"/>
  <c r="H901" i="16"/>
  <c r="J901" i="16"/>
  <c r="F901" i="16"/>
  <c r="I901" i="16"/>
  <c r="E901" i="16"/>
  <c r="G901" i="16"/>
  <c r="C901" i="16"/>
  <c r="D901" i="16" s="1"/>
  <c r="AH1889" i="16" l="1"/>
  <c r="AI1889" i="16"/>
  <c r="AJ1889" i="16"/>
  <c r="AK1889" i="16"/>
  <c r="AL1889" i="16" s="1"/>
  <c r="AG1890" i="16" s="1"/>
  <c r="B902" i="16"/>
  <c r="AJ1890" i="16" l="1"/>
  <c r="AI1890" i="16"/>
  <c r="AH1890" i="16"/>
  <c r="AK1890" i="16"/>
  <c r="AL1890" i="16" s="1"/>
  <c r="AG1891" i="16" s="1"/>
  <c r="I902" i="16"/>
  <c r="C902" i="16"/>
  <c r="D902" i="16" s="1"/>
  <c r="H902" i="16"/>
  <c r="E902" i="16"/>
  <c r="F902" i="16"/>
  <c r="G902" i="16"/>
  <c r="J902" i="16"/>
  <c r="AH1891" i="16" l="1"/>
  <c r="AJ1891" i="16"/>
  <c r="AK1891" i="16"/>
  <c r="AL1891" i="16" s="1"/>
  <c r="AG1892" i="16" s="1"/>
  <c r="AI1891" i="16"/>
  <c r="B903" i="16"/>
  <c r="AH1892" i="16" l="1"/>
  <c r="AJ1892" i="16"/>
  <c r="AI1892" i="16"/>
  <c r="AK1892" i="16"/>
  <c r="AL1892" i="16" s="1"/>
  <c r="AG1893" i="16" s="1"/>
  <c r="C903" i="16"/>
  <c r="D903" i="16" s="1"/>
  <c r="J903" i="16"/>
  <c r="I903" i="16"/>
  <c r="G903" i="16"/>
  <c r="F903" i="16"/>
  <c r="H903" i="16"/>
  <c r="E903" i="16"/>
  <c r="AI1893" i="16" l="1"/>
  <c r="AH1893" i="16"/>
  <c r="AK1893" i="16"/>
  <c r="AL1893" i="16" s="1"/>
  <c r="AG1894" i="16" s="1"/>
  <c r="AJ1893" i="16"/>
  <c r="B904" i="16"/>
  <c r="AK1894" i="16" l="1"/>
  <c r="AL1894" i="16" s="1"/>
  <c r="AG1895" i="16" s="1"/>
  <c r="AJ1894" i="16"/>
  <c r="AH1894" i="16"/>
  <c r="AI1894" i="16"/>
  <c r="E904" i="16"/>
  <c r="G904" i="16"/>
  <c r="J904" i="16"/>
  <c r="F904" i="16"/>
  <c r="C904" i="16"/>
  <c r="D904" i="16" s="1"/>
  <c r="I904" i="16"/>
  <c r="H904" i="16"/>
  <c r="AK1895" i="16" l="1"/>
  <c r="AL1895" i="16" s="1"/>
  <c r="AG1896" i="16" s="1"/>
  <c r="AI1895" i="16"/>
  <c r="AH1895" i="16"/>
  <c r="AJ1895" i="16"/>
  <c r="B905" i="16"/>
  <c r="AJ1896" i="16" l="1"/>
  <c r="AH1896" i="16"/>
  <c r="AK1896" i="16"/>
  <c r="AL1896" i="16" s="1"/>
  <c r="AG1897" i="16" s="1"/>
  <c r="AI1896" i="16"/>
  <c r="E905" i="16"/>
  <c r="I905" i="16"/>
  <c r="F905" i="16"/>
  <c r="G905" i="16"/>
  <c r="H905" i="16"/>
  <c r="C905" i="16"/>
  <c r="D905" i="16" s="1"/>
  <c r="J905" i="16"/>
  <c r="AK1897" i="16" l="1"/>
  <c r="AL1897" i="16" s="1"/>
  <c r="AG1898" i="16" s="1"/>
  <c r="AI1897" i="16"/>
  <c r="AH1897" i="16"/>
  <c r="AJ1897" i="16"/>
  <c r="B906" i="16"/>
  <c r="AH1898" i="16" l="1"/>
  <c r="AK1898" i="16"/>
  <c r="AL1898" i="16" s="1"/>
  <c r="AG1899" i="16" s="1"/>
  <c r="AJ1898" i="16"/>
  <c r="AI1898" i="16"/>
  <c r="G906" i="16"/>
  <c r="J906" i="16"/>
  <c r="I906" i="16"/>
  <c r="H906" i="16"/>
  <c r="E906" i="16"/>
  <c r="C906" i="16"/>
  <c r="D906" i="16" s="1"/>
  <c r="F906" i="16"/>
  <c r="AH1899" i="16" l="1"/>
  <c r="AI1899" i="16"/>
  <c r="AK1899" i="16"/>
  <c r="AL1899" i="16" s="1"/>
  <c r="AG1900" i="16" s="1"/>
  <c r="AJ1899" i="16"/>
  <c r="B907" i="16"/>
  <c r="AI1900" i="16" l="1"/>
  <c r="AK1900" i="16"/>
  <c r="AL1900" i="16" s="1"/>
  <c r="AG1901" i="16" s="1"/>
  <c r="AJ1900" i="16"/>
  <c r="AH1900" i="16"/>
  <c r="F907" i="16"/>
  <c r="I907" i="16"/>
  <c r="E907" i="16"/>
  <c r="G907" i="16"/>
  <c r="C907" i="16"/>
  <c r="D907" i="16" s="1"/>
  <c r="J907" i="16"/>
  <c r="H907" i="16"/>
  <c r="AJ1901" i="16" l="1"/>
  <c r="AK1901" i="16"/>
  <c r="AL1901" i="16" s="1"/>
  <c r="AG1902" i="16" s="1"/>
  <c r="AH1901" i="16"/>
  <c r="AI1901" i="16"/>
  <c r="B908" i="16"/>
  <c r="AI1902" i="16" l="1"/>
  <c r="AH1902" i="16"/>
  <c r="AJ1902" i="16"/>
  <c r="AK1902" i="16"/>
  <c r="AL1902" i="16" s="1"/>
  <c r="AG1903" i="16" s="1"/>
  <c r="G908" i="16"/>
  <c r="J908" i="16"/>
  <c r="I908" i="16"/>
  <c r="C908" i="16"/>
  <c r="D908" i="16" s="1"/>
  <c r="F908" i="16"/>
  <c r="E908" i="16"/>
  <c r="H908" i="16"/>
  <c r="AI1903" i="16" l="1"/>
  <c r="AK1903" i="16"/>
  <c r="AL1903" i="16" s="1"/>
  <c r="AG1904" i="16" s="1"/>
  <c r="AJ1903" i="16"/>
  <c r="AH1903" i="16"/>
  <c r="B909" i="16"/>
  <c r="AK1904" i="16" l="1"/>
  <c r="AL1904" i="16" s="1"/>
  <c r="AG1905" i="16" s="1"/>
  <c r="AJ1904" i="16"/>
  <c r="AI1904" i="16"/>
  <c r="AH1904" i="16"/>
  <c r="C909" i="16"/>
  <c r="D909" i="16" s="1"/>
  <c r="E909" i="16"/>
  <c r="H909" i="16"/>
  <c r="J909" i="16"/>
  <c r="G909" i="16"/>
  <c r="I909" i="16"/>
  <c r="F909" i="16"/>
  <c r="AI1905" i="16" l="1"/>
  <c r="AK1905" i="16"/>
  <c r="AL1905" i="16" s="1"/>
  <c r="AG1906" i="16" s="1"/>
  <c r="AJ1905" i="16"/>
  <c r="AH1905" i="16"/>
  <c r="B910" i="16"/>
  <c r="AJ1906" i="16" l="1"/>
  <c r="AH1906" i="16"/>
  <c r="AI1906" i="16"/>
  <c r="AK1906" i="16"/>
  <c r="AL1906" i="16" s="1"/>
  <c r="AG1907" i="16" s="1"/>
  <c r="G910" i="16"/>
  <c r="E910" i="16"/>
  <c r="C910" i="16"/>
  <c r="D910" i="16" s="1"/>
  <c r="F910" i="16"/>
  <c r="I910" i="16"/>
  <c r="J910" i="16"/>
  <c r="H910" i="16"/>
  <c r="AK1907" i="16" l="1"/>
  <c r="AL1907" i="16" s="1"/>
  <c r="AG1908" i="16" s="1"/>
  <c r="AI1907" i="16"/>
  <c r="AH1907" i="16"/>
  <c r="AJ1907" i="16"/>
  <c r="B911" i="16"/>
  <c r="AJ1908" i="16" l="1"/>
  <c r="AH1908" i="16"/>
  <c r="AI1908" i="16"/>
  <c r="AK1908" i="16"/>
  <c r="AL1908" i="16" s="1"/>
  <c r="AG1909" i="16" s="1"/>
  <c r="E911" i="16"/>
  <c r="G911" i="16"/>
  <c r="I911" i="16"/>
  <c r="H911" i="16"/>
  <c r="C911" i="16"/>
  <c r="D911" i="16" s="1"/>
  <c r="F911" i="16"/>
  <c r="J911" i="16"/>
  <c r="AH1909" i="16" l="1"/>
  <c r="AJ1909" i="16"/>
  <c r="AK1909" i="16"/>
  <c r="AL1909" i="16" s="1"/>
  <c r="AG1910" i="16" s="1"/>
  <c r="AI1909" i="16"/>
  <c r="B912" i="16"/>
  <c r="AK1910" i="16" l="1"/>
  <c r="AL1910" i="16" s="1"/>
  <c r="AG1911" i="16" s="1"/>
  <c r="AI1910" i="16"/>
  <c r="AJ1910" i="16"/>
  <c r="AH1910" i="16"/>
  <c r="E912" i="16"/>
  <c r="J912" i="16"/>
  <c r="G912" i="16"/>
  <c r="H912" i="16"/>
  <c r="I912" i="16"/>
  <c r="C912" i="16"/>
  <c r="D912" i="16" s="1"/>
  <c r="F912" i="16"/>
  <c r="AH1911" i="16" l="1"/>
  <c r="AK1911" i="16"/>
  <c r="AL1911" i="16" s="1"/>
  <c r="AG1912" i="16" s="1"/>
  <c r="AI1911" i="16"/>
  <c r="AJ1911" i="16"/>
  <c r="B913" i="16"/>
  <c r="AI1912" i="16" l="1"/>
  <c r="AH1912" i="16"/>
  <c r="AJ1912" i="16"/>
  <c r="AK1912" i="16"/>
  <c r="AL1912" i="16" s="1"/>
  <c r="AG1913" i="16" s="1"/>
  <c r="H913" i="16"/>
  <c r="C913" i="16"/>
  <c r="D913" i="16" s="1"/>
  <c r="J913" i="16"/>
  <c r="I913" i="16"/>
  <c r="E913" i="16"/>
  <c r="G913" i="16"/>
  <c r="F913" i="16"/>
  <c r="AJ1913" i="16" l="1"/>
  <c r="AH1913" i="16"/>
  <c r="AK1913" i="16"/>
  <c r="AL1913" i="16" s="1"/>
  <c r="AG1914" i="16" s="1"/>
  <c r="AI1913" i="16"/>
  <c r="B914" i="16"/>
  <c r="AH1914" i="16" l="1"/>
  <c r="AI1914" i="16"/>
  <c r="AJ1914" i="16"/>
  <c r="AK1914" i="16"/>
  <c r="AL1914" i="16" s="1"/>
  <c r="AG1915" i="16" s="1"/>
  <c r="I914" i="16"/>
  <c r="G914" i="16"/>
  <c r="C914" i="16"/>
  <c r="D914" i="16" s="1"/>
  <c r="F914" i="16"/>
  <c r="E914" i="16"/>
  <c r="J914" i="16"/>
  <c r="H914" i="16"/>
  <c r="AJ1915" i="16" l="1"/>
  <c r="AH1915" i="16"/>
  <c r="AK1915" i="16"/>
  <c r="AL1915" i="16" s="1"/>
  <c r="AG1916" i="16" s="1"/>
  <c r="AI1915" i="16"/>
  <c r="B915" i="16"/>
  <c r="AK1916" i="16" l="1"/>
  <c r="AL1916" i="16" s="1"/>
  <c r="AG1917" i="16" s="1"/>
  <c r="AH1916" i="16"/>
  <c r="AI1916" i="16"/>
  <c r="AJ1916" i="16"/>
  <c r="E915" i="16"/>
  <c r="F915" i="16"/>
  <c r="H915" i="16"/>
  <c r="G915" i="16"/>
  <c r="I915" i="16"/>
  <c r="C915" i="16"/>
  <c r="D915" i="16" s="1"/>
  <c r="J915" i="16"/>
  <c r="AI1917" i="16" l="1"/>
  <c r="AK1917" i="16"/>
  <c r="AL1917" i="16" s="1"/>
  <c r="AG1918" i="16" s="1"/>
  <c r="AH1917" i="16"/>
  <c r="AJ1917" i="16"/>
  <c r="B916" i="16"/>
  <c r="AK1918" i="16" l="1"/>
  <c r="AL1918" i="16" s="1"/>
  <c r="AG1919" i="16" s="1"/>
  <c r="AH1918" i="16"/>
  <c r="AJ1918" i="16"/>
  <c r="AI1918" i="16"/>
  <c r="G916" i="16"/>
  <c r="J916" i="16"/>
  <c r="E916" i="16"/>
  <c r="F916" i="16"/>
  <c r="H916" i="16"/>
  <c r="C916" i="16"/>
  <c r="D916" i="16" s="1"/>
  <c r="I916" i="16"/>
  <c r="AJ1919" i="16" l="1"/>
  <c r="AK1919" i="16"/>
  <c r="AL1919" i="16" s="1"/>
  <c r="AG1920" i="16" s="1"/>
  <c r="AH1919" i="16"/>
  <c r="AI1919" i="16"/>
  <c r="B917" i="16"/>
  <c r="AK1920" i="16" l="1"/>
  <c r="AL1920" i="16" s="1"/>
  <c r="AG1921" i="16" s="1"/>
  <c r="AJ1920" i="16"/>
  <c r="AI1920" i="16"/>
  <c r="AH1920" i="16"/>
  <c r="G917" i="16"/>
  <c r="I917" i="16"/>
  <c r="H917" i="16"/>
  <c r="J917" i="16"/>
  <c r="F917" i="16"/>
  <c r="E917" i="16"/>
  <c r="C917" i="16"/>
  <c r="D917" i="16" s="1"/>
  <c r="AI1921" i="16" l="1"/>
  <c r="AK1921" i="16"/>
  <c r="AL1921" i="16" s="1"/>
  <c r="AG1922" i="16" s="1"/>
  <c r="AJ1921" i="16"/>
  <c r="AH1921" i="16"/>
  <c r="B918" i="16"/>
  <c r="AK1922" i="16" l="1"/>
  <c r="AL1922" i="16" s="1"/>
  <c r="AG1923" i="16" s="1"/>
  <c r="AI1922" i="16"/>
  <c r="AH1922" i="16"/>
  <c r="AJ1922" i="16"/>
  <c r="I918" i="16"/>
  <c r="F918" i="16"/>
  <c r="J918" i="16"/>
  <c r="E918" i="16"/>
  <c r="C918" i="16"/>
  <c r="D918" i="16" s="1"/>
  <c r="G918" i="16"/>
  <c r="H918" i="16"/>
  <c r="AI1923" i="16" l="1"/>
  <c r="AK1923" i="16"/>
  <c r="AL1923" i="16" s="1"/>
  <c r="AG1924" i="16" s="1"/>
  <c r="AJ1923" i="16"/>
  <c r="AH1923" i="16"/>
  <c r="B919" i="16"/>
  <c r="AK1924" i="16" l="1"/>
  <c r="AL1924" i="16" s="1"/>
  <c r="AG1925" i="16" s="1"/>
  <c r="AJ1924" i="16"/>
  <c r="AI1924" i="16"/>
  <c r="AH1924" i="16"/>
  <c r="E919" i="16"/>
  <c r="I919" i="16"/>
  <c r="F919" i="16"/>
  <c r="C919" i="16"/>
  <c r="D919" i="16" s="1"/>
  <c r="G919" i="16"/>
  <c r="J919" i="16"/>
  <c r="H919" i="16"/>
  <c r="AJ1925" i="16" l="1"/>
  <c r="AI1925" i="16"/>
  <c r="AH1925" i="16"/>
  <c r="AK1925" i="16"/>
  <c r="AL1925" i="16" s="1"/>
  <c r="AG1926" i="16" s="1"/>
  <c r="B920" i="16"/>
  <c r="AK1926" i="16" l="1"/>
  <c r="AL1926" i="16" s="1"/>
  <c r="AG1927" i="16" s="1"/>
  <c r="AI1926" i="16"/>
  <c r="AJ1926" i="16"/>
  <c r="AH1926" i="16"/>
  <c r="G920" i="16"/>
  <c r="J920" i="16"/>
  <c r="E920" i="16"/>
  <c r="C920" i="16"/>
  <c r="D920" i="16" s="1"/>
  <c r="H920" i="16"/>
  <c r="F920" i="16"/>
  <c r="I920" i="16"/>
  <c r="AH1927" i="16" l="1"/>
  <c r="AK1927" i="16"/>
  <c r="AL1927" i="16" s="1"/>
  <c r="AG1928" i="16" s="1"/>
  <c r="AJ1927" i="16"/>
  <c r="AI1927" i="16"/>
  <c r="B921" i="16"/>
  <c r="AK1928" i="16" l="1"/>
  <c r="AL1928" i="16" s="1"/>
  <c r="AG1929" i="16" s="1"/>
  <c r="AH1928" i="16"/>
  <c r="AJ1928" i="16"/>
  <c r="AI1928" i="16"/>
  <c r="I921" i="16"/>
  <c r="F921" i="16"/>
  <c r="E921" i="16"/>
  <c r="G921" i="16"/>
  <c r="H921" i="16"/>
  <c r="J921" i="16"/>
  <c r="C921" i="16"/>
  <c r="D921" i="16" s="1"/>
  <c r="AJ1929" i="16" l="1"/>
  <c r="AI1929" i="16"/>
  <c r="AH1929" i="16"/>
  <c r="AK1929" i="16"/>
  <c r="AL1929" i="16" s="1"/>
  <c r="AG1930" i="16" s="1"/>
  <c r="B922" i="16"/>
  <c r="AK1930" i="16" l="1"/>
  <c r="AL1930" i="16" s="1"/>
  <c r="AG1931" i="16" s="1"/>
  <c r="AI1930" i="16"/>
  <c r="AJ1930" i="16"/>
  <c r="AH1930" i="16"/>
  <c r="E922" i="16"/>
  <c r="I922" i="16"/>
  <c r="G922" i="16"/>
  <c r="H922" i="16"/>
  <c r="J922" i="16"/>
  <c r="F922" i="16"/>
  <c r="C922" i="16"/>
  <c r="D922" i="16" s="1"/>
  <c r="AK1931" i="16" l="1"/>
  <c r="AL1931" i="16" s="1"/>
  <c r="AG1932" i="16" s="1"/>
  <c r="AJ1931" i="16"/>
  <c r="AI1931" i="16"/>
  <c r="AH1931" i="16"/>
  <c r="B923" i="16"/>
  <c r="AH1932" i="16" l="1"/>
  <c r="AJ1932" i="16"/>
  <c r="AI1932" i="16"/>
  <c r="AK1932" i="16"/>
  <c r="AL1932" i="16" s="1"/>
  <c r="AG1933" i="16" s="1"/>
  <c r="G923" i="16"/>
  <c r="E923" i="16"/>
  <c r="J923" i="16"/>
  <c r="C923" i="16"/>
  <c r="D923" i="16" s="1"/>
  <c r="H923" i="16"/>
  <c r="I923" i="16"/>
  <c r="F923" i="16"/>
  <c r="AH1933" i="16" l="1"/>
  <c r="AI1933" i="16"/>
  <c r="AJ1933" i="16"/>
  <c r="AK1933" i="16"/>
  <c r="AL1933" i="16" s="1"/>
  <c r="AG1934" i="16" s="1"/>
  <c r="B924" i="16"/>
  <c r="AI1934" i="16" l="1"/>
  <c r="AH1934" i="16"/>
  <c r="AJ1934" i="16"/>
  <c r="AK1934" i="16"/>
  <c r="AL1934" i="16" s="1"/>
  <c r="AG1935" i="16" s="1"/>
  <c r="H924" i="16"/>
  <c r="G924" i="16"/>
  <c r="E924" i="16"/>
  <c r="F924" i="16"/>
  <c r="C924" i="16"/>
  <c r="D924" i="16" s="1"/>
  <c r="J924" i="16"/>
  <c r="I924" i="16"/>
  <c r="AH1935" i="16" l="1"/>
  <c r="AJ1935" i="16"/>
  <c r="AK1935" i="16"/>
  <c r="AL1935" i="16" s="1"/>
  <c r="AG1936" i="16" s="1"/>
  <c r="AI1935" i="16"/>
  <c r="B925" i="16"/>
  <c r="AJ1936" i="16" l="1"/>
  <c r="AK1936" i="16"/>
  <c r="AL1936" i="16" s="1"/>
  <c r="AG1937" i="16" s="1"/>
  <c r="AI1936" i="16"/>
  <c r="AH1936" i="16"/>
  <c r="G925" i="16"/>
  <c r="C925" i="16"/>
  <c r="D925" i="16" s="1"/>
  <c r="F925" i="16"/>
  <c r="I925" i="16"/>
  <c r="E925" i="16"/>
  <c r="H925" i="16"/>
  <c r="J925" i="16"/>
  <c r="AK1937" i="16" l="1"/>
  <c r="AL1937" i="16" s="1"/>
  <c r="AG1938" i="16" s="1"/>
  <c r="AI1937" i="16"/>
  <c r="AH1937" i="16"/>
  <c r="AJ1937" i="16"/>
  <c r="B926" i="16"/>
  <c r="AJ1938" i="16" l="1"/>
  <c r="AH1938" i="16"/>
  <c r="AK1938" i="16"/>
  <c r="AL1938" i="16" s="1"/>
  <c r="AG1939" i="16" s="1"/>
  <c r="AI1938" i="16"/>
  <c r="G926" i="16"/>
  <c r="J926" i="16"/>
  <c r="E926" i="16"/>
  <c r="I926" i="16"/>
  <c r="F926" i="16"/>
  <c r="H926" i="16"/>
  <c r="C926" i="16"/>
  <c r="D926" i="16" s="1"/>
  <c r="AK1939" i="16" l="1"/>
  <c r="AL1939" i="16" s="1"/>
  <c r="AG1940" i="16" s="1"/>
  <c r="AJ1939" i="16"/>
  <c r="AI1939" i="16"/>
  <c r="AH1939" i="16"/>
  <c r="B927" i="16"/>
  <c r="AJ1940" i="16" l="1"/>
  <c r="AH1940" i="16"/>
  <c r="AI1940" i="16"/>
  <c r="AK1940" i="16"/>
  <c r="AL1940" i="16" s="1"/>
  <c r="AG1941" i="16" s="1"/>
  <c r="E927" i="16"/>
  <c r="H927" i="16"/>
  <c r="G927" i="16"/>
  <c r="J927" i="16"/>
  <c r="F927" i="16"/>
  <c r="C927" i="16"/>
  <c r="D927" i="16" s="1"/>
  <c r="I927" i="16"/>
  <c r="AH1941" i="16" l="1"/>
  <c r="AI1941" i="16"/>
  <c r="AK1941" i="16"/>
  <c r="AL1941" i="16" s="1"/>
  <c r="AG1942" i="16" s="1"/>
  <c r="AJ1941" i="16"/>
  <c r="B928" i="16"/>
  <c r="AK1942" i="16" l="1"/>
  <c r="AL1942" i="16" s="1"/>
  <c r="AG1943" i="16" s="1"/>
  <c r="AI1942" i="16"/>
  <c r="AH1942" i="16"/>
  <c r="AJ1942" i="16"/>
  <c r="I928" i="16"/>
  <c r="G928" i="16"/>
  <c r="E928" i="16"/>
  <c r="F928" i="16"/>
  <c r="C928" i="16"/>
  <c r="D928" i="16" s="1"/>
  <c r="J928" i="16"/>
  <c r="H928" i="16"/>
  <c r="AI1943" i="16" l="1"/>
  <c r="AJ1943" i="16"/>
  <c r="AH1943" i="16"/>
  <c r="AK1943" i="16"/>
  <c r="AL1943" i="16" s="1"/>
  <c r="AG1944" i="16" s="1"/>
  <c r="B929" i="16"/>
  <c r="AI1944" i="16" l="1"/>
  <c r="AJ1944" i="16"/>
  <c r="AH1944" i="16"/>
  <c r="AK1944" i="16"/>
  <c r="AL1944" i="16" s="1"/>
  <c r="AG1945" i="16" s="1"/>
  <c r="F929" i="16"/>
  <c r="C929" i="16"/>
  <c r="D929" i="16" s="1"/>
  <c r="G929" i="16"/>
  <c r="H929" i="16"/>
  <c r="I929" i="16"/>
  <c r="E929" i="16"/>
  <c r="J929" i="16"/>
  <c r="AK1945" i="16" l="1"/>
  <c r="AL1945" i="16" s="1"/>
  <c r="AG1946" i="16" s="1"/>
  <c r="AI1945" i="16"/>
  <c r="AJ1945" i="16"/>
  <c r="AH1945" i="16"/>
  <c r="B930" i="16"/>
  <c r="AH1946" i="16" l="1"/>
  <c r="AK1946" i="16"/>
  <c r="AL1946" i="16" s="1"/>
  <c r="AG1947" i="16" s="1"/>
  <c r="AJ1946" i="16"/>
  <c r="AI1946" i="16"/>
  <c r="G930" i="16"/>
  <c r="J930" i="16"/>
  <c r="I930" i="16"/>
  <c r="E930" i="16"/>
  <c r="F930" i="16"/>
  <c r="H930" i="16"/>
  <c r="C930" i="16"/>
  <c r="D930" i="16" s="1"/>
  <c r="AK1947" i="16" l="1"/>
  <c r="AL1947" i="16" s="1"/>
  <c r="AG1948" i="16" s="1"/>
  <c r="AJ1947" i="16"/>
  <c r="AH1947" i="16"/>
  <c r="AI1947" i="16"/>
  <c r="B931" i="16"/>
  <c r="AJ1948" i="16" l="1"/>
  <c r="AH1948" i="16"/>
  <c r="AK1948" i="16"/>
  <c r="AL1948" i="16" s="1"/>
  <c r="AG1949" i="16" s="1"/>
  <c r="AI1948" i="16"/>
  <c r="H931" i="16"/>
  <c r="C931" i="16"/>
  <c r="D931" i="16" s="1"/>
  <c r="J931" i="16"/>
  <c r="F931" i="16"/>
  <c r="I931" i="16"/>
  <c r="G931" i="16"/>
  <c r="E931" i="16"/>
  <c r="AI1949" i="16" l="1"/>
  <c r="AJ1949" i="16"/>
  <c r="AK1949" i="16"/>
  <c r="AL1949" i="16" s="1"/>
  <c r="AG1950" i="16" s="1"/>
  <c r="AH1949" i="16"/>
  <c r="B932" i="16"/>
  <c r="AI1950" i="16" l="1"/>
  <c r="AJ1950" i="16"/>
  <c r="AH1950" i="16"/>
  <c r="AK1950" i="16"/>
  <c r="AL1950" i="16" s="1"/>
  <c r="AG1951" i="16" s="1"/>
  <c r="H932" i="16"/>
  <c r="E932" i="16"/>
  <c r="F932" i="16"/>
  <c r="G932" i="16"/>
  <c r="C932" i="16"/>
  <c r="D932" i="16" s="1"/>
  <c r="J932" i="16"/>
  <c r="I932" i="16"/>
  <c r="AK1951" i="16" l="1"/>
  <c r="AL1951" i="16" s="1"/>
  <c r="AG1952" i="16" s="1"/>
  <c r="AI1951" i="16"/>
  <c r="AH1951" i="16"/>
  <c r="AJ1951" i="16"/>
  <c r="B933" i="16"/>
  <c r="AK1952" i="16" l="1"/>
  <c r="AL1952" i="16" s="1"/>
  <c r="AG1953" i="16" s="1"/>
  <c r="AJ1952" i="16"/>
  <c r="AH1952" i="16"/>
  <c r="AI1952" i="16"/>
  <c r="I933" i="16"/>
  <c r="H933" i="16"/>
  <c r="E933" i="16"/>
  <c r="C933" i="16"/>
  <c r="D933" i="16" s="1"/>
  <c r="F933" i="16"/>
  <c r="G933" i="16"/>
  <c r="J933" i="16"/>
  <c r="AI1953" i="16" l="1"/>
  <c r="AK1953" i="16"/>
  <c r="AL1953" i="16" s="1"/>
  <c r="AG1954" i="16" s="1"/>
  <c r="AJ1953" i="16"/>
  <c r="AH1953" i="16"/>
  <c r="B934" i="16"/>
  <c r="AH1954" i="16" l="1"/>
  <c r="AK1954" i="16"/>
  <c r="AL1954" i="16" s="1"/>
  <c r="AG1955" i="16" s="1"/>
  <c r="AJ1954" i="16"/>
  <c r="AI1954" i="16"/>
  <c r="C934" i="16"/>
  <c r="D934" i="16" s="1"/>
  <c r="J934" i="16"/>
  <c r="F934" i="16"/>
  <c r="I934" i="16"/>
  <c r="H934" i="16"/>
  <c r="G934" i="16"/>
  <c r="E934" i="16"/>
  <c r="AJ1955" i="16" l="1"/>
  <c r="AK1955" i="16"/>
  <c r="AL1955" i="16" s="1"/>
  <c r="AG1956" i="16" s="1"/>
  <c r="AI1955" i="16"/>
  <c r="AH1955" i="16"/>
  <c r="B935" i="16"/>
  <c r="AJ1956" i="16" l="1"/>
  <c r="AK1956" i="16"/>
  <c r="AL1956" i="16" s="1"/>
  <c r="AG1957" i="16" s="1"/>
  <c r="AH1956" i="16"/>
  <c r="AI1956" i="16"/>
  <c r="C935" i="16"/>
  <c r="D935" i="16" s="1"/>
  <c r="H935" i="16"/>
  <c r="F935" i="16"/>
  <c r="J935" i="16"/>
  <c r="E935" i="16"/>
  <c r="I935" i="16"/>
  <c r="G935" i="16"/>
  <c r="AK1957" i="16" l="1"/>
  <c r="AL1957" i="16" s="1"/>
  <c r="AG1958" i="16" s="1"/>
  <c r="AJ1957" i="16"/>
  <c r="AH1957" i="16"/>
  <c r="AI1957" i="16"/>
  <c r="B936" i="16"/>
  <c r="AK1958" i="16" l="1"/>
  <c r="AL1958" i="16" s="1"/>
  <c r="AG1959" i="16" s="1"/>
  <c r="AJ1958" i="16"/>
  <c r="AI1958" i="16"/>
  <c r="AH1958" i="16"/>
  <c r="E936" i="16"/>
  <c r="F936" i="16"/>
  <c r="H936" i="16"/>
  <c r="G936" i="16"/>
  <c r="C936" i="16"/>
  <c r="D936" i="16" s="1"/>
  <c r="J936" i="16"/>
  <c r="I936" i="16"/>
  <c r="AH1959" i="16" l="1"/>
  <c r="AJ1959" i="16"/>
  <c r="AK1959" i="16"/>
  <c r="AL1959" i="16" s="1"/>
  <c r="AG1960" i="16" s="1"/>
  <c r="AI1959" i="16"/>
  <c r="B937" i="16"/>
  <c r="AI1960" i="16" l="1"/>
  <c r="AH1960" i="16"/>
  <c r="AJ1960" i="16"/>
  <c r="AK1960" i="16"/>
  <c r="AL1960" i="16" s="1"/>
  <c r="AG1961" i="16" s="1"/>
  <c r="I937" i="16"/>
  <c r="H937" i="16"/>
  <c r="E937" i="16"/>
  <c r="C937" i="16"/>
  <c r="D937" i="16" s="1"/>
  <c r="F937" i="16"/>
  <c r="G937" i="16"/>
  <c r="J937" i="16"/>
  <c r="AK1961" i="16" l="1"/>
  <c r="AL1961" i="16" s="1"/>
  <c r="AG1962" i="16" s="1"/>
  <c r="AH1961" i="16"/>
  <c r="AJ1961" i="16"/>
  <c r="AI1961" i="16"/>
  <c r="B938" i="16"/>
  <c r="AH1962" i="16" l="1"/>
  <c r="AJ1962" i="16"/>
  <c r="AI1962" i="16"/>
  <c r="AK1962" i="16"/>
  <c r="AL1962" i="16" s="1"/>
  <c r="AG1963" i="16" s="1"/>
  <c r="E938" i="16"/>
  <c r="J938" i="16"/>
  <c r="I938" i="16"/>
  <c r="F938" i="16"/>
  <c r="G938" i="16"/>
  <c r="H938" i="16"/>
  <c r="C938" i="16"/>
  <c r="D938" i="16" s="1"/>
  <c r="AI1963" i="16" l="1"/>
  <c r="AJ1963" i="16"/>
  <c r="AK1963" i="16"/>
  <c r="AL1963" i="16" s="1"/>
  <c r="AG1964" i="16" s="1"/>
  <c r="AH1963" i="16"/>
  <c r="B939" i="16"/>
  <c r="AJ1964" i="16" l="1"/>
  <c r="AK1964" i="16"/>
  <c r="AL1964" i="16" s="1"/>
  <c r="AG1965" i="16" s="1"/>
  <c r="AH1964" i="16"/>
  <c r="AI1964" i="16"/>
  <c r="I939" i="16"/>
  <c r="G939" i="16"/>
  <c r="F939" i="16"/>
  <c r="H939" i="16"/>
  <c r="C939" i="16"/>
  <c r="D939" i="16" s="1"/>
  <c r="J939" i="16"/>
  <c r="E939" i="16"/>
  <c r="AJ1965" i="16" l="1"/>
  <c r="AI1965" i="16"/>
  <c r="AH1965" i="16"/>
  <c r="AK1965" i="16"/>
  <c r="AL1965" i="16" s="1"/>
  <c r="AG1966" i="16" s="1"/>
  <c r="B940" i="16"/>
  <c r="AH1966" i="16" l="1"/>
  <c r="AJ1966" i="16"/>
  <c r="AI1966" i="16"/>
  <c r="AK1966" i="16"/>
  <c r="AL1966" i="16" s="1"/>
  <c r="AG1967" i="16" s="1"/>
  <c r="C940" i="16"/>
  <c r="D940" i="16" s="1"/>
  <c r="J940" i="16"/>
  <c r="I940" i="16"/>
  <c r="H940" i="16"/>
  <c r="E940" i="16"/>
  <c r="F940" i="16"/>
  <c r="G940" i="16"/>
  <c r="AJ1967" i="16" l="1"/>
  <c r="AK1967" i="16"/>
  <c r="AL1967" i="16" s="1"/>
  <c r="AG1968" i="16" s="1"/>
  <c r="AI1967" i="16"/>
  <c r="AH1967" i="16"/>
  <c r="B941" i="16"/>
  <c r="AI1968" i="16" l="1"/>
  <c r="AJ1968" i="16"/>
  <c r="AH1968" i="16"/>
  <c r="AK1968" i="16"/>
  <c r="AL1968" i="16" s="1"/>
  <c r="AG1969" i="16" s="1"/>
  <c r="F941" i="16"/>
  <c r="E941" i="16"/>
  <c r="H941" i="16"/>
  <c r="G941" i="16"/>
  <c r="I941" i="16"/>
  <c r="J941" i="16"/>
  <c r="C941" i="16"/>
  <c r="D941" i="16" s="1"/>
  <c r="AJ1969" i="16" l="1"/>
  <c r="AI1969" i="16"/>
  <c r="AK1969" i="16"/>
  <c r="AL1969" i="16" s="1"/>
  <c r="AG1970" i="16" s="1"/>
  <c r="AH1969" i="16"/>
  <c r="B942" i="16"/>
  <c r="AJ1970" i="16" l="1"/>
  <c r="AK1970" i="16"/>
  <c r="AL1970" i="16" s="1"/>
  <c r="AG1971" i="16" s="1"/>
  <c r="AH1970" i="16"/>
  <c r="AI1970" i="16"/>
  <c r="E942" i="16"/>
  <c r="F942" i="16"/>
  <c r="H942" i="16"/>
  <c r="I942" i="16"/>
  <c r="J942" i="16"/>
  <c r="C942" i="16"/>
  <c r="D942" i="16" s="1"/>
  <c r="G942" i="16"/>
  <c r="AK1971" i="16" l="1"/>
  <c r="AL1971" i="16" s="1"/>
  <c r="AG1972" i="16" s="1"/>
  <c r="AI1971" i="16"/>
  <c r="AJ1971" i="16"/>
  <c r="AH1971" i="16"/>
  <c r="B943" i="16"/>
  <c r="AJ1972" i="16" l="1"/>
  <c r="AH1972" i="16"/>
  <c r="AI1972" i="16"/>
  <c r="AK1972" i="16"/>
  <c r="AL1972" i="16" s="1"/>
  <c r="AG1973" i="16" s="1"/>
  <c r="G943" i="16"/>
  <c r="H943" i="16"/>
  <c r="C943" i="16"/>
  <c r="D943" i="16" s="1"/>
  <c r="F943" i="16"/>
  <c r="I943" i="16"/>
  <c r="E943" i="16"/>
  <c r="J943" i="16"/>
  <c r="AI1973" i="16" l="1"/>
  <c r="AK1973" i="16"/>
  <c r="AL1973" i="16" s="1"/>
  <c r="AG1974" i="16" s="1"/>
  <c r="AH1973" i="16"/>
  <c r="AJ1973" i="16"/>
  <c r="B944" i="16"/>
  <c r="AJ1974" i="16" l="1"/>
  <c r="AI1974" i="16"/>
  <c r="AK1974" i="16"/>
  <c r="AL1974" i="16" s="1"/>
  <c r="AG1975" i="16" s="1"/>
  <c r="AH1974" i="16"/>
  <c r="C944" i="16"/>
  <c r="D944" i="16" s="1"/>
  <c r="J944" i="16"/>
  <c r="E944" i="16"/>
  <c r="G944" i="16"/>
  <c r="F944" i="16"/>
  <c r="I944" i="16"/>
  <c r="H944" i="16"/>
  <c r="AH1975" i="16" l="1"/>
  <c r="AI1975" i="16"/>
  <c r="AJ1975" i="16"/>
  <c r="AK1975" i="16"/>
  <c r="AL1975" i="16" s="1"/>
  <c r="AG1976" i="16" s="1"/>
  <c r="B945" i="16"/>
  <c r="AI1976" i="16" l="1"/>
  <c r="AK1976" i="16"/>
  <c r="AL1976" i="16" s="1"/>
  <c r="AG1977" i="16" s="1"/>
  <c r="AH1976" i="16"/>
  <c r="AJ1976" i="16"/>
  <c r="H945" i="16"/>
  <c r="G945" i="16"/>
  <c r="F945" i="16"/>
  <c r="E945" i="16"/>
  <c r="I945" i="16"/>
  <c r="J945" i="16"/>
  <c r="C945" i="16"/>
  <c r="D945" i="16" s="1"/>
  <c r="AI1977" i="16" l="1"/>
  <c r="AK1977" i="16"/>
  <c r="AL1977" i="16" s="1"/>
  <c r="AG1978" i="16" s="1"/>
  <c r="AH1977" i="16"/>
  <c r="AJ1977" i="16"/>
  <c r="B946" i="16"/>
  <c r="AH1978" i="16" l="1"/>
  <c r="AI1978" i="16"/>
  <c r="AK1978" i="16"/>
  <c r="AL1978" i="16" s="1"/>
  <c r="AG1979" i="16" s="1"/>
  <c r="AJ1978" i="16"/>
  <c r="E946" i="16"/>
  <c r="J946" i="16"/>
  <c r="H946" i="16"/>
  <c r="I946" i="16"/>
  <c r="C946" i="16"/>
  <c r="D946" i="16" s="1"/>
  <c r="G946" i="16"/>
  <c r="F946" i="16"/>
  <c r="AH1979" i="16" l="1"/>
  <c r="AI1979" i="16"/>
  <c r="AK1979" i="16"/>
  <c r="AL1979" i="16" s="1"/>
  <c r="AG1980" i="16" s="1"/>
  <c r="AJ1979" i="16"/>
  <c r="B947" i="16"/>
  <c r="AK1980" i="16" l="1"/>
  <c r="AL1980" i="16" s="1"/>
  <c r="AG1981" i="16" s="1"/>
  <c r="AH1980" i="16"/>
  <c r="AJ1980" i="16"/>
  <c r="AI1980" i="16"/>
  <c r="E947" i="16"/>
  <c r="G947" i="16"/>
  <c r="I947" i="16"/>
  <c r="J947" i="16"/>
  <c r="F947" i="16"/>
  <c r="H947" i="16"/>
  <c r="C947" i="16"/>
  <c r="D947" i="16" s="1"/>
  <c r="AH1981" i="16" l="1"/>
  <c r="AK1981" i="16"/>
  <c r="AL1981" i="16" s="1"/>
  <c r="AG1982" i="16" s="1"/>
  <c r="AI1981" i="16"/>
  <c r="AJ1981" i="16"/>
  <c r="B948" i="16"/>
  <c r="AK1982" i="16" l="1"/>
  <c r="AL1982" i="16" s="1"/>
  <c r="AG1983" i="16" s="1"/>
  <c r="AJ1982" i="16"/>
  <c r="AI1982" i="16"/>
  <c r="AH1982" i="16"/>
  <c r="G948" i="16"/>
  <c r="I948" i="16"/>
  <c r="J948" i="16"/>
  <c r="E948" i="16"/>
  <c r="F948" i="16"/>
  <c r="C948" i="16"/>
  <c r="D948" i="16" s="1"/>
  <c r="H948" i="16"/>
  <c r="AI1983" i="16" l="1"/>
  <c r="AJ1983" i="16"/>
  <c r="AH1983" i="16"/>
  <c r="AK1983" i="16"/>
  <c r="AL1983" i="16" s="1"/>
  <c r="AG1984" i="16" s="1"/>
  <c r="B949" i="16"/>
  <c r="AK1984" i="16" l="1"/>
  <c r="AL1984" i="16" s="1"/>
  <c r="AG1985" i="16" s="1"/>
  <c r="AJ1984" i="16"/>
  <c r="AI1984" i="16"/>
  <c r="AH1984" i="16"/>
  <c r="F949" i="16"/>
  <c r="C949" i="16"/>
  <c r="D949" i="16" s="1"/>
  <c r="E949" i="16"/>
  <c r="G949" i="16"/>
  <c r="I949" i="16"/>
  <c r="J949" i="16"/>
  <c r="H949" i="16"/>
  <c r="AI1985" i="16" l="1"/>
  <c r="AK1985" i="16"/>
  <c r="AL1985" i="16" s="1"/>
  <c r="AG1986" i="16" s="1"/>
  <c r="AJ1985" i="16"/>
  <c r="AH1985" i="16"/>
  <c r="B950" i="16"/>
  <c r="AJ1986" i="16" l="1"/>
  <c r="AH1986" i="16"/>
  <c r="AI1986" i="16"/>
  <c r="AK1986" i="16"/>
  <c r="AL1986" i="16" s="1"/>
  <c r="AG1987" i="16" s="1"/>
  <c r="C950" i="16"/>
  <c r="D950" i="16" s="1"/>
  <c r="J950" i="16"/>
  <c r="H950" i="16"/>
  <c r="E950" i="16"/>
  <c r="I950" i="16"/>
  <c r="G950" i="16"/>
  <c r="F950" i="16"/>
  <c r="AK1987" i="16" l="1"/>
  <c r="AL1987" i="16" s="1"/>
  <c r="AG1988" i="16" s="1"/>
  <c r="AI1987" i="16"/>
  <c r="AJ1987" i="16"/>
  <c r="AH1987" i="16"/>
  <c r="B951" i="16"/>
  <c r="AH1988" i="16" l="1"/>
  <c r="AI1988" i="16"/>
  <c r="AK1988" i="16"/>
  <c r="AL1988" i="16" s="1"/>
  <c r="AG1989" i="16" s="1"/>
  <c r="AJ1988" i="16"/>
  <c r="C951" i="16"/>
  <c r="D951" i="16" s="1"/>
  <c r="G951" i="16"/>
  <c r="E951" i="16"/>
  <c r="J951" i="16"/>
  <c r="F951" i="16"/>
  <c r="H951" i="16"/>
  <c r="I951" i="16"/>
  <c r="AJ1989" i="16" l="1"/>
  <c r="AK1989" i="16"/>
  <c r="AL1989" i="16" s="1"/>
  <c r="AG1990" i="16" s="1"/>
  <c r="AI1989" i="16"/>
  <c r="AH1989" i="16"/>
  <c r="B952" i="16"/>
  <c r="AI1990" i="16" l="1"/>
  <c r="AJ1990" i="16"/>
  <c r="AH1990" i="16"/>
  <c r="AK1990" i="16"/>
  <c r="AL1990" i="16" s="1"/>
  <c r="AG1991" i="16" s="1"/>
  <c r="F952" i="16"/>
  <c r="I952" i="16"/>
  <c r="H952" i="16"/>
  <c r="G952" i="16"/>
  <c r="C952" i="16"/>
  <c r="D952" i="16" s="1"/>
  <c r="J952" i="16"/>
  <c r="E952" i="16"/>
  <c r="AI1991" i="16" l="1"/>
  <c r="AH1991" i="16"/>
  <c r="AK1991" i="16"/>
  <c r="AL1991" i="16" s="1"/>
  <c r="AG1992" i="16" s="1"/>
  <c r="AJ1991" i="16"/>
  <c r="B953" i="16"/>
  <c r="AI1992" i="16" l="1"/>
  <c r="AJ1992" i="16"/>
  <c r="AK1992" i="16"/>
  <c r="AL1992" i="16" s="1"/>
  <c r="AG1993" i="16" s="1"/>
  <c r="AH1992" i="16"/>
  <c r="E953" i="16"/>
  <c r="F953" i="16"/>
  <c r="I953" i="16"/>
  <c r="G953" i="16"/>
  <c r="H953" i="16"/>
  <c r="C953" i="16"/>
  <c r="D953" i="16" s="1"/>
  <c r="J953" i="16"/>
  <c r="AJ1993" i="16" l="1"/>
  <c r="AK1993" i="16"/>
  <c r="AL1993" i="16" s="1"/>
  <c r="AG1994" i="16" s="1"/>
  <c r="AI1993" i="16"/>
  <c r="AH1993" i="16"/>
  <c r="B954" i="16"/>
  <c r="AK1994" i="16" l="1"/>
  <c r="AL1994" i="16" s="1"/>
  <c r="AG1995" i="16" s="1"/>
  <c r="AI1994" i="16"/>
  <c r="AJ1994" i="16"/>
  <c r="AH1994" i="16"/>
  <c r="G954" i="16"/>
  <c r="J954" i="16"/>
  <c r="H954" i="16"/>
  <c r="C954" i="16"/>
  <c r="D954" i="16" s="1"/>
  <c r="E954" i="16"/>
  <c r="I954" i="16"/>
  <c r="F954" i="16"/>
  <c r="AK1995" i="16" l="1"/>
  <c r="AL1995" i="16" s="1"/>
  <c r="AG1996" i="16" s="1"/>
  <c r="AH1995" i="16"/>
  <c r="AJ1995" i="16"/>
  <c r="AI1995" i="16"/>
  <c r="B955" i="16"/>
  <c r="AJ1996" i="16" l="1"/>
  <c r="AH1996" i="16"/>
  <c r="AI1996" i="16"/>
  <c r="AK1996" i="16"/>
  <c r="AL1996" i="16" s="1"/>
  <c r="AG1997" i="16" s="1"/>
  <c r="G955" i="16"/>
  <c r="I955" i="16"/>
  <c r="F955" i="16"/>
  <c r="E955" i="16"/>
  <c r="C955" i="16"/>
  <c r="D955" i="16" s="1"/>
  <c r="J955" i="16"/>
  <c r="H955" i="16"/>
  <c r="AI1997" i="16" l="1"/>
  <c r="AH1997" i="16"/>
  <c r="AK1997" i="16"/>
  <c r="AL1997" i="16" s="1"/>
  <c r="AG1998" i="16" s="1"/>
  <c r="AJ1997" i="16"/>
  <c r="B956" i="16"/>
  <c r="AJ1998" i="16" l="1"/>
  <c r="AH1998" i="16"/>
  <c r="AI1998" i="16"/>
  <c r="AK1998" i="16"/>
  <c r="AL1998" i="16" s="1"/>
  <c r="AG1999" i="16" s="1"/>
  <c r="G956" i="16"/>
  <c r="J956" i="16"/>
  <c r="C956" i="16"/>
  <c r="D956" i="16" s="1"/>
  <c r="F956" i="16"/>
  <c r="I956" i="16"/>
  <c r="H956" i="16"/>
  <c r="E956" i="16"/>
  <c r="AH1999" i="16" l="1"/>
  <c r="AI1999" i="16"/>
  <c r="AK1999" i="16"/>
  <c r="AL1999" i="16" s="1"/>
  <c r="AG2000" i="16" s="1"/>
  <c r="AJ1999" i="16"/>
  <c r="B957" i="16"/>
  <c r="AH2000" i="16" l="1"/>
  <c r="AI2000" i="16"/>
  <c r="AK2000" i="16"/>
  <c r="AL2000" i="16" s="1"/>
  <c r="AG2001" i="16" s="1"/>
  <c r="AJ2000" i="16"/>
  <c r="C957" i="16"/>
  <c r="D957" i="16" s="1"/>
  <c r="F957" i="16"/>
  <c r="G957" i="16"/>
  <c r="I957" i="16"/>
  <c r="H957" i="16"/>
  <c r="J957" i="16"/>
  <c r="E957" i="16"/>
  <c r="AJ2001" i="16" l="1"/>
  <c r="AK2001" i="16"/>
  <c r="AL2001" i="16" s="1"/>
  <c r="AG2002" i="16" s="1"/>
  <c r="AI2001" i="16"/>
  <c r="AH2001" i="16"/>
  <c r="B958" i="16"/>
  <c r="AH2002" i="16" l="1"/>
  <c r="AI2002" i="16"/>
  <c r="AK2002" i="16"/>
  <c r="AL2002" i="16" s="1"/>
  <c r="AG2003" i="16" s="1"/>
  <c r="AJ2002" i="16"/>
  <c r="C958" i="16"/>
  <c r="D958" i="16" s="1"/>
  <c r="J958" i="16"/>
  <c r="F958" i="16"/>
  <c r="H958" i="16"/>
  <c r="G958" i="16"/>
  <c r="I958" i="16"/>
  <c r="E958" i="16"/>
  <c r="AK2003" i="16" l="1"/>
  <c r="AL2003" i="16" s="1"/>
  <c r="AG2004" i="16" s="1"/>
  <c r="AI2003" i="16"/>
  <c r="AH2003" i="16"/>
  <c r="AJ2003" i="16"/>
  <c r="B959" i="16"/>
  <c r="AH2004" i="16" l="1"/>
  <c r="AI2004" i="16"/>
  <c r="AJ2004" i="16"/>
  <c r="AK2004" i="16"/>
  <c r="AL2004" i="16" s="1"/>
  <c r="AG2005" i="16" s="1"/>
  <c r="H959" i="16"/>
  <c r="I959" i="16"/>
  <c r="E959" i="16"/>
  <c r="J959" i="16"/>
  <c r="C959" i="16"/>
  <c r="D959" i="16" s="1"/>
  <c r="G959" i="16"/>
  <c r="F959" i="16"/>
  <c r="AI2005" i="16" l="1"/>
  <c r="AK2005" i="16"/>
  <c r="AL2005" i="16" s="1"/>
  <c r="AG2006" i="16" s="1"/>
  <c r="AJ2005" i="16"/>
  <c r="AH2005" i="16"/>
  <c r="B960" i="16"/>
  <c r="AJ2006" i="16" l="1"/>
  <c r="AK2006" i="16"/>
  <c r="AL2006" i="16" s="1"/>
  <c r="AG2007" i="16" s="1"/>
  <c r="AH2006" i="16"/>
  <c r="AI2006" i="16"/>
  <c r="I960" i="16"/>
  <c r="F960" i="16"/>
  <c r="H960" i="16"/>
  <c r="E960" i="16"/>
  <c r="C960" i="16"/>
  <c r="D960" i="16" s="1"/>
  <c r="J960" i="16"/>
  <c r="G960" i="16"/>
  <c r="AJ2007" i="16" l="1"/>
  <c r="AK2007" i="16"/>
  <c r="AL2007" i="16" s="1"/>
  <c r="AG2008" i="16" s="1"/>
  <c r="AH2007" i="16"/>
  <c r="AI2007" i="16"/>
  <c r="B961" i="16"/>
  <c r="AH2008" i="16" l="1"/>
  <c r="AI2008" i="16"/>
  <c r="AJ2008" i="16"/>
  <c r="AK2008" i="16"/>
  <c r="AL2008" i="16" s="1"/>
  <c r="AG2009" i="16" s="1"/>
  <c r="H961" i="16"/>
  <c r="C961" i="16"/>
  <c r="D961" i="16" s="1"/>
  <c r="G961" i="16"/>
  <c r="E961" i="16"/>
  <c r="I961" i="16"/>
  <c r="F961" i="16"/>
  <c r="J961" i="16"/>
  <c r="AJ2009" i="16" l="1"/>
  <c r="AK2009" i="16"/>
  <c r="AL2009" i="16" s="1"/>
  <c r="AG2010" i="16" s="1"/>
  <c r="AH2009" i="16"/>
  <c r="AI2009" i="16"/>
  <c r="B962" i="16"/>
  <c r="AJ2010" i="16" l="1"/>
  <c r="AH2010" i="16"/>
  <c r="AI2010" i="16"/>
  <c r="AK2010" i="16"/>
  <c r="AL2010" i="16" s="1"/>
  <c r="AG2011" i="16" s="1"/>
  <c r="C962" i="16"/>
  <c r="D962" i="16" s="1"/>
  <c r="J962" i="16"/>
  <c r="E962" i="16"/>
  <c r="H962" i="16"/>
  <c r="G962" i="16"/>
  <c r="I962" i="16"/>
  <c r="F962" i="16"/>
  <c r="AK2011" i="16" l="1"/>
  <c r="AL2011" i="16" s="1"/>
  <c r="AG2012" i="16" s="1"/>
  <c r="AH2011" i="16"/>
  <c r="AI2011" i="16"/>
  <c r="AJ2011" i="16"/>
  <c r="B963" i="16"/>
  <c r="AI2012" i="16" l="1"/>
  <c r="AH2012" i="16"/>
  <c r="AJ2012" i="16"/>
  <c r="AK2012" i="16"/>
  <c r="AL2012" i="16" s="1"/>
  <c r="AG2013" i="16" s="1"/>
  <c r="H963" i="16"/>
  <c r="G963" i="16"/>
  <c r="F963" i="16"/>
  <c r="E963" i="16"/>
  <c r="I963" i="16"/>
  <c r="J963" i="16"/>
  <c r="C963" i="16"/>
  <c r="D963" i="16" s="1"/>
  <c r="AK2013" i="16" l="1"/>
  <c r="AL2013" i="16" s="1"/>
  <c r="AG2014" i="16" s="1"/>
  <c r="AI2013" i="16"/>
  <c r="AH2013" i="16"/>
  <c r="AJ2013" i="16"/>
  <c r="B964" i="16"/>
  <c r="AJ2014" i="16" l="1"/>
  <c r="AH2014" i="16"/>
  <c r="AI2014" i="16"/>
  <c r="AK2014" i="16"/>
  <c r="AL2014" i="16" s="1"/>
  <c r="AG2015" i="16" s="1"/>
  <c r="C964" i="16"/>
  <c r="D964" i="16" s="1"/>
  <c r="J964" i="16"/>
  <c r="H964" i="16"/>
  <c r="I964" i="16"/>
  <c r="E964" i="16"/>
  <c r="F964" i="16"/>
  <c r="G964" i="16"/>
  <c r="AH2015" i="16" l="1"/>
  <c r="AK2015" i="16"/>
  <c r="AL2015" i="16" s="1"/>
  <c r="AG2016" i="16" s="1"/>
  <c r="AI2015" i="16"/>
  <c r="AJ2015" i="16"/>
  <c r="B965" i="16"/>
  <c r="AJ2016" i="16" l="1"/>
  <c r="AH2016" i="16"/>
  <c r="AK2016" i="16"/>
  <c r="AL2016" i="16" s="1"/>
  <c r="AG2017" i="16" s="1"/>
  <c r="AI2016" i="16"/>
  <c r="F965" i="16"/>
  <c r="C965" i="16"/>
  <c r="D965" i="16" s="1"/>
  <c r="G965" i="16"/>
  <c r="E965" i="16"/>
  <c r="H965" i="16"/>
  <c r="J965" i="16"/>
  <c r="I965" i="16"/>
  <c r="AJ2017" i="16" l="1"/>
  <c r="AH2017" i="16"/>
  <c r="AK2017" i="16"/>
  <c r="AL2017" i="16" s="1"/>
  <c r="AG2018" i="16" s="1"/>
  <c r="AI2017" i="16"/>
  <c r="B966" i="16"/>
  <c r="AK2018" i="16" l="1"/>
  <c r="AL2018" i="16" s="1"/>
  <c r="AG2019" i="16" s="1"/>
  <c r="AJ2018" i="16"/>
  <c r="AI2018" i="16"/>
  <c r="AH2018" i="16"/>
  <c r="G966" i="16"/>
  <c r="J966" i="16"/>
  <c r="E966" i="16"/>
  <c r="I966" i="16"/>
  <c r="C966" i="16"/>
  <c r="D966" i="16" s="1"/>
  <c r="F966" i="16"/>
  <c r="H966" i="16"/>
  <c r="AJ2019" i="16" l="1"/>
  <c r="AH2019" i="16"/>
  <c r="AK2019" i="16"/>
  <c r="AL2019" i="16" s="1"/>
  <c r="AG2020" i="16" s="1"/>
  <c r="AI2019" i="16"/>
  <c r="B967" i="16"/>
  <c r="AJ2020" i="16" l="1"/>
  <c r="AI2020" i="16"/>
  <c r="AK2020" i="16"/>
  <c r="AL2020" i="16" s="1"/>
  <c r="AG2021" i="16" s="1"/>
  <c r="AH2020" i="16"/>
  <c r="I967" i="16"/>
  <c r="G967" i="16"/>
  <c r="E967" i="16"/>
  <c r="J967" i="16"/>
  <c r="F967" i="16"/>
  <c r="C967" i="16"/>
  <c r="D967" i="16" s="1"/>
  <c r="H967" i="16"/>
  <c r="AI2021" i="16" l="1"/>
  <c r="AJ2021" i="16"/>
  <c r="AH2021" i="16"/>
  <c r="AK2021" i="16"/>
  <c r="AL2021" i="16" s="1"/>
  <c r="AG2022" i="16" s="1"/>
  <c r="B968" i="16"/>
  <c r="AK2022" i="16" l="1"/>
  <c r="AL2022" i="16" s="1"/>
  <c r="AG2023" i="16" s="1"/>
  <c r="AH2022" i="16"/>
  <c r="AJ2022" i="16"/>
  <c r="AI2022" i="16"/>
  <c r="C968" i="16"/>
  <c r="D968" i="16" s="1"/>
  <c r="I968" i="16"/>
  <c r="F968" i="16"/>
  <c r="E968" i="16"/>
  <c r="H968" i="16"/>
  <c r="G968" i="16"/>
  <c r="J968" i="16"/>
  <c r="AI2023" i="16" l="1"/>
  <c r="AK2023" i="16"/>
  <c r="AL2023" i="16" s="1"/>
  <c r="AG2024" i="16" s="1"/>
  <c r="AH2023" i="16"/>
  <c r="AJ2023" i="16"/>
  <c r="B969" i="16"/>
  <c r="AJ2024" i="16" l="1"/>
  <c r="AK2024" i="16"/>
  <c r="AL2024" i="16" s="1"/>
  <c r="AG2025" i="16" s="1"/>
  <c r="AI2024" i="16"/>
  <c r="AH2024" i="16"/>
  <c r="E969" i="16"/>
  <c r="G969" i="16"/>
  <c r="H969" i="16"/>
  <c r="J969" i="16"/>
  <c r="I969" i="16"/>
  <c r="F969" i="16"/>
  <c r="C969" i="16"/>
  <c r="D969" i="16" s="1"/>
  <c r="AJ2025" i="16" l="1"/>
  <c r="AH2025" i="16"/>
  <c r="AK2025" i="16"/>
  <c r="AL2025" i="16" s="1"/>
  <c r="AG2026" i="16" s="1"/>
  <c r="AI2025" i="16"/>
  <c r="B970" i="16"/>
  <c r="AJ2026" i="16" l="1"/>
  <c r="AH2026" i="16"/>
  <c r="AI2026" i="16"/>
  <c r="AK2026" i="16"/>
  <c r="AL2026" i="16" s="1"/>
  <c r="AG2027" i="16" s="1"/>
  <c r="C970" i="16"/>
  <c r="D970" i="16" s="1"/>
  <c r="F970" i="16"/>
  <c r="H970" i="16"/>
  <c r="I970" i="16"/>
  <c r="G970" i="16"/>
  <c r="J970" i="16"/>
  <c r="E970" i="16"/>
  <c r="AK2027" i="16" l="1"/>
  <c r="AL2027" i="16" s="1"/>
  <c r="AG2028" i="16" s="1"/>
  <c r="AJ2027" i="16"/>
  <c r="AI2027" i="16"/>
  <c r="AH2027" i="16"/>
  <c r="B971" i="16"/>
  <c r="AJ2028" i="16" l="1"/>
  <c r="AI2028" i="16"/>
  <c r="AK2028" i="16"/>
  <c r="AL2028" i="16" s="1"/>
  <c r="AG2029" i="16" s="1"/>
  <c r="AH2028" i="16"/>
  <c r="H971" i="16"/>
  <c r="I971" i="16"/>
  <c r="G971" i="16"/>
  <c r="E971" i="16"/>
  <c r="C971" i="16"/>
  <c r="D971" i="16" s="1"/>
  <c r="F971" i="16"/>
  <c r="J971" i="16"/>
  <c r="AI2029" i="16" l="1"/>
  <c r="AH2029" i="16"/>
  <c r="AK2029" i="16"/>
  <c r="AL2029" i="16" s="1"/>
  <c r="AG2030" i="16" s="1"/>
  <c r="AJ2029" i="16"/>
  <c r="B972" i="16"/>
  <c r="AK2030" i="16" l="1"/>
  <c r="AL2030" i="16" s="1"/>
  <c r="AG2031" i="16" s="1"/>
  <c r="AJ2030" i="16"/>
  <c r="AI2030" i="16"/>
  <c r="AH2030" i="16"/>
  <c r="C972" i="16"/>
  <c r="D972" i="16" s="1"/>
  <c r="J972" i="16"/>
  <c r="E972" i="16"/>
  <c r="G972" i="16"/>
  <c r="F972" i="16"/>
  <c r="H972" i="16"/>
  <c r="I972" i="16"/>
  <c r="AK2031" i="16" l="1"/>
  <c r="AL2031" i="16" s="1"/>
  <c r="AG2032" i="16" s="1"/>
  <c r="AI2031" i="16"/>
  <c r="AH2031" i="16"/>
  <c r="AJ2031" i="16"/>
  <c r="B973" i="16"/>
  <c r="AK2032" i="16" l="1"/>
  <c r="AL2032" i="16" s="1"/>
  <c r="AG2033" i="16" s="1"/>
  <c r="AJ2032" i="16"/>
  <c r="AH2032" i="16"/>
  <c r="AI2032" i="16"/>
  <c r="H973" i="16"/>
  <c r="G973" i="16"/>
  <c r="E973" i="16"/>
  <c r="J973" i="16"/>
  <c r="F973" i="16"/>
  <c r="I973" i="16"/>
  <c r="C973" i="16"/>
  <c r="D973" i="16" s="1"/>
  <c r="AJ2033" i="16" l="1"/>
  <c r="AI2033" i="16"/>
  <c r="AK2033" i="16"/>
  <c r="AL2033" i="16" s="1"/>
  <c r="AG2034" i="16" s="1"/>
  <c r="AH2033" i="16"/>
  <c r="B974" i="16"/>
  <c r="AK2034" i="16" l="1"/>
  <c r="AL2034" i="16" s="1"/>
  <c r="AG2035" i="16" s="1"/>
  <c r="AJ2034" i="16"/>
  <c r="AH2034" i="16"/>
  <c r="AI2034" i="16"/>
  <c r="C974" i="16"/>
  <c r="D974" i="16" s="1"/>
  <c r="F974" i="16"/>
  <c r="E974" i="16"/>
  <c r="G974" i="16"/>
  <c r="H974" i="16"/>
  <c r="J974" i="16"/>
  <c r="I974" i="16"/>
  <c r="AK2035" i="16" l="1"/>
  <c r="AL2035" i="16" s="1"/>
  <c r="AG2036" i="16" s="1"/>
  <c r="AH2035" i="16"/>
  <c r="AI2035" i="16"/>
  <c r="AJ2035" i="16"/>
  <c r="B975" i="16"/>
  <c r="AJ2036" i="16" l="1"/>
  <c r="AH2036" i="16"/>
  <c r="AI2036" i="16"/>
  <c r="AK2036" i="16"/>
  <c r="AL2036" i="16" s="1"/>
  <c r="AG2037" i="16" s="1"/>
  <c r="C975" i="16"/>
  <c r="D975" i="16" s="1"/>
  <c r="G975" i="16"/>
  <c r="H975" i="16"/>
  <c r="F975" i="16"/>
  <c r="I975" i="16"/>
  <c r="E975" i="16"/>
  <c r="J975" i="16"/>
  <c r="AJ2037" i="16" l="1"/>
  <c r="AH2037" i="16"/>
  <c r="AK2037" i="16"/>
  <c r="AL2037" i="16" s="1"/>
  <c r="AG2038" i="16" s="1"/>
  <c r="AI2037" i="16"/>
  <c r="B976" i="16"/>
  <c r="AJ2038" i="16" l="1"/>
  <c r="AK2038" i="16"/>
  <c r="AL2038" i="16" s="1"/>
  <c r="AG2039" i="16" s="1"/>
  <c r="AH2038" i="16"/>
  <c r="AI2038" i="16"/>
  <c r="C976" i="16"/>
  <c r="D976" i="16" s="1"/>
  <c r="G976" i="16"/>
  <c r="E976" i="16"/>
  <c r="I976" i="16"/>
  <c r="J976" i="16"/>
  <c r="F976" i="16"/>
  <c r="H976" i="16"/>
  <c r="AH2039" i="16" l="1"/>
  <c r="AI2039" i="16"/>
  <c r="AK2039" i="16"/>
  <c r="AL2039" i="16" s="1"/>
  <c r="AG2040" i="16" s="1"/>
  <c r="AJ2039" i="16"/>
  <c r="B977" i="16"/>
  <c r="AH2040" i="16" l="1"/>
  <c r="AI2040" i="16"/>
  <c r="AJ2040" i="16"/>
  <c r="AK2040" i="16"/>
  <c r="AL2040" i="16" s="1"/>
  <c r="AG2041" i="16" s="1"/>
  <c r="E977" i="16"/>
  <c r="C977" i="16"/>
  <c r="D977" i="16" s="1"/>
  <c r="J977" i="16"/>
  <c r="H977" i="16"/>
  <c r="F977" i="16"/>
  <c r="I977" i="16"/>
  <c r="G977" i="16"/>
  <c r="AI2041" i="16" l="1"/>
  <c r="AK2041" i="16"/>
  <c r="AL2041" i="16" s="1"/>
  <c r="AG2042" i="16" s="1"/>
  <c r="AH2041" i="16"/>
  <c r="AJ2041" i="16"/>
  <c r="B978" i="16"/>
  <c r="AK2042" i="16" l="1"/>
  <c r="AL2042" i="16" s="1"/>
  <c r="AG2043" i="16" s="1"/>
  <c r="AI2042" i="16"/>
  <c r="AH2042" i="16"/>
  <c r="AJ2042" i="16"/>
  <c r="C978" i="16"/>
  <c r="D978" i="16" s="1"/>
  <c r="G978" i="16"/>
  <c r="F978" i="16"/>
  <c r="H978" i="16"/>
  <c r="E978" i="16"/>
  <c r="J978" i="16"/>
  <c r="I978" i="16"/>
  <c r="AJ2043" i="16" l="1"/>
  <c r="AH2043" i="16"/>
  <c r="AK2043" i="16"/>
  <c r="AL2043" i="16" s="1"/>
  <c r="AG2044" i="16" s="1"/>
  <c r="AI2043" i="16"/>
  <c r="B979" i="16"/>
  <c r="AH2044" i="16" l="1"/>
  <c r="AI2044" i="16"/>
  <c r="AJ2044" i="16"/>
  <c r="AK2044" i="16"/>
  <c r="AL2044" i="16" s="1"/>
  <c r="AG2045" i="16" s="1"/>
  <c r="F979" i="16"/>
  <c r="G979" i="16"/>
  <c r="I979" i="16"/>
  <c r="H979" i="16"/>
  <c r="E979" i="16"/>
  <c r="C979" i="16"/>
  <c r="D979" i="16" s="1"/>
  <c r="J979" i="16"/>
  <c r="AK2045" i="16" l="1"/>
  <c r="AL2045" i="16" s="1"/>
  <c r="AG2046" i="16" s="1"/>
  <c r="AI2045" i="16"/>
  <c r="AJ2045" i="16"/>
  <c r="AH2045" i="16"/>
  <c r="B980" i="16"/>
  <c r="AK2046" i="16" l="1"/>
  <c r="AL2046" i="16" s="1"/>
  <c r="AG2047" i="16" s="1"/>
  <c r="AI2046" i="16"/>
  <c r="AJ2046" i="16"/>
  <c r="AH2046" i="16"/>
  <c r="C980" i="16"/>
  <c r="D980" i="16" s="1"/>
  <c r="J980" i="16"/>
  <c r="G980" i="16"/>
  <c r="I980" i="16"/>
  <c r="H980" i="16"/>
  <c r="E980" i="16"/>
  <c r="F980" i="16"/>
  <c r="AI2047" i="16" l="1"/>
  <c r="AJ2047" i="16"/>
  <c r="AK2047" i="16"/>
  <c r="AL2047" i="16" s="1"/>
  <c r="AG2048" i="16" s="1"/>
  <c r="AH2047" i="16"/>
  <c r="B981" i="16"/>
  <c r="AH2048" i="16" l="1"/>
  <c r="AK2048" i="16"/>
  <c r="AL2048" i="16" s="1"/>
  <c r="AG2049" i="16" s="1"/>
  <c r="AI2048" i="16"/>
  <c r="AJ2048" i="16"/>
  <c r="E981" i="16"/>
  <c r="C981" i="16"/>
  <c r="D981" i="16" s="1"/>
  <c r="J981" i="16"/>
  <c r="I981" i="16"/>
  <c r="G981" i="16"/>
  <c r="F981" i="16"/>
  <c r="H981" i="16"/>
  <c r="AI2049" i="16" l="1"/>
  <c r="AK2049" i="16"/>
  <c r="AL2049" i="16" s="1"/>
  <c r="AG2050" i="16" s="1"/>
  <c r="AJ2049" i="16"/>
  <c r="AH2049" i="16"/>
  <c r="B982" i="16"/>
  <c r="AJ2050" i="16" l="1"/>
  <c r="AK2050" i="16"/>
  <c r="AL2050" i="16" s="1"/>
  <c r="AG2051" i="16" s="1"/>
  <c r="AI2050" i="16"/>
  <c r="AH2050" i="16"/>
  <c r="F982" i="16"/>
  <c r="I982" i="16"/>
  <c r="J982" i="16"/>
  <c r="G982" i="16"/>
  <c r="H982" i="16"/>
  <c r="C982" i="16"/>
  <c r="D982" i="16" s="1"/>
  <c r="E982" i="16"/>
  <c r="AJ2051" i="16" l="1"/>
  <c r="AH2051" i="16"/>
  <c r="AK2051" i="16"/>
  <c r="AL2051" i="16" s="1"/>
  <c r="AG2052" i="16" s="1"/>
  <c r="AI2051" i="16"/>
  <c r="B983" i="16"/>
  <c r="AJ2052" i="16" l="1"/>
  <c r="AI2052" i="16"/>
  <c r="AK2052" i="16"/>
  <c r="AL2052" i="16" s="1"/>
  <c r="AG2053" i="16" s="1"/>
  <c r="AH2052" i="16"/>
  <c r="I983" i="16"/>
  <c r="G983" i="16"/>
  <c r="E983" i="16"/>
  <c r="J983" i="16"/>
  <c r="F983" i="16"/>
  <c r="C983" i="16"/>
  <c r="D983" i="16" s="1"/>
  <c r="H983" i="16"/>
  <c r="AK2053" i="16" l="1"/>
  <c r="AL2053" i="16" s="1"/>
  <c r="AG2054" i="16" s="1"/>
  <c r="AI2053" i="16"/>
  <c r="AJ2053" i="16"/>
  <c r="AH2053" i="16"/>
  <c r="B984" i="16"/>
  <c r="AH2054" i="16" l="1"/>
  <c r="AI2054" i="16"/>
  <c r="AJ2054" i="16"/>
  <c r="AK2054" i="16"/>
  <c r="AL2054" i="16" s="1"/>
  <c r="AG2055" i="16" s="1"/>
  <c r="H984" i="16"/>
  <c r="E984" i="16"/>
  <c r="J984" i="16"/>
  <c r="F984" i="16"/>
  <c r="G984" i="16"/>
  <c r="C984" i="16"/>
  <c r="D984" i="16" s="1"/>
  <c r="I984" i="16"/>
  <c r="AH2055" i="16" l="1"/>
  <c r="AI2055" i="16"/>
  <c r="AJ2055" i="16"/>
  <c r="AK2055" i="16"/>
  <c r="AL2055" i="16" s="1"/>
  <c r="AG2056" i="16" s="1"/>
  <c r="B985" i="16"/>
  <c r="AK2056" i="16" l="1"/>
  <c r="AL2056" i="16" s="1"/>
  <c r="AG2057" i="16" s="1"/>
  <c r="AH2056" i="16"/>
  <c r="AJ2056" i="16"/>
  <c r="AI2056" i="16"/>
  <c r="C985" i="16"/>
  <c r="D985" i="16" s="1"/>
  <c r="H985" i="16"/>
  <c r="F985" i="16"/>
  <c r="J985" i="16"/>
  <c r="G985" i="16"/>
  <c r="I985" i="16"/>
  <c r="E985" i="16"/>
  <c r="AH2057" i="16" l="1"/>
  <c r="AK2057" i="16"/>
  <c r="AL2057" i="16" s="1"/>
  <c r="AG2058" i="16" s="1"/>
  <c r="AI2057" i="16"/>
  <c r="AJ2057" i="16"/>
  <c r="B986" i="16"/>
  <c r="AJ2058" i="16" l="1"/>
  <c r="AI2058" i="16"/>
  <c r="AH2058" i="16"/>
  <c r="AK2058" i="16"/>
  <c r="AL2058" i="16" s="1"/>
  <c r="AG2059" i="16" s="1"/>
  <c r="F986" i="16"/>
  <c r="I986" i="16"/>
  <c r="E986" i="16"/>
  <c r="C986" i="16"/>
  <c r="D986" i="16" s="1"/>
  <c r="G986" i="16"/>
  <c r="J986" i="16"/>
  <c r="H986" i="16"/>
  <c r="AK2059" i="16" l="1"/>
  <c r="AL2059" i="16" s="1"/>
  <c r="AG2060" i="16" s="1"/>
  <c r="AJ2059" i="16"/>
  <c r="AI2059" i="16"/>
  <c r="AH2059" i="16"/>
  <c r="B987" i="16"/>
  <c r="AK2060" i="16" l="1"/>
  <c r="AL2060" i="16" s="1"/>
  <c r="AG2061" i="16" s="1"/>
  <c r="AI2060" i="16"/>
  <c r="AH2060" i="16"/>
  <c r="AJ2060" i="16"/>
  <c r="I987" i="16"/>
  <c r="C987" i="16"/>
  <c r="D987" i="16" s="1"/>
  <c r="G987" i="16"/>
  <c r="H987" i="16"/>
  <c r="E987" i="16"/>
  <c r="F987" i="16"/>
  <c r="J987" i="16"/>
  <c r="AH2061" i="16" l="1"/>
  <c r="AK2061" i="16"/>
  <c r="AL2061" i="16" s="1"/>
  <c r="AG2062" i="16" s="1"/>
  <c r="AI2061" i="16"/>
  <c r="AJ2061" i="16"/>
  <c r="B988" i="16"/>
  <c r="AH2062" i="16" l="1"/>
  <c r="AK2062" i="16"/>
  <c r="AL2062" i="16" s="1"/>
  <c r="AG2063" i="16" s="1"/>
  <c r="AI2062" i="16"/>
  <c r="AJ2062" i="16"/>
  <c r="I988" i="16"/>
  <c r="J988" i="16"/>
  <c r="C988" i="16"/>
  <c r="D988" i="16" s="1"/>
  <c r="H988" i="16"/>
  <c r="E988" i="16"/>
  <c r="G988" i="16"/>
  <c r="F988" i="16"/>
  <c r="AH2063" i="16" l="1"/>
  <c r="AI2063" i="16"/>
  <c r="AK2063" i="16"/>
  <c r="AL2063" i="16" s="1"/>
  <c r="AG2064" i="16" s="1"/>
  <c r="AJ2063" i="16"/>
  <c r="B989" i="16"/>
  <c r="AI2064" i="16" l="1"/>
  <c r="AJ2064" i="16"/>
  <c r="AK2064" i="16"/>
  <c r="AL2064" i="16" s="1"/>
  <c r="AG2065" i="16" s="1"/>
  <c r="AH2064" i="16"/>
  <c r="H989" i="16"/>
  <c r="C989" i="16"/>
  <c r="D989" i="16" s="1"/>
  <c r="G989" i="16"/>
  <c r="I989" i="16"/>
  <c r="E989" i="16"/>
  <c r="J989" i="16"/>
  <c r="F989" i="16"/>
  <c r="AJ2065" i="16" l="1"/>
  <c r="AI2065" i="16"/>
  <c r="AH2065" i="16"/>
  <c r="AK2065" i="16"/>
  <c r="AL2065" i="16" s="1"/>
  <c r="AG2066" i="16" s="1"/>
  <c r="B990" i="16"/>
  <c r="AH2066" i="16" l="1"/>
  <c r="AJ2066" i="16"/>
  <c r="AK2066" i="16"/>
  <c r="AL2066" i="16" s="1"/>
  <c r="AG2067" i="16" s="1"/>
  <c r="AI2066" i="16"/>
  <c r="G990" i="16"/>
  <c r="I990" i="16"/>
  <c r="F990" i="16"/>
  <c r="J990" i="16"/>
  <c r="C990" i="16"/>
  <c r="D990" i="16" s="1"/>
  <c r="H990" i="16"/>
  <c r="E990" i="16"/>
  <c r="AI2067" i="16" l="1"/>
  <c r="AJ2067" i="16"/>
  <c r="AK2067" i="16"/>
  <c r="AL2067" i="16" s="1"/>
  <c r="AG2068" i="16" s="1"/>
  <c r="AH2067" i="16"/>
  <c r="B991" i="16"/>
  <c r="AH2068" i="16" l="1"/>
  <c r="AJ2068" i="16"/>
  <c r="AK2068" i="16"/>
  <c r="AL2068" i="16" s="1"/>
  <c r="AG2069" i="16" s="1"/>
  <c r="AI2068" i="16"/>
  <c r="I991" i="16"/>
  <c r="H991" i="16"/>
  <c r="F991" i="16"/>
  <c r="G991" i="16"/>
  <c r="C991" i="16"/>
  <c r="D991" i="16" s="1"/>
  <c r="E991" i="16"/>
  <c r="J991" i="16"/>
  <c r="AI2069" i="16" l="1"/>
  <c r="AK2069" i="16"/>
  <c r="AL2069" i="16" s="1"/>
  <c r="AG2070" i="16" s="1"/>
  <c r="AJ2069" i="16"/>
  <c r="AH2069" i="16"/>
  <c r="B992" i="16"/>
  <c r="AK2070" i="16" l="1"/>
  <c r="AL2070" i="16" s="1"/>
  <c r="AG2071" i="16" s="1"/>
  <c r="AJ2070" i="16"/>
  <c r="AI2070" i="16"/>
  <c r="AH2070" i="16"/>
  <c r="C992" i="16"/>
  <c r="D992" i="16" s="1"/>
  <c r="E992" i="16"/>
  <c r="G992" i="16"/>
  <c r="F992" i="16"/>
  <c r="J992" i="16"/>
  <c r="H992" i="16"/>
  <c r="I992" i="16"/>
  <c r="AJ2071" i="16" l="1"/>
  <c r="AK2071" i="16"/>
  <c r="AL2071" i="16" s="1"/>
  <c r="AG2072" i="16" s="1"/>
  <c r="AI2071" i="16"/>
  <c r="AH2071" i="16"/>
  <c r="B993" i="16"/>
  <c r="AH2072" i="16" l="1"/>
  <c r="AJ2072" i="16"/>
  <c r="AK2072" i="16"/>
  <c r="AL2072" i="16" s="1"/>
  <c r="AG2073" i="16" s="1"/>
  <c r="AI2072" i="16"/>
  <c r="E993" i="16"/>
  <c r="C993" i="16"/>
  <c r="D993" i="16" s="1"/>
  <c r="G993" i="16"/>
  <c r="F993" i="16"/>
  <c r="H993" i="16"/>
  <c r="I993" i="16"/>
  <c r="J993" i="16"/>
  <c r="AJ2073" i="16" l="1"/>
  <c r="AK2073" i="16"/>
  <c r="AL2073" i="16" s="1"/>
  <c r="AG2074" i="16" s="1"/>
  <c r="AH2073" i="16"/>
  <c r="AI2073" i="16"/>
  <c r="B994" i="16"/>
  <c r="AI2074" i="16" l="1"/>
  <c r="AH2074" i="16"/>
  <c r="AK2074" i="16"/>
  <c r="AL2074" i="16" s="1"/>
  <c r="AG2075" i="16" s="1"/>
  <c r="AJ2074" i="16"/>
  <c r="C994" i="16"/>
  <c r="D994" i="16" s="1"/>
  <c r="F994" i="16"/>
  <c r="I994" i="16"/>
  <c r="E994" i="16"/>
  <c r="J994" i="16"/>
  <c r="G994" i="16"/>
  <c r="H994" i="16"/>
  <c r="AH2075" i="16" l="1"/>
  <c r="AK2075" i="16"/>
  <c r="AL2075" i="16" s="1"/>
  <c r="AG2076" i="16" s="1"/>
  <c r="AI2075" i="16"/>
  <c r="AJ2075" i="16"/>
  <c r="B995" i="16"/>
  <c r="AH2076" i="16" l="1"/>
  <c r="AI2076" i="16"/>
  <c r="AJ2076" i="16"/>
  <c r="AK2076" i="16"/>
  <c r="AL2076" i="16" s="1"/>
  <c r="AG2077" i="16" s="1"/>
  <c r="E995" i="16"/>
  <c r="I995" i="16"/>
  <c r="C995" i="16"/>
  <c r="D995" i="16" s="1"/>
  <c r="H995" i="16"/>
  <c r="G995" i="16"/>
  <c r="F995" i="16"/>
  <c r="J995" i="16"/>
  <c r="AJ2077" i="16" l="1"/>
  <c r="AH2077" i="16"/>
  <c r="AK2077" i="16"/>
  <c r="AL2077" i="16" s="1"/>
  <c r="AG2078" i="16" s="1"/>
  <c r="AI2077" i="16"/>
  <c r="B996" i="16"/>
  <c r="AJ2078" i="16" l="1"/>
  <c r="AK2078" i="16"/>
  <c r="AL2078" i="16" s="1"/>
  <c r="AG2079" i="16" s="1"/>
  <c r="AH2078" i="16"/>
  <c r="AI2078" i="16"/>
  <c r="E996" i="16"/>
  <c r="F996" i="16"/>
  <c r="C996" i="16"/>
  <c r="D996" i="16" s="1"/>
  <c r="J996" i="16"/>
  <c r="H996" i="16"/>
  <c r="I996" i="16"/>
  <c r="G996" i="16"/>
  <c r="AH2079" i="16" l="1"/>
  <c r="AJ2079" i="16"/>
  <c r="AI2079" i="16"/>
  <c r="AK2079" i="16"/>
  <c r="AL2079" i="16" s="1"/>
  <c r="AG2080" i="16" s="1"/>
  <c r="B997" i="16"/>
  <c r="AI2080" i="16" l="1"/>
  <c r="AK2080" i="16"/>
  <c r="AL2080" i="16" s="1"/>
  <c r="AG2081" i="16" s="1"/>
  <c r="AH2080" i="16"/>
  <c r="AJ2080" i="16"/>
  <c r="F997" i="16"/>
  <c r="I997" i="16"/>
  <c r="G997" i="16"/>
  <c r="J997" i="16"/>
  <c r="C997" i="16"/>
  <c r="D997" i="16" s="1"/>
  <c r="H997" i="16"/>
  <c r="E997" i="16"/>
  <c r="AH2081" i="16" l="1"/>
  <c r="AJ2081" i="16"/>
  <c r="AK2081" i="16"/>
  <c r="AL2081" i="16" s="1"/>
  <c r="AG2082" i="16" s="1"/>
  <c r="AI2081" i="16"/>
  <c r="B998" i="16"/>
  <c r="AH2082" i="16" l="1"/>
  <c r="AJ2082" i="16"/>
  <c r="AK2082" i="16"/>
  <c r="AL2082" i="16" s="1"/>
  <c r="AG2083" i="16" s="1"/>
  <c r="AI2082" i="16"/>
  <c r="H998" i="16"/>
  <c r="F998" i="16"/>
  <c r="C998" i="16"/>
  <c r="D998" i="16" s="1"/>
  <c r="I998" i="16"/>
  <c r="G998" i="16"/>
  <c r="J998" i="16"/>
  <c r="E998" i="16"/>
  <c r="AI2083" i="16" l="1"/>
  <c r="AJ2083" i="16"/>
  <c r="AH2083" i="16"/>
  <c r="AK2083" i="16"/>
  <c r="AL2083" i="16" s="1"/>
  <c r="AG2084" i="16" s="1"/>
  <c r="B999" i="16"/>
  <c r="AI2084" i="16" l="1"/>
  <c r="AK2084" i="16"/>
  <c r="AL2084" i="16" s="1"/>
  <c r="AG2085" i="16" s="1"/>
  <c r="AJ2084" i="16"/>
  <c r="AH2084" i="16"/>
  <c r="I999" i="16"/>
  <c r="E999" i="16"/>
  <c r="C999" i="16"/>
  <c r="D999" i="16" s="1"/>
  <c r="H999" i="16"/>
  <c r="G999" i="16"/>
  <c r="F999" i="16"/>
  <c r="J999" i="16"/>
  <c r="AK2085" i="16" l="1"/>
  <c r="AL2085" i="16" s="1"/>
  <c r="AG2086" i="16" s="1"/>
  <c r="AJ2086" i="16" s="1"/>
  <c r="AI2085" i="16"/>
  <c r="AJ2085" i="16"/>
  <c r="AH2085" i="16"/>
  <c r="B1000" i="16"/>
  <c r="AI2086" i="16" l="1"/>
  <c r="AK2086" i="16"/>
  <c r="AL2086" i="16" s="1"/>
  <c r="AG2087" i="16" s="1"/>
  <c r="AH2086" i="16"/>
  <c r="C1000" i="16"/>
  <c r="D1000" i="16" s="1"/>
  <c r="E1000" i="16"/>
  <c r="I1000" i="16"/>
  <c r="H1000" i="16"/>
  <c r="J1000" i="16"/>
  <c r="G1000" i="16"/>
  <c r="F1000" i="16"/>
  <c r="AI2087" i="16" l="1"/>
  <c r="AK2087" i="16"/>
  <c r="AJ2087" i="16"/>
  <c r="AH2087" i="16"/>
  <c r="B1001" i="16"/>
  <c r="AL2087" i="16" l="1"/>
  <c r="AG2088" i="16" s="1"/>
  <c r="H1001" i="16"/>
  <c r="C1001" i="16"/>
  <c r="D1001" i="16" s="1"/>
  <c r="J1001" i="16"/>
  <c r="G1001" i="16"/>
  <c r="E1001" i="16"/>
  <c r="I1001" i="16"/>
  <c r="F1001" i="16"/>
  <c r="AK2088" i="16" l="1"/>
  <c r="AH2088" i="16"/>
  <c r="AJ2088" i="16"/>
  <c r="AI2088" i="16"/>
  <c r="B1002" i="16"/>
  <c r="AL2088" i="16" l="1"/>
  <c r="AG2089" i="16" s="1"/>
  <c r="H1002" i="16"/>
  <c r="I1002" i="16"/>
  <c r="F1002" i="16"/>
  <c r="E1002" i="16"/>
  <c r="C1002" i="16"/>
  <c r="D1002" i="16" s="1"/>
  <c r="J1002" i="16"/>
  <c r="G1002" i="16"/>
  <c r="AJ2089" i="16" l="1"/>
  <c r="AI2089" i="16"/>
  <c r="AK2089" i="16"/>
  <c r="AL2089" i="16" s="1"/>
  <c r="AG2090" i="16" s="1"/>
  <c r="AH2089" i="16"/>
  <c r="B1003" i="16"/>
  <c r="AK2090" i="16" l="1"/>
  <c r="AL2090" i="16" s="1"/>
  <c r="AG2091" i="16" s="1"/>
  <c r="AJ2090" i="16"/>
  <c r="AH2090" i="16"/>
  <c r="AI2090" i="16"/>
  <c r="J1003" i="16"/>
  <c r="G1003" i="16"/>
  <c r="E1003" i="16"/>
  <c r="I1003" i="16"/>
  <c r="C1003" i="16"/>
  <c r="D1003" i="16" s="1"/>
  <c r="H1003" i="16"/>
  <c r="F1003" i="16"/>
  <c r="AK2091" i="16" l="1"/>
  <c r="AL2091" i="16" s="1"/>
  <c r="AG2092" i="16" s="1"/>
  <c r="AI2091" i="16"/>
  <c r="AJ2091" i="16"/>
  <c r="AH2091" i="16"/>
  <c r="B1004" i="16"/>
  <c r="AJ2092" i="16" l="1"/>
  <c r="AK2092" i="16"/>
  <c r="AL2092" i="16" s="1"/>
  <c r="AG2093" i="16" s="1"/>
  <c r="AH2092" i="16"/>
  <c r="AI2092" i="16"/>
  <c r="E1004" i="16"/>
  <c r="C1004" i="16"/>
  <c r="D1004" i="16" s="1"/>
  <c r="J1004" i="16"/>
  <c r="G1004" i="16"/>
  <c r="I1004" i="16"/>
  <c r="H1004" i="16"/>
  <c r="F1004" i="16"/>
  <c r="AK2093" i="16" l="1"/>
  <c r="AL2093" i="16" s="1"/>
  <c r="AG2094" i="16" s="1"/>
  <c r="AJ2093" i="16"/>
  <c r="AI2093" i="16"/>
  <c r="AH2093" i="16"/>
  <c r="B1005" i="16"/>
  <c r="AJ2094" i="16" l="1"/>
  <c r="AH2094" i="16"/>
  <c r="AI2094" i="16"/>
  <c r="AK2094" i="16"/>
  <c r="AL2094" i="16" s="1"/>
  <c r="AG2095" i="16" s="1"/>
  <c r="F1005" i="16"/>
  <c r="C1005" i="16"/>
  <c r="D1005" i="16" s="1"/>
  <c r="H1005" i="16"/>
  <c r="I1005" i="16"/>
  <c r="E1005" i="16"/>
  <c r="J1005" i="16"/>
  <c r="G1005" i="16"/>
  <c r="AH2095" i="16" l="1"/>
  <c r="AK2095" i="16"/>
  <c r="AL2095" i="16" s="1"/>
  <c r="AG2096" i="16" s="1"/>
  <c r="AJ2095" i="16"/>
  <c r="AI2095" i="16"/>
  <c r="B1006" i="16"/>
  <c r="AI2096" i="16" l="1"/>
  <c r="AK2096" i="16"/>
  <c r="AL2096" i="16" s="1"/>
  <c r="AG2097" i="16" s="1"/>
  <c r="AH2096" i="16"/>
  <c r="AJ2096" i="16"/>
  <c r="H1006" i="16"/>
  <c r="I1006" i="16"/>
  <c r="E1006" i="16"/>
  <c r="F1006" i="16"/>
  <c r="C1006" i="16"/>
  <c r="D1006" i="16" s="1"/>
  <c r="G1006" i="16"/>
  <c r="J1006" i="16"/>
  <c r="AH2097" i="16" l="1"/>
  <c r="AI2097" i="16"/>
  <c r="AK2097" i="16"/>
  <c r="AL2097" i="16" s="1"/>
  <c r="AG2098" i="16" s="1"/>
  <c r="AJ2097" i="16"/>
  <c r="B1007" i="16"/>
  <c r="AI2098" i="16" l="1"/>
  <c r="AJ2098" i="16"/>
  <c r="AH2098" i="16"/>
  <c r="AK2098" i="16"/>
  <c r="AL2098" i="16" s="1"/>
  <c r="AG2099" i="16" s="1"/>
  <c r="H1007" i="16"/>
  <c r="J1007" i="16"/>
  <c r="F1007" i="16"/>
  <c r="I1007" i="16"/>
  <c r="C1007" i="16"/>
  <c r="D1007" i="16" s="1"/>
  <c r="E1007" i="16"/>
  <c r="G1007" i="16"/>
  <c r="AH2099" i="16" l="1"/>
  <c r="AJ2099" i="16"/>
  <c r="AK2099" i="16"/>
  <c r="AL2099" i="16" s="1"/>
  <c r="AG2100" i="16" s="1"/>
  <c r="AI2099" i="16"/>
  <c r="B1008" i="16"/>
  <c r="AH2100" i="16" l="1"/>
  <c r="AI2100" i="16"/>
  <c r="AJ2100" i="16"/>
  <c r="AK2100" i="16"/>
  <c r="AL2100" i="16" s="1"/>
  <c r="AG2101" i="16" s="1"/>
  <c r="F1008" i="16"/>
  <c r="C1008" i="16"/>
  <c r="D1008" i="16" s="1"/>
  <c r="J1008" i="16"/>
  <c r="H1008" i="16"/>
  <c r="I1008" i="16"/>
  <c r="E1008" i="16"/>
  <c r="G1008" i="16"/>
  <c r="AK2101" i="16" l="1"/>
  <c r="AJ2101" i="16"/>
  <c r="N7" i="16" s="1"/>
  <c r="AI2101" i="16"/>
  <c r="AH2101" i="16"/>
  <c r="N8" i="16" s="1"/>
  <c r="N9" i="16" a="1"/>
  <c r="N9" i="16" s="1"/>
  <c r="B1009" i="16"/>
  <c r="AL2101" i="16" l="1"/>
  <c r="N6" i="16"/>
  <c r="H1009" i="16"/>
  <c r="G1009" i="16"/>
  <c r="E1009" i="16"/>
  <c r="I1009" i="16"/>
  <c r="C1009" i="16"/>
  <c r="D1009" i="16" s="1"/>
  <c r="J1009" i="16"/>
  <c r="F1009" i="16"/>
  <c r="B1010" i="16" l="1"/>
  <c r="G1010" i="16" l="1"/>
  <c r="E1010" i="16"/>
  <c r="F1010" i="16"/>
  <c r="C1010" i="16"/>
  <c r="D1010" i="16" s="1"/>
  <c r="H1010" i="16"/>
  <c r="I1010" i="16"/>
  <c r="J1010" i="16"/>
  <c r="B1011" i="16" l="1"/>
  <c r="F1011" i="16" l="1"/>
  <c r="J1011" i="16"/>
  <c r="I1011" i="16"/>
  <c r="E1011" i="16"/>
  <c r="H1011" i="16"/>
  <c r="C1011" i="16"/>
  <c r="D1011" i="16" s="1"/>
  <c r="G1011" i="16"/>
  <c r="B1012" i="16" l="1"/>
  <c r="I1012" i="16" l="1"/>
  <c r="C1012" i="16"/>
  <c r="D1012" i="16" s="1"/>
  <c r="J1012" i="16"/>
  <c r="H1012" i="16"/>
  <c r="F1012" i="16"/>
  <c r="G1012" i="16"/>
  <c r="E1012" i="16"/>
  <c r="B1013" i="16" l="1"/>
  <c r="G1013" i="16" l="1"/>
  <c r="H1013" i="16"/>
  <c r="I1013" i="16"/>
  <c r="F1013" i="16"/>
  <c r="C1013" i="16"/>
  <c r="D1013" i="16" s="1"/>
  <c r="J1013" i="16"/>
  <c r="E1013" i="16"/>
  <c r="B1014" i="16" l="1"/>
  <c r="F1014" i="16" l="1"/>
  <c r="I1014" i="16"/>
  <c r="C1014" i="16"/>
  <c r="D1014" i="16" s="1"/>
  <c r="H1014" i="16"/>
  <c r="E1014" i="16"/>
  <c r="G1014" i="16"/>
  <c r="J1014" i="16"/>
  <c r="B1015" i="16" l="1"/>
  <c r="F1015" i="16" l="1"/>
  <c r="J1015" i="16"/>
  <c r="G1015" i="16"/>
  <c r="C1015" i="16"/>
  <c r="D1015" i="16" s="1"/>
  <c r="E1015" i="16"/>
  <c r="I1015" i="16"/>
  <c r="H1015" i="16"/>
  <c r="B1016" i="16" l="1"/>
  <c r="E1016" i="16" l="1"/>
  <c r="C1016" i="16"/>
  <c r="D1016" i="16" s="1"/>
  <c r="J1016" i="16"/>
  <c r="I1016" i="16"/>
  <c r="F1016" i="16"/>
  <c r="H1016" i="16"/>
  <c r="G1016" i="16"/>
  <c r="B1017" i="16" l="1"/>
  <c r="F1017" i="16" l="1"/>
  <c r="H1017" i="16"/>
  <c r="C1017" i="16"/>
  <c r="D1017" i="16" s="1"/>
  <c r="G1017" i="16"/>
  <c r="I1017" i="16"/>
  <c r="J1017" i="16"/>
  <c r="E1017" i="16"/>
  <c r="B1018" i="16" l="1"/>
  <c r="E1018" i="16" l="1"/>
  <c r="I1018" i="16"/>
  <c r="C1018" i="16"/>
  <c r="D1018" i="16" s="1"/>
  <c r="F1018" i="16"/>
  <c r="G1018" i="16"/>
  <c r="H1018" i="16"/>
  <c r="J1018" i="16"/>
  <c r="B1019" i="16" l="1"/>
  <c r="C1019" i="16" l="1"/>
  <c r="D1019" i="16" s="1"/>
  <c r="J1019" i="16"/>
  <c r="I1019" i="16"/>
  <c r="F1019" i="16"/>
  <c r="H1019" i="16"/>
  <c r="E1019" i="16"/>
  <c r="G1019" i="16"/>
  <c r="B1020" i="16" l="1"/>
  <c r="H1020" i="16" l="1"/>
  <c r="F1020" i="16"/>
  <c r="E1020" i="16"/>
  <c r="J1020" i="16"/>
  <c r="I1020" i="16"/>
  <c r="C1020" i="16"/>
  <c r="D1020" i="16" s="1"/>
  <c r="G1020" i="16"/>
  <c r="B1021" i="16" l="1"/>
  <c r="H1021" i="16" l="1"/>
  <c r="F1021" i="16"/>
  <c r="E1021" i="16"/>
  <c r="C1021" i="16"/>
  <c r="D1021" i="16" s="1"/>
  <c r="G1021" i="16"/>
  <c r="J1021" i="16"/>
  <c r="I1021" i="16"/>
  <c r="B1022" i="16" l="1"/>
  <c r="H1022" i="16" l="1"/>
  <c r="G1022" i="16"/>
  <c r="E1022" i="16"/>
  <c r="F1022" i="16"/>
  <c r="I1022" i="16"/>
  <c r="C1022" i="16"/>
  <c r="D1022" i="16" s="1"/>
  <c r="J1022" i="16"/>
  <c r="B1023" i="16" l="1"/>
  <c r="G1023" i="16" l="1"/>
  <c r="J1023" i="16"/>
  <c r="I1023" i="16"/>
  <c r="F1023" i="16"/>
  <c r="C1023" i="16"/>
  <c r="D1023" i="16" s="1"/>
  <c r="E1023" i="16"/>
  <c r="H1023" i="16"/>
  <c r="B1024" i="16" l="1"/>
  <c r="H1024" i="16" l="1"/>
  <c r="I1024" i="16"/>
  <c r="G1024" i="16"/>
  <c r="J1024" i="16"/>
  <c r="F1024" i="16"/>
  <c r="C1024" i="16"/>
  <c r="D1024" i="16" s="1"/>
  <c r="E1024" i="16"/>
  <c r="B1025" i="16" l="1"/>
  <c r="I1025" i="16" l="1"/>
  <c r="G1025" i="16"/>
  <c r="H1025" i="16"/>
  <c r="C1025" i="16"/>
  <c r="D1025" i="16" s="1"/>
  <c r="F1025" i="16"/>
  <c r="J1025" i="16"/>
  <c r="E1025" i="16"/>
  <c r="B1026" i="16" l="1"/>
  <c r="C1026" i="16" l="1"/>
  <c r="D1026" i="16" s="1"/>
  <c r="G1026" i="16"/>
  <c r="I1026" i="16"/>
  <c r="E1026" i="16"/>
  <c r="H1026" i="16"/>
  <c r="F1026" i="16"/>
  <c r="J1026" i="16"/>
  <c r="B1027" i="16" l="1"/>
  <c r="G1027" i="16" l="1"/>
  <c r="J1027" i="16"/>
  <c r="C1027" i="16"/>
  <c r="D1027" i="16" s="1"/>
  <c r="H1027" i="16"/>
  <c r="F1027" i="16"/>
  <c r="I1027" i="16"/>
  <c r="E1027" i="16"/>
  <c r="B1028" i="16" l="1"/>
  <c r="C1028" i="16" l="1"/>
  <c r="D1028" i="16" s="1"/>
  <c r="G1028" i="16"/>
  <c r="E1028" i="16"/>
  <c r="J1028" i="16"/>
  <c r="I1028" i="16"/>
  <c r="F1028" i="16"/>
  <c r="H1028" i="16"/>
  <c r="B1029" i="16" l="1"/>
  <c r="H1029" i="16" l="1"/>
  <c r="C1029" i="16"/>
  <c r="D1029" i="16" s="1"/>
  <c r="E1029" i="16"/>
  <c r="G1029" i="16"/>
  <c r="I1029" i="16"/>
  <c r="J1029" i="16"/>
  <c r="F1029" i="16"/>
  <c r="B1030" i="16" l="1"/>
  <c r="F1030" i="16" l="1"/>
  <c r="E1030" i="16"/>
  <c r="C1030" i="16"/>
  <c r="D1030" i="16" s="1"/>
  <c r="H1030" i="16"/>
  <c r="I1030" i="16"/>
  <c r="G1030" i="16"/>
  <c r="J1030" i="16"/>
  <c r="B1031" i="16" l="1"/>
  <c r="H1031" i="16" l="1"/>
  <c r="J1031" i="16"/>
  <c r="E1031" i="16"/>
  <c r="C1031" i="16"/>
  <c r="D1031" i="16" s="1"/>
  <c r="F1031" i="16"/>
  <c r="G1031" i="16"/>
  <c r="I1031" i="16"/>
  <c r="B1032" i="16" l="1"/>
  <c r="I1032" i="16" l="1"/>
  <c r="E1032" i="16"/>
  <c r="H1032" i="16"/>
  <c r="J1032" i="16"/>
  <c r="C1032" i="16"/>
  <c r="D1032" i="16" s="1"/>
  <c r="F1032" i="16"/>
  <c r="G1032" i="16"/>
  <c r="B1033" i="16" l="1"/>
  <c r="C1033" i="16" l="1"/>
  <c r="D1033" i="16" s="1"/>
  <c r="E1033" i="16"/>
  <c r="I1033" i="16"/>
  <c r="G1033" i="16"/>
  <c r="H1033" i="16"/>
  <c r="F1033" i="16"/>
  <c r="J1033" i="16"/>
  <c r="B1034" i="16" l="1"/>
  <c r="H1034" i="16" l="1"/>
  <c r="E1034" i="16"/>
  <c r="G1034" i="16"/>
  <c r="F1034" i="16"/>
  <c r="I1034" i="16"/>
  <c r="C1034" i="16"/>
  <c r="D1034" i="16" s="1"/>
  <c r="J1034" i="16"/>
  <c r="B1035" i="16" l="1"/>
  <c r="G1035" i="16" l="1"/>
  <c r="J1035" i="16"/>
  <c r="C1035" i="16"/>
  <c r="D1035" i="16" s="1"/>
  <c r="F1035" i="16"/>
  <c r="E1035" i="16"/>
  <c r="I1035" i="16"/>
  <c r="H1035" i="16"/>
  <c r="B1036" i="16" l="1"/>
  <c r="I1036" i="16" l="1"/>
  <c r="E1036" i="16"/>
  <c r="H1036" i="16"/>
  <c r="J1036" i="16"/>
  <c r="F1036" i="16"/>
  <c r="G1036" i="16"/>
  <c r="C1036" i="16"/>
  <c r="D1036" i="16" s="1"/>
  <c r="B1037" i="16" l="1"/>
  <c r="H1037" i="16" l="1"/>
  <c r="E1037" i="16"/>
  <c r="C1037" i="16"/>
  <c r="D1037" i="16" s="1"/>
  <c r="G1037" i="16"/>
  <c r="I1037" i="16"/>
  <c r="J1037" i="16"/>
  <c r="F1037" i="16"/>
  <c r="B1038" i="16" l="1"/>
  <c r="H1038" i="16" l="1"/>
  <c r="C1038" i="16"/>
  <c r="D1038" i="16" s="1"/>
  <c r="E1038" i="16"/>
  <c r="G1038" i="16"/>
  <c r="I1038" i="16"/>
  <c r="F1038" i="16"/>
  <c r="J1038" i="16"/>
  <c r="B1039" i="16" l="1"/>
  <c r="H1039" i="16" l="1"/>
  <c r="J1039" i="16"/>
  <c r="C1039" i="16"/>
  <c r="D1039" i="16" s="1"/>
  <c r="F1039" i="16"/>
  <c r="E1039" i="16"/>
  <c r="G1039" i="16"/>
  <c r="I1039" i="16"/>
  <c r="B1040" i="16" l="1"/>
  <c r="E1040" i="16" l="1"/>
  <c r="F1040" i="16"/>
  <c r="G1040" i="16"/>
  <c r="J1040" i="16"/>
  <c r="C1040" i="16"/>
  <c r="D1040" i="16" s="1"/>
  <c r="I1040" i="16"/>
  <c r="H1040" i="16"/>
  <c r="B1041" i="16" l="1"/>
  <c r="C1041" i="16" l="1"/>
  <c r="D1041" i="16" s="1"/>
  <c r="I1041" i="16"/>
  <c r="G1041" i="16"/>
  <c r="F1041" i="16"/>
  <c r="E1041" i="16"/>
  <c r="H1041" i="16"/>
  <c r="J1041" i="16"/>
  <c r="B1042" i="16" l="1"/>
  <c r="C1042" i="16" l="1"/>
  <c r="D1042" i="16" s="1"/>
  <c r="G1042" i="16"/>
  <c r="E1042" i="16"/>
  <c r="H1042" i="16"/>
  <c r="I1042" i="16"/>
  <c r="F1042" i="16"/>
  <c r="J1042" i="16"/>
  <c r="B1043" i="16" l="1"/>
  <c r="G1043" i="16" l="1"/>
  <c r="J1043" i="16"/>
  <c r="F1043" i="16"/>
  <c r="C1043" i="16"/>
  <c r="D1043" i="16" s="1"/>
  <c r="I1043" i="16"/>
  <c r="E1043" i="16"/>
  <c r="H1043" i="16"/>
  <c r="B1044" i="16" l="1"/>
  <c r="E1044" i="16" l="1"/>
  <c r="F1044" i="16"/>
  <c r="G1044" i="16"/>
  <c r="J1044" i="16"/>
  <c r="C1044" i="16"/>
  <c r="D1044" i="16" s="1"/>
  <c r="I1044" i="16"/>
  <c r="H1044" i="16"/>
  <c r="B1045" i="16" l="1"/>
  <c r="E1045" i="16" l="1"/>
  <c r="C1045" i="16"/>
  <c r="D1045" i="16" s="1"/>
  <c r="G1045" i="16"/>
  <c r="F1045" i="16"/>
  <c r="I1045" i="16"/>
  <c r="J1045" i="16"/>
  <c r="H1045" i="16"/>
  <c r="B1046" i="16" l="1"/>
  <c r="E1046" i="16" l="1"/>
  <c r="G1046" i="16"/>
  <c r="I1046" i="16"/>
  <c r="H1046" i="16"/>
  <c r="F1046" i="16"/>
  <c r="C1046" i="16"/>
  <c r="D1046" i="16" s="1"/>
  <c r="J1046" i="16"/>
  <c r="B1047" i="16" l="1"/>
  <c r="G1047" i="16" l="1"/>
  <c r="J1047" i="16"/>
  <c r="F1047" i="16"/>
  <c r="C1047" i="16"/>
  <c r="D1047" i="16" s="1"/>
  <c r="I1047" i="16"/>
  <c r="H1047" i="16"/>
  <c r="E1047" i="16"/>
  <c r="B1048" i="16" l="1"/>
  <c r="C1048" i="16" l="1"/>
  <c r="D1048" i="16" s="1"/>
  <c r="F1048" i="16"/>
  <c r="E1048" i="16"/>
  <c r="J1048" i="16"/>
  <c r="I1048" i="16"/>
  <c r="H1048" i="16"/>
  <c r="G1048" i="16"/>
  <c r="B1049" i="16" l="1"/>
  <c r="C1049" i="16" l="1"/>
  <c r="D1049" i="16" s="1"/>
  <c r="H1049" i="16"/>
  <c r="F1049" i="16"/>
  <c r="G1049" i="16"/>
  <c r="I1049" i="16"/>
  <c r="J1049" i="16"/>
  <c r="E1049" i="16"/>
  <c r="B1050" i="16" l="1"/>
  <c r="G1050" i="16" l="1"/>
  <c r="E1050" i="16"/>
  <c r="H1050" i="16"/>
  <c r="F1050" i="16"/>
  <c r="I1050" i="16"/>
  <c r="C1050" i="16"/>
  <c r="D1050" i="16" s="1"/>
  <c r="J1050" i="16"/>
  <c r="B1051" i="16" l="1"/>
  <c r="E1051" i="16" l="1"/>
  <c r="J1051" i="16"/>
  <c r="G1051" i="16"/>
  <c r="I1051" i="16"/>
  <c r="C1051" i="16"/>
  <c r="D1051" i="16" s="1"/>
  <c r="F1051" i="16"/>
  <c r="H1051" i="16"/>
  <c r="B1052" i="16" l="1"/>
  <c r="I1052" i="16" l="1"/>
  <c r="H1052" i="16"/>
  <c r="G1052" i="16"/>
  <c r="J1052" i="16"/>
  <c r="F1052" i="16"/>
  <c r="C1052" i="16"/>
  <c r="D1052" i="16" s="1"/>
  <c r="E1052" i="16"/>
  <c r="B1053" i="16" l="1"/>
  <c r="C1053" i="16" l="1"/>
  <c r="D1053" i="16" s="1"/>
  <c r="F1053" i="16"/>
  <c r="G1053" i="16"/>
  <c r="E1053" i="16"/>
  <c r="I1053" i="16"/>
  <c r="J1053" i="16"/>
  <c r="H1053" i="16"/>
  <c r="B1054" i="16" l="1"/>
  <c r="G1054" i="16" l="1"/>
  <c r="H1054" i="16"/>
  <c r="I1054" i="16"/>
  <c r="E1054" i="16"/>
  <c r="F1054" i="16"/>
  <c r="C1054" i="16"/>
  <c r="D1054" i="16" s="1"/>
  <c r="J1054" i="16"/>
  <c r="B1055" i="16" l="1"/>
  <c r="G1055" i="16" l="1"/>
  <c r="J1055" i="16"/>
  <c r="I1055" i="16"/>
  <c r="F1055" i="16"/>
  <c r="H1055" i="16"/>
  <c r="C1055" i="16"/>
  <c r="D1055" i="16" s="1"/>
  <c r="E1055" i="16"/>
  <c r="B1056" i="16" l="1"/>
  <c r="F1056" i="16" l="1"/>
  <c r="E1056" i="16"/>
  <c r="I1056" i="16"/>
  <c r="J1056" i="16"/>
  <c r="C1056" i="16"/>
  <c r="D1056" i="16" s="1"/>
  <c r="H1056" i="16"/>
  <c r="G1056" i="16"/>
  <c r="B1057" i="16" l="1"/>
  <c r="C1057" i="16" l="1"/>
  <c r="D1057" i="16" s="1"/>
  <c r="E1057" i="16"/>
  <c r="I1057" i="16"/>
  <c r="H1057" i="16"/>
  <c r="G1057" i="16"/>
  <c r="J1057" i="16"/>
  <c r="F1057" i="16"/>
  <c r="B1058" i="16" l="1"/>
  <c r="H1058" i="16" l="1"/>
  <c r="I1058" i="16"/>
  <c r="E1058" i="16"/>
  <c r="G1058" i="16"/>
  <c r="F1058" i="16"/>
  <c r="C1058" i="16"/>
  <c r="D1058" i="16" s="1"/>
  <c r="J1058" i="16"/>
  <c r="B1059" i="16" l="1"/>
  <c r="G1059" i="16" l="1"/>
  <c r="J1059" i="16"/>
  <c r="I1059" i="16"/>
  <c r="F1059" i="16"/>
  <c r="E1059" i="16"/>
  <c r="C1059" i="16"/>
  <c r="D1059" i="16" s="1"/>
  <c r="H1059" i="16"/>
  <c r="B1060" i="16" l="1"/>
  <c r="G1060" i="16" l="1"/>
  <c r="C1060" i="16"/>
  <c r="D1060" i="16" s="1"/>
  <c r="J1060" i="16"/>
  <c r="F1060" i="16"/>
  <c r="I1060" i="16"/>
  <c r="E1060" i="16"/>
  <c r="H1060" i="16"/>
  <c r="B1061" i="16" l="1"/>
  <c r="H1061" i="16" l="1"/>
  <c r="E1061" i="16"/>
  <c r="I1061" i="16"/>
  <c r="F1061" i="16"/>
  <c r="C1061" i="16"/>
  <c r="D1061" i="16" s="1"/>
  <c r="J1061" i="16"/>
  <c r="G1061" i="16"/>
  <c r="B1062" i="16" l="1"/>
  <c r="I1062" i="16" l="1"/>
  <c r="F1062" i="16"/>
  <c r="H1062" i="16"/>
  <c r="E1062" i="16"/>
  <c r="C1062" i="16"/>
  <c r="D1062" i="16" s="1"/>
  <c r="G1062" i="16"/>
  <c r="J1062" i="16"/>
  <c r="B1063" i="16" l="1"/>
  <c r="H1063" i="16" l="1"/>
  <c r="J1063" i="16"/>
  <c r="I1063" i="16"/>
  <c r="C1063" i="16"/>
  <c r="D1063" i="16" s="1"/>
  <c r="F1063" i="16"/>
  <c r="E1063" i="16"/>
  <c r="G1063" i="16"/>
  <c r="B1064" i="16" l="1"/>
  <c r="G1064" i="16" l="1"/>
  <c r="C1064" i="16"/>
  <c r="D1064" i="16" s="1"/>
  <c r="J1064" i="16"/>
  <c r="I1064" i="16"/>
  <c r="F1064" i="16"/>
  <c r="E1064" i="16"/>
  <c r="H1064" i="16"/>
  <c r="B1065" i="16" l="1"/>
  <c r="H1065" i="16" l="1"/>
  <c r="E1065" i="16"/>
  <c r="I1065" i="16"/>
  <c r="F1065" i="16"/>
  <c r="C1065" i="16"/>
  <c r="D1065" i="16" s="1"/>
  <c r="J1065" i="16"/>
  <c r="G1065" i="16"/>
  <c r="B1066" i="16" l="1"/>
  <c r="G1066" i="16" l="1"/>
  <c r="F1066" i="16"/>
  <c r="I1066" i="16"/>
  <c r="E1066" i="16"/>
  <c r="C1066" i="16"/>
  <c r="D1066" i="16" s="1"/>
  <c r="H1066" i="16"/>
  <c r="J1066" i="16"/>
  <c r="B1067" i="16" l="1"/>
  <c r="G1067" i="16" l="1"/>
  <c r="J1067" i="16"/>
  <c r="F1067" i="16"/>
  <c r="I1067" i="16"/>
  <c r="H1067" i="16"/>
  <c r="E1067" i="16"/>
  <c r="C1067" i="16"/>
  <c r="D1067" i="16" s="1"/>
  <c r="B1068" i="16" l="1"/>
  <c r="E1068" i="16" l="1"/>
  <c r="C1068" i="16"/>
  <c r="D1068" i="16" s="1"/>
  <c r="J1068" i="16"/>
  <c r="H1068" i="16"/>
  <c r="I1068" i="16"/>
  <c r="F1068" i="16"/>
  <c r="G1068" i="16"/>
  <c r="B1069" i="16" l="1"/>
  <c r="C1069" i="16" l="1"/>
  <c r="D1069" i="16" s="1"/>
  <c r="G1069" i="16"/>
  <c r="I1069" i="16"/>
  <c r="H1069" i="16"/>
  <c r="F1069" i="16"/>
  <c r="J1069" i="16"/>
  <c r="E1069" i="16"/>
  <c r="B1070" i="16" l="1"/>
  <c r="G1070" i="16" l="1"/>
  <c r="F1070" i="16"/>
  <c r="I1070" i="16"/>
  <c r="E1070" i="16"/>
  <c r="H1070" i="16"/>
  <c r="C1070" i="16"/>
  <c r="D1070" i="16" s="1"/>
  <c r="J1070" i="16"/>
  <c r="B1071" i="16" l="1"/>
  <c r="H1071" i="16" l="1"/>
  <c r="J1071" i="16"/>
  <c r="I1071" i="16"/>
  <c r="F1071" i="16"/>
  <c r="C1071" i="16"/>
  <c r="D1071" i="16" s="1"/>
  <c r="E1071" i="16"/>
  <c r="G1071" i="16"/>
  <c r="B1072" i="16" l="1"/>
  <c r="E1072" i="16" l="1"/>
  <c r="C1072" i="16"/>
  <c r="D1072" i="16" s="1"/>
  <c r="J1072" i="16"/>
  <c r="H1072" i="16"/>
  <c r="I1072" i="16"/>
  <c r="G1072" i="16"/>
  <c r="F1072" i="16"/>
  <c r="B1073" i="16" l="1"/>
  <c r="C1073" i="16" l="1"/>
  <c r="D1073" i="16" s="1"/>
  <c r="G1073" i="16"/>
  <c r="F1073" i="16"/>
  <c r="I1073" i="16"/>
  <c r="E1073" i="16"/>
  <c r="H1073" i="16"/>
  <c r="J1073" i="16"/>
  <c r="B1074" i="16" l="1"/>
  <c r="E1074" i="16" l="1"/>
  <c r="I1074" i="16"/>
  <c r="H1074" i="16"/>
  <c r="F1074" i="16"/>
  <c r="C1074" i="16"/>
  <c r="D1074" i="16" s="1"/>
  <c r="G1074" i="16"/>
  <c r="J1074" i="16"/>
  <c r="B1075" i="16" l="1"/>
  <c r="G1075" i="16" l="1"/>
  <c r="J1075" i="16"/>
  <c r="F1075" i="16"/>
  <c r="E1075" i="16"/>
  <c r="I1075" i="16"/>
  <c r="C1075" i="16"/>
  <c r="D1075" i="16" s="1"/>
  <c r="H1075" i="16"/>
  <c r="B1076" i="16" l="1"/>
  <c r="G1076" i="16" l="1"/>
  <c r="C1076" i="16"/>
  <c r="D1076" i="16" s="1"/>
  <c r="J1076" i="16"/>
  <c r="F1076" i="16"/>
  <c r="I1076" i="16"/>
  <c r="E1076" i="16"/>
  <c r="H1076" i="16"/>
  <c r="B1077" i="16" l="1"/>
  <c r="G1077" i="16" l="1"/>
  <c r="C1077" i="16"/>
  <c r="D1077" i="16" s="1"/>
  <c r="I1077" i="16"/>
  <c r="F1077" i="16"/>
  <c r="H1077" i="16"/>
  <c r="J1077" i="16"/>
  <c r="E1077" i="16"/>
  <c r="B1078" i="16" l="1"/>
  <c r="G1078" i="16" l="1"/>
  <c r="I1078" i="16"/>
  <c r="H1078" i="16"/>
  <c r="F1078" i="16"/>
  <c r="C1078" i="16"/>
  <c r="D1078" i="16" s="1"/>
  <c r="E1078" i="16"/>
  <c r="J1078" i="16"/>
  <c r="B1079" i="16" l="1"/>
  <c r="G1079" i="16" l="1"/>
  <c r="J1079" i="16"/>
  <c r="F1079" i="16"/>
  <c r="C1079" i="16"/>
  <c r="D1079" i="16" s="1"/>
  <c r="E1079" i="16"/>
  <c r="I1079" i="16"/>
  <c r="H1079" i="16"/>
  <c r="B1080" i="16" l="1"/>
  <c r="G1080" i="16" l="1"/>
  <c r="C1080" i="16"/>
  <c r="D1080" i="16" s="1"/>
  <c r="J1080" i="16"/>
  <c r="F1080" i="16"/>
  <c r="E1080" i="16"/>
  <c r="I1080" i="16"/>
  <c r="H1080" i="16"/>
  <c r="B1081" i="16" l="1"/>
  <c r="C1081" i="16" l="1"/>
  <c r="D1081" i="16" s="1"/>
  <c r="F1081" i="16"/>
  <c r="H1081" i="16"/>
  <c r="I1081" i="16"/>
  <c r="E1081" i="16"/>
  <c r="J1081" i="16"/>
  <c r="G1081" i="16"/>
  <c r="B1082" i="16" l="1"/>
  <c r="E1082" i="16" l="1"/>
  <c r="I1082" i="16"/>
  <c r="H1082" i="16"/>
  <c r="F1082" i="16"/>
  <c r="C1082" i="16"/>
  <c r="D1082" i="16" s="1"/>
  <c r="G1082" i="16"/>
  <c r="J1082" i="16"/>
  <c r="B1083" i="16" l="1"/>
  <c r="H1083" i="16" l="1"/>
  <c r="J1083" i="16"/>
  <c r="F1083" i="16"/>
  <c r="C1083" i="16"/>
  <c r="D1083" i="16" s="1"/>
  <c r="I1083" i="16"/>
  <c r="E1083" i="16"/>
  <c r="G1083" i="16"/>
  <c r="B1084" i="16" l="1"/>
  <c r="G1084" i="16" l="1"/>
  <c r="C1084" i="16"/>
  <c r="D1084" i="16" s="1"/>
  <c r="J1084" i="16"/>
  <c r="I1084" i="16"/>
  <c r="F1084" i="16"/>
  <c r="E1084" i="16"/>
  <c r="H1084" i="16"/>
  <c r="B1085" i="16" l="1"/>
  <c r="C1085" i="16" l="1"/>
  <c r="D1085" i="16" s="1"/>
  <c r="F1085" i="16"/>
  <c r="G1085" i="16"/>
  <c r="I1085" i="16"/>
  <c r="H1085" i="16"/>
  <c r="E1085" i="16"/>
  <c r="J1085" i="16"/>
  <c r="B1086" i="16" l="1"/>
  <c r="H1086" i="16" l="1"/>
  <c r="E1086" i="16"/>
  <c r="I1086" i="16"/>
  <c r="G1086" i="16"/>
  <c r="F1086" i="16"/>
  <c r="C1086" i="16"/>
  <c r="D1086" i="16" s="1"/>
  <c r="J1086" i="16"/>
  <c r="B1087" i="16" l="1"/>
  <c r="G1087" i="16" l="1"/>
  <c r="J1087" i="16"/>
  <c r="C1087" i="16"/>
  <c r="D1087" i="16" s="1"/>
  <c r="E1087" i="16"/>
  <c r="I1087" i="16"/>
  <c r="F1087" i="16"/>
  <c r="H1087" i="16"/>
  <c r="B1088" i="16" l="1"/>
  <c r="E1088" i="16" l="1"/>
  <c r="G1088" i="16"/>
  <c r="I1088" i="16"/>
  <c r="J1088" i="16"/>
  <c r="F1088" i="16"/>
  <c r="H1088" i="16"/>
  <c r="C1088" i="16"/>
  <c r="D1088" i="16" s="1"/>
  <c r="B1089" i="16" l="1"/>
  <c r="G1089" i="16" l="1"/>
  <c r="H1089" i="16"/>
  <c r="F1089" i="16"/>
  <c r="C1089" i="16"/>
  <c r="D1089" i="16" s="1"/>
  <c r="I1089" i="16"/>
  <c r="J1089" i="16"/>
  <c r="E1089" i="16"/>
  <c r="B1090" i="16" l="1"/>
  <c r="E1090" i="16" l="1"/>
  <c r="I1090" i="16"/>
  <c r="C1090" i="16"/>
  <c r="D1090" i="16" s="1"/>
  <c r="F1090" i="16"/>
  <c r="H1090" i="16"/>
  <c r="G1090" i="16"/>
  <c r="J1090" i="16"/>
  <c r="B1091" i="16" l="1"/>
  <c r="E1091" i="16" l="1"/>
  <c r="J1091" i="16"/>
  <c r="I1091" i="16"/>
  <c r="F1091" i="16"/>
  <c r="C1091" i="16"/>
  <c r="D1091" i="16" s="1"/>
  <c r="G1091" i="16"/>
  <c r="H1091" i="16"/>
  <c r="B1092" i="16" l="1"/>
  <c r="G1092" i="16" l="1"/>
  <c r="C1092" i="16"/>
  <c r="D1092" i="16" s="1"/>
  <c r="J1092" i="16"/>
  <c r="F1092" i="16"/>
  <c r="I1092" i="16"/>
  <c r="H1092" i="16"/>
  <c r="E1092" i="16"/>
  <c r="B1093" i="16" l="1"/>
  <c r="E1093" i="16" l="1"/>
  <c r="H1093" i="16"/>
  <c r="G1093" i="16"/>
  <c r="I1093" i="16"/>
  <c r="C1093" i="16"/>
  <c r="D1093" i="16" s="1"/>
  <c r="J1093" i="16"/>
  <c r="F1093" i="16"/>
  <c r="B1094" i="16" l="1"/>
  <c r="G1094" i="16" l="1"/>
  <c r="E1094" i="16"/>
  <c r="I1094" i="16"/>
  <c r="F1094" i="16"/>
  <c r="C1094" i="16"/>
  <c r="D1094" i="16" s="1"/>
  <c r="H1094" i="16"/>
  <c r="J1094" i="16"/>
  <c r="B1095" i="16" l="1"/>
  <c r="G1095" i="16" l="1"/>
  <c r="J1095" i="16"/>
  <c r="I1095" i="16"/>
  <c r="H1095" i="16"/>
  <c r="F1095" i="16"/>
  <c r="C1095" i="16"/>
  <c r="D1095" i="16" s="1"/>
  <c r="E1095" i="16"/>
  <c r="B1096" i="16" l="1"/>
  <c r="G1096" i="16" l="1"/>
  <c r="H1096" i="16"/>
  <c r="I1096" i="16"/>
  <c r="J1096" i="16"/>
  <c r="E1096" i="16"/>
  <c r="F1096" i="16"/>
  <c r="C1096" i="16"/>
  <c r="D1096" i="16" s="1"/>
  <c r="B1097" i="16" l="1"/>
  <c r="C1097" i="16" l="1"/>
  <c r="D1097" i="16" s="1"/>
  <c r="F1097" i="16"/>
  <c r="G1097" i="16"/>
  <c r="H1097" i="16"/>
  <c r="I1097" i="16"/>
  <c r="E1097" i="16"/>
  <c r="J1097" i="16"/>
  <c r="B1098" i="16" l="1"/>
  <c r="G1098" i="16" l="1"/>
  <c r="E1098" i="16"/>
  <c r="H1098" i="16"/>
  <c r="F1098" i="16"/>
  <c r="I1098" i="16"/>
  <c r="C1098" i="16"/>
  <c r="D1098" i="16" s="1"/>
  <c r="J1098" i="16"/>
  <c r="B1099" i="16" l="1"/>
  <c r="G1099" i="16" l="1"/>
  <c r="J1099" i="16"/>
  <c r="I1099" i="16"/>
  <c r="H1099" i="16"/>
  <c r="E1099" i="16"/>
  <c r="F1099" i="16"/>
  <c r="C1099" i="16"/>
  <c r="D1099" i="16" s="1"/>
  <c r="B1100" i="16" l="1"/>
  <c r="C1100" i="16" l="1"/>
  <c r="D1100" i="16" s="1"/>
  <c r="G1100" i="16"/>
  <c r="H1100" i="16"/>
  <c r="J1100" i="16"/>
  <c r="F1100" i="16"/>
  <c r="E1100" i="16"/>
  <c r="I1100" i="16"/>
  <c r="B1101" i="16" l="1"/>
  <c r="C1101" i="16" l="1"/>
  <c r="D1101" i="16" s="1"/>
  <c r="G1101" i="16"/>
  <c r="H1101" i="16"/>
  <c r="I1101" i="16"/>
  <c r="E1101" i="16"/>
  <c r="J1101" i="16"/>
  <c r="F1101" i="16"/>
  <c r="B1102" i="16" l="1"/>
  <c r="G1102" i="16" l="1"/>
  <c r="E1102" i="16"/>
  <c r="I1102" i="16"/>
  <c r="C1102" i="16"/>
  <c r="D1102" i="16" s="1"/>
  <c r="H1102" i="16"/>
  <c r="F1102" i="16"/>
  <c r="J1102" i="16"/>
  <c r="B1103" i="16" l="1"/>
  <c r="G1103" i="16" l="1"/>
  <c r="J1103" i="16"/>
  <c r="C1103" i="16"/>
  <c r="D1103" i="16" s="1"/>
  <c r="I1103" i="16"/>
  <c r="H1103" i="16"/>
  <c r="E1103" i="16"/>
  <c r="F1103" i="16"/>
  <c r="B1104" i="16" l="1"/>
  <c r="G1104" i="16" l="1"/>
  <c r="C1104" i="16"/>
  <c r="D1104" i="16" s="1"/>
  <c r="J1104" i="16"/>
  <c r="H1104" i="16"/>
  <c r="I1104" i="16"/>
  <c r="E1104" i="16"/>
  <c r="F1104" i="16"/>
  <c r="B1105" i="16" l="1"/>
  <c r="C1105" i="16" l="1"/>
  <c r="D1105" i="16" s="1"/>
  <c r="E1105" i="16"/>
  <c r="G1105" i="16"/>
  <c r="F1105" i="16"/>
  <c r="H1105" i="16"/>
  <c r="I1105" i="16"/>
  <c r="J1105" i="16"/>
  <c r="B1106" i="16" l="1"/>
  <c r="F1106" i="16" l="1"/>
  <c r="H1106" i="16"/>
  <c r="E1106" i="16"/>
  <c r="I1106" i="16"/>
  <c r="C1106" i="16"/>
  <c r="D1106" i="16" s="1"/>
  <c r="G1106" i="16"/>
  <c r="J1106" i="16"/>
  <c r="B1107" i="16" l="1"/>
  <c r="G1107" i="16" l="1"/>
  <c r="J1107" i="16"/>
  <c r="E1107" i="16"/>
  <c r="H1107" i="16"/>
  <c r="I1107" i="16"/>
  <c r="F1107" i="16"/>
  <c r="C1107" i="16"/>
  <c r="D1107" i="16" s="1"/>
  <c r="B1108" i="16" l="1"/>
  <c r="H1108" i="16" l="1"/>
  <c r="G1108" i="16"/>
  <c r="E1108" i="16"/>
  <c r="J1108" i="16"/>
  <c r="I1108" i="16"/>
  <c r="F1108" i="16"/>
  <c r="C1108" i="16"/>
  <c r="D1108" i="16" s="1"/>
  <c r="B1109" i="16" l="1"/>
  <c r="C1109" i="16" l="1"/>
  <c r="D1109" i="16" s="1"/>
  <c r="E1109" i="16"/>
  <c r="G1109" i="16"/>
  <c r="H1109" i="16"/>
  <c r="F1109" i="16"/>
  <c r="I1109" i="16"/>
  <c r="J1109" i="16"/>
  <c r="B1110" i="16" l="1"/>
  <c r="G1110" i="16" l="1"/>
  <c r="E1110" i="16"/>
  <c r="H1110" i="16"/>
  <c r="F1110" i="16"/>
  <c r="C1110" i="16"/>
  <c r="D1110" i="16" s="1"/>
  <c r="I1110" i="16"/>
  <c r="J1110" i="16"/>
  <c r="B1111" i="16" l="1"/>
  <c r="G1111" i="16" l="1"/>
  <c r="J1111" i="16"/>
  <c r="E1111" i="16"/>
  <c r="H1111" i="16"/>
  <c r="C1111" i="16"/>
  <c r="D1111" i="16" s="1"/>
  <c r="F1111" i="16"/>
  <c r="I1111" i="16"/>
  <c r="B1112" i="16" l="1"/>
  <c r="F1112" i="16" l="1"/>
  <c r="G1112" i="16"/>
  <c r="I1112" i="16"/>
  <c r="J1112" i="16"/>
  <c r="E1112" i="16"/>
  <c r="C1112" i="16"/>
  <c r="D1112" i="16" s="1"/>
  <c r="H1112" i="16"/>
  <c r="B1113" i="16" l="1"/>
  <c r="C1113" i="16" l="1"/>
  <c r="D1113" i="16" s="1"/>
  <c r="E1113" i="16"/>
  <c r="F1113" i="16"/>
  <c r="G1113" i="16"/>
  <c r="H1113" i="16"/>
  <c r="J1113" i="16"/>
  <c r="I1113" i="16"/>
  <c r="B1114" i="16" l="1"/>
  <c r="I1114" i="16" l="1"/>
  <c r="E1114" i="16"/>
  <c r="H1114" i="16"/>
  <c r="F1114" i="16"/>
  <c r="C1114" i="16"/>
  <c r="D1114" i="16" s="1"/>
  <c r="G1114" i="16"/>
  <c r="J1114" i="16"/>
  <c r="B1115" i="16" l="1"/>
  <c r="G1115" i="16" l="1"/>
  <c r="J1115" i="16"/>
  <c r="H1115" i="16"/>
  <c r="F1115" i="16"/>
  <c r="E1115" i="16"/>
  <c r="I1115" i="16"/>
  <c r="C1115" i="16"/>
  <c r="D1115" i="16" s="1"/>
  <c r="B1116" i="16" l="1"/>
  <c r="C1116" i="16" l="1"/>
  <c r="D1116" i="16" s="1"/>
  <c r="G1116" i="16"/>
  <c r="E1116" i="16"/>
  <c r="J1116" i="16"/>
  <c r="I1116" i="16"/>
  <c r="H1116" i="16"/>
  <c r="F1116" i="16"/>
  <c r="B1117" i="16" l="1"/>
  <c r="H1117" i="16" l="1"/>
  <c r="I1117" i="16"/>
  <c r="G1117" i="16"/>
  <c r="F1117" i="16"/>
  <c r="C1117" i="16"/>
  <c r="D1117" i="16" s="1"/>
  <c r="J1117" i="16"/>
  <c r="E1117" i="16"/>
  <c r="B1118" i="16" l="1"/>
  <c r="G1118" i="16" l="1"/>
  <c r="E1118" i="16"/>
  <c r="I1118" i="16"/>
  <c r="F1118" i="16"/>
  <c r="C1118" i="16"/>
  <c r="D1118" i="16" s="1"/>
  <c r="H1118" i="16"/>
  <c r="J1118" i="16"/>
  <c r="B1119" i="16" l="1"/>
  <c r="G1119" i="16" l="1"/>
  <c r="J1119" i="16"/>
  <c r="H1119" i="16"/>
  <c r="E1119" i="16"/>
  <c r="F1119" i="16"/>
  <c r="I1119" i="16"/>
  <c r="C1119" i="16"/>
  <c r="D1119" i="16" s="1"/>
  <c r="B1120" i="16" l="1"/>
  <c r="F1120" i="16" l="1"/>
  <c r="H1120" i="16"/>
  <c r="E1120" i="16"/>
  <c r="J1120" i="16"/>
  <c r="C1120" i="16"/>
  <c r="D1120" i="16" s="1"/>
  <c r="G1120" i="16"/>
  <c r="I1120" i="16"/>
  <c r="B1121" i="16" l="1"/>
  <c r="H1121" i="16" l="1"/>
  <c r="C1121" i="16"/>
  <c r="D1121" i="16" s="1"/>
  <c r="F1121" i="16"/>
  <c r="I1121" i="16"/>
  <c r="G1121" i="16"/>
  <c r="J1121" i="16"/>
  <c r="E1121" i="16"/>
  <c r="B1122" i="16" l="1"/>
  <c r="G1122" i="16" l="1"/>
  <c r="E1122" i="16"/>
  <c r="I1122" i="16"/>
  <c r="F1122" i="16"/>
  <c r="C1122" i="16"/>
  <c r="D1122" i="16" s="1"/>
  <c r="H1122" i="16"/>
  <c r="J1122" i="16"/>
  <c r="B1123" i="16" l="1"/>
  <c r="I1123" i="16" l="1"/>
  <c r="J1123" i="16"/>
  <c r="C1123" i="16"/>
  <c r="D1123" i="16" s="1"/>
  <c r="H1123" i="16"/>
  <c r="G1123" i="16"/>
  <c r="F1123" i="16"/>
  <c r="E1123" i="16"/>
  <c r="B1124" i="16" l="1"/>
  <c r="H1124" i="16" l="1"/>
  <c r="F1124" i="16"/>
  <c r="E1124" i="16"/>
  <c r="J1124" i="16"/>
  <c r="C1124" i="16"/>
  <c r="D1124" i="16" s="1"/>
  <c r="G1124" i="16"/>
  <c r="I1124" i="16"/>
  <c r="B1125" i="16" l="1"/>
  <c r="C1125" i="16" l="1"/>
  <c r="D1125" i="16" s="1"/>
  <c r="E1125" i="16"/>
  <c r="G1125" i="16"/>
  <c r="H1125" i="16"/>
  <c r="F1125" i="16"/>
  <c r="I1125" i="16"/>
  <c r="J1125" i="16"/>
  <c r="B1126" i="16" l="1"/>
  <c r="H1126" i="16" l="1"/>
  <c r="E1126" i="16"/>
  <c r="I1126" i="16"/>
  <c r="C1126" i="16"/>
  <c r="D1126" i="16" s="1"/>
  <c r="F1126" i="16"/>
  <c r="G1126" i="16"/>
  <c r="J1126" i="16"/>
  <c r="B1127" i="16" l="1"/>
  <c r="G1127" i="16" l="1"/>
  <c r="J1127" i="16"/>
  <c r="H1127" i="16"/>
  <c r="I1127" i="16"/>
  <c r="C1127" i="16"/>
  <c r="D1127" i="16" s="1"/>
  <c r="F1127" i="16"/>
  <c r="E1127" i="16"/>
  <c r="B1128" i="16" l="1"/>
  <c r="C1128" i="16" l="1"/>
  <c r="D1128" i="16" s="1"/>
  <c r="H1128" i="16"/>
  <c r="E1128" i="16"/>
  <c r="J1128" i="16"/>
  <c r="I1128" i="16"/>
  <c r="G1128" i="16"/>
  <c r="F1128" i="16"/>
  <c r="B1129" i="16" l="1"/>
  <c r="C1129" i="16" l="1"/>
  <c r="D1129" i="16" s="1"/>
  <c r="I1129" i="16"/>
  <c r="G1129" i="16"/>
  <c r="H1129" i="16"/>
  <c r="F1129" i="16"/>
  <c r="E1129" i="16"/>
  <c r="J1129" i="16"/>
  <c r="B1130" i="16" l="1"/>
  <c r="E1130" i="16" l="1"/>
  <c r="G1130" i="16"/>
  <c r="I1130" i="16"/>
  <c r="H1130" i="16"/>
  <c r="C1130" i="16"/>
  <c r="D1130" i="16" s="1"/>
  <c r="F1130" i="16"/>
  <c r="J1130" i="16"/>
  <c r="B1131" i="16" l="1"/>
  <c r="E1131" i="16" l="1"/>
  <c r="J1131" i="16"/>
  <c r="I1131" i="16"/>
  <c r="G1131" i="16"/>
  <c r="H1131" i="16"/>
  <c r="C1131" i="16"/>
  <c r="D1131" i="16" s="1"/>
  <c r="F1131" i="16"/>
  <c r="B1132" i="16" l="1"/>
  <c r="F1132" i="16" l="1"/>
  <c r="G1132" i="16"/>
  <c r="E1132" i="16"/>
  <c r="J1132" i="16"/>
  <c r="C1132" i="16"/>
  <c r="D1132" i="16" s="1"/>
  <c r="H1132" i="16"/>
  <c r="I1132" i="16"/>
  <c r="B1133" i="16" l="1"/>
  <c r="I1133" i="16" l="1"/>
  <c r="G1133" i="16"/>
  <c r="H1133" i="16"/>
  <c r="F1133" i="16"/>
  <c r="C1133" i="16"/>
  <c r="D1133" i="16" s="1"/>
  <c r="J1133" i="16"/>
  <c r="E1133" i="16"/>
  <c r="B1134" i="16" l="1"/>
  <c r="H1134" i="16" l="1"/>
  <c r="E1134" i="16"/>
  <c r="I1134" i="16"/>
  <c r="C1134" i="16"/>
  <c r="D1134" i="16" s="1"/>
  <c r="F1134" i="16"/>
  <c r="G1134" i="16"/>
  <c r="J1134" i="16"/>
  <c r="B1135" i="16" l="1"/>
  <c r="G1135" i="16" l="1"/>
  <c r="J1135" i="16"/>
  <c r="H1135" i="16"/>
  <c r="I1135" i="16"/>
  <c r="E1135" i="16"/>
  <c r="F1135" i="16"/>
  <c r="C1135" i="16"/>
  <c r="D1135" i="16" s="1"/>
  <c r="B1136" i="16" l="1"/>
  <c r="F1136" i="16" l="1"/>
  <c r="G1136" i="16"/>
  <c r="I1136" i="16"/>
  <c r="J1136" i="16"/>
  <c r="H1136" i="16"/>
  <c r="C1136" i="16"/>
  <c r="D1136" i="16" s="1"/>
  <c r="E1136" i="16"/>
  <c r="B1137" i="16" l="1"/>
  <c r="C1137" i="16" l="1"/>
  <c r="D1137" i="16" s="1"/>
  <c r="F1137" i="16"/>
  <c r="G1137" i="16"/>
  <c r="E1137" i="16"/>
  <c r="H1137" i="16"/>
  <c r="I1137" i="16"/>
  <c r="J1137" i="16"/>
  <c r="B1138" i="16" l="1"/>
  <c r="G1138" i="16" l="1"/>
  <c r="E1138" i="16"/>
  <c r="C1138" i="16"/>
  <c r="D1138" i="16" s="1"/>
  <c r="H1138" i="16"/>
  <c r="I1138" i="16"/>
  <c r="F1138" i="16"/>
  <c r="J1138" i="16"/>
  <c r="B1139" i="16" l="1"/>
  <c r="G1139" i="16" l="1"/>
  <c r="J1139" i="16"/>
  <c r="H1139" i="16"/>
  <c r="F1139" i="16"/>
  <c r="I1139" i="16"/>
  <c r="C1139" i="16"/>
  <c r="D1139" i="16" s="1"/>
  <c r="E1139" i="16"/>
  <c r="B1140" i="16" l="1"/>
  <c r="F1140" i="16" l="1"/>
  <c r="E1140" i="16"/>
  <c r="H1140" i="16"/>
  <c r="J1140" i="16"/>
  <c r="I1140" i="16"/>
  <c r="G1140" i="16"/>
  <c r="C1140" i="16"/>
  <c r="D1140" i="16" s="1"/>
  <c r="B1141" i="16" l="1"/>
  <c r="I1141" i="16" l="1"/>
  <c r="G1141" i="16"/>
  <c r="H1141" i="16"/>
  <c r="F1141" i="16"/>
  <c r="C1141" i="16"/>
  <c r="D1141" i="16" s="1"/>
  <c r="J1141" i="16"/>
  <c r="E1141" i="16"/>
  <c r="B1142" i="16" l="1"/>
  <c r="H1142" i="16" l="1"/>
  <c r="E1142" i="16"/>
  <c r="I1142" i="16"/>
  <c r="C1142" i="16"/>
  <c r="D1142" i="16" s="1"/>
  <c r="F1142" i="16"/>
  <c r="G1142" i="16"/>
  <c r="J1142" i="16"/>
  <c r="B1143" i="16" l="1"/>
  <c r="G1143" i="16" l="1"/>
  <c r="J1143" i="16"/>
  <c r="H1143" i="16"/>
  <c r="I1143" i="16"/>
  <c r="C1143" i="16"/>
  <c r="D1143" i="16" s="1"/>
  <c r="F1143" i="16"/>
  <c r="E1143" i="16"/>
  <c r="B1144" i="16" l="1"/>
  <c r="G1144" i="16" l="1"/>
  <c r="F1144" i="16"/>
  <c r="E1144" i="16"/>
  <c r="J1144" i="16"/>
  <c r="C1144" i="16"/>
  <c r="D1144" i="16" s="1"/>
  <c r="H1144" i="16"/>
  <c r="I1144" i="16"/>
  <c r="B1145" i="16" l="1"/>
  <c r="I1145" i="16" l="1"/>
  <c r="H1145" i="16"/>
  <c r="G1145" i="16"/>
  <c r="F1145" i="16"/>
  <c r="C1145" i="16"/>
  <c r="D1145" i="16" s="1"/>
  <c r="J1145" i="16"/>
  <c r="E1145" i="16"/>
  <c r="B1146" i="16" l="1"/>
  <c r="G1146" i="16" l="1"/>
  <c r="E1146" i="16"/>
  <c r="I1146" i="16"/>
  <c r="H1146" i="16"/>
  <c r="C1146" i="16"/>
  <c r="D1146" i="16" s="1"/>
  <c r="F1146" i="16"/>
  <c r="J1146" i="16"/>
  <c r="B1147" i="16" l="1"/>
  <c r="G1147" i="16" l="1"/>
  <c r="J1147" i="16"/>
  <c r="I1147" i="16"/>
  <c r="F1147" i="16"/>
  <c r="C1147" i="16"/>
  <c r="D1147" i="16" s="1"/>
  <c r="E1147" i="16"/>
  <c r="H1147" i="16"/>
  <c r="B1148" i="16" l="1"/>
  <c r="C1148" i="16" l="1"/>
  <c r="D1148" i="16" s="1"/>
  <c r="G1148" i="16"/>
  <c r="I1148" i="16"/>
  <c r="J1148" i="16"/>
  <c r="H1148" i="16"/>
  <c r="F1148" i="16"/>
  <c r="E1148" i="16"/>
  <c r="B1149" i="16" l="1"/>
  <c r="E1149" i="16" l="1"/>
  <c r="G1149" i="16"/>
  <c r="H1149" i="16"/>
  <c r="F1149" i="16"/>
  <c r="C1149" i="16"/>
  <c r="D1149" i="16" s="1"/>
  <c r="J1149" i="16"/>
  <c r="I1149" i="16"/>
  <c r="B1150" i="16" l="1"/>
  <c r="G1150" i="16" l="1"/>
  <c r="E1150" i="16"/>
  <c r="C1150" i="16"/>
  <c r="D1150" i="16" s="1"/>
  <c r="I1150" i="16"/>
  <c r="F1150" i="16"/>
  <c r="H1150" i="16"/>
  <c r="J1150" i="16"/>
  <c r="B1151" i="16" l="1"/>
  <c r="G1151" i="16" l="1"/>
  <c r="J1151" i="16"/>
  <c r="I1151" i="16"/>
  <c r="F1151" i="16"/>
  <c r="C1151" i="16"/>
  <c r="D1151" i="16" s="1"/>
  <c r="H1151" i="16"/>
  <c r="E1151" i="16"/>
  <c r="B1152" i="16" l="1"/>
  <c r="H1152" i="16" l="1"/>
  <c r="G1152" i="16"/>
  <c r="F1152" i="16"/>
  <c r="J1152" i="16"/>
  <c r="I1152" i="16"/>
  <c r="E1152" i="16"/>
  <c r="C1152" i="16"/>
  <c r="D1152" i="16" s="1"/>
  <c r="B1153" i="16" l="1"/>
  <c r="G1153" i="16" l="1"/>
  <c r="E1153" i="16"/>
  <c r="F1153" i="16"/>
  <c r="C1153" i="16"/>
  <c r="D1153" i="16" s="1"/>
  <c r="I1153" i="16"/>
  <c r="J1153" i="16"/>
  <c r="H1153" i="16"/>
  <c r="B1154" i="16" l="1"/>
  <c r="G1154" i="16" l="1"/>
  <c r="H1154" i="16"/>
  <c r="F1154" i="16"/>
  <c r="E1154" i="16"/>
  <c r="I1154" i="16"/>
  <c r="C1154" i="16"/>
  <c r="D1154" i="16" s="1"/>
  <c r="J1154" i="16"/>
  <c r="B1155" i="16" l="1"/>
  <c r="E1155" i="16" l="1"/>
  <c r="J1155" i="16"/>
  <c r="I1155" i="16"/>
  <c r="H1155" i="16"/>
  <c r="F1155" i="16"/>
  <c r="C1155" i="16"/>
  <c r="D1155" i="16" s="1"/>
  <c r="G1155" i="16"/>
  <c r="B1156" i="16" l="1"/>
  <c r="H1156" i="16" l="1"/>
  <c r="E1156" i="16"/>
  <c r="F1156" i="16"/>
  <c r="J1156" i="16"/>
  <c r="C1156" i="16"/>
  <c r="D1156" i="16" s="1"/>
  <c r="G1156" i="16"/>
  <c r="I1156" i="16"/>
  <c r="B1157" i="16" l="1"/>
  <c r="G1157" i="16" l="1"/>
  <c r="I1157" i="16"/>
  <c r="F1157" i="16"/>
  <c r="C1157" i="16"/>
  <c r="D1157" i="16" s="1"/>
  <c r="E1157" i="16"/>
  <c r="J1157" i="16"/>
  <c r="H1157" i="16"/>
  <c r="B1158" i="16" l="1"/>
  <c r="F1158" i="16" l="1"/>
  <c r="I1158" i="16"/>
  <c r="C1158" i="16"/>
  <c r="D1158" i="16" s="1"/>
  <c r="H1158" i="16"/>
  <c r="E1158" i="16"/>
  <c r="G1158" i="16"/>
  <c r="J1158" i="16"/>
  <c r="B1159" i="16" l="1"/>
  <c r="G1159" i="16" l="1"/>
  <c r="J1159" i="16"/>
  <c r="F1159" i="16"/>
  <c r="I1159" i="16"/>
  <c r="H1159" i="16"/>
  <c r="E1159" i="16"/>
  <c r="C1159" i="16"/>
  <c r="D1159" i="16" s="1"/>
  <c r="B1160" i="16" l="1"/>
  <c r="C1160" i="16" l="1"/>
  <c r="D1160" i="16" s="1"/>
  <c r="F1160" i="16"/>
  <c r="J1160" i="16"/>
  <c r="H1160" i="16"/>
  <c r="I1160" i="16"/>
  <c r="G1160" i="16"/>
  <c r="E1160" i="16"/>
  <c r="B1161" i="16" l="1"/>
  <c r="F1161" i="16" l="1"/>
  <c r="I1161" i="16"/>
  <c r="G1161" i="16"/>
  <c r="C1161" i="16"/>
  <c r="D1161" i="16" s="1"/>
  <c r="H1161" i="16"/>
  <c r="J1161" i="16"/>
  <c r="E1161" i="16"/>
  <c r="B1162" i="16" l="1"/>
  <c r="I1162" i="16" l="1"/>
  <c r="F1162" i="16"/>
  <c r="H1162" i="16"/>
  <c r="E1162" i="16"/>
  <c r="G1162" i="16"/>
  <c r="C1162" i="16"/>
  <c r="D1162" i="16" s="1"/>
  <c r="J1162" i="16"/>
  <c r="B1163" i="16" l="1"/>
  <c r="E1163" i="16" l="1"/>
  <c r="J1163" i="16"/>
  <c r="I1163" i="16"/>
  <c r="H1163" i="16"/>
  <c r="C1163" i="16"/>
  <c r="D1163" i="16" s="1"/>
  <c r="G1163" i="16"/>
  <c r="F1163" i="16"/>
  <c r="B1164" i="16" l="1"/>
  <c r="C1164" i="16" l="1"/>
  <c r="D1164" i="16" s="1"/>
  <c r="E1164" i="16"/>
  <c r="F1164" i="16"/>
  <c r="J1164" i="16"/>
  <c r="I1164" i="16"/>
  <c r="G1164" i="16"/>
  <c r="H1164" i="16"/>
  <c r="B1165" i="16" l="1"/>
  <c r="I1165" i="16" l="1"/>
  <c r="G1165" i="16"/>
  <c r="F1165" i="16"/>
  <c r="C1165" i="16"/>
  <c r="D1165" i="16" s="1"/>
  <c r="H1165" i="16"/>
  <c r="J1165" i="16"/>
  <c r="E1165" i="16"/>
  <c r="B1166" i="16" l="1"/>
  <c r="G1166" i="16" l="1"/>
  <c r="I1166" i="16"/>
  <c r="H1166" i="16"/>
  <c r="E1166" i="16"/>
  <c r="F1166" i="16"/>
  <c r="C1166" i="16"/>
  <c r="D1166" i="16" s="1"/>
  <c r="J1166" i="16"/>
  <c r="B1167" i="16" l="1"/>
  <c r="G1167" i="16" l="1"/>
  <c r="J1167" i="16"/>
  <c r="I1167" i="16"/>
  <c r="C1167" i="16"/>
  <c r="D1167" i="16" s="1"/>
  <c r="H1167" i="16"/>
  <c r="F1167" i="16"/>
  <c r="E1167" i="16"/>
  <c r="B1168" i="16" l="1"/>
  <c r="E1168" i="16" l="1"/>
  <c r="G1168" i="16"/>
  <c r="F1168" i="16"/>
  <c r="J1168" i="16"/>
  <c r="I1168" i="16"/>
  <c r="H1168" i="16"/>
  <c r="C1168" i="16"/>
  <c r="D1168" i="16" s="1"/>
  <c r="B1169" i="16" l="1"/>
  <c r="I1169" i="16" l="1"/>
  <c r="E1169" i="16"/>
  <c r="G1169" i="16"/>
  <c r="C1169" i="16"/>
  <c r="D1169" i="16" s="1"/>
  <c r="H1169" i="16"/>
  <c r="J1169" i="16"/>
  <c r="F1169" i="16"/>
  <c r="B1170" i="16" l="1"/>
  <c r="H1170" i="16" l="1"/>
  <c r="F1170" i="16"/>
  <c r="G1170" i="16"/>
  <c r="I1170" i="16"/>
  <c r="C1170" i="16"/>
  <c r="D1170" i="16" s="1"/>
  <c r="E1170" i="16"/>
  <c r="J1170" i="16"/>
  <c r="B1171" i="16" l="1"/>
  <c r="G1171" i="16" l="1"/>
  <c r="J1171" i="16"/>
  <c r="I1171" i="16"/>
  <c r="H1171" i="16"/>
  <c r="F1171" i="16"/>
  <c r="E1171" i="16"/>
  <c r="C1171" i="16"/>
  <c r="D1171" i="16" s="1"/>
  <c r="B1172" i="16" l="1"/>
  <c r="C1172" i="16" l="1"/>
  <c r="D1172" i="16" s="1"/>
  <c r="F1172" i="16"/>
  <c r="J1172" i="16"/>
  <c r="E1172" i="16"/>
  <c r="H1172" i="16"/>
  <c r="G1172" i="16"/>
  <c r="I1172" i="16"/>
  <c r="B1173" i="16" l="1"/>
  <c r="H1173" i="16" l="1"/>
  <c r="G1173" i="16"/>
  <c r="E1173" i="16"/>
  <c r="C1173" i="16"/>
  <c r="D1173" i="16" s="1"/>
  <c r="I1173" i="16"/>
  <c r="J1173" i="16"/>
  <c r="F1173" i="16"/>
  <c r="B1174" i="16" l="1"/>
  <c r="I1174" i="16" l="1"/>
  <c r="G1174" i="16"/>
  <c r="C1174" i="16"/>
  <c r="D1174" i="16" s="1"/>
  <c r="E1174" i="16"/>
  <c r="H1174" i="16"/>
  <c r="F1174" i="16"/>
  <c r="J1174" i="16"/>
  <c r="B1175" i="16" l="1"/>
  <c r="H1175" i="16" l="1"/>
  <c r="J1175" i="16"/>
  <c r="I1175" i="16"/>
  <c r="G1175" i="16"/>
  <c r="F1175" i="16"/>
  <c r="E1175" i="16"/>
  <c r="C1175" i="16"/>
  <c r="D1175" i="16" s="1"/>
  <c r="B1176" i="16" l="1"/>
  <c r="I1176" i="16" l="1"/>
  <c r="G1176" i="16"/>
  <c r="F1176" i="16"/>
  <c r="J1176" i="16"/>
  <c r="C1176" i="16"/>
  <c r="D1176" i="16" s="1"/>
  <c r="E1176" i="16"/>
  <c r="H1176" i="16"/>
  <c r="B1177" i="16" l="1"/>
  <c r="G1177" i="16" l="1"/>
  <c r="E1177" i="16"/>
  <c r="I1177" i="16"/>
  <c r="C1177" i="16"/>
  <c r="D1177" i="16" s="1"/>
  <c r="H1177" i="16"/>
  <c r="J1177" i="16"/>
  <c r="F1177" i="16"/>
  <c r="B1178" i="16" l="1"/>
  <c r="E1178" i="16" l="1"/>
  <c r="C1178" i="16"/>
  <c r="D1178" i="16" s="1"/>
  <c r="I1178" i="16"/>
  <c r="H1178" i="16"/>
  <c r="F1178" i="16"/>
  <c r="G1178" i="16"/>
  <c r="J1178" i="16"/>
  <c r="B1179" i="16" l="1"/>
  <c r="G1179" i="16" l="1"/>
  <c r="J1179" i="16"/>
  <c r="H1179" i="16"/>
  <c r="C1179" i="16"/>
  <c r="D1179" i="16" s="1"/>
  <c r="I1179" i="16"/>
  <c r="F1179" i="16"/>
  <c r="E1179" i="16"/>
  <c r="B1180" i="16" l="1"/>
  <c r="H1180" i="16" l="1"/>
  <c r="G1180" i="16"/>
  <c r="F1180" i="16"/>
  <c r="J1180" i="16"/>
  <c r="E1180" i="16"/>
  <c r="I1180" i="16"/>
  <c r="C1180" i="16"/>
  <c r="D1180" i="16" s="1"/>
  <c r="B1181" i="16" l="1"/>
  <c r="E1181" i="16" l="1"/>
  <c r="I1181" i="16"/>
  <c r="G1181" i="16"/>
  <c r="C1181" i="16"/>
  <c r="D1181" i="16" s="1"/>
  <c r="F1181" i="16"/>
  <c r="J1181" i="16"/>
  <c r="H1181" i="16"/>
  <c r="B1182" i="16" l="1"/>
  <c r="G1182" i="16" l="1"/>
  <c r="H1182" i="16"/>
  <c r="I1182" i="16"/>
  <c r="C1182" i="16"/>
  <c r="D1182" i="16" s="1"/>
  <c r="F1182" i="16"/>
  <c r="E1182" i="16"/>
  <c r="J1182" i="16"/>
  <c r="B1183" i="16" l="1"/>
  <c r="C1183" i="16" l="1"/>
  <c r="D1183" i="16" s="1"/>
  <c r="J1183" i="16"/>
  <c r="I1183" i="16"/>
  <c r="F1183" i="16"/>
  <c r="E1183" i="16"/>
  <c r="H1183" i="16"/>
  <c r="G1183" i="16"/>
  <c r="B1184" i="16" l="1"/>
  <c r="C1184" i="16" l="1"/>
  <c r="D1184" i="16" s="1"/>
  <c r="G1184" i="16"/>
  <c r="F1184" i="16"/>
  <c r="J1184" i="16"/>
  <c r="H1184" i="16"/>
  <c r="I1184" i="16"/>
  <c r="E1184" i="16"/>
  <c r="B1185" i="16" l="1"/>
  <c r="H1185" i="16" l="1"/>
  <c r="G1185" i="16"/>
  <c r="E1185" i="16"/>
  <c r="C1185" i="16"/>
  <c r="D1185" i="16" s="1"/>
  <c r="I1185" i="16"/>
  <c r="J1185" i="16"/>
  <c r="F1185" i="16"/>
  <c r="B1186" i="16" l="1"/>
  <c r="G1186" i="16" l="1"/>
  <c r="C1186" i="16"/>
  <c r="D1186" i="16" s="1"/>
  <c r="I1186" i="16"/>
  <c r="E1186" i="16"/>
  <c r="H1186" i="16"/>
  <c r="F1186" i="16"/>
  <c r="J1186" i="16"/>
  <c r="B1187" i="16" l="1"/>
  <c r="G1187" i="16" l="1"/>
  <c r="J1187" i="16"/>
  <c r="I1187" i="16"/>
  <c r="E1187" i="16"/>
  <c r="C1187" i="16"/>
  <c r="D1187" i="16" s="1"/>
  <c r="F1187" i="16"/>
  <c r="H1187" i="16"/>
  <c r="B1188" i="16" l="1"/>
  <c r="G1188" i="16" l="1"/>
  <c r="H1188" i="16"/>
  <c r="F1188" i="16"/>
  <c r="J1188" i="16"/>
  <c r="I1188" i="16"/>
  <c r="E1188" i="16"/>
  <c r="C1188" i="16"/>
  <c r="D1188" i="16" s="1"/>
  <c r="B1189" i="16" l="1"/>
  <c r="F1189" i="16" l="1"/>
  <c r="I1189" i="16"/>
  <c r="G1189" i="16"/>
  <c r="C1189" i="16"/>
  <c r="D1189" i="16" s="1"/>
  <c r="H1189" i="16"/>
  <c r="J1189" i="16"/>
  <c r="E1189" i="16"/>
  <c r="B1190" i="16" l="1"/>
  <c r="H1190" i="16" l="1"/>
  <c r="I1190" i="16"/>
  <c r="E1190" i="16"/>
  <c r="F1190" i="16"/>
  <c r="G1190" i="16"/>
  <c r="C1190" i="16"/>
  <c r="D1190" i="16" s="1"/>
  <c r="J1190" i="16"/>
  <c r="B1191" i="16" l="1"/>
  <c r="C1191" i="16" l="1"/>
  <c r="D1191" i="16" s="1"/>
  <c r="J1191" i="16"/>
  <c r="E1191" i="16"/>
  <c r="I1191" i="16"/>
  <c r="F1191" i="16"/>
  <c r="H1191" i="16"/>
  <c r="G1191" i="16"/>
  <c r="B1192" i="16" l="1"/>
  <c r="E1192" i="16" l="1"/>
  <c r="G1192" i="16"/>
  <c r="F1192" i="16"/>
  <c r="J1192" i="16"/>
  <c r="I1192" i="16"/>
  <c r="C1192" i="16"/>
  <c r="D1192" i="16" s="1"/>
  <c r="H1192" i="16"/>
  <c r="B1193" i="16" l="1"/>
  <c r="F1193" i="16" l="1"/>
  <c r="E1193" i="16"/>
  <c r="G1193" i="16"/>
  <c r="C1193" i="16"/>
  <c r="D1193" i="16" s="1"/>
  <c r="I1193" i="16"/>
  <c r="J1193" i="16"/>
  <c r="H1193" i="16"/>
  <c r="B1194" i="16" l="1"/>
  <c r="G1194" i="16" l="1"/>
  <c r="H1194" i="16"/>
  <c r="F1194" i="16"/>
  <c r="E1194" i="16"/>
  <c r="I1194" i="16"/>
  <c r="C1194" i="16"/>
  <c r="D1194" i="16" s="1"/>
  <c r="J1194" i="16"/>
  <c r="B1195" i="16" l="1"/>
  <c r="G1195" i="16" l="1"/>
  <c r="J1195" i="16"/>
  <c r="I1195" i="16"/>
  <c r="E1195" i="16"/>
  <c r="C1195" i="16"/>
  <c r="D1195" i="16" s="1"/>
  <c r="F1195" i="16"/>
  <c r="H1195" i="16"/>
  <c r="B1196" i="16" l="1"/>
  <c r="H1196" i="16" l="1"/>
  <c r="G1196" i="16"/>
  <c r="F1196" i="16"/>
  <c r="J1196" i="16"/>
  <c r="E1196" i="16"/>
  <c r="I1196" i="16"/>
  <c r="C1196" i="16"/>
  <c r="D1196" i="16" s="1"/>
  <c r="B1197" i="16" l="1"/>
  <c r="H1197" i="16" l="1"/>
  <c r="G1197" i="16"/>
  <c r="F1197" i="16"/>
  <c r="C1197" i="16"/>
  <c r="D1197" i="16" s="1"/>
  <c r="I1197" i="16"/>
  <c r="J1197" i="16"/>
  <c r="E1197" i="16"/>
  <c r="B1198" i="16" l="1"/>
  <c r="G1198" i="16" l="1"/>
  <c r="I1198" i="16"/>
  <c r="H1198" i="16"/>
  <c r="E1198" i="16"/>
  <c r="F1198" i="16"/>
  <c r="C1198" i="16"/>
  <c r="D1198" i="16" s="1"/>
  <c r="J1198" i="16"/>
  <c r="B1199" i="16" l="1"/>
  <c r="G1199" i="16" l="1"/>
  <c r="J1199" i="16"/>
  <c r="I1199" i="16"/>
  <c r="F1199" i="16"/>
  <c r="E1199" i="16"/>
  <c r="H1199" i="16"/>
  <c r="C1199" i="16"/>
  <c r="D1199" i="16" s="1"/>
  <c r="B1200" i="16" l="1"/>
  <c r="E1200" i="16" l="1"/>
  <c r="G1200" i="16"/>
  <c r="F1200" i="16"/>
  <c r="J1200" i="16"/>
  <c r="I1200" i="16"/>
  <c r="H1200" i="16"/>
  <c r="C1200" i="16"/>
  <c r="D1200" i="16" s="1"/>
  <c r="B1201" i="16" l="1"/>
  <c r="H1201" i="16" l="1"/>
  <c r="E1201" i="16"/>
  <c r="G1201" i="16"/>
  <c r="C1201" i="16"/>
  <c r="D1201" i="16" s="1"/>
  <c r="I1201" i="16"/>
  <c r="J1201" i="16"/>
  <c r="F1201" i="16"/>
  <c r="B1202" i="16" l="1"/>
  <c r="F1202" i="16" l="1"/>
  <c r="E1202" i="16"/>
  <c r="J1202" i="16"/>
  <c r="H1202" i="16"/>
  <c r="I1202" i="16"/>
  <c r="G1202" i="16"/>
  <c r="C1202" i="16"/>
  <c r="D1202" i="16" s="1"/>
  <c r="B1203" i="16" l="1"/>
  <c r="I1203" i="16" l="1"/>
  <c r="E1203" i="16"/>
  <c r="F1203" i="16"/>
  <c r="C1203" i="16"/>
  <c r="D1203" i="16" s="1"/>
  <c r="G1203" i="16"/>
  <c r="H1203" i="16"/>
  <c r="J1203" i="16"/>
  <c r="B1204" i="16" l="1"/>
  <c r="J1204" i="16" l="1"/>
  <c r="E1204" i="16"/>
  <c r="C1204" i="16"/>
  <c r="D1204" i="16" s="1"/>
  <c r="I1204" i="16"/>
  <c r="H1204" i="16"/>
  <c r="G1204" i="16"/>
  <c r="F1204" i="16"/>
  <c r="B1205" i="16" l="1"/>
  <c r="I1205" i="16" l="1"/>
  <c r="J1205" i="16"/>
  <c r="F1205" i="16"/>
  <c r="H1205" i="16"/>
  <c r="E1205" i="16"/>
  <c r="G1205" i="16"/>
  <c r="C1205" i="16"/>
  <c r="D1205" i="16" s="1"/>
  <c r="B1206" i="16" l="1"/>
  <c r="I1206" i="16" l="1"/>
  <c r="H1206" i="16"/>
  <c r="E1206" i="16"/>
  <c r="F1206" i="16"/>
  <c r="J1206" i="16"/>
  <c r="C1206" i="16"/>
  <c r="D1206" i="16" s="1"/>
  <c r="G1206" i="16"/>
  <c r="B1207" i="16" l="1"/>
  <c r="E1207" i="16" l="1"/>
  <c r="I1207" i="16"/>
  <c r="F1207" i="16"/>
  <c r="C1207" i="16"/>
  <c r="D1207" i="16" s="1"/>
  <c r="H1207" i="16"/>
  <c r="G1207" i="16"/>
  <c r="J1207" i="16"/>
  <c r="B1208" i="16" l="1"/>
  <c r="J1208" i="16" l="1"/>
  <c r="I1208" i="16"/>
  <c r="E1208" i="16"/>
  <c r="H1208" i="16"/>
  <c r="C1208" i="16"/>
  <c r="D1208" i="16" s="1"/>
  <c r="G1208" i="16"/>
  <c r="F1208" i="16"/>
  <c r="B1209" i="16" l="1"/>
  <c r="H1209" i="16" l="1"/>
  <c r="J1209" i="16"/>
  <c r="I1209" i="16"/>
  <c r="F1209" i="16"/>
  <c r="E1209" i="16"/>
  <c r="G1209" i="16"/>
  <c r="C1209" i="16"/>
  <c r="D1209" i="16" s="1"/>
  <c r="B1210" i="16" l="1"/>
  <c r="I1210" i="16" l="1"/>
  <c r="C1210" i="16"/>
  <c r="D1210" i="16" s="1"/>
  <c r="F1210" i="16"/>
  <c r="J1210" i="16"/>
  <c r="G1210" i="16"/>
  <c r="H1210" i="16"/>
  <c r="E1210" i="16"/>
  <c r="B1211" i="16" l="1"/>
  <c r="E1211" i="16" l="1"/>
  <c r="I1211" i="16"/>
  <c r="H1211" i="16"/>
  <c r="F1211" i="16"/>
  <c r="C1211" i="16"/>
  <c r="D1211" i="16" s="1"/>
  <c r="G1211" i="16"/>
  <c r="J1211" i="16"/>
  <c r="B1212" i="16" l="1"/>
  <c r="J1212" i="16" l="1"/>
  <c r="I1212" i="16"/>
  <c r="C1212" i="16"/>
  <c r="D1212" i="16" s="1"/>
  <c r="E1212" i="16"/>
  <c r="H1212" i="16"/>
  <c r="G1212" i="16"/>
  <c r="F1212" i="16"/>
  <c r="B1213" i="16" l="1"/>
  <c r="I1213" i="16" l="1"/>
  <c r="J1213" i="16"/>
  <c r="H1213" i="16"/>
  <c r="F1213" i="16"/>
  <c r="E1213" i="16"/>
  <c r="G1213" i="16"/>
  <c r="C1213" i="16"/>
  <c r="D1213" i="16" s="1"/>
  <c r="B1214" i="16" l="1"/>
  <c r="H1214" i="16" l="1"/>
  <c r="F1214" i="16"/>
  <c r="C1214" i="16"/>
  <c r="D1214" i="16" s="1"/>
  <c r="J1214" i="16"/>
  <c r="G1214" i="16"/>
  <c r="E1214" i="16"/>
  <c r="I1214" i="16"/>
  <c r="B1215" i="16" l="1"/>
  <c r="I1215" i="16" l="1"/>
  <c r="F1215" i="16"/>
  <c r="E1215" i="16"/>
  <c r="H1215" i="16"/>
  <c r="G1215" i="16"/>
  <c r="C1215" i="16"/>
  <c r="D1215" i="16" s="1"/>
  <c r="J1215" i="16"/>
  <c r="B1216" i="16" l="1"/>
  <c r="J1216" i="16" l="1"/>
  <c r="E1216" i="16"/>
  <c r="H1216" i="16"/>
  <c r="I1216" i="16"/>
  <c r="C1216" i="16"/>
  <c r="D1216" i="16" s="1"/>
  <c r="G1216" i="16"/>
  <c r="F1216" i="16"/>
  <c r="B1217" i="16" l="1"/>
  <c r="I1217" i="16" l="1"/>
  <c r="J1217" i="16"/>
  <c r="H1217" i="16"/>
  <c r="E1217" i="16"/>
  <c r="G1217" i="16"/>
  <c r="F1217" i="16"/>
  <c r="C1217" i="16"/>
  <c r="D1217" i="16" s="1"/>
  <c r="B1218" i="16" l="1"/>
  <c r="E1218" i="16" l="1"/>
  <c r="H1218" i="16"/>
  <c r="F1218" i="16"/>
  <c r="G1218" i="16"/>
  <c r="J1218" i="16"/>
  <c r="I1218" i="16"/>
  <c r="C1218" i="16"/>
  <c r="D1218" i="16" s="1"/>
  <c r="B1219" i="16" l="1"/>
  <c r="I1219" i="16" l="1"/>
  <c r="H1219" i="16"/>
  <c r="E1219" i="16"/>
  <c r="F1219" i="16"/>
  <c r="C1219" i="16"/>
  <c r="D1219" i="16" s="1"/>
  <c r="G1219" i="16"/>
  <c r="J1219" i="16"/>
  <c r="B1220" i="16" l="1"/>
  <c r="J1220" i="16" l="1"/>
  <c r="E1220" i="16"/>
  <c r="G1220" i="16"/>
  <c r="H1220" i="16"/>
  <c r="C1220" i="16"/>
  <c r="D1220" i="16" s="1"/>
  <c r="I1220" i="16"/>
  <c r="F1220" i="16"/>
  <c r="B1221" i="16" l="1"/>
  <c r="E1221" i="16" l="1"/>
  <c r="J1221" i="16"/>
  <c r="F1221" i="16"/>
  <c r="I1221" i="16"/>
  <c r="H1221" i="16"/>
  <c r="G1221" i="16"/>
  <c r="C1221" i="16"/>
  <c r="D1221" i="16" s="1"/>
  <c r="B1222" i="16" l="1"/>
  <c r="E1222" i="16" l="1"/>
  <c r="I1222" i="16"/>
  <c r="C1222" i="16"/>
  <c r="D1222" i="16" s="1"/>
  <c r="J1222" i="16"/>
  <c r="G1222" i="16"/>
  <c r="F1222" i="16"/>
  <c r="H1222" i="16"/>
  <c r="B1223" i="16" l="1"/>
  <c r="I1223" i="16" l="1"/>
  <c r="E1223" i="16"/>
  <c r="C1223" i="16"/>
  <c r="D1223" i="16" s="1"/>
  <c r="F1223" i="16"/>
  <c r="H1223" i="16"/>
  <c r="G1223" i="16"/>
  <c r="J1223" i="16"/>
  <c r="B1224" i="16" l="1"/>
  <c r="J1224" i="16" l="1"/>
  <c r="I1224" i="16"/>
  <c r="C1224" i="16"/>
  <c r="D1224" i="16" s="1"/>
  <c r="H1224" i="16"/>
  <c r="E1224" i="16"/>
  <c r="G1224" i="16"/>
  <c r="F1224" i="16"/>
  <c r="B1225" i="16" l="1"/>
  <c r="E1225" i="16" l="1"/>
  <c r="J1225" i="16"/>
  <c r="F1225" i="16"/>
  <c r="I1225" i="16"/>
  <c r="H1225" i="16"/>
  <c r="G1225" i="16"/>
  <c r="C1225" i="16"/>
  <c r="D1225" i="16" s="1"/>
  <c r="B1226" i="16" l="1"/>
  <c r="F1226" i="16" l="1"/>
  <c r="E1226" i="16"/>
  <c r="C1226" i="16"/>
  <c r="D1226" i="16" s="1"/>
  <c r="J1226" i="16"/>
  <c r="G1226" i="16"/>
  <c r="I1226" i="16"/>
  <c r="H1226" i="16"/>
  <c r="B1227" i="16" l="1"/>
  <c r="I1227" i="16" l="1"/>
  <c r="H1227" i="16"/>
  <c r="E1227" i="16"/>
  <c r="G1227" i="16"/>
  <c r="F1227" i="16"/>
  <c r="C1227" i="16"/>
  <c r="D1227" i="16" s="1"/>
  <c r="J1227" i="16"/>
  <c r="B1228" i="16" l="1"/>
  <c r="J1228" i="16" l="1"/>
  <c r="E1228" i="16"/>
  <c r="C1228" i="16"/>
  <c r="D1228" i="16" s="1"/>
  <c r="I1228" i="16"/>
  <c r="G1228" i="16"/>
  <c r="H1228" i="16"/>
  <c r="F1228" i="16"/>
  <c r="B1229" i="16" l="1"/>
  <c r="E1229" i="16" l="1"/>
  <c r="J1229" i="16"/>
  <c r="H1229" i="16"/>
  <c r="I1229" i="16"/>
  <c r="C1229" i="16"/>
  <c r="D1229" i="16" s="1"/>
  <c r="F1229" i="16"/>
  <c r="G1229" i="16"/>
  <c r="B1230" i="16" l="1"/>
  <c r="E1230" i="16" l="1"/>
  <c r="F1230" i="16"/>
  <c r="C1230" i="16"/>
  <c r="D1230" i="16" s="1"/>
  <c r="J1230" i="16"/>
  <c r="G1230" i="16"/>
  <c r="I1230" i="16"/>
  <c r="H1230" i="16"/>
  <c r="B1231" i="16" l="1"/>
  <c r="F1231" i="16" l="1"/>
  <c r="I1231" i="16"/>
  <c r="E1231" i="16"/>
  <c r="C1231" i="16"/>
  <c r="D1231" i="16" s="1"/>
  <c r="G1231" i="16"/>
  <c r="H1231" i="16"/>
  <c r="J1231" i="16"/>
  <c r="B1232" i="16" l="1"/>
  <c r="J1232" i="16" l="1"/>
  <c r="I1232" i="16"/>
  <c r="H1232" i="16"/>
  <c r="E1232" i="16"/>
  <c r="C1232" i="16"/>
  <c r="D1232" i="16" s="1"/>
  <c r="G1232" i="16"/>
  <c r="F1232" i="16"/>
  <c r="B1233" i="16" l="1"/>
  <c r="E1233" i="16" l="1"/>
  <c r="J1233" i="16"/>
  <c r="F1233" i="16"/>
  <c r="I1233" i="16"/>
  <c r="H1233" i="16"/>
  <c r="G1233" i="16"/>
  <c r="C1233" i="16"/>
  <c r="D1233" i="16" s="1"/>
  <c r="B1234" i="16" l="1"/>
  <c r="F1234" i="16" l="1"/>
  <c r="C1234" i="16"/>
  <c r="D1234" i="16" s="1"/>
  <c r="G1234" i="16"/>
  <c r="J1234" i="16"/>
  <c r="E1234" i="16"/>
  <c r="I1234" i="16"/>
  <c r="H1234" i="16"/>
  <c r="B1235" i="16" l="1"/>
  <c r="E1235" i="16" l="1"/>
  <c r="I1235" i="16"/>
  <c r="F1235" i="16"/>
  <c r="C1235" i="16"/>
  <c r="D1235" i="16" s="1"/>
  <c r="H1235" i="16"/>
  <c r="G1235" i="16"/>
  <c r="J1235" i="16"/>
  <c r="B1236" i="16" l="1"/>
  <c r="J1236" i="16" l="1"/>
  <c r="I1236" i="16"/>
  <c r="G1236" i="16"/>
  <c r="C1236" i="16"/>
  <c r="D1236" i="16" s="1"/>
  <c r="H1236" i="16"/>
  <c r="E1236" i="16"/>
  <c r="F1236" i="16"/>
  <c r="B1237" i="16" l="1"/>
  <c r="E1237" i="16" l="1"/>
  <c r="J1237" i="16"/>
  <c r="I1237" i="16"/>
  <c r="H1237" i="16"/>
  <c r="F1237" i="16"/>
  <c r="C1237" i="16"/>
  <c r="D1237" i="16" s="1"/>
  <c r="G1237" i="16"/>
  <c r="B1238" i="16" l="1"/>
  <c r="C1238" i="16" l="1"/>
  <c r="D1238" i="16" s="1"/>
  <c r="E1238" i="16"/>
  <c r="H1238" i="16"/>
  <c r="F1238" i="16"/>
  <c r="J1238" i="16"/>
  <c r="I1238" i="16"/>
  <c r="G1238" i="16"/>
  <c r="B1239" i="16" l="1"/>
  <c r="C1239" i="16" l="1"/>
  <c r="D1239" i="16" s="1"/>
  <c r="E1239" i="16"/>
  <c r="G1239" i="16"/>
  <c r="I1239" i="16"/>
  <c r="F1239" i="16"/>
  <c r="H1239" i="16"/>
  <c r="J1239" i="16"/>
  <c r="B1240" i="16" l="1"/>
  <c r="J1240" i="16" l="1"/>
  <c r="G1240" i="16"/>
  <c r="C1240" i="16"/>
  <c r="D1240" i="16" s="1"/>
  <c r="H1240" i="16"/>
  <c r="I1240" i="16"/>
  <c r="E1240" i="16"/>
  <c r="F1240" i="16"/>
  <c r="B1241" i="16" l="1"/>
  <c r="E1241" i="16" l="1"/>
  <c r="J1241" i="16"/>
  <c r="F1241" i="16"/>
  <c r="H1241" i="16"/>
  <c r="I1241" i="16"/>
  <c r="G1241" i="16"/>
  <c r="C1241" i="16"/>
  <c r="D1241" i="16" s="1"/>
  <c r="B1242" i="16" l="1"/>
  <c r="I1242" i="16" l="1"/>
  <c r="F1242" i="16"/>
  <c r="C1242" i="16"/>
  <c r="D1242" i="16" s="1"/>
  <c r="J1242" i="16"/>
  <c r="G1242" i="16"/>
  <c r="H1242" i="16"/>
  <c r="E1242" i="16"/>
  <c r="B1243" i="16" l="1"/>
  <c r="C1243" i="16" l="1"/>
  <c r="D1243" i="16" s="1"/>
  <c r="I1243" i="16"/>
  <c r="E1243" i="16"/>
  <c r="F1243" i="16"/>
  <c r="H1243" i="16"/>
  <c r="G1243" i="16"/>
  <c r="J1243" i="16"/>
  <c r="B1244" i="16" l="1"/>
  <c r="J1244" i="16" l="1"/>
  <c r="I1244" i="16"/>
  <c r="C1244" i="16"/>
  <c r="D1244" i="16" s="1"/>
  <c r="H1244" i="16"/>
  <c r="E1244" i="16"/>
  <c r="G1244" i="16"/>
  <c r="F1244" i="16"/>
  <c r="B1245" i="16" l="1"/>
  <c r="E1245" i="16" l="1"/>
  <c r="J1245" i="16"/>
  <c r="I1245" i="16"/>
  <c r="G1245" i="16"/>
  <c r="H1245" i="16"/>
  <c r="F1245" i="16"/>
  <c r="C1245" i="16"/>
  <c r="D1245" i="16" s="1"/>
  <c r="B1246" i="16" l="1"/>
  <c r="H1246" i="16" l="1"/>
  <c r="E1246" i="16"/>
  <c r="I1246" i="16"/>
  <c r="F1246" i="16"/>
  <c r="J1246" i="16"/>
  <c r="G1246" i="16"/>
  <c r="C1246" i="16"/>
  <c r="D1246" i="16" s="1"/>
  <c r="B1247" i="16" l="1"/>
  <c r="I1247" i="16" l="1"/>
  <c r="E1247" i="16"/>
  <c r="H1247" i="16"/>
  <c r="F1247" i="16"/>
  <c r="C1247" i="16"/>
  <c r="D1247" i="16" s="1"/>
  <c r="G1247" i="16"/>
  <c r="J1247" i="16"/>
  <c r="B1248" i="16" l="1"/>
  <c r="J1248" i="16" l="1"/>
  <c r="I1248" i="16"/>
  <c r="C1248" i="16"/>
  <c r="D1248" i="16" s="1"/>
  <c r="H1248" i="16"/>
  <c r="E1248" i="16"/>
  <c r="G1248" i="16"/>
  <c r="F1248" i="16"/>
  <c r="B1249" i="16" l="1"/>
  <c r="C1249" i="16" l="1"/>
  <c r="D1249" i="16" s="1"/>
  <c r="J1249" i="16"/>
  <c r="I1249" i="16"/>
  <c r="F1249" i="16"/>
  <c r="G1249" i="16"/>
  <c r="H1249" i="16"/>
  <c r="E1249" i="16"/>
  <c r="B1250" i="16" l="1"/>
  <c r="I1250" i="16" l="1"/>
  <c r="F1250" i="16"/>
  <c r="C1250" i="16"/>
  <c r="D1250" i="16" s="1"/>
  <c r="J1250" i="16"/>
  <c r="G1250" i="16"/>
  <c r="H1250" i="16"/>
  <c r="E1250" i="16"/>
  <c r="B1251" i="16" l="1"/>
  <c r="H1251" i="16" l="1"/>
  <c r="I1251" i="16"/>
  <c r="C1251" i="16"/>
  <c r="D1251" i="16" s="1"/>
  <c r="F1251" i="16"/>
  <c r="E1251" i="16"/>
  <c r="G1251" i="16"/>
  <c r="J1251" i="16"/>
  <c r="B1252" i="16" l="1"/>
  <c r="J1252" i="16" l="1"/>
  <c r="H1252" i="16"/>
  <c r="I1252" i="16"/>
  <c r="F1252" i="16"/>
  <c r="G1252" i="16"/>
  <c r="C1252" i="16"/>
  <c r="D1252" i="16" s="1"/>
  <c r="E1252" i="16"/>
  <c r="B1253" i="16" l="1"/>
  <c r="F1253" i="16" l="1"/>
  <c r="J1253" i="16"/>
  <c r="E1253" i="16"/>
  <c r="C1253" i="16"/>
  <c r="D1253" i="16" s="1"/>
  <c r="G1253" i="16"/>
  <c r="H1253" i="16"/>
  <c r="I1253" i="16"/>
  <c r="B1254" i="16" l="1"/>
  <c r="I1254" i="16" l="1"/>
  <c r="H1254" i="16"/>
  <c r="C1254" i="16"/>
  <c r="D1254" i="16" s="1"/>
  <c r="J1254" i="16"/>
  <c r="F1254" i="16"/>
  <c r="E1254" i="16"/>
  <c r="G1254" i="16"/>
  <c r="B1255" i="16" l="1"/>
  <c r="E1255" i="16" l="1"/>
  <c r="H1255" i="16"/>
  <c r="F1255" i="16"/>
  <c r="I1255" i="16"/>
  <c r="C1255" i="16"/>
  <c r="D1255" i="16" s="1"/>
  <c r="G1255" i="16"/>
  <c r="J1255" i="16"/>
  <c r="B1256" i="16" l="1"/>
  <c r="J1256" i="16" l="1"/>
  <c r="E1256" i="16"/>
  <c r="H1256" i="16"/>
  <c r="F1256" i="16"/>
  <c r="C1256" i="16"/>
  <c r="D1256" i="16" s="1"/>
  <c r="G1256" i="16"/>
  <c r="I1256" i="16"/>
  <c r="B1257" i="16" l="1"/>
  <c r="E1257" i="16" l="1"/>
  <c r="J1257" i="16"/>
  <c r="C1257" i="16"/>
  <c r="D1257" i="16" s="1"/>
  <c r="I1257" i="16"/>
  <c r="G1257" i="16"/>
  <c r="H1257" i="16"/>
  <c r="F1257" i="16"/>
  <c r="B1258" i="16" l="1"/>
  <c r="E1258" i="16" l="1"/>
  <c r="I1258" i="16"/>
  <c r="H1258" i="16"/>
  <c r="F1258" i="16"/>
  <c r="J1258" i="16"/>
  <c r="G1258" i="16"/>
  <c r="C1258" i="16"/>
  <c r="D1258" i="16" s="1"/>
  <c r="B1259" i="16" l="1"/>
  <c r="F1259" i="16" l="1"/>
  <c r="G1259" i="16"/>
  <c r="H1259" i="16"/>
  <c r="I1259" i="16"/>
  <c r="C1259" i="16"/>
  <c r="D1259" i="16" s="1"/>
  <c r="E1259" i="16"/>
  <c r="J1259" i="16"/>
  <c r="B1260" i="16" l="1"/>
  <c r="J1260" i="16" l="1"/>
  <c r="H1260" i="16"/>
  <c r="E1260" i="16"/>
  <c r="F1260" i="16"/>
  <c r="C1260" i="16"/>
  <c r="D1260" i="16" s="1"/>
  <c r="G1260" i="16"/>
  <c r="I1260" i="16"/>
  <c r="B1261" i="16" l="1"/>
  <c r="C1261" i="16" l="1"/>
  <c r="D1261" i="16" s="1"/>
  <c r="J1261" i="16"/>
  <c r="I1261" i="16"/>
  <c r="E1261" i="16"/>
  <c r="F1261" i="16"/>
  <c r="G1261" i="16"/>
  <c r="H1261" i="16"/>
  <c r="B1262" i="16" l="1"/>
  <c r="I1262" i="16" l="1"/>
  <c r="H1262" i="16"/>
  <c r="C1262" i="16"/>
  <c r="D1262" i="16" s="1"/>
  <c r="J1262" i="16"/>
  <c r="G1262" i="16"/>
  <c r="F1262" i="16"/>
  <c r="E1262" i="16"/>
  <c r="B1263" i="16" l="1"/>
  <c r="H1263" i="16" l="1"/>
  <c r="E1263" i="16"/>
  <c r="F1263" i="16"/>
  <c r="I1263" i="16"/>
  <c r="C1263" i="16"/>
  <c r="D1263" i="16" s="1"/>
  <c r="G1263" i="16"/>
  <c r="J1263" i="16"/>
  <c r="B1264" i="16" l="1"/>
  <c r="J1264" i="16" l="1"/>
  <c r="C1264" i="16"/>
  <c r="D1264" i="16" s="1"/>
  <c r="F1264" i="16"/>
  <c r="H1264" i="16"/>
  <c r="E1264" i="16"/>
  <c r="G1264" i="16"/>
  <c r="I1264" i="16"/>
  <c r="B1265" i="16" l="1"/>
  <c r="F1265" i="16" l="1"/>
  <c r="J1265" i="16"/>
  <c r="I1265" i="16"/>
  <c r="C1265" i="16"/>
  <c r="D1265" i="16" s="1"/>
  <c r="E1265" i="16"/>
  <c r="H1265" i="16"/>
  <c r="G1265" i="16"/>
  <c r="B1266" i="16" l="1"/>
  <c r="F1266" i="16" l="1"/>
  <c r="G1266" i="16"/>
  <c r="C1266" i="16"/>
  <c r="D1266" i="16" s="1"/>
  <c r="J1266" i="16"/>
  <c r="I1266" i="16"/>
  <c r="E1266" i="16"/>
  <c r="H1266" i="16"/>
  <c r="B1267" i="16" l="1"/>
  <c r="I1267" i="16" l="1"/>
  <c r="H1267" i="16"/>
  <c r="F1267" i="16"/>
  <c r="C1267" i="16"/>
  <c r="D1267" i="16" s="1"/>
  <c r="E1267" i="16"/>
  <c r="G1267" i="16"/>
  <c r="J1267" i="16"/>
  <c r="B1268" i="16" l="1"/>
  <c r="J1268" i="16" l="1"/>
  <c r="H1268" i="16"/>
  <c r="F1268" i="16"/>
  <c r="C1268" i="16"/>
  <c r="D1268" i="16" s="1"/>
  <c r="E1268" i="16"/>
  <c r="G1268" i="16"/>
  <c r="I1268" i="16"/>
  <c r="B1269" i="16" l="1"/>
  <c r="I1269" i="16" l="1"/>
  <c r="J1269" i="16"/>
  <c r="C1269" i="16"/>
  <c r="D1269" i="16" s="1"/>
  <c r="G1269" i="16"/>
  <c r="E1269" i="16"/>
  <c r="H1269" i="16"/>
  <c r="F1269" i="16"/>
  <c r="B1270" i="16" l="1"/>
  <c r="H1270" i="16" l="1"/>
  <c r="C1270" i="16"/>
  <c r="D1270" i="16" s="1"/>
  <c r="F1270" i="16"/>
  <c r="J1270" i="16"/>
  <c r="G1270" i="16"/>
  <c r="E1270" i="16"/>
  <c r="I1270" i="16"/>
  <c r="B1271" i="16" l="1"/>
  <c r="H1271" i="16" l="1"/>
  <c r="C1271" i="16"/>
  <c r="D1271" i="16" s="1"/>
  <c r="I1271" i="16"/>
  <c r="F1271" i="16"/>
  <c r="E1271" i="16"/>
  <c r="G1271" i="16"/>
  <c r="J1271" i="16"/>
  <c r="B1272" i="16" l="1"/>
  <c r="J1272" i="16" l="1"/>
  <c r="F1272" i="16"/>
  <c r="E1272" i="16"/>
  <c r="H1272" i="16"/>
  <c r="C1272" i="16"/>
  <c r="D1272" i="16" s="1"/>
  <c r="G1272" i="16"/>
  <c r="I1272" i="16"/>
  <c r="B1273" i="16" l="1"/>
  <c r="E1273" i="16" l="1"/>
  <c r="J1273" i="16"/>
  <c r="I1273" i="16"/>
  <c r="G1273" i="16"/>
  <c r="C1273" i="16"/>
  <c r="D1273" i="16" s="1"/>
  <c r="H1273" i="16"/>
  <c r="F1273" i="16"/>
  <c r="B1274" i="16" l="1"/>
  <c r="I1274" i="16" l="1"/>
  <c r="C1274" i="16"/>
  <c r="D1274" i="16" s="1"/>
  <c r="H1274" i="16"/>
  <c r="J1274" i="16"/>
  <c r="G1274" i="16"/>
  <c r="E1274" i="16"/>
  <c r="F1274" i="16"/>
  <c r="B1275" i="16" l="1"/>
  <c r="F1275" i="16" l="1"/>
  <c r="H1275" i="16"/>
  <c r="G1275" i="16"/>
  <c r="I1275" i="16"/>
  <c r="C1275" i="16"/>
  <c r="D1275" i="16" s="1"/>
  <c r="E1275" i="16"/>
  <c r="J1275" i="16"/>
  <c r="B1276" i="16" l="1"/>
  <c r="J1276" i="16" l="1"/>
  <c r="F1276" i="16"/>
  <c r="E1276" i="16"/>
  <c r="G1276" i="16"/>
  <c r="H1276" i="16"/>
  <c r="C1276" i="16"/>
  <c r="D1276" i="16" s="1"/>
  <c r="I1276" i="16"/>
  <c r="B1277" i="16" l="1"/>
  <c r="C1277" i="16" l="1"/>
  <c r="D1277" i="16" s="1"/>
  <c r="J1277" i="16"/>
  <c r="I1277" i="16"/>
  <c r="E1277" i="16"/>
  <c r="G1277" i="16"/>
  <c r="H1277" i="16"/>
  <c r="F1277" i="16"/>
  <c r="B1278" i="16" l="1"/>
  <c r="H1278" i="16" l="1"/>
  <c r="C1278" i="16"/>
  <c r="D1278" i="16" s="1"/>
  <c r="F1278" i="16"/>
  <c r="J1278" i="16"/>
  <c r="G1278" i="16"/>
  <c r="E1278" i="16"/>
  <c r="I1278" i="16"/>
  <c r="B1279" i="16" l="1"/>
  <c r="I1279" i="16" l="1"/>
  <c r="E1279" i="16"/>
  <c r="H1279" i="16"/>
  <c r="G1279" i="16"/>
  <c r="C1279" i="16"/>
  <c r="D1279" i="16" s="1"/>
  <c r="F1279" i="16"/>
  <c r="J1279" i="16"/>
  <c r="B1280" i="16" l="1"/>
  <c r="J1280" i="16" l="1"/>
  <c r="F1280" i="16"/>
  <c r="E1280" i="16"/>
  <c r="H1280" i="16"/>
  <c r="C1280" i="16"/>
  <c r="D1280" i="16" s="1"/>
  <c r="G1280" i="16"/>
  <c r="I1280" i="16"/>
  <c r="B1281" i="16" l="1"/>
  <c r="C1281" i="16" l="1"/>
  <c r="D1281" i="16" s="1"/>
  <c r="J1281" i="16"/>
  <c r="E1281" i="16"/>
  <c r="G1281" i="16"/>
  <c r="H1281" i="16"/>
  <c r="F1281" i="16"/>
  <c r="I1281" i="16"/>
  <c r="B1282" i="16" l="1"/>
  <c r="H1282" i="16" l="1"/>
  <c r="C1282" i="16"/>
  <c r="D1282" i="16" s="1"/>
  <c r="I1282" i="16"/>
  <c r="J1282" i="16"/>
  <c r="G1282" i="16"/>
  <c r="E1282" i="16"/>
  <c r="F1282" i="16"/>
  <c r="B1283" i="16" l="1"/>
  <c r="I1283" i="16" l="1"/>
  <c r="H1283" i="16"/>
  <c r="E1283" i="16"/>
  <c r="F1283" i="16"/>
  <c r="C1283" i="16"/>
  <c r="D1283" i="16" s="1"/>
  <c r="G1283" i="16"/>
  <c r="J1283" i="16"/>
  <c r="B1284" i="16" l="1"/>
  <c r="J1284" i="16" l="1"/>
  <c r="F1284" i="16"/>
  <c r="E1284" i="16"/>
  <c r="H1284" i="16"/>
  <c r="C1284" i="16"/>
  <c r="D1284" i="16" s="1"/>
  <c r="G1284" i="16"/>
  <c r="I1284" i="16"/>
  <c r="B1285" i="16" l="1"/>
  <c r="C1285" i="16" l="1"/>
  <c r="D1285" i="16" s="1"/>
  <c r="J1285" i="16"/>
  <c r="E1285" i="16"/>
  <c r="F1285" i="16"/>
  <c r="G1285" i="16"/>
  <c r="I1285" i="16"/>
  <c r="H1285" i="16"/>
  <c r="B1286" i="16" l="1"/>
  <c r="F1286" i="16" l="1"/>
  <c r="C1286" i="16"/>
  <c r="D1286" i="16" s="1"/>
  <c r="H1286" i="16"/>
  <c r="J1286" i="16"/>
  <c r="G1286" i="16"/>
  <c r="E1286" i="16"/>
  <c r="I1286" i="16"/>
  <c r="B1287" i="16" l="1"/>
  <c r="I1287" i="16" l="1"/>
  <c r="F1287" i="16"/>
  <c r="E1287" i="16"/>
  <c r="H1287" i="16"/>
  <c r="C1287" i="16"/>
  <c r="D1287" i="16" s="1"/>
  <c r="G1287" i="16"/>
  <c r="J1287" i="16"/>
  <c r="B1288" i="16" l="1"/>
  <c r="J1288" i="16" l="1"/>
  <c r="F1288" i="16"/>
  <c r="C1288" i="16"/>
  <c r="D1288" i="16" s="1"/>
  <c r="E1288" i="16"/>
  <c r="H1288" i="16"/>
  <c r="G1288" i="16"/>
  <c r="I1288" i="16"/>
  <c r="B1289" i="16" l="1"/>
  <c r="F1289" i="16" l="1"/>
  <c r="J1289" i="16"/>
  <c r="C1289" i="16"/>
  <c r="D1289" i="16" s="1"/>
  <c r="I1289" i="16"/>
  <c r="E1289" i="16"/>
  <c r="H1289" i="16"/>
  <c r="G1289" i="16"/>
  <c r="B1290" i="16" l="1"/>
  <c r="I1290" i="16" l="1"/>
  <c r="C1290" i="16"/>
  <c r="D1290" i="16" s="1"/>
  <c r="G1290" i="16"/>
  <c r="J1290" i="16"/>
  <c r="H1290" i="16"/>
  <c r="F1290" i="16"/>
  <c r="E1290" i="16"/>
  <c r="B1291" i="16" l="1"/>
  <c r="F1291" i="16" l="1"/>
  <c r="H1291" i="16"/>
  <c r="I1291" i="16"/>
  <c r="E1291" i="16"/>
  <c r="C1291" i="16"/>
  <c r="D1291" i="16" s="1"/>
  <c r="G1291" i="16"/>
  <c r="J1291" i="16"/>
  <c r="B1292" i="16" l="1"/>
  <c r="J1292" i="16" l="1"/>
  <c r="H1292" i="16"/>
  <c r="E1292" i="16"/>
  <c r="C1292" i="16"/>
  <c r="D1292" i="16" s="1"/>
  <c r="F1292" i="16"/>
  <c r="G1292" i="16"/>
  <c r="I1292" i="16"/>
  <c r="B1293" i="16" l="1"/>
  <c r="C1293" i="16" l="1"/>
  <c r="D1293" i="16" s="1"/>
  <c r="J1293" i="16"/>
  <c r="G1293" i="16"/>
  <c r="I1293" i="16"/>
  <c r="E1293" i="16"/>
  <c r="H1293" i="16"/>
  <c r="F1293" i="16"/>
  <c r="B1294" i="16" l="1"/>
  <c r="H1294" i="16" l="1"/>
  <c r="C1294" i="16"/>
  <c r="D1294" i="16" s="1"/>
  <c r="F1294" i="16"/>
  <c r="J1294" i="16"/>
  <c r="G1294" i="16"/>
  <c r="E1294" i="16"/>
  <c r="I1294" i="16"/>
  <c r="B1295" i="16" l="1"/>
  <c r="F1295" i="16" l="1"/>
  <c r="I1295" i="16"/>
  <c r="C1295" i="16"/>
  <c r="D1295" i="16" s="1"/>
  <c r="E1295" i="16"/>
  <c r="H1295" i="16"/>
  <c r="G1295" i="16"/>
  <c r="J1295" i="16"/>
  <c r="B1296" i="16" l="1"/>
  <c r="J1296" i="16" l="1"/>
  <c r="F1296" i="16"/>
  <c r="C1296" i="16"/>
  <c r="D1296" i="16" s="1"/>
  <c r="E1296" i="16"/>
  <c r="G1296" i="16"/>
  <c r="H1296" i="16"/>
  <c r="I1296" i="16"/>
  <c r="B1297" i="16" l="1"/>
  <c r="C1297" i="16" l="1"/>
  <c r="D1297" i="16" s="1"/>
  <c r="J1297" i="16"/>
  <c r="E1297" i="16"/>
  <c r="F1297" i="16"/>
  <c r="I1297" i="16"/>
  <c r="G1297" i="16"/>
  <c r="H1297" i="16"/>
  <c r="B1298" i="16" l="1"/>
  <c r="C1298" i="16" l="1"/>
  <c r="D1298" i="16" s="1"/>
  <c r="H1298" i="16"/>
  <c r="F1298" i="16"/>
  <c r="J1298" i="16"/>
  <c r="G1298" i="16"/>
  <c r="E1298" i="16"/>
  <c r="I1298" i="16"/>
  <c r="B1299" i="16" l="1"/>
  <c r="H1299" i="16" l="1"/>
  <c r="F1299" i="16"/>
  <c r="C1299" i="16"/>
  <c r="D1299" i="16" s="1"/>
  <c r="I1299" i="16"/>
  <c r="E1299" i="16"/>
  <c r="G1299" i="16"/>
  <c r="J1299" i="16"/>
  <c r="B1300" i="16" l="1"/>
  <c r="J1300" i="16" l="1"/>
  <c r="E1300" i="16"/>
  <c r="G1300" i="16"/>
  <c r="F1300" i="16"/>
  <c r="H1300" i="16"/>
  <c r="C1300" i="16"/>
  <c r="D1300" i="16" s="1"/>
  <c r="I1300" i="16"/>
  <c r="B1301" i="16" l="1"/>
  <c r="I1301" i="16" l="1"/>
  <c r="J1301" i="16"/>
  <c r="E1301" i="16"/>
  <c r="G1301" i="16"/>
  <c r="C1301" i="16"/>
  <c r="D1301" i="16" s="1"/>
  <c r="H1301" i="16"/>
  <c r="F1301" i="16"/>
  <c r="B1302" i="16" l="1"/>
  <c r="F1302" i="16" l="1"/>
  <c r="C1302" i="16"/>
  <c r="D1302" i="16" s="1"/>
  <c r="H1302" i="16"/>
  <c r="J1302" i="16"/>
  <c r="G1302" i="16"/>
  <c r="E1302" i="16"/>
  <c r="I1302" i="16"/>
  <c r="B1303" i="16" l="1"/>
  <c r="H1303" i="16" l="1"/>
  <c r="I1303" i="16"/>
  <c r="G1303" i="16"/>
  <c r="E1303" i="16"/>
  <c r="C1303" i="16"/>
  <c r="D1303" i="16" s="1"/>
  <c r="F1303" i="16"/>
  <c r="J1303" i="16"/>
  <c r="B1304" i="16" l="1"/>
  <c r="J1304" i="16" l="1"/>
  <c r="E1304" i="16"/>
  <c r="C1304" i="16"/>
  <c r="D1304" i="16" s="1"/>
  <c r="F1304" i="16"/>
  <c r="H1304" i="16"/>
  <c r="G1304" i="16"/>
  <c r="I1304" i="16"/>
  <c r="B1305" i="16" l="1"/>
  <c r="C1305" i="16" l="1"/>
  <c r="D1305" i="16" s="1"/>
  <c r="J1305" i="16"/>
  <c r="E1305" i="16"/>
  <c r="I1305" i="16"/>
  <c r="G1305" i="16"/>
  <c r="H1305" i="16"/>
  <c r="F1305" i="16"/>
  <c r="B1306" i="16" l="1"/>
  <c r="C1306" i="16" l="1"/>
  <c r="D1306" i="16" s="1"/>
  <c r="I1306" i="16"/>
  <c r="G1306" i="16"/>
  <c r="J1306" i="16"/>
  <c r="H1306" i="16"/>
  <c r="F1306" i="16"/>
  <c r="E1306" i="16"/>
  <c r="B1307" i="16" l="1"/>
  <c r="H1307" i="16" l="1"/>
  <c r="I1307" i="16"/>
  <c r="F1307" i="16"/>
  <c r="C1307" i="16"/>
  <c r="D1307" i="16" s="1"/>
  <c r="E1307" i="16"/>
  <c r="G1307" i="16"/>
  <c r="J1307" i="16"/>
  <c r="B1308" i="16" l="1"/>
  <c r="J1308" i="16" l="1"/>
  <c r="F1308" i="16"/>
  <c r="C1308" i="16"/>
  <c r="D1308" i="16" s="1"/>
  <c r="E1308" i="16"/>
  <c r="H1308" i="16"/>
  <c r="G1308" i="16"/>
  <c r="I1308" i="16"/>
  <c r="B1309" i="16" l="1"/>
  <c r="C1309" i="16" l="1"/>
  <c r="D1309" i="16" s="1"/>
  <c r="J1309" i="16"/>
  <c r="F1309" i="16"/>
  <c r="I1309" i="16"/>
  <c r="E1309" i="16"/>
  <c r="G1309" i="16"/>
  <c r="H1309" i="16"/>
  <c r="B1310" i="16" l="1"/>
  <c r="I1310" i="16" l="1"/>
  <c r="C1310" i="16"/>
  <c r="D1310" i="16" s="1"/>
  <c r="F1310" i="16"/>
  <c r="J1310" i="16"/>
  <c r="G1310" i="16"/>
  <c r="H1310" i="16"/>
  <c r="E1310" i="16"/>
  <c r="B1311" i="16" l="1"/>
  <c r="H1311" i="16" l="1"/>
  <c r="I1311" i="16"/>
  <c r="E1311" i="16"/>
  <c r="C1311" i="16"/>
  <c r="D1311" i="16" s="1"/>
  <c r="F1311" i="16"/>
  <c r="G1311" i="16"/>
  <c r="J1311" i="16"/>
  <c r="B1312" i="16" l="1"/>
  <c r="J1312" i="16" l="1"/>
  <c r="H1312" i="16"/>
  <c r="E1312" i="16"/>
  <c r="F1312" i="16"/>
  <c r="C1312" i="16"/>
  <c r="D1312" i="16" s="1"/>
  <c r="G1312" i="16"/>
  <c r="I1312" i="16"/>
  <c r="B1313" i="16" l="1"/>
  <c r="C1313" i="16" l="1"/>
  <c r="D1313" i="16" s="1"/>
  <c r="J1313" i="16"/>
  <c r="G1313" i="16"/>
  <c r="F1313" i="16"/>
  <c r="I1313" i="16"/>
  <c r="E1313" i="16"/>
  <c r="H1313" i="16"/>
  <c r="B1314" i="16" l="1"/>
  <c r="C1314" i="16" l="1"/>
  <c r="D1314" i="16" s="1"/>
  <c r="H1314" i="16"/>
  <c r="G1314" i="16"/>
  <c r="J1314" i="16"/>
  <c r="F1314" i="16"/>
  <c r="E1314" i="16"/>
  <c r="I1314" i="16"/>
  <c r="B1315" i="16" l="1"/>
  <c r="I1315" i="16" l="1"/>
  <c r="H1315" i="16"/>
  <c r="E1315" i="16"/>
  <c r="F1315" i="16"/>
  <c r="C1315" i="16"/>
  <c r="D1315" i="16" s="1"/>
  <c r="G1315" i="16"/>
  <c r="J1315" i="16"/>
  <c r="B1316" i="16" l="1"/>
  <c r="J1316" i="16" l="1"/>
  <c r="E1316" i="16"/>
  <c r="G1316" i="16"/>
  <c r="F1316" i="16"/>
  <c r="C1316" i="16"/>
  <c r="D1316" i="16" s="1"/>
  <c r="H1316" i="16"/>
  <c r="I1316" i="16"/>
  <c r="B1317" i="16" l="1"/>
  <c r="C1317" i="16" l="1"/>
  <c r="D1317" i="16" s="1"/>
  <c r="J1317" i="16"/>
  <c r="E1317" i="16"/>
  <c r="I1317" i="16"/>
  <c r="G1317" i="16"/>
  <c r="H1317" i="16"/>
  <c r="F1317" i="16"/>
  <c r="B1318" i="16" l="1"/>
  <c r="G1318" i="16" l="1"/>
  <c r="C1318" i="16"/>
  <c r="D1318" i="16" s="1"/>
  <c r="F1318" i="16"/>
  <c r="J1318" i="16"/>
  <c r="H1318" i="16"/>
  <c r="I1318" i="16"/>
  <c r="E1318" i="16"/>
  <c r="B1319" i="16" l="1"/>
  <c r="H1319" i="16" l="1"/>
  <c r="G1319" i="16"/>
  <c r="E1319" i="16"/>
  <c r="I1319" i="16"/>
  <c r="C1319" i="16"/>
  <c r="D1319" i="16" s="1"/>
  <c r="F1319" i="16"/>
  <c r="J1319" i="16"/>
  <c r="B1320" i="16" l="1"/>
  <c r="J1320" i="16" l="1"/>
  <c r="E1320" i="16"/>
  <c r="G1320" i="16"/>
  <c r="F1320" i="16"/>
  <c r="H1320" i="16"/>
  <c r="C1320" i="16"/>
  <c r="D1320" i="16" s="1"/>
  <c r="I1320" i="16"/>
  <c r="B1321" i="16" l="1"/>
  <c r="C1321" i="16" l="1"/>
  <c r="D1321" i="16" s="1"/>
  <c r="J1321" i="16"/>
  <c r="I1321" i="16"/>
  <c r="G1321" i="16"/>
  <c r="E1321" i="16"/>
  <c r="H1321" i="16"/>
  <c r="F1321" i="16"/>
  <c r="B1322" i="16" l="1"/>
  <c r="H1322" i="16" l="1"/>
  <c r="C1322" i="16"/>
  <c r="D1322" i="16" s="1"/>
  <c r="G1322" i="16"/>
  <c r="J1322" i="16"/>
  <c r="I1322" i="16"/>
  <c r="E1322" i="16"/>
  <c r="F1322" i="16"/>
  <c r="B1323" i="16" l="1"/>
  <c r="I1323" i="16" l="1"/>
  <c r="H1323" i="16"/>
  <c r="E1323" i="16"/>
  <c r="F1323" i="16"/>
  <c r="C1323" i="16"/>
  <c r="D1323" i="16" s="1"/>
  <c r="G1323" i="16"/>
  <c r="J1323" i="16"/>
  <c r="B1324" i="16" l="1"/>
  <c r="J1324" i="16" l="1"/>
  <c r="H1324" i="16"/>
  <c r="G1324" i="16"/>
  <c r="I1324" i="16"/>
  <c r="E1324" i="16"/>
  <c r="C1324" i="16"/>
  <c r="D1324" i="16" s="1"/>
  <c r="F1324" i="16"/>
  <c r="B1325" i="16" l="1"/>
  <c r="C1325" i="16" l="1"/>
  <c r="D1325" i="16" s="1"/>
  <c r="J1325" i="16"/>
  <c r="I1325" i="16"/>
  <c r="G1325" i="16"/>
  <c r="F1325" i="16"/>
  <c r="E1325" i="16"/>
  <c r="H1325" i="16"/>
  <c r="B1326" i="16" l="1"/>
  <c r="C1326" i="16" l="1"/>
  <c r="D1326" i="16" s="1"/>
  <c r="H1326" i="16"/>
  <c r="F1326" i="16"/>
  <c r="J1326" i="16"/>
  <c r="G1326" i="16"/>
  <c r="E1326" i="16"/>
  <c r="I1326" i="16"/>
  <c r="B1327" i="16" l="1"/>
  <c r="F1327" i="16" l="1"/>
  <c r="C1327" i="16"/>
  <c r="D1327" i="16" s="1"/>
  <c r="I1327" i="16"/>
  <c r="E1327" i="16"/>
  <c r="H1327" i="16"/>
  <c r="G1327" i="16"/>
  <c r="J1327" i="16"/>
  <c r="B1328" i="16" l="1"/>
  <c r="J1328" i="16" l="1"/>
  <c r="C1328" i="16"/>
  <c r="D1328" i="16" s="1"/>
  <c r="I1328" i="16"/>
  <c r="E1328" i="16"/>
  <c r="H1328" i="16"/>
  <c r="G1328" i="16"/>
  <c r="F1328" i="16"/>
  <c r="B1329" i="16" l="1"/>
  <c r="C1329" i="16" l="1"/>
  <c r="D1329" i="16" s="1"/>
  <c r="J1329" i="16"/>
  <c r="I1329" i="16"/>
  <c r="F1329" i="16"/>
  <c r="E1329" i="16"/>
  <c r="G1329" i="16"/>
  <c r="H1329" i="16"/>
  <c r="B1330" i="16" l="1"/>
  <c r="I1330" i="16" l="1"/>
  <c r="G1330" i="16"/>
  <c r="C1330" i="16"/>
  <c r="D1330" i="16" s="1"/>
  <c r="J1330" i="16"/>
  <c r="E1330" i="16"/>
  <c r="H1330" i="16"/>
  <c r="F1330" i="16"/>
  <c r="B1331" i="16" l="1"/>
  <c r="I1331" i="16" l="1"/>
  <c r="C1331" i="16"/>
  <c r="D1331" i="16" s="1"/>
  <c r="H1331" i="16"/>
  <c r="E1331" i="16"/>
  <c r="F1331" i="16"/>
  <c r="G1331" i="16"/>
  <c r="J1331" i="16"/>
  <c r="B1332" i="16" l="1"/>
  <c r="J1332" i="16" l="1"/>
  <c r="I1332" i="16"/>
  <c r="E1332" i="16"/>
  <c r="H1332" i="16"/>
  <c r="C1332" i="16"/>
  <c r="D1332" i="16" s="1"/>
  <c r="G1332" i="16"/>
  <c r="F1332" i="16"/>
  <c r="B1333" i="16" l="1"/>
  <c r="I1333" i="16" l="1"/>
  <c r="J1333" i="16"/>
  <c r="H1333" i="16"/>
  <c r="F1333" i="16"/>
  <c r="E1333" i="16"/>
  <c r="G1333" i="16"/>
  <c r="C1333" i="16"/>
  <c r="D1333" i="16" s="1"/>
  <c r="B1334" i="16" l="1"/>
  <c r="C1334" i="16" l="1"/>
  <c r="D1334" i="16" s="1"/>
  <c r="G1334" i="16"/>
  <c r="I1334" i="16"/>
  <c r="F1334" i="16"/>
  <c r="J1334" i="16"/>
  <c r="H1334" i="16"/>
  <c r="E1334" i="16"/>
  <c r="B1335" i="16" l="1"/>
  <c r="H1335" i="16" l="1"/>
  <c r="I1335" i="16"/>
  <c r="C1335" i="16"/>
  <c r="D1335" i="16" s="1"/>
  <c r="F1335" i="16"/>
  <c r="G1335" i="16"/>
  <c r="E1335" i="16"/>
  <c r="J1335" i="16"/>
  <c r="B1336" i="16" l="1"/>
  <c r="J1336" i="16" l="1"/>
  <c r="I1336" i="16"/>
  <c r="C1336" i="16"/>
  <c r="D1336" i="16" s="1"/>
  <c r="E1336" i="16"/>
  <c r="H1336" i="16"/>
  <c r="G1336" i="16"/>
  <c r="F1336" i="16"/>
  <c r="B1337" i="16" l="1"/>
  <c r="I1337" i="16" l="1"/>
  <c r="J1337" i="16"/>
  <c r="H1337" i="16"/>
  <c r="G1337" i="16"/>
  <c r="E1337" i="16"/>
  <c r="F1337" i="16"/>
  <c r="C1337" i="16"/>
  <c r="D1337" i="16" s="1"/>
  <c r="B1338" i="16" l="1"/>
  <c r="C1338" i="16" l="1"/>
  <c r="D1338" i="16" s="1"/>
  <c r="F1338" i="16"/>
  <c r="I1338" i="16"/>
  <c r="E1338" i="16"/>
  <c r="J1338" i="16"/>
  <c r="G1338" i="16"/>
  <c r="H1338" i="16"/>
  <c r="B1339" i="16" l="1"/>
  <c r="I1339" i="16" l="1"/>
  <c r="H1339" i="16"/>
  <c r="F1339" i="16"/>
  <c r="E1339" i="16"/>
  <c r="C1339" i="16"/>
  <c r="D1339" i="16" s="1"/>
  <c r="G1339" i="16"/>
  <c r="J1339" i="16"/>
  <c r="B1340" i="16" l="1"/>
  <c r="J1340" i="16" l="1"/>
  <c r="E1340" i="16"/>
  <c r="I1340" i="16"/>
  <c r="H1340" i="16"/>
  <c r="C1340" i="16"/>
  <c r="D1340" i="16" s="1"/>
  <c r="G1340" i="16"/>
  <c r="F1340" i="16"/>
  <c r="B1341" i="16" l="1"/>
  <c r="I1341" i="16" l="1"/>
  <c r="J1341" i="16"/>
  <c r="G1341" i="16"/>
  <c r="E1341" i="16"/>
  <c r="H1341" i="16"/>
  <c r="F1341" i="16"/>
  <c r="C1341" i="16"/>
  <c r="D1341" i="16" s="1"/>
  <c r="B1342" i="16" l="1"/>
  <c r="G1342" i="16" l="1"/>
  <c r="F1342" i="16"/>
  <c r="C1342" i="16"/>
  <c r="D1342" i="16" s="1"/>
  <c r="J1342" i="16"/>
  <c r="E1342" i="16"/>
  <c r="H1342" i="16"/>
  <c r="I1342" i="16"/>
  <c r="B1343" i="16" l="1"/>
  <c r="I1343" i="16" l="1"/>
  <c r="H1343" i="16"/>
  <c r="E1343" i="16"/>
  <c r="C1343" i="16"/>
  <c r="D1343" i="16" s="1"/>
  <c r="G1343" i="16"/>
  <c r="F1343" i="16"/>
  <c r="J1343" i="16"/>
  <c r="B1344" i="16" l="1"/>
  <c r="J1344" i="16" l="1"/>
  <c r="C1344" i="16"/>
  <c r="D1344" i="16" s="1"/>
  <c r="H1344" i="16"/>
  <c r="I1344" i="16"/>
  <c r="E1344" i="16"/>
  <c r="G1344" i="16"/>
  <c r="F1344" i="16"/>
  <c r="B1345" i="16" l="1"/>
  <c r="F1345" i="16" l="1"/>
  <c r="J1345" i="16"/>
  <c r="E1345" i="16"/>
  <c r="H1345" i="16"/>
  <c r="G1345" i="16"/>
  <c r="I1345" i="16"/>
  <c r="C1345" i="16"/>
  <c r="D1345" i="16" s="1"/>
  <c r="B1346" i="16" l="1"/>
  <c r="H1346" i="16" l="1"/>
  <c r="C1346" i="16"/>
  <c r="D1346" i="16" s="1"/>
  <c r="G1346" i="16"/>
  <c r="J1346" i="16"/>
  <c r="I1346" i="16"/>
  <c r="F1346" i="16"/>
  <c r="E1346" i="16"/>
  <c r="B1347" i="16" l="1"/>
  <c r="I1347" i="16" l="1"/>
  <c r="E1347" i="16"/>
  <c r="C1347" i="16"/>
  <c r="D1347" i="16" s="1"/>
  <c r="H1347" i="16"/>
  <c r="F1347" i="16"/>
  <c r="G1347" i="16"/>
  <c r="J1347" i="16"/>
  <c r="B1348" i="16" l="1"/>
  <c r="J1348" i="16" l="1"/>
  <c r="H1348" i="16"/>
  <c r="C1348" i="16"/>
  <c r="D1348" i="16" s="1"/>
  <c r="E1348" i="16"/>
  <c r="I1348" i="16"/>
  <c r="G1348" i="16"/>
  <c r="F1348" i="16"/>
  <c r="B1349" i="16" l="1"/>
  <c r="F1349" i="16" l="1"/>
  <c r="J1349" i="16"/>
  <c r="I1349" i="16"/>
  <c r="E1349" i="16"/>
  <c r="C1349" i="16"/>
  <c r="D1349" i="16" s="1"/>
  <c r="G1349" i="16"/>
  <c r="H1349" i="16"/>
  <c r="B1350" i="16" l="1"/>
  <c r="E1350" i="16" l="1"/>
  <c r="H1350" i="16"/>
  <c r="C1350" i="16"/>
  <c r="D1350" i="16" s="1"/>
  <c r="J1350" i="16"/>
  <c r="G1350" i="16"/>
  <c r="I1350" i="16"/>
  <c r="F1350" i="16"/>
  <c r="B1351" i="16" l="1"/>
  <c r="I1351" i="16" l="1"/>
  <c r="C1351" i="16"/>
  <c r="D1351" i="16" s="1"/>
  <c r="E1351" i="16"/>
  <c r="H1351" i="16"/>
  <c r="F1351" i="16"/>
  <c r="G1351" i="16"/>
  <c r="J1351" i="16"/>
  <c r="B1352" i="16" l="1"/>
  <c r="J1352" i="16" l="1"/>
  <c r="H1352" i="16"/>
  <c r="E1352" i="16"/>
  <c r="I1352" i="16"/>
  <c r="C1352" i="16"/>
  <c r="D1352" i="16" s="1"/>
  <c r="G1352" i="16"/>
  <c r="F1352" i="16"/>
  <c r="B1353" i="16" l="1"/>
  <c r="F1353" i="16" l="1"/>
  <c r="J1353" i="16"/>
  <c r="G1353" i="16"/>
  <c r="H1353" i="16"/>
  <c r="C1353" i="16"/>
  <c r="D1353" i="16" s="1"/>
  <c r="E1353" i="16"/>
  <c r="I1353" i="16"/>
  <c r="B1354" i="16" l="1"/>
  <c r="G1354" i="16" l="1"/>
  <c r="H1354" i="16"/>
  <c r="C1354" i="16"/>
  <c r="D1354" i="16" s="1"/>
  <c r="J1354" i="16"/>
  <c r="F1354" i="16"/>
  <c r="I1354" i="16"/>
  <c r="E1354" i="16"/>
  <c r="B1355" i="16" l="1"/>
  <c r="I1355" i="16" l="1"/>
  <c r="E1355" i="16"/>
  <c r="H1355" i="16"/>
  <c r="F1355" i="16"/>
  <c r="G1355" i="16"/>
  <c r="C1355" i="16"/>
  <c r="D1355" i="16" s="1"/>
  <c r="J1355" i="16"/>
  <c r="B1356" i="16" l="1"/>
  <c r="J1356" i="16" l="1"/>
  <c r="C1356" i="16"/>
  <c r="D1356" i="16" s="1"/>
  <c r="H1356" i="16"/>
  <c r="E1356" i="16"/>
  <c r="I1356" i="16"/>
  <c r="G1356" i="16"/>
  <c r="F1356" i="16"/>
  <c r="B1357" i="16" l="1"/>
  <c r="E1357" i="16" l="1"/>
  <c r="J1357" i="16"/>
  <c r="H1357" i="16"/>
  <c r="G1357" i="16"/>
  <c r="I1357" i="16"/>
  <c r="F1357" i="16"/>
  <c r="C1357" i="16"/>
  <c r="D1357" i="16" s="1"/>
  <c r="B1358" i="16" l="1"/>
  <c r="E1358" i="16" l="1"/>
  <c r="H1358" i="16"/>
  <c r="C1358" i="16"/>
  <c r="D1358" i="16" s="1"/>
  <c r="J1358" i="16"/>
  <c r="G1358" i="16"/>
  <c r="F1358" i="16"/>
  <c r="I1358" i="16"/>
  <c r="B1359" i="16" l="1"/>
  <c r="E1359" i="16" l="1"/>
  <c r="I1359" i="16"/>
  <c r="H1359" i="16"/>
  <c r="C1359" i="16"/>
  <c r="D1359" i="16" s="1"/>
  <c r="F1359" i="16"/>
  <c r="G1359" i="16"/>
  <c r="J1359" i="16"/>
  <c r="B1360" i="16" l="1"/>
  <c r="J1360" i="16" l="1"/>
  <c r="E1360" i="16"/>
  <c r="H1360" i="16"/>
  <c r="C1360" i="16"/>
  <c r="D1360" i="16" s="1"/>
  <c r="I1360" i="16"/>
  <c r="G1360" i="16"/>
  <c r="F1360" i="16"/>
  <c r="B1361" i="16" l="1"/>
  <c r="E1361" i="16" l="1"/>
  <c r="J1361" i="16"/>
  <c r="F1361" i="16"/>
  <c r="H1361" i="16"/>
  <c r="I1361" i="16"/>
  <c r="G1361" i="16"/>
  <c r="C1361" i="16"/>
  <c r="D1361" i="16" s="1"/>
  <c r="B1362" i="16" l="1"/>
  <c r="I1362" i="16" l="1"/>
  <c r="G1362" i="16"/>
  <c r="C1362" i="16"/>
  <c r="D1362" i="16" s="1"/>
  <c r="J1362" i="16"/>
  <c r="H1362" i="16"/>
  <c r="E1362" i="16"/>
  <c r="F1362" i="16"/>
  <c r="B1363" i="16" l="1"/>
  <c r="I1363" i="16" l="1"/>
  <c r="E1363" i="16"/>
  <c r="G1363" i="16"/>
  <c r="H1363" i="16"/>
  <c r="C1363" i="16"/>
  <c r="D1363" i="16" s="1"/>
  <c r="F1363" i="16"/>
  <c r="J1363" i="16"/>
  <c r="B1364" i="16" l="1"/>
  <c r="J1364" i="16" l="1"/>
  <c r="C1364" i="16"/>
  <c r="D1364" i="16" s="1"/>
  <c r="H1364" i="16"/>
  <c r="I1364" i="16"/>
  <c r="E1364" i="16"/>
  <c r="G1364" i="16"/>
  <c r="F1364" i="16"/>
  <c r="B1365" i="16" l="1"/>
  <c r="E1365" i="16" l="1"/>
  <c r="J1365" i="16"/>
  <c r="G1365" i="16"/>
  <c r="H1365" i="16"/>
  <c r="I1365" i="16"/>
  <c r="F1365" i="16"/>
  <c r="C1365" i="16"/>
  <c r="D1365" i="16" s="1"/>
  <c r="B1366" i="16" l="1"/>
  <c r="G1366" i="16" l="1"/>
  <c r="E1366" i="16"/>
  <c r="C1366" i="16"/>
  <c r="D1366" i="16" s="1"/>
  <c r="J1366" i="16"/>
  <c r="H1366" i="16"/>
  <c r="I1366" i="16"/>
  <c r="F1366" i="16"/>
  <c r="B1367" i="16" l="1"/>
  <c r="E1367" i="16" l="1"/>
  <c r="G1367" i="16"/>
  <c r="I1367" i="16"/>
  <c r="C1367" i="16"/>
  <c r="D1367" i="16" s="1"/>
  <c r="H1367" i="16"/>
  <c r="F1367" i="16"/>
  <c r="J1367" i="16"/>
  <c r="B1368" i="16" l="1"/>
  <c r="J1368" i="16" l="1"/>
  <c r="E1368" i="16"/>
  <c r="H1368" i="16"/>
  <c r="C1368" i="16"/>
  <c r="D1368" i="16" s="1"/>
  <c r="G1368" i="16"/>
  <c r="I1368" i="16"/>
  <c r="F1368" i="16"/>
  <c r="B1369" i="16" l="1"/>
  <c r="E1369" i="16" l="1"/>
  <c r="J1369" i="16"/>
  <c r="H1369" i="16"/>
  <c r="I1369" i="16"/>
  <c r="G1369" i="16"/>
  <c r="F1369" i="16"/>
  <c r="C1369" i="16"/>
  <c r="D1369" i="16" s="1"/>
  <c r="B1370" i="16" l="1"/>
  <c r="E1370" i="16" l="1"/>
  <c r="G1370" i="16"/>
  <c r="C1370" i="16"/>
  <c r="D1370" i="16" s="1"/>
  <c r="J1370" i="16"/>
  <c r="H1370" i="16"/>
  <c r="F1370" i="16"/>
  <c r="I1370" i="16"/>
  <c r="B1371" i="16" l="1"/>
  <c r="I1371" i="16" l="1"/>
  <c r="E1371" i="16"/>
  <c r="C1371" i="16"/>
  <c r="D1371" i="16" s="1"/>
  <c r="F1371" i="16"/>
  <c r="H1371" i="16"/>
  <c r="G1371" i="16"/>
  <c r="J1371" i="16"/>
  <c r="B1372" i="16" l="1"/>
  <c r="J1372" i="16" l="1"/>
  <c r="H1372" i="16"/>
  <c r="C1372" i="16"/>
  <c r="D1372" i="16" s="1"/>
  <c r="E1372" i="16"/>
  <c r="I1372" i="16"/>
  <c r="G1372" i="16"/>
  <c r="F1372" i="16"/>
  <c r="B1373" i="16" l="1"/>
  <c r="I1373" i="16" l="1"/>
  <c r="J1373" i="16"/>
  <c r="E1373" i="16"/>
  <c r="F1373" i="16"/>
  <c r="H1373" i="16"/>
  <c r="G1373" i="16"/>
  <c r="C1373" i="16"/>
  <c r="D1373" i="16" s="1"/>
  <c r="B1374" i="16" l="1"/>
  <c r="C1374" i="16" l="1"/>
  <c r="D1374" i="16" s="1"/>
  <c r="F1374" i="16"/>
  <c r="G1374" i="16"/>
  <c r="J1374" i="16"/>
  <c r="E1374" i="16"/>
  <c r="H1374" i="16"/>
  <c r="I1374" i="16"/>
  <c r="B1375" i="16" l="1"/>
  <c r="E1375" i="16" l="1"/>
  <c r="I1375" i="16"/>
  <c r="G1375" i="16"/>
  <c r="H1375" i="16"/>
  <c r="C1375" i="16"/>
  <c r="D1375" i="16" s="1"/>
  <c r="F1375" i="16"/>
  <c r="J1375" i="16"/>
  <c r="B1376" i="16" l="1"/>
  <c r="J1376" i="16" l="1"/>
  <c r="H1376" i="16"/>
  <c r="E1376" i="16"/>
  <c r="I1376" i="16"/>
  <c r="G1376" i="16"/>
  <c r="C1376" i="16"/>
  <c r="D1376" i="16" s="1"/>
  <c r="F1376" i="16"/>
  <c r="B1377" i="16" l="1"/>
  <c r="I1377" i="16" l="1"/>
  <c r="J1377" i="16"/>
  <c r="E1377" i="16"/>
  <c r="F1377" i="16"/>
  <c r="G1377" i="16"/>
  <c r="H1377" i="16"/>
  <c r="C1377" i="16"/>
  <c r="D1377" i="16" s="1"/>
  <c r="B1378" i="16" l="1"/>
  <c r="H1378" i="16" l="1"/>
  <c r="E1378" i="16"/>
  <c r="C1378" i="16"/>
  <c r="D1378" i="16" s="1"/>
  <c r="J1378" i="16"/>
  <c r="F1378" i="16"/>
  <c r="I1378" i="16"/>
  <c r="G1378" i="16"/>
  <c r="B1379" i="16" l="1"/>
  <c r="E1379" i="16" l="1"/>
  <c r="I1379" i="16"/>
  <c r="G1379" i="16"/>
  <c r="H1379" i="16"/>
  <c r="C1379" i="16"/>
  <c r="D1379" i="16" s="1"/>
  <c r="F1379" i="16"/>
  <c r="J1379" i="16"/>
  <c r="B1380" i="16" l="1"/>
  <c r="J1380" i="16" l="1"/>
  <c r="I1380" i="16"/>
  <c r="H1380" i="16"/>
  <c r="E1380" i="16"/>
  <c r="C1380" i="16"/>
  <c r="D1380" i="16" s="1"/>
  <c r="G1380" i="16"/>
  <c r="F1380" i="16"/>
  <c r="B1381" i="16" l="1"/>
  <c r="I1381" i="16" l="1"/>
  <c r="J1381" i="16"/>
  <c r="G1381" i="16"/>
  <c r="F1381" i="16"/>
  <c r="C1381" i="16"/>
  <c r="D1381" i="16" s="1"/>
  <c r="E1381" i="16"/>
  <c r="H1381" i="16"/>
  <c r="B1382" i="16" l="1"/>
  <c r="F1382" i="16" l="1"/>
  <c r="H1382" i="16"/>
  <c r="I1382" i="16"/>
  <c r="E1382" i="16"/>
  <c r="J1382" i="16"/>
  <c r="G1382" i="16"/>
  <c r="C1382" i="16"/>
  <c r="D1382" i="16" s="1"/>
  <c r="B1383" i="16" l="1"/>
  <c r="I1383" i="16" l="1"/>
  <c r="E1383" i="16"/>
  <c r="H1383" i="16"/>
  <c r="C1383" i="16"/>
  <c r="D1383" i="16" s="1"/>
  <c r="F1383" i="16"/>
  <c r="G1383" i="16"/>
  <c r="J1383" i="16"/>
  <c r="B1384" i="16" l="1"/>
  <c r="J1384" i="16" l="1"/>
  <c r="E1384" i="16"/>
  <c r="H1384" i="16"/>
  <c r="C1384" i="16"/>
  <c r="D1384" i="16" s="1"/>
  <c r="I1384" i="16"/>
  <c r="G1384" i="16"/>
  <c r="F1384" i="16"/>
  <c r="B1385" i="16" l="1"/>
  <c r="I1385" i="16" l="1"/>
  <c r="J1385" i="16"/>
  <c r="F1385" i="16"/>
  <c r="H1385" i="16"/>
  <c r="E1385" i="16"/>
  <c r="G1385" i="16"/>
  <c r="C1385" i="16"/>
  <c r="D1385" i="16" s="1"/>
  <c r="B1386" i="16" l="1"/>
  <c r="G1386" i="16" l="1"/>
  <c r="E1386" i="16"/>
  <c r="C1386" i="16"/>
  <c r="D1386" i="16" s="1"/>
  <c r="J1386" i="16"/>
  <c r="I1386" i="16"/>
  <c r="F1386" i="16"/>
  <c r="H1386" i="16"/>
  <c r="B1387" i="16" l="1"/>
  <c r="H1387" i="16" l="1"/>
  <c r="I1387" i="16"/>
  <c r="E1387" i="16"/>
  <c r="C1387" i="16"/>
  <c r="D1387" i="16" s="1"/>
  <c r="G1387" i="16"/>
  <c r="F1387" i="16"/>
  <c r="J1387" i="16"/>
  <c r="B1388" i="16" l="1"/>
  <c r="J1388" i="16" l="1"/>
  <c r="G1388" i="16"/>
  <c r="H1388" i="16"/>
  <c r="E1388" i="16"/>
  <c r="I1388" i="16"/>
  <c r="C1388" i="16"/>
  <c r="D1388" i="16" s="1"/>
  <c r="F1388" i="16"/>
  <c r="B1389" i="16" l="1"/>
  <c r="I1389" i="16" l="1"/>
  <c r="J1389" i="16"/>
  <c r="G1389" i="16"/>
  <c r="H1389" i="16"/>
  <c r="E1389" i="16"/>
  <c r="F1389" i="16"/>
  <c r="C1389" i="16"/>
  <c r="D1389" i="16" s="1"/>
  <c r="B1390" i="16" l="1"/>
  <c r="C1390" i="16" l="1"/>
  <c r="D1390" i="16" s="1"/>
  <c r="H1390" i="16"/>
  <c r="G1390" i="16"/>
  <c r="J1390" i="16"/>
  <c r="F1390" i="16"/>
  <c r="I1390" i="16"/>
  <c r="E1390" i="16"/>
  <c r="B1391" i="16" l="1"/>
  <c r="I1391" i="16" l="1"/>
  <c r="C1391" i="16"/>
  <c r="D1391" i="16" s="1"/>
  <c r="H1391" i="16"/>
  <c r="E1391" i="16"/>
  <c r="F1391" i="16"/>
  <c r="G1391" i="16"/>
  <c r="J1391" i="16"/>
  <c r="B1392" i="16" l="1"/>
  <c r="J1392" i="16" l="1"/>
  <c r="E1392" i="16"/>
  <c r="H1392" i="16"/>
  <c r="C1392" i="16"/>
  <c r="D1392" i="16" s="1"/>
  <c r="G1392" i="16"/>
  <c r="I1392" i="16"/>
  <c r="F1392" i="16"/>
  <c r="B1393" i="16" l="1"/>
  <c r="I1393" i="16" l="1"/>
  <c r="J1393" i="16"/>
  <c r="H1393" i="16"/>
  <c r="C1393" i="16"/>
  <c r="D1393" i="16" s="1"/>
  <c r="E1393" i="16"/>
  <c r="G1393" i="16"/>
  <c r="F1393" i="16"/>
  <c r="B1394" i="16" l="1"/>
  <c r="E1394" i="16" l="1"/>
  <c r="I1394" i="16"/>
  <c r="C1394" i="16"/>
  <c r="D1394" i="16" s="1"/>
  <c r="J1394" i="16"/>
  <c r="H1394" i="16"/>
  <c r="G1394" i="16"/>
  <c r="F1394" i="16"/>
  <c r="B1395" i="16" l="1"/>
  <c r="H1395" i="16" l="1"/>
  <c r="G1395" i="16"/>
  <c r="I1395" i="16"/>
  <c r="E1395" i="16"/>
  <c r="C1395" i="16"/>
  <c r="D1395" i="16" s="1"/>
  <c r="F1395" i="16"/>
  <c r="J1395" i="16"/>
  <c r="B1396" i="16" l="1"/>
  <c r="J1396" i="16" l="1"/>
  <c r="E1396" i="16"/>
  <c r="H1396" i="16"/>
  <c r="C1396" i="16"/>
  <c r="D1396" i="16" s="1"/>
  <c r="G1396" i="16"/>
  <c r="I1396" i="16"/>
  <c r="F1396" i="16"/>
  <c r="B1397" i="16" l="1"/>
  <c r="I1397" i="16" l="1"/>
  <c r="J1397" i="16"/>
  <c r="G1397" i="16"/>
  <c r="F1397" i="16"/>
  <c r="E1397" i="16"/>
  <c r="H1397" i="16"/>
  <c r="C1397" i="16"/>
  <c r="D1397" i="16" s="1"/>
  <c r="B1398" i="16" l="1"/>
  <c r="I1398" i="16" l="1"/>
  <c r="G1398" i="16"/>
  <c r="C1398" i="16"/>
  <c r="D1398" i="16" s="1"/>
  <c r="J1398" i="16"/>
  <c r="H1398" i="16"/>
  <c r="E1398" i="16"/>
  <c r="F1398" i="16"/>
  <c r="B1399" i="16" l="1"/>
  <c r="E1399" i="16" l="1"/>
  <c r="I1399" i="16"/>
  <c r="H1399" i="16"/>
  <c r="C1399" i="16"/>
  <c r="D1399" i="16" s="1"/>
  <c r="G1399" i="16"/>
  <c r="F1399" i="16"/>
  <c r="J1399" i="16"/>
  <c r="B1400" i="16" l="1"/>
  <c r="J1400" i="16" l="1"/>
  <c r="G1400" i="16"/>
  <c r="H1400" i="16"/>
  <c r="I1400" i="16"/>
  <c r="E1400" i="16"/>
  <c r="C1400" i="16"/>
  <c r="D1400" i="16" s="1"/>
  <c r="F1400" i="16"/>
  <c r="B1401" i="16" l="1"/>
  <c r="I1401" i="16" l="1"/>
  <c r="J1401" i="16"/>
  <c r="G1401" i="16"/>
  <c r="E1401" i="16"/>
  <c r="H1401" i="16"/>
  <c r="F1401" i="16"/>
  <c r="C1401" i="16"/>
  <c r="D1401" i="16" s="1"/>
  <c r="B1402" i="16" l="1"/>
  <c r="H1402" i="16" l="1"/>
  <c r="E1402" i="16"/>
  <c r="C1402" i="16"/>
  <c r="D1402" i="16" s="1"/>
  <c r="J1402" i="16"/>
  <c r="I1402" i="16"/>
  <c r="G1402" i="16"/>
  <c r="F1402" i="16"/>
  <c r="B1403" i="16" l="1"/>
  <c r="E1403" i="16" l="1"/>
  <c r="C1403" i="16"/>
  <c r="D1403" i="16" s="1"/>
  <c r="F1403" i="16"/>
  <c r="I1403" i="16"/>
  <c r="H1403" i="16"/>
  <c r="G1403" i="16"/>
  <c r="J1403" i="16"/>
  <c r="B1404" i="16" l="1"/>
  <c r="J1404" i="16" l="1"/>
  <c r="E1404" i="16"/>
  <c r="C1404" i="16"/>
  <c r="D1404" i="16" s="1"/>
  <c r="I1404" i="16"/>
  <c r="H1404" i="16"/>
  <c r="G1404" i="16"/>
  <c r="F1404" i="16"/>
  <c r="B1405" i="16" l="1"/>
  <c r="I1405" i="16" l="1"/>
  <c r="J1405" i="16"/>
  <c r="E1405" i="16"/>
  <c r="F1405" i="16"/>
  <c r="G1405" i="16"/>
  <c r="C1405" i="16"/>
  <c r="D1405" i="16" s="1"/>
  <c r="H1405" i="16"/>
  <c r="B1406" i="16" l="1"/>
  <c r="C1406" i="16" l="1"/>
  <c r="D1406" i="16" s="1"/>
  <c r="I1406" i="16"/>
  <c r="E1406" i="16"/>
  <c r="H1406" i="16"/>
  <c r="J1406" i="16"/>
  <c r="F1406" i="16"/>
  <c r="G1406" i="16"/>
  <c r="B1407" i="16" l="1"/>
  <c r="C1407" i="16" l="1"/>
  <c r="D1407" i="16" s="1"/>
  <c r="H1407" i="16"/>
  <c r="I1407" i="16"/>
  <c r="E1407" i="16"/>
  <c r="F1407" i="16"/>
  <c r="G1407" i="16"/>
  <c r="J1407" i="16"/>
  <c r="B1408" i="16" l="1"/>
  <c r="J1408" i="16" l="1"/>
  <c r="G1408" i="16"/>
  <c r="E1408" i="16"/>
  <c r="I1408" i="16"/>
  <c r="C1408" i="16"/>
  <c r="D1408" i="16" s="1"/>
  <c r="F1408" i="16"/>
  <c r="H1408" i="16"/>
  <c r="B1409" i="16" l="1"/>
  <c r="E1409" i="16" l="1"/>
  <c r="J1409" i="16"/>
  <c r="C1409" i="16"/>
  <c r="D1409" i="16" s="1"/>
  <c r="F1409" i="16"/>
  <c r="I1409" i="16"/>
  <c r="H1409" i="16"/>
  <c r="G1409" i="16"/>
  <c r="B1410" i="16" l="1"/>
  <c r="C1410" i="16" l="1"/>
  <c r="D1410" i="16" s="1"/>
  <c r="H1410" i="16"/>
  <c r="G1410" i="16"/>
  <c r="J1410" i="16"/>
  <c r="E1410" i="16"/>
  <c r="I1410" i="16"/>
  <c r="F1410" i="16"/>
  <c r="B1411" i="16" l="1"/>
  <c r="C1411" i="16" l="1"/>
  <c r="D1411" i="16" s="1"/>
  <c r="I1411" i="16"/>
  <c r="H1411" i="16"/>
  <c r="G1411" i="16"/>
  <c r="F1411" i="16"/>
  <c r="E1411" i="16"/>
  <c r="J1411" i="16"/>
  <c r="B1412" i="16" l="1"/>
  <c r="J1412" i="16" l="1"/>
  <c r="E1412" i="16"/>
  <c r="F1412" i="16"/>
  <c r="I1412" i="16"/>
  <c r="C1412" i="16"/>
  <c r="D1412" i="16" s="1"/>
  <c r="G1412" i="16"/>
  <c r="H1412" i="16"/>
  <c r="B1413" i="16" l="1"/>
  <c r="G1413" i="16" l="1"/>
  <c r="J1413" i="16"/>
  <c r="C1413" i="16"/>
  <c r="D1413" i="16" s="1"/>
  <c r="I1413" i="16"/>
  <c r="H1413" i="16"/>
  <c r="E1413" i="16"/>
  <c r="F1413" i="16"/>
  <c r="B1414" i="16" l="1"/>
  <c r="G1414" i="16" l="1"/>
  <c r="I1414" i="16"/>
  <c r="F1414" i="16"/>
  <c r="E1414" i="16"/>
  <c r="J1414" i="16"/>
  <c r="H1414" i="16"/>
  <c r="C1414" i="16"/>
  <c r="D1414" i="16" s="1"/>
  <c r="B1415" i="16" l="1"/>
  <c r="E1415" i="16" l="1"/>
  <c r="F1415" i="16"/>
  <c r="C1415" i="16"/>
  <c r="D1415" i="16" s="1"/>
  <c r="G1415" i="16"/>
  <c r="H1415" i="16"/>
  <c r="I1415" i="16"/>
  <c r="J1415" i="16"/>
  <c r="B1416" i="16" l="1"/>
  <c r="J1416" i="16" l="1"/>
  <c r="E1416" i="16"/>
  <c r="F1416" i="16"/>
  <c r="G1416" i="16"/>
  <c r="C1416" i="16"/>
  <c r="D1416" i="16" s="1"/>
  <c r="I1416" i="16"/>
  <c r="H1416" i="16"/>
  <c r="B1417" i="16" l="1"/>
  <c r="E1417" i="16" l="1"/>
  <c r="J1417" i="16"/>
  <c r="C1417" i="16"/>
  <c r="D1417" i="16" s="1"/>
  <c r="I1417" i="16"/>
  <c r="H1417" i="16"/>
  <c r="G1417" i="16"/>
  <c r="F1417" i="16"/>
  <c r="B1418" i="16" l="1"/>
  <c r="C1418" i="16" l="1"/>
  <c r="D1418" i="16" s="1"/>
  <c r="E1418" i="16"/>
  <c r="I1418" i="16"/>
  <c r="H1418" i="16"/>
  <c r="J1418" i="16"/>
  <c r="G1418" i="16"/>
  <c r="F1418" i="16"/>
  <c r="B1419" i="16" l="1"/>
  <c r="E1419" i="16" l="1"/>
  <c r="H1419" i="16"/>
  <c r="F1419" i="16"/>
  <c r="C1419" i="16"/>
  <c r="D1419" i="16" s="1"/>
  <c r="I1419" i="16"/>
  <c r="G1419" i="16"/>
  <c r="J1419" i="16"/>
  <c r="B1420" i="16" l="1"/>
  <c r="J1420" i="16" l="1"/>
  <c r="I1420" i="16"/>
  <c r="E1420" i="16"/>
  <c r="G1420" i="16"/>
  <c r="F1420" i="16"/>
  <c r="C1420" i="16"/>
  <c r="D1420" i="16" s="1"/>
  <c r="H1420" i="16"/>
  <c r="B1421" i="16" l="1"/>
  <c r="C1421" i="16" l="1"/>
  <c r="D1421" i="16" s="1"/>
  <c r="J1421" i="16"/>
  <c r="G1421" i="16"/>
  <c r="H1421" i="16"/>
  <c r="E1421" i="16"/>
  <c r="F1421" i="16"/>
  <c r="I1421" i="16"/>
  <c r="B1422" i="16" l="1"/>
  <c r="H1422" i="16" l="1"/>
  <c r="F1422" i="16"/>
  <c r="C1422" i="16"/>
  <c r="D1422" i="16" s="1"/>
  <c r="J1422" i="16"/>
  <c r="E1422" i="16"/>
  <c r="G1422" i="16"/>
  <c r="I1422" i="16"/>
  <c r="B1423" i="16" l="1"/>
  <c r="C1423" i="16" l="1"/>
  <c r="D1423" i="16" s="1"/>
  <c r="I1423" i="16"/>
  <c r="H1423" i="16"/>
  <c r="E1423" i="16"/>
  <c r="F1423" i="16"/>
  <c r="G1423" i="16"/>
  <c r="J1423" i="16"/>
  <c r="B1424" i="16" l="1"/>
  <c r="J1424" i="16" l="1"/>
  <c r="F1424" i="16"/>
  <c r="C1424" i="16"/>
  <c r="D1424" i="16" s="1"/>
  <c r="E1424" i="16"/>
  <c r="G1424" i="16"/>
  <c r="I1424" i="16"/>
  <c r="H1424" i="16"/>
  <c r="B1425" i="16" l="1"/>
  <c r="G1425" i="16" l="1"/>
  <c r="J1425" i="16"/>
  <c r="E1425" i="16"/>
  <c r="H1425" i="16"/>
  <c r="C1425" i="16"/>
  <c r="D1425" i="16" s="1"/>
  <c r="F1425" i="16"/>
  <c r="I1425" i="16"/>
  <c r="B1426" i="16" l="1"/>
  <c r="I1426" i="16" l="1"/>
  <c r="E1426" i="16"/>
  <c r="C1426" i="16"/>
  <c r="D1426" i="16" s="1"/>
  <c r="J1426" i="16"/>
  <c r="G1426" i="16"/>
  <c r="F1426" i="16"/>
  <c r="H1426" i="16"/>
  <c r="B1427" i="16" l="1"/>
  <c r="H1427" i="16" l="1"/>
  <c r="F1427" i="16"/>
  <c r="C1427" i="16"/>
  <c r="D1427" i="16" s="1"/>
  <c r="E1427" i="16"/>
  <c r="I1427" i="16"/>
  <c r="G1427" i="16"/>
  <c r="J1427" i="16"/>
  <c r="B1428" i="16" l="1"/>
  <c r="J1428" i="16" l="1"/>
  <c r="G1428" i="16"/>
  <c r="C1428" i="16"/>
  <c r="D1428" i="16" s="1"/>
  <c r="F1428" i="16"/>
  <c r="H1428" i="16"/>
  <c r="I1428" i="16"/>
  <c r="E1428" i="16"/>
  <c r="B1429" i="16" l="1"/>
  <c r="C1429" i="16" l="1"/>
  <c r="D1429" i="16" s="1"/>
  <c r="J1429" i="16"/>
  <c r="G1429" i="16"/>
  <c r="F1429" i="16"/>
  <c r="I1429" i="16"/>
  <c r="E1429" i="16"/>
  <c r="H1429" i="16"/>
  <c r="B1430" i="16" l="1"/>
  <c r="E1430" i="16" l="1"/>
  <c r="G1430" i="16"/>
  <c r="C1430" i="16"/>
  <c r="D1430" i="16" s="1"/>
  <c r="J1430" i="16"/>
  <c r="F1430" i="16"/>
  <c r="I1430" i="16"/>
  <c r="H1430" i="16"/>
  <c r="B1431" i="16" l="1"/>
  <c r="H1431" i="16" l="1"/>
  <c r="F1431" i="16"/>
  <c r="C1431" i="16"/>
  <c r="D1431" i="16" s="1"/>
  <c r="E1431" i="16"/>
  <c r="G1431" i="16"/>
  <c r="I1431" i="16"/>
  <c r="J1431" i="16"/>
  <c r="B1432" i="16" l="1"/>
  <c r="J1432" i="16" l="1"/>
  <c r="H1432" i="16"/>
  <c r="F1432" i="16"/>
  <c r="I1432" i="16"/>
  <c r="C1432" i="16"/>
  <c r="D1432" i="16" s="1"/>
  <c r="G1432" i="16"/>
  <c r="E1432" i="16"/>
  <c r="B1433" i="16" l="1"/>
  <c r="G1433" i="16" l="1"/>
  <c r="J1433" i="16"/>
  <c r="C1433" i="16"/>
  <c r="D1433" i="16" s="1"/>
  <c r="E1433" i="16"/>
  <c r="I1433" i="16"/>
  <c r="H1433" i="16"/>
  <c r="F1433" i="16"/>
  <c r="B1434" i="16" l="1"/>
  <c r="G1434" i="16" l="1"/>
  <c r="C1434" i="16"/>
  <c r="D1434" i="16" s="1"/>
  <c r="I1434" i="16"/>
  <c r="J1434" i="16"/>
  <c r="E1434" i="16"/>
  <c r="F1434" i="16"/>
  <c r="H1434" i="16"/>
  <c r="B1435" i="16" l="1"/>
  <c r="E1435" i="16" l="1"/>
  <c r="F1435" i="16"/>
  <c r="I1435" i="16"/>
  <c r="C1435" i="16"/>
  <c r="D1435" i="16" s="1"/>
  <c r="H1435" i="16"/>
  <c r="G1435" i="16"/>
  <c r="J1435" i="16"/>
  <c r="B1436" i="16" l="1"/>
  <c r="J1436" i="16" l="1"/>
  <c r="G1436" i="16"/>
  <c r="H1436" i="16"/>
  <c r="C1436" i="16"/>
  <c r="D1436" i="16" s="1"/>
  <c r="I1436" i="16"/>
  <c r="F1436" i="16"/>
  <c r="E1436" i="16"/>
  <c r="B1437" i="16" l="1"/>
  <c r="G1437" i="16" l="1"/>
  <c r="J1437" i="16"/>
  <c r="I1437" i="16"/>
  <c r="F1437" i="16"/>
  <c r="C1437" i="16"/>
  <c r="D1437" i="16" s="1"/>
  <c r="H1437" i="16"/>
  <c r="E1437" i="16"/>
  <c r="B1438" i="16" l="1"/>
  <c r="C1438" i="16" l="1"/>
  <c r="D1438" i="16" s="1"/>
  <c r="G1438" i="16"/>
  <c r="I1438" i="16"/>
  <c r="J1438" i="16"/>
  <c r="F1438" i="16"/>
  <c r="H1438" i="16"/>
  <c r="E1438" i="16"/>
  <c r="B1439" i="16" l="1"/>
  <c r="C1439" i="16" l="1"/>
  <c r="D1439" i="16" s="1"/>
  <c r="G1439" i="16"/>
  <c r="I1439" i="16"/>
  <c r="F1439" i="16"/>
  <c r="E1439" i="16"/>
  <c r="H1439" i="16"/>
  <c r="J1439" i="16"/>
  <c r="B1440" i="16" l="1"/>
  <c r="J1440" i="16" l="1"/>
  <c r="F1440" i="16"/>
  <c r="C1440" i="16"/>
  <c r="D1440" i="16" s="1"/>
  <c r="I1440" i="16"/>
  <c r="E1440" i="16"/>
  <c r="H1440" i="16"/>
  <c r="G1440" i="16"/>
  <c r="B1441" i="16" l="1"/>
  <c r="C1441" i="16" l="1"/>
  <c r="D1441" i="16" s="1"/>
  <c r="J1441" i="16"/>
  <c r="I1441" i="16"/>
  <c r="E1441" i="16"/>
  <c r="G1441" i="16"/>
  <c r="F1441" i="16"/>
  <c r="H1441" i="16"/>
  <c r="B1442" i="16" l="1"/>
  <c r="C1442" i="16" l="1"/>
  <c r="D1442" i="16" s="1"/>
  <c r="E1442" i="16"/>
  <c r="G1442" i="16"/>
  <c r="H1442" i="16"/>
  <c r="J1442" i="16"/>
  <c r="I1442" i="16"/>
  <c r="F1442" i="16"/>
  <c r="B1443" i="16" l="1"/>
  <c r="F1443" i="16" l="1"/>
  <c r="G1443" i="16"/>
  <c r="E1443" i="16"/>
  <c r="H1443" i="16"/>
  <c r="I1443" i="16"/>
  <c r="C1443" i="16"/>
  <c r="D1443" i="16" s="1"/>
  <c r="J1443" i="16"/>
  <c r="B1444" i="16" l="1"/>
  <c r="J1444" i="16" l="1"/>
  <c r="G1444" i="16"/>
  <c r="H1444" i="16"/>
  <c r="I1444" i="16"/>
  <c r="C1444" i="16"/>
  <c r="D1444" i="16" s="1"/>
  <c r="E1444" i="16"/>
  <c r="F1444" i="16"/>
  <c r="B1445" i="16" l="1"/>
  <c r="C1445" i="16" l="1"/>
  <c r="D1445" i="16" s="1"/>
  <c r="J1445" i="16"/>
  <c r="F1445" i="16"/>
  <c r="G1445" i="16"/>
  <c r="E1445" i="16"/>
  <c r="I1445" i="16"/>
  <c r="H1445" i="16"/>
  <c r="B1446" i="16" l="1"/>
  <c r="E1446" i="16" l="1"/>
  <c r="F1446" i="16"/>
  <c r="G1446" i="16"/>
  <c r="H1446" i="16"/>
  <c r="J1446" i="16"/>
  <c r="I1446" i="16"/>
  <c r="C1446" i="16"/>
  <c r="D1446" i="16" s="1"/>
  <c r="B1447" i="16" l="1"/>
  <c r="C1447" i="16" l="1"/>
  <c r="D1447" i="16" s="1"/>
  <c r="H1447" i="16"/>
  <c r="I1447" i="16"/>
  <c r="G1447" i="16"/>
  <c r="E1447" i="16"/>
  <c r="F1447" i="16"/>
  <c r="J1447" i="16"/>
  <c r="B1448" i="16" l="1"/>
  <c r="J1448" i="16" l="1"/>
  <c r="G1448" i="16"/>
  <c r="F1448" i="16"/>
  <c r="H1448" i="16"/>
  <c r="I1448" i="16"/>
  <c r="C1448" i="16"/>
  <c r="D1448" i="16" s="1"/>
  <c r="E1448" i="16"/>
  <c r="B1449" i="16" l="1"/>
  <c r="I1449" i="16" l="1"/>
  <c r="J1449" i="16"/>
  <c r="F1449" i="16"/>
  <c r="E1449" i="16"/>
  <c r="G1449" i="16"/>
  <c r="H1449" i="16"/>
  <c r="C1449" i="16"/>
  <c r="D1449" i="16" s="1"/>
  <c r="B1450" i="16" l="1"/>
  <c r="C1450" i="16" l="1"/>
  <c r="D1450" i="16" s="1"/>
  <c r="E1450" i="16"/>
  <c r="F1450" i="16"/>
  <c r="H1450" i="16"/>
  <c r="J1450" i="16"/>
  <c r="G1450" i="16"/>
  <c r="I1450" i="16"/>
  <c r="B1451" i="16" l="1"/>
  <c r="F1451" i="16" l="1"/>
  <c r="E1451" i="16"/>
  <c r="G1451" i="16"/>
  <c r="C1451" i="16"/>
  <c r="D1451" i="16" s="1"/>
  <c r="H1451" i="16"/>
  <c r="I1451" i="16"/>
  <c r="J1451" i="16"/>
  <c r="B1452" i="16" l="1"/>
  <c r="J1452" i="16" l="1"/>
  <c r="I1452" i="16"/>
  <c r="G1452" i="16"/>
  <c r="H1452" i="16"/>
  <c r="E1452" i="16"/>
  <c r="F1452" i="16"/>
  <c r="C1452" i="16"/>
  <c r="D1452" i="16" s="1"/>
  <c r="B1453" i="16" l="1"/>
  <c r="F1453" i="16" l="1"/>
  <c r="J1453" i="16"/>
  <c r="I1453" i="16"/>
  <c r="H1453" i="16"/>
  <c r="G1453" i="16"/>
  <c r="E1453" i="16"/>
  <c r="C1453" i="16"/>
  <c r="D1453" i="16" s="1"/>
  <c r="B1454" i="16" l="1"/>
  <c r="C1454" i="16" l="1"/>
  <c r="D1454" i="16" s="1"/>
  <c r="F1454" i="16"/>
  <c r="H1454" i="16"/>
  <c r="J1454" i="16"/>
  <c r="E1454" i="16"/>
  <c r="I1454" i="16"/>
  <c r="G1454" i="16"/>
  <c r="B1455" i="16" l="1"/>
  <c r="C1455" i="16" l="1"/>
  <c r="D1455" i="16" s="1"/>
  <c r="I1455" i="16"/>
  <c r="H1455" i="16"/>
  <c r="G1455" i="16"/>
  <c r="E1455" i="16"/>
  <c r="F1455" i="16"/>
  <c r="J1455" i="16"/>
  <c r="B1456" i="16" l="1"/>
  <c r="J1456" i="16" l="1"/>
  <c r="F1456" i="16"/>
  <c r="E1456" i="16"/>
  <c r="G1456" i="16"/>
  <c r="I1456" i="16"/>
  <c r="H1456" i="16"/>
  <c r="C1456" i="16"/>
  <c r="D1456" i="16" s="1"/>
  <c r="B1457" i="16" l="1"/>
  <c r="I1457" i="16" l="1"/>
  <c r="J1457" i="16"/>
  <c r="G1457" i="16"/>
  <c r="F1457" i="16"/>
  <c r="C1457" i="16"/>
  <c r="D1457" i="16" s="1"/>
  <c r="H1457" i="16"/>
  <c r="E1457" i="16"/>
  <c r="B1458" i="16" l="1"/>
  <c r="C1458" i="16" l="1"/>
  <c r="D1458" i="16" s="1"/>
  <c r="G1458" i="16"/>
  <c r="H1458" i="16"/>
  <c r="J1458" i="16"/>
  <c r="E1458" i="16"/>
  <c r="I1458" i="16"/>
  <c r="F1458" i="16"/>
  <c r="B1459" i="16" l="1"/>
  <c r="C1459" i="16" l="1"/>
  <c r="D1459" i="16" s="1"/>
  <c r="I1459" i="16"/>
  <c r="H1459" i="16"/>
  <c r="F1459" i="16"/>
  <c r="E1459" i="16"/>
  <c r="G1459" i="16"/>
  <c r="J1459" i="16"/>
  <c r="B1460" i="16" l="1"/>
  <c r="J1460" i="16" l="1"/>
  <c r="E1460" i="16"/>
  <c r="I1460" i="16"/>
  <c r="H1460" i="16"/>
  <c r="F1460" i="16"/>
  <c r="G1460" i="16"/>
  <c r="C1460" i="16"/>
  <c r="D1460" i="16" s="1"/>
  <c r="B1461" i="16" l="1"/>
  <c r="C1461" i="16" l="1"/>
  <c r="D1461" i="16" s="1"/>
  <c r="J1461" i="16"/>
  <c r="F1461" i="16"/>
  <c r="E1461" i="16"/>
  <c r="G1461" i="16"/>
  <c r="H1461" i="16"/>
  <c r="I1461" i="16"/>
  <c r="B1462" i="16" l="1"/>
  <c r="E1462" i="16" l="1"/>
  <c r="I1462" i="16"/>
  <c r="F1462" i="16"/>
  <c r="H1462" i="16"/>
  <c r="J1462" i="16"/>
  <c r="G1462" i="16"/>
  <c r="C1462" i="16"/>
  <c r="D1462" i="16" s="1"/>
  <c r="B1463" i="16" l="1"/>
  <c r="I1463" i="16" l="1"/>
  <c r="H1463" i="16"/>
  <c r="F1463" i="16"/>
  <c r="G1463" i="16"/>
  <c r="E1463" i="16"/>
  <c r="C1463" i="16"/>
  <c r="D1463" i="16" s="1"/>
  <c r="J1463" i="16"/>
  <c r="B1464" i="16" l="1"/>
  <c r="J1464" i="16" l="1"/>
  <c r="G1464" i="16"/>
  <c r="H1464" i="16"/>
  <c r="E1464" i="16"/>
  <c r="I1464" i="16"/>
  <c r="F1464" i="16"/>
  <c r="C1464" i="16"/>
  <c r="D1464" i="16" s="1"/>
  <c r="B1465" i="16" l="1"/>
  <c r="G1465" i="16" l="1"/>
  <c r="J1465" i="16"/>
  <c r="F1465" i="16"/>
  <c r="C1465" i="16"/>
  <c r="D1465" i="16" s="1"/>
  <c r="E1465" i="16"/>
  <c r="I1465" i="16"/>
  <c r="H1465" i="16"/>
  <c r="B1466" i="16" l="1"/>
  <c r="E1466" i="16" l="1"/>
  <c r="I1466" i="16"/>
  <c r="F1466" i="16"/>
  <c r="H1466" i="16"/>
  <c r="J1466" i="16"/>
  <c r="G1466" i="16"/>
  <c r="C1466" i="16"/>
  <c r="D1466" i="16" s="1"/>
  <c r="B1467" i="16" l="1"/>
  <c r="H1467" i="16" l="1"/>
  <c r="I1467" i="16"/>
  <c r="F1467" i="16"/>
  <c r="G1467" i="16"/>
  <c r="E1467" i="16"/>
  <c r="C1467" i="16"/>
  <c r="D1467" i="16" s="1"/>
  <c r="J1467" i="16"/>
  <c r="B1468" i="16" l="1"/>
  <c r="J1468" i="16" l="1"/>
  <c r="I1468" i="16"/>
  <c r="H1468" i="16"/>
  <c r="F1468" i="16"/>
  <c r="E1468" i="16"/>
  <c r="G1468" i="16"/>
  <c r="C1468" i="16"/>
  <c r="D1468" i="16" s="1"/>
  <c r="B1469" i="16" l="1"/>
  <c r="G1469" i="16" l="1"/>
  <c r="J1469" i="16"/>
  <c r="E1469" i="16"/>
  <c r="H1469" i="16"/>
  <c r="F1469" i="16"/>
  <c r="I1469" i="16"/>
  <c r="C1469" i="16"/>
  <c r="D1469" i="16" s="1"/>
  <c r="B1470" i="16" l="1"/>
  <c r="I1470" i="16" l="1"/>
  <c r="F1470" i="16"/>
  <c r="E1470" i="16"/>
  <c r="H1470" i="16"/>
  <c r="J1470" i="16"/>
  <c r="C1470" i="16"/>
  <c r="D1470" i="16" s="1"/>
  <c r="G1470" i="16"/>
  <c r="B1471" i="16" l="1"/>
  <c r="H1471" i="16" l="1"/>
  <c r="I1471" i="16"/>
  <c r="F1471" i="16"/>
  <c r="G1471" i="16"/>
  <c r="E1471" i="16"/>
  <c r="C1471" i="16"/>
  <c r="D1471" i="16" s="1"/>
  <c r="J1471" i="16"/>
  <c r="B1472" i="16" l="1"/>
  <c r="J1472" i="16" l="1"/>
  <c r="C1472" i="16"/>
  <c r="D1472" i="16" s="1"/>
  <c r="F1472" i="16"/>
  <c r="H1472" i="16"/>
  <c r="I1472" i="16"/>
  <c r="E1472" i="16"/>
  <c r="G1472" i="16"/>
  <c r="B1473" i="16" l="1"/>
  <c r="I1473" i="16" l="1"/>
  <c r="J1473" i="16"/>
  <c r="F1473" i="16"/>
  <c r="G1473" i="16"/>
  <c r="E1473" i="16"/>
  <c r="H1473" i="16"/>
  <c r="C1473" i="16"/>
  <c r="D1473" i="16" s="1"/>
  <c r="B1474" i="16" l="1"/>
  <c r="F1474" i="16" l="1"/>
  <c r="E1474" i="16"/>
  <c r="I1474" i="16"/>
  <c r="H1474" i="16"/>
  <c r="J1474" i="16"/>
  <c r="C1474" i="16"/>
  <c r="D1474" i="16" s="1"/>
  <c r="G1474" i="16"/>
  <c r="B1475" i="16" l="1"/>
  <c r="H1475" i="16" l="1"/>
  <c r="G1475" i="16"/>
  <c r="I1475" i="16"/>
  <c r="C1475" i="16"/>
  <c r="D1475" i="16" s="1"/>
  <c r="E1475" i="16"/>
  <c r="F1475" i="16"/>
  <c r="J1475" i="16"/>
  <c r="B1476" i="16" l="1"/>
  <c r="J1476" i="16" l="1"/>
  <c r="G1476" i="16"/>
  <c r="I1476" i="16"/>
  <c r="F1476" i="16"/>
  <c r="H1476" i="16"/>
  <c r="C1476" i="16"/>
  <c r="D1476" i="16" s="1"/>
  <c r="E1476" i="16"/>
  <c r="B1477" i="16" l="1"/>
  <c r="G1477" i="16" l="1"/>
  <c r="J1477" i="16"/>
  <c r="E1477" i="16"/>
  <c r="C1477" i="16"/>
  <c r="D1477" i="16" s="1"/>
  <c r="F1477" i="16"/>
  <c r="H1477" i="16"/>
  <c r="I1477" i="16"/>
  <c r="B1478" i="16" l="1"/>
  <c r="H1478" i="16" l="1"/>
  <c r="G1478" i="16"/>
  <c r="C1478" i="16"/>
  <c r="D1478" i="16" s="1"/>
  <c r="J1478" i="16"/>
  <c r="E1478" i="16"/>
  <c r="I1478" i="16"/>
  <c r="F1478" i="16"/>
  <c r="B1479" i="16" l="1"/>
  <c r="E1479" i="16" l="1"/>
  <c r="I1479" i="16"/>
  <c r="C1479" i="16"/>
  <c r="D1479" i="16" s="1"/>
  <c r="G1479" i="16"/>
  <c r="H1479" i="16"/>
  <c r="F1479" i="16"/>
  <c r="J1479" i="16"/>
  <c r="B1480" i="16" l="1"/>
  <c r="J1480" i="16" l="1"/>
  <c r="E1480" i="16"/>
  <c r="G1480" i="16"/>
  <c r="I1480" i="16"/>
  <c r="H1480" i="16"/>
  <c r="C1480" i="16"/>
  <c r="D1480" i="16" s="1"/>
  <c r="F1480" i="16"/>
  <c r="B1481" i="16" l="1"/>
  <c r="G1481" i="16" l="1"/>
  <c r="J1481" i="16"/>
  <c r="H1481" i="16"/>
  <c r="I1481" i="16"/>
  <c r="C1481" i="16"/>
  <c r="D1481" i="16" s="1"/>
  <c r="F1481" i="16"/>
  <c r="E1481" i="16"/>
  <c r="B1482" i="16" l="1"/>
  <c r="H1482" i="16" l="1"/>
  <c r="G1482" i="16"/>
  <c r="C1482" i="16"/>
  <c r="D1482" i="16" s="1"/>
  <c r="J1482" i="16"/>
  <c r="I1482" i="16"/>
  <c r="E1482" i="16"/>
  <c r="F1482" i="16"/>
  <c r="B1483" i="16" l="1"/>
  <c r="E1483" i="16" l="1"/>
  <c r="H1483" i="16"/>
  <c r="F1483" i="16"/>
  <c r="G1483" i="16"/>
  <c r="I1483" i="16"/>
  <c r="C1483" i="16"/>
  <c r="D1483" i="16" s="1"/>
  <c r="J1483" i="16"/>
  <c r="B1484" i="16" l="1"/>
  <c r="J1484" i="16" l="1"/>
  <c r="G1484" i="16"/>
  <c r="I1484" i="16"/>
  <c r="H1484" i="16"/>
  <c r="F1484" i="16"/>
  <c r="E1484" i="16"/>
  <c r="C1484" i="16"/>
  <c r="D1484" i="16" s="1"/>
  <c r="B1485" i="16" l="1"/>
  <c r="C1485" i="16" l="1"/>
  <c r="D1485" i="16" s="1"/>
  <c r="J1485" i="16"/>
  <c r="E1485" i="16"/>
  <c r="F1485" i="16"/>
  <c r="I1485" i="16"/>
  <c r="G1485" i="16"/>
  <c r="H1485" i="16"/>
  <c r="B1486" i="16" l="1"/>
  <c r="H1486" i="16" l="1"/>
  <c r="E1486" i="16"/>
  <c r="C1486" i="16"/>
  <c r="D1486" i="16" s="1"/>
  <c r="J1486" i="16"/>
  <c r="G1486" i="16"/>
  <c r="F1486" i="16"/>
  <c r="I1486" i="16"/>
  <c r="B1487" i="16" l="1"/>
  <c r="C1487" i="16" l="1"/>
  <c r="D1487" i="16" s="1"/>
  <c r="F1487" i="16"/>
  <c r="E1487" i="16"/>
  <c r="G1487" i="16"/>
  <c r="H1487" i="16"/>
  <c r="I1487" i="16"/>
  <c r="J1487" i="16"/>
  <c r="B1488" i="16" l="1"/>
  <c r="J1488" i="16" l="1"/>
  <c r="F1488" i="16"/>
  <c r="G1488" i="16"/>
  <c r="I1488" i="16"/>
  <c r="C1488" i="16"/>
  <c r="D1488" i="16" s="1"/>
  <c r="E1488" i="16"/>
  <c r="H1488" i="16"/>
  <c r="B1489" i="16" l="1"/>
  <c r="I1489" i="16" l="1"/>
  <c r="J1489" i="16"/>
  <c r="H1489" i="16"/>
  <c r="G1489" i="16"/>
  <c r="F1489" i="16"/>
  <c r="E1489" i="16"/>
  <c r="C1489" i="16"/>
  <c r="D1489" i="16" s="1"/>
  <c r="B1490" i="16" l="1"/>
  <c r="H1490" i="16" l="1"/>
  <c r="G1490" i="16"/>
  <c r="C1490" i="16"/>
  <c r="D1490" i="16" s="1"/>
  <c r="J1490" i="16"/>
  <c r="E1490" i="16"/>
  <c r="F1490" i="16"/>
  <c r="I1490" i="16"/>
  <c r="B1491" i="16" l="1"/>
  <c r="I1491" i="16" l="1"/>
  <c r="H1491" i="16"/>
  <c r="G1491" i="16"/>
  <c r="F1491" i="16"/>
  <c r="E1491" i="16"/>
  <c r="C1491" i="16"/>
  <c r="D1491" i="16" s="1"/>
  <c r="J1491" i="16"/>
  <c r="B1492" i="16" l="1"/>
  <c r="J1492" i="16" l="1"/>
  <c r="H1492" i="16"/>
  <c r="F1492" i="16"/>
  <c r="I1492" i="16"/>
  <c r="E1492" i="16"/>
  <c r="G1492" i="16"/>
  <c r="C1492" i="16"/>
  <c r="D1492" i="16" s="1"/>
  <c r="B1493" i="16" l="1"/>
  <c r="G1493" i="16" l="1"/>
  <c r="J1493" i="16"/>
  <c r="F1493" i="16"/>
  <c r="H1493" i="16"/>
  <c r="C1493" i="16"/>
  <c r="D1493" i="16" s="1"/>
  <c r="I1493" i="16"/>
  <c r="E1493" i="16"/>
  <c r="B1494" i="16" l="1"/>
  <c r="I1494" i="16" l="1"/>
  <c r="F1494" i="16"/>
  <c r="C1494" i="16"/>
  <c r="D1494" i="16" s="1"/>
  <c r="J1494" i="16"/>
  <c r="E1494" i="16"/>
  <c r="H1494" i="16"/>
  <c r="G1494" i="16"/>
  <c r="B1495" i="16" l="1"/>
  <c r="F1495" i="16" l="1"/>
  <c r="H1495" i="16"/>
  <c r="C1495" i="16"/>
  <c r="D1495" i="16" s="1"/>
  <c r="E1495" i="16"/>
  <c r="G1495" i="16"/>
  <c r="I1495" i="16"/>
  <c r="J1495" i="16"/>
  <c r="B1496" i="16" l="1"/>
  <c r="J1496" i="16" l="1"/>
  <c r="H1496" i="16"/>
  <c r="C1496" i="16"/>
  <c r="D1496" i="16" s="1"/>
  <c r="G1496" i="16"/>
  <c r="I1496" i="16"/>
  <c r="F1496" i="16"/>
  <c r="E1496" i="16"/>
  <c r="B1497" i="16" l="1"/>
  <c r="I1497" i="16" l="1"/>
  <c r="J1497" i="16"/>
  <c r="F1497" i="16"/>
  <c r="G1497" i="16"/>
  <c r="E1497" i="16"/>
  <c r="H1497" i="16"/>
  <c r="C1497" i="16"/>
  <c r="D1497" i="16" s="1"/>
  <c r="B1498" i="16" l="1"/>
  <c r="G1498" i="16" l="1"/>
  <c r="F1498" i="16"/>
  <c r="C1498" i="16"/>
  <c r="D1498" i="16" s="1"/>
  <c r="J1498" i="16"/>
  <c r="E1498" i="16"/>
  <c r="H1498" i="16"/>
  <c r="I1498" i="16"/>
  <c r="B1499" i="16" l="1"/>
  <c r="E1499" i="16" l="1"/>
  <c r="H1499" i="16"/>
  <c r="C1499" i="16"/>
  <c r="D1499" i="16" s="1"/>
  <c r="G1499" i="16"/>
  <c r="I1499" i="16"/>
  <c r="F1499" i="16"/>
  <c r="J1499" i="16"/>
  <c r="B1500" i="16" l="1"/>
  <c r="J1500" i="16" l="1"/>
  <c r="I1500" i="16"/>
  <c r="E1500" i="16"/>
  <c r="H1500" i="16"/>
  <c r="F1500" i="16"/>
  <c r="G1500" i="16"/>
  <c r="C1500" i="16"/>
  <c r="D1500" i="16" s="1"/>
  <c r="B1501" i="16" l="1"/>
  <c r="I1501" i="16" l="1"/>
  <c r="J1501" i="16"/>
  <c r="C1501" i="16"/>
  <c r="D1501" i="16" s="1"/>
  <c r="H1501" i="16"/>
  <c r="G1501" i="16"/>
  <c r="F1501" i="16"/>
  <c r="E1501" i="16"/>
  <c r="B1502" i="16" l="1"/>
  <c r="G1502" i="16" l="1"/>
  <c r="F1502" i="16"/>
  <c r="C1502" i="16"/>
  <c r="D1502" i="16" s="1"/>
  <c r="J1502" i="16"/>
  <c r="E1502" i="16"/>
  <c r="H1502" i="16"/>
  <c r="I1502" i="16"/>
  <c r="B1503" i="16" l="1"/>
  <c r="E1503" i="16" l="1"/>
  <c r="H1503" i="16"/>
  <c r="C1503" i="16"/>
  <c r="D1503" i="16" s="1"/>
  <c r="G1503" i="16"/>
  <c r="I1503" i="16"/>
  <c r="F1503" i="16"/>
  <c r="J1503" i="16"/>
  <c r="B1504" i="16" l="1"/>
  <c r="J1504" i="16" l="1"/>
  <c r="G1504" i="16"/>
  <c r="I1504" i="16"/>
  <c r="H1504" i="16"/>
  <c r="F1504" i="16"/>
  <c r="C1504" i="16"/>
  <c r="D1504" i="16" s="1"/>
  <c r="E1504" i="16"/>
  <c r="B1505" i="16" l="1"/>
  <c r="G1505" i="16" l="1"/>
  <c r="J1505" i="16"/>
  <c r="F1505" i="16"/>
  <c r="C1505" i="16"/>
  <c r="D1505" i="16" s="1"/>
  <c r="H1505" i="16"/>
  <c r="I1505" i="16"/>
  <c r="E1505" i="16"/>
  <c r="B1506" i="16" l="1"/>
  <c r="H1506" i="16" l="1"/>
  <c r="G1506" i="16"/>
  <c r="C1506" i="16"/>
  <c r="D1506" i="16" s="1"/>
  <c r="J1506" i="16"/>
  <c r="I1506" i="16"/>
  <c r="F1506" i="16"/>
  <c r="E1506" i="16"/>
  <c r="B1507" i="16" l="1"/>
  <c r="H1507" i="16" l="1"/>
  <c r="C1507" i="16"/>
  <c r="D1507" i="16" s="1"/>
  <c r="F1507" i="16"/>
  <c r="E1507" i="16"/>
  <c r="I1507" i="16"/>
  <c r="G1507" i="16"/>
  <c r="J1507" i="16"/>
  <c r="B1508" i="16" l="1"/>
  <c r="J1508" i="16" l="1"/>
  <c r="F1508" i="16"/>
  <c r="H1508" i="16"/>
  <c r="G1508" i="16"/>
  <c r="I1508" i="16"/>
  <c r="E1508" i="16"/>
  <c r="C1508" i="16"/>
  <c r="D1508" i="16" s="1"/>
  <c r="B1509" i="16" l="1"/>
  <c r="I1509" i="16" l="1"/>
  <c r="J1509" i="16"/>
  <c r="F1509" i="16"/>
  <c r="H1509" i="16"/>
  <c r="E1509" i="16"/>
  <c r="G1509" i="16"/>
  <c r="C1509" i="16"/>
  <c r="D1509" i="16" s="1"/>
  <c r="B1510" i="16" l="1"/>
  <c r="H1510" i="16" l="1"/>
  <c r="F1510" i="16"/>
  <c r="C1510" i="16"/>
  <c r="D1510" i="16" s="1"/>
  <c r="J1510" i="16"/>
  <c r="G1510" i="16"/>
  <c r="E1510" i="16"/>
  <c r="I1510" i="16"/>
  <c r="B1511" i="16" l="1"/>
  <c r="F1511" i="16" l="1"/>
  <c r="C1511" i="16"/>
  <c r="D1511" i="16" s="1"/>
  <c r="H1511" i="16"/>
  <c r="G1511" i="16"/>
  <c r="I1511" i="16"/>
  <c r="E1511" i="16"/>
  <c r="J1511" i="16"/>
  <c r="B1512" i="16" l="1"/>
  <c r="J1512" i="16" l="1"/>
  <c r="G1512" i="16"/>
  <c r="I1512" i="16"/>
  <c r="H1512" i="16"/>
  <c r="F1512" i="16"/>
  <c r="E1512" i="16"/>
  <c r="C1512" i="16"/>
  <c r="D1512" i="16" s="1"/>
  <c r="B1513" i="16" l="1"/>
  <c r="I1513" i="16" l="1"/>
  <c r="J1513" i="16"/>
  <c r="F1513" i="16"/>
  <c r="E1513" i="16"/>
  <c r="C1513" i="16"/>
  <c r="D1513" i="16" s="1"/>
  <c r="H1513" i="16"/>
  <c r="G1513" i="16"/>
  <c r="B1514" i="16" l="1"/>
  <c r="I1514" i="16" l="1"/>
  <c r="G1514" i="16"/>
  <c r="C1514" i="16"/>
  <c r="D1514" i="16" s="1"/>
  <c r="J1514" i="16"/>
  <c r="H1514" i="16"/>
  <c r="E1514" i="16"/>
  <c r="F1514" i="16"/>
  <c r="B1515" i="16" l="1"/>
  <c r="E1515" i="16" l="1"/>
  <c r="H1515" i="16"/>
  <c r="G1515" i="16"/>
  <c r="C1515" i="16"/>
  <c r="D1515" i="16" s="1"/>
  <c r="I1515" i="16"/>
  <c r="F1515" i="16"/>
  <c r="J1515" i="16"/>
  <c r="B1516" i="16" l="1"/>
  <c r="J1516" i="16" l="1"/>
  <c r="I1516" i="16"/>
  <c r="F1516" i="16"/>
  <c r="G1516" i="16"/>
  <c r="H1516" i="16"/>
  <c r="E1516" i="16"/>
  <c r="C1516" i="16"/>
  <c r="D1516" i="16" s="1"/>
  <c r="B1517" i="16" l="1"/>
  <c r="I1517" i="16" l="1"/>
  <c r="J1517" i="16"/>
  <c r="F1517" i="16"/>
  <c r="H1517" i="16"/>
  <c r="G1517" i="16"/>
  <c r="C1517" i="16"/>
  <c r="D1517" i="16" s="1"/>
  <c r="E1517" i="16"/>
  <c r="B1518" i="16" l="1"/>
  <c r="I1518" i="16" l="1"/>
  <c r="H1518" i="16"/>
  <c r="C1518" i="16"/>
  <c r="D1518" i="16" s="1"/>
  <c r="J1518" i="16"/>
  <c r="E1518" i="16"/>
  <c r="F1518" i="16"/>
  <c r="G1518" i="16"/>
  <c r="B1519" i="16" l="1"/>
  <c r="C1519" i="16" l="1"/>
  <c r="D1519" i="16" s="1"/>
  <c r="F1519" i="16"/>
  <c r="G1519" i="16"/>
  <c r="I1519" i="16"/>
  <c r="H1519" i="16"/>
  <c r="E1519" i="16"/>
  <c r="J1519" i="16"/>
  <c r="B1520" i="16" l="1"/>
  <c r="J1520" i="16" l="1"/>
  <c r="G1520" i="16"/>
  <c r="I1520" i="16"/>
  <c r="H1520" i="16"/>
  <c r="F1520" i="16"/>
  <c r="E1520" i="16"/>
  <c r="C1520" i="16"/>
  <c r="D1520" i="16" s="1"/>
  <c r="B1521" i="16" l="1"/>
  <c r="I1521" i="16" l="1"/>
  <c r="J1521" i="16"/>
  <c r="F1521" i="16"/>
  <c r="C1521" i="16"/>
  <c r="D1521" i="16" s="1"/>
  <c r="E1521" i="16"/>
  <c r="G1521" i="16"/>
  <c r="H1521" i="16"/>
  <c r="B1522" i="16" l="1"/>
  <c r="G1522" i="16" l="1"/>
  <c r="F1522" i="16"/>
  <c r="C1522" i="16"/>
  <c r="D1522" i="16" s="1"/>
  <c r="J1522" i="16"/>
  <c r="E1522" i="16"/>
  <c r="H1522" i="16"/>
  <c r="I1522" i="16"/>
  <c r="B1523" i="16" l="1"/>
  <c r="I1523" i="16" l="1"/>
  <c r="H1523" i="16"/>
  <c r="E1523" i="16"/>
  <c r="C1523" i="16"/>
  <c r="D1523" i="16" s="1"/>
  <c r="F1523" i="16"/>
  <c r="G1523" i="16"/>
  <c r="J1523" i="16"/>
  <c r="B1524" i="16" l="1"/>
  <c r="J1524" i="16" l="1"/>
  <c r="G1524" i="16"/>
  <c r="F1524" i="16"/>
  <c r="I1524" i="16"/>
  <c r="E1524" i="16"/>
  <c r="H1524" i="16"/>
  <c r="C1524" i="16"/>
  <c r="D1524" i="16" s="1"/>
  <c r="B1525" i="16" l="1"/>
  <c r="G1525" i="16" l="1"/>
  <c r="J1525" i="16"/>
  <c r="F1525" i="16"/>
  <c r="H1525" i="16"/>
  <c r="C1525" i="16"/>
  <c r="D1525" i="16" s="1"/>
  <c r="E1525" i="16"/>
  <c r="I1525" i="16"/>
  <c r="B1526" i="16" l="1"/>
  <c r="G1526" i="16" l="1"/>
  <c r="F1526" i="16"/>
  <c r="C1526" i="16"/>
  <c r="D1526" i="16" s="1"/>
  <c r="J1526" i="16"/>
  <c r="H1526" i="16"/>
  <c r="E1526" i="16"/>
  <c r="I1526" i="16"/>
  <c r="B1527" i="16" l="1"/>
  <c r="G1527" i="16" l="1"/>
  <c r="E1527" i="16"/>
  <c r="F1527" i="16"/>
  <c r="I1527" i="16"/>
  <c r="H1527" i="16"/>
  <c r="C1527" i="16"/>
  <c r="D1527" i="16" s="1"/>
  <c r="J1527" i="16"/>
  <c r="B1528" i="16" l="1"/>
  <c r="J1528" i="16" l="1"/>
  <c r="G1528" i="16"/>
  <c r="F1528" i="16"/>
  <c r="I1528" i="16"/>
  <c r="H1528" i="16"/>
  <c r="E1528" i="16"/>
  <c r="C1528" i="16"/>
  <c r="D1528" i="16" s="1"/>
  <c r="B1529" i="16" l="1"/>
  <c r="I1529" i="16" l="1"/>
  <c r="J1529" i="16"/>
  <c r="F1529" i="16"/>
  <c r="H1529" i="16"/>
  <c r="C1529" i="16"/>
  <c r="D1529" i="16" s="1"/>
  <c r="E1529" i="16"/>
  <c r="G1529" i="16"/>
  <c r="B1530" i="16" l="1"/>
  <c r="H1530" i="16" l="1"/>
  <c r="G1530" i="16"/>
  <c r="C1530" i="16"/>
  <c r="D1530" i="16" s="1"/>
  <c r="J1530" i="16"/>
  <c r="E1530" i="16"/>
  <c r="I1530" i="16"/>
  <c r="F1530" i="16"/>
  <c r="B1531" i="16" l="1"/>
  <c r="I1531" i="16" l="1"/>
  <c r="G1531" i="16"/>
  <c r="E1531" i="16"/>
  <c r="H1531" i="16"/>
  <c r="F1531" i="16"/>
  <c r="C1531" i="16"/>
  <c r="D1531" i="16" s="1"/>
  <c r="J1531" i="16"/>
  <c r="B1532" i="16" l="1"/>
  <c r="J1532" i="16" l="1"/>
  <c r="G1532" i="16"/>
  <c r="F1532" i="16"/>
  <c r="I1532" i="16"/>
  <c r="E1532" i="16"/>
  <c r="H1532" i="16"/>
  <c r="C1532" i="16"/>
  <c r="D1532" i="16" s="1"/>
  <c r="B1533" i="16" l="1"/>
  <c r="I1533" i="16" l="1"/>
  <c r="J1533" i="16"/>
  <c r="G1533" i="16"/>
  <c r="F1533" i="16"/>
  <c r="C1533" i="16"/>
  <c r="D1533" i="16" s="1"/>
  <c r="H1533" i="16"/>
  <c r="E1533" i="16"/>
  <c r="B1534" i="16" l="1"/>
  <c r="F1534" i="16" l="1"/>
  <c r="G1534" i="16"/>
  <c r="C1534" i="16"/>
  <c r="D1534" i="16" s="1"/>
  <c r="J1534" i="16"/>
  <c r="I1534" i="16"/>
  <c r="E1534" i="16"/>
  <c r="H1534" i="16"/>
  <c r="B1535" i="16" l="1"/>
  <c r="I1535" i="16" l="1"/>
  <c r="G1535" i="16"/>
  <c r="E1535" i="16"/>
  <c r="H1535" i="16"/>
  <c r="F1535" i="16"/>
  <c r="C1535" i="16"/>
  <c r="D1535" i="16" s="1"/>
  <c r="J1535" i="16"/>
  <c r="B1536" i="16" l="1"/>
  <c r="J1536" i="16" l="1"/>
  <c r="E1536" i="16"/>
  <c r="I1536" i="16"/>
  <c r="H1536" i="16"/>
  <c r="F1536" i="16"/>
  <c r="G1536" i="16"/>
  <c r="C1536" i="16"/>
  <c r="D1536" i="16" s="1"/>
  <c r="B1537" i="16" l="1"/>
  <c r="I1537" i="16" l="1"/>
  <c r="J1537" i="16"/>
  <c r="E1537" i="16"/>
  <c r="F1537" i="16"/>
  <c r="C1537" i="16"/>
  <c r="D1537" i="16" s="1"/>
  <c r="H1537" i="16"/>
  <c r="G1537" i="16"/>
  <c r="B1538" i="16" l="1"/>
  <c r="H1538" i="16" l="1"/>
  <c r="F1538" i="16"/>
  <c r="C1538" i="16"/>
  <c r="D1538" i="16" s="1"/>
  <c r="J1538" i="16"/>
  <c r="E1538" i="16"/>
  <c r="I1538" i="16"/>
  <c r="G1538" i="16"/>
  <c r="B1539" i="16" l="1"/>
  <c r="C1539" i="16" l="1"/>
  <c r="D1539" i="16" s="1"/>
  <c r="I1539" i="16"/>
  <c r="G1539" i="16"/>
  <c r="H1539" i="16"/>
  <c r="F1539" i="16"/>
  <c r="E1539" i="16"/>
  <c r="J1539" i="16"/>
  <c r="B1540" i="16" l="1"/>
  <c r="J1540" i="16" l="1"/>
  <c r="G1540" i="16"/>
  <c r="F1540" i="16"/>
  <c r="I1540" i="16"/>
  <c r="E1540" i="16"/>
  <c r="H1540" i="16"/>
  <c r="C1540" i="16"/>
  <c r="D1540" i="16" s="1"/>
  <c r="B1541" i="16" l="1"/>
  <c r="I1541" i="16" l="1"/>
  <c r="J1541" i="16"/>
  <c r="H1541" i="16"/>
  <c r="F1541" i="16"/>
  <c r="C1541" i="16"/>
  <c r="D1541" i="16" s="1"/>
  <c r="G1541" i="16"/>
  <c r="E1541" i="16"/>
  <c r="B1542" i="16" l="1"/>
  <c r="G1542" i="16" l="1"/>
  <c r="F1542" i="16"/>
  <c r="C1542" i="16"/>
  <c r="D1542" i="16" s="1"/>
  <c r="J1542" i="16"/>
  <c r="H1542" i="16"/>
  <c r="E1542" i="16"/>
  <c r="I1542" i="16"/>
  <c r="B1543" i="16" l="1"/>
  <c r="E1543" i="16" l="1"/>
  <c r="I1543" i="16"/>
  <c r="G1543" i="16"/>
  <c r="H1543" i="16"/>
  <c r="F1543" i="16"/>
  <c r="C1543" i="16"/>
  <c r="D1543" i="16" s="1"/>
  <c r="J1543" i="16"/>
  <c r="B1544" i="16" l="1"/>
  <c r="J1544" i="16" l="1"/>
  <c r="E1544" i="16"/>
  <c r="I1544" i="16"/>
  <c r="F1544" i="16"/>
  <c r="G1544" i="16"/>
  <c r="H1544" i="16"/>
  <c r="C1544" i="16"/>
  <c r="D1544" i="16" s="1"/>
  <c r="B1545" i="16" l="1"/>
  <c r="G1545" i="16" l="1"/>
  <c r="J1545" i="16"/>
  <c r="E1545" i="16"/>
  <c r="F1545" i="16"/>
  <c r="C1545" i="16"/>
  <c r="D1545" i="16" s="1"/>
  <c r="H1545" i="16"/>
  <c r="I1545" i="16"/>
  <c r="B1546" i="16" l="1"/>
  <c r="H1546" i="16" l="1"/>
  <c r="G1546" i="16"/>
  <c r="C1546" i="16"/>
  <c r="D1546" i="16" s="1"/>
  <c r="J1546" i="16"/>
  <c r="I1546" i="16"/>
  <c r="F1546" i="16"/>
  <c r="E1546" i="16"/>
  <c r="B1547" i="16" l="1"/>
  <c r="I1547" i="16" l="1"/>
  <c r="C1547" i="16"/>
  <c r="D1547" i="16" s="1"/>
  <c r="G1547" i="16"/>
  <c r="H1547" i="16"/>
  <c r="F1547" i="16"/>
  <c r="E1547" i="16"/>
  <c r="J1547" i="16"/>
  <c r="B1548" i="16" l="1"/>
  <c r="J1548" i="16" l="1"/>
  <c r="I1548" i="16"/>
  <c r="E1548" i="16"/>
  <c r="H1548" i="16"/>
  <c r="F1548" i="16"/>
  <c r="C1548" i="16"/>
  <c r="D1548" i="16" s="1"/>
  <c r="G1548" i="16"/>
  <c r="B1549" i="16" l="1"/>
  <c r="I1549" i="16" l="1"/>
  <c r="J1549" i="16"/>
  <c r="F1549" i="16"/>
  <c r="C1549" i="16"/>
  <c r="D1549" i="16" s="1"/>
  <c r="H1549" i="16"/>
  <c r="E1549" i="16"/>
  <c r="G1549" i="16"/>
  <c r="B1550" i="16" l="1"/>
  <c r="F1550" i="16" l="1"/>
  <c r="H1550" i="16"/>
  <c r="C1550" i="16"/>
  <c r="D1550" i="16" s="1"/>
  <c r="J1550" i="16"/>
  <c r="E1550" i="16"/>
  <c r="I1550" i="16"/>
  <c r="G1550" i="16"/>
  <c r="B1551" i="16" l="1"/>
  <c r="C1551" i="16" l="1"/>
  <c r="D1551" i="16" s="1"/>
  <c r="F1551" i="16"/>
  <c r="G1551" i="16"/>
  <c r="I1551" i="16"/>
  <c r="H1551" i="16"/>
  <c r="E1551" i="16"/>
  <c r="J1551" i="16"/>
  <c r="B1552" i="16" l="1"/>
  <c r="J1552" i="16" l="1"/>
  <c r="I1552" i="16"/>
  <c r="F1552" i="16"/>
  <c r="E1552" i="16"/>
  <c r="G1552" i="16"/>
  <c r="H1552" i="16"/>
  <c r="C1552" i="16"/>
  <c r="D1552" i="16" s="1"/>
  <c r="B1553" i="16" l="1"/>
  <c r="I1553" i="16" l="1"/>
  <c r="J1553" i="16"/>
  <c r="H1553" i="16"/>
  <c r="F1553" i="16"/>
  <c r="G1553" i="16"/>
  <c r="E1553" i="16"/>
  <c r="C1553" i="16"/>
  <c r="D1553" i="16" s="1"/>
  <c r="B1554" i="16" l="1"/>
  <c r="G1554" i="16" l="1"/>
  <c r="H1554" i="16"/>
  <c r="C1554" i="16"/>
  <c r="D1554" i="16" s="1"/>
  <c r="J1554" i="16"/>
  <c r="E1554" i="16"/>
  <c r="F1554" i="16"/>
  <c r="I1554" i="16"/>
  <c r="B1555" i="16" l="1"/>
  <c r="F1555" i="16" l="1"/>
  <c r="G1555" i="16"/>
  <c r="C1555" i="16"/>
  <c r="D1555" i="16" s="1"/>
  <c r="I1555" i="16"/>
  <c r="H1555" i="16"/>
  <c r="E1555" i="16"/>
  <c r="J1555" i="16"/>
  <c r="B1556" i="16" l="1"/>
  <c r="J1556" i="16" l="1"/>
  <c r="G1556" i="16"/>
  <c r="I1556" i="16"/>
  <c r="H1556" i="16"/>
  <c r="F1556" i="16"/>
  <c r="C1556" i="16"/>
  <c r="D1556" i="16" s="1"/>
  <c r="E1556" i="16"/>
  <c r="B1557" i="16" l="1"/>
  <c r="I1557" i="16" l="1"/>
  <c r="J1557" i="16"/>
  <c r="F1557" i="16"/>
  <c r="C1557" i="16"/>
  <c r="D1557" i="16" s="1"/>
  <c r="H1557" i="16"/>
  <c r="G1557" i="16"/>
  <c r="E1557" i="16"/>
  <c r="B1558" i="16" l="1"/>
  <c r="F1558" i="16" l="1"/>
  <c r="H1558" i="16"/>
  <c r="C1558" i="16"/>
  <c r="D1558" i="16" s="1"/>
  <c r="J1558" i="16"/>
  <c r="G1558" i="16"/>
  <c r="E1558" i="16"/>
  <c r="I1558" i="16"/>
  <c r="B1559" i="16" l="1"/>
  <c r="G1559" i="16" l="1"/>
  <c r="C1559" i="16"/>
  <c r="D1559" i="16" s="1"/>
  <c r="F1559" i="16"/>
  <c r="H1559" i="16"/>
  <c r="E1559" i="16"/>
  <c r="I1559" i="16"/>
  <c r="J1559" i="16"/>
  <c r="B1560" i="16" l="1"/>
  <c r="J1560" i="16" l="1"/>
  <c r="E1560" i="16"/>
  <c r="I1560" i="16"/>
  <c r="F1560" i="16"/>
  <c r="H1560" i="16"/>
  <c r="G1560" i="16"/>
  <c r="C1560" i="16"/>
  <c r="D1560" i="16" s="1"/>
  <c r="B1561" i="16" l="1"/>
  <c r="G1561" i="16" l="1"/>
  <c r="J1561" i="16"/>
  <c r="C1561" i="16"/>
  <c r="D1561" i="16" s="1"/>
  <c r="F1561" i="16"/>
  <c r="H1561" i="16"/>
  <c r="E1561" i="16"/>
  <c r="I1561" i="16"/>
  <c r="B1562" i="16" l="1"/>
  <c r="F1562" i="16" l="1"/>
  <c r="H1562" i="16"/>
  <c r="C1562" i="16"/>
  <c r="D1562" i="16" s="1"/>
  <c r="J1562" i="16"/>
  <c r="E1562" i="16"/>
  <c r="G1562" i="16"/>
  <c r="I1562" i="16"/>
  <c r="B1563" i="16" l="1"/>
  <c r="G1563" i="16" l="1"/>
  <c r="C1563" i="16"/>
  <c r="D1563" i="16" s="1"/>
  <c r="E1563" i="16"/>
  <c r="H1563" i="16"/>
  <c r="F1563" i="16"/>
  <c r="I1563" i="16"/>
  <c r="J1563" i="16"/>
  <c r="B1564" i="16" l="1"/>
  <c r="J1564" i="16" l="1"/>
  <c r="E1564" i="16"/>
  <c r="I1564" i="16"/>
  <c r="F1564" i="16"/>
  <c r="C1564" i="16"/>
  <c r="D1564" i="16" s="1"/>
  <c r="G1564" i="16"/>
  <c r="H1564" i="16"/>
  <c r="B1565" i="16" l="1"/>
  <c r="G1565" i="16" l="1"/>
  <c r="J1565" i="16"/>
  <c r="F1565" i="16"/>
  <c r="I1565" i="16"/>
  <c r="E1565" i="16"/>
  <c r="H1565" i="16"/>
  <c r="C1565" i="16"/>
  <c r="D1565" i="16" s="1"/>
  <c r="B1566" i="16" l="1"/>
  <c r="I1566" i="16" l="1"/>
  <c r="H1566" i="16"/>
  <c r="G1566" i="16"/>
  <c r="F1566" i="16"/>
  <c r="J1566" i="16"/>
  <c r="E1566" i="16"/>
  <c r="C1566" i="16"/>
  <c r="D1566" i="16" s="1"/>
  <c r="B1567" i="16" l="1"/>
  <c r="E1567" i="16" l="1"/>
  <c r="F1567" i="16"/>
  <c r="I1567" i="16"/>
  <c r="G1567" i="16"/>
  <c r="C1567" i="16"/>
  <c r="D1567" i="16" s="1"/>
  <c r="H1567" i="16"/>
  <c r="J1567" i="16"/>
  <c r="B1568" i="16" l="1"/>
  <c r="J1568" i="16" l="1"/>
  <c r="G1568" i="16"/>
  <c r="I1568" i="16"/>
  <c r="E1568" i="16"/>
  <c r="H1568" i="16"/>
  <c r="C1568" i="16"/>
  <c r="D1568" i="16" s="1"/>
  <c r="F1568" i="16"/>
  <c r="B1569" i="16" l="1"/>
  <c r="G1569" i="16" l="1"/>
  <c r="J1569" i="16"/>
  <c r="E1569" i="16"/>
  <c r="I1569" i="16"/>
  <c r="F1569" i="16"/>
  <c r="C1569" i="16"/>
  <c r="D1569" i="16" s="1"/>
  <c r="H1569" i="16"/>
  <c r="B1570" i="16" l="1"/>
  <c r="G1570" i="16" l="1"/>
  <c r="H1570" i="16"/>
  <c r="C1570" i="16"/>
  <c r="D1570" i="16" s="1"/>
  <c r="J1570" i="16"/>
  <c r="E1570" i="16"/>
  <c r="F1570" i="16"/>
  <c r="I1570" i="16"/>
  <c r="B1571" i="16" l="1"/>
  <c r="G1571" i="16" l="1"/>
  <c r="F1571" i="16"/>
  <c r="I1571" i="16"/>
  <c r="H1571" i="16"/>
  <c r="E1571" i="16"/>
  <c r="C1571" i="16"/>
  <c r="D1571" i="16" s="1"/>
  <c r="J1571" i="16"/>
  <c r="B1572" i="16" l="1"/>
  <c r="J1572" i="16" l="1"/>
  <c r="E1572" i="16"/>
  <c r="G1572" i="16"/>
  <c r="I1572" i="16"/>
  <c r="C1572" i="16"/>
  <c r="D1572" i="16" s="1"/>
  <c r="F1572" i="16"/>
  <c r="H1572" i="16"/>
  <c r="B1573" i="16" l="1"/>
  <c r="C1573" i="16" l="1"/>
  <c r="D1573" i="16" s="1"/>
  <c r="J1573" i="16"/>
  <c r="H1573" i="16"/>
  <c r="F1573" i="16"/>
  <c r="G1573" i="16"/>
  <c r="I1573" i="16"/>
  <c r="E1573" i="16"/>
  <c r="B1574" i="16" l="1"/>
  <c r="G1574" i="16" l="1"/>
  <c r="C1574" i="16"/>
  <c r="D1574" i="16" s="1"/>
  <c r="F1574" i="16"/>
  <c r="J1574" i="16"/>
  <c r="E1574" i="16"/>
  <c r="I1574" i="16"/>
  <c r="H1574" i="16"/>
  <c r="B1575" i="16" l="1"/>
  <c r="G1575" i="16" l="1"/>
  <c r="I1575" i="16"/>
  <c r="F1575" i="16"/>
  <c r="E1575" i="16"/>
  <c r="H1575" i="16"/>
  <c r="C1575" i="16"/>
  <c r="D1575" i="16" s="1"/>
  <c r="J1575" i="16"/>
  <c r="B1576" i="16" l="1"/>
  <c r="J1576" i="16" l="1"/>
  <c r="G1576" i="16"/>
  <c r="C1576" i="16"/>
  <c r="D1576" i="16" s="1"/>
  <c r="E1576" i="16"/>
  <c r="F1576" i="16"/>
  <c r="H1576" i="16"/>
  <c r="I1576" i="16"/>
  <c r="B1577" i="16" l="1"/>
  <c r="E1577" i="16" l="1"/>
  <c r="J1577" i="16"/>
  <c r="I1577" i="16"/>
  <c r="H1577" i="16"/>
  <c r="F1577" i="16"/>
  <c r="C1577" i="16"/>
  <c r="D1577" i="16" s="1"/>
  <c r="G1577" i="16"/>
  <c r="B1578" i="16" l="1"/>
  <c r="E1578" i="16" l="1"/>
  <c r="G1578" i="16"/>
  <c r="I1578" i="16"/>
  <c r="F1578" i="16"/>
  <c r="J1578" i="16"/>
  <c r="H1578" i="16"/>
  <c r="C1578" i="16"/>
  <c r="D1578" i="16" s="1"/>
  <c r="B1579" i="16" l="1"/>
  <c r="I1579" i="16" l="1"/>
  <c r="E1579" i="16"/>
  <c r="F1579" i="16"/>
  <c r="H1579" i="16"/>
  <c r="G1579" i="16"/>
  <c r="C1579" i="16"/>
  <c r="D1579" i="16" s="1"/>
  <c r="J1579" i="16"/>
  <c r="B1580" i="16" l="1"/>
  <c r="J1580" i="16" l="1"/>
  <c r="G1580" i="16"/>
  <c r="E1580" i="16"/>
  <c r="I1580" i="16"/>
  <c r="H1580" i="16"/>
  <c r="C1580" i="16"/>
  <c r="D1580" i="16" s="1"/>
  <c r="F1580" i="16"/>
  <c r="B1581" i="16" l="1"/>
  <c r="C1581" i="16" l="1"/>
  <c r="D1581" i="16" s="1"/>
  <c r="J1581" i="16"/>
  <c r="H1581" i="16"/>
  <c r="I1581" i="16"/>
  <c r="F1581" i="16"/>
  <c r="G1581" i="16"/>
  <c r="E1581" i="16"/>
  <c r="B1582" i="16" l="1"/>
  <c r="I1582" i="16" l="1"/>
  <c r="H1582" i="16"/>
  <c r="G1582" i="16"/>
  <c r="F1582" i="16"/>
  <c r="J1582" i="16"/>
  <c r="E1582" i="16"/>
  <c r="C1582" i="16"/>
  <c r="D1582" i="16" s="1"/>
  <c r="B1583" i="16" l="1"/>
  <c r="G1583" i="16" l="1"/>
  <c r="E1583" i="16"/>
  <c r="I1583" i="16"/>
  <c r="F1583" i="16"/>
  <c r="H1583" i="16"/>
  <c r="C1583" i="16"/>
  <c r="D1583" i="16" s="1"/>
  <c r="J1583" i="16"/>
  <c r="B1584" i="16" l="1"/>
  <c r="J1584" i="16" l="1"/>
  <c r="G1584" i="16"/>
  <c r="E1584" i="16"/>
  <c r="I1584" i="16"/>
  <c r="F1584" i="16"/>
  <c r="C1584" i="16"/>
  <c r="D1584" i="16" s="1"/>
  <c r="H1584" i="16"/>
  <c r="B1585" i="16" l="1"/>
  <c r="E1585" i="16" l="1"/>
  <c r="J1585" i="16"/>
  <c r="F1585" i="16"/>
  <c r="H1585" i="16"/>
  <c r="G1585" i="16"/>
  <c r="I1585" i="16"/>
  <c r="C1585" i="16"/>
  <c r="D1585" i="16" s="1"/>
  <c r="B1586" i="16" l="1"/>
  <c r="C1586" i="16" l="1"/>
  <c r="D1586" i="16" s="1"/>
  <c r="G1586" i="16"/>
  <c r="I1586" i="16"/>
  <c r="F1586" i="16"/>
  <c r="J1586" i="16"/>
  <c r="E1586" i="16"/>
  <c r="H1586" i="16"/>
  <c r="B1587" i="16" l="1"/>
  <c r="C1587" i="16" l="1"/>
  <c r="D1587" i="16" s="1"/>
  <c r="I1587" i="16"/>
  <c r="H1587" i="16"/>
  <c r="G1587" i="16"/>
  <c r="E1587" i="16"/>
  <c r="F1587" i="16"/>
  <c r="J1587" i="16"/>
  <c r="B1588" i="16" l="1"/>
  <c r="J1588" i="16" l="1"/>
  <c r="F1588" i="16"/>
  <c r="E1588" i="16"/>
  <c r="I1588" i="16"/>
  <c r="H1588" i="16"/>
  <c r="G1588" i="16"/>
  <c r="C1588" i="16"/>
  <c r="D1588" i="16" s="1"/>
  <c r="B1589" i="16" l="1"/>
  <c r="E1589" i="16" l="1"/>
  <c r="J1589" i="16"/>
  <c r="H1589" i="16"/>
  <c r="C1589" i="16"/>
  <c r="D1589" i="16" s="1"/>
  <c r="F1589" i="16"/>
  <c r="G1589" i="16"/>
  <c r="I1589" i="16"/>
  <c r="B1590" i="16" l="1"/>
  <c r="C1590" i="16" l="1"/>
  <c r="D1590" i="16" s="1"/>
  <c r="E1590" i="16"/>
  <c r="I1590" i="16"/>
  <c r="H1590" i="16"/>
  <c r="J1590" i="16"/>
  <c r="G1590" i="16"/>
  <c r="F1590" i="16"/>
  <c r="B1591" i="16" l="1"/>
  <c r="G1591" i="16" l="1"/>
  <c r="F1591" i="16"/>
  <c r="C1591" i="16"/>
  <c r="D1591" i="16" s="1"/>
  <c r="H1591" i="16"/>
  <c r="E1591" i="16"/>
  <c r="I1591" i="16"/>
  <c r="J1591" i="16"/>
  <c r="B1592" i="16" l="1"/>
  <c r="J1592" i="16" l="1"/>
  <c r="F1592" i="16"/>
  <c r="E1592" i="16"/>
  <c r="I1592" i="16"/>
  <c r="H1592" i="16"/>
  <c r="G1592" i="16"/>
  <c r="C1592" i="16"/>
  <c r="D1592" i="16" s="1"/>
  <c r="B1593" i="16" l="1"/>
  <c r="E1593" i="16" l="1"/>
  <c r="J1593" i="16"/>
  <c r="H1593" i="16"/>
  <c r="I1593" i="16"/>
  <c r="F1593" i="16"/>
  <c r="C1593" i="16"/>
  <c r="D1593" i="16" s="1"/>
  <c r="G1593" i="16"/>
  <c r="B1594" i="16" l="1"/>
  <c r="C1594" i="16" l="1"/>
  <c r="D1594" i="16" s="1"/>
  <c r="I1594" i="16"/>
  <c r="G1594" i="16"/>
  <c r="H1594" i="16"/>
  <c r="J1594" i="16"/>
  <c r="F1594" i="16"/>
  <c r="E1594" i="16"/>
  <c r="B1595" i="16" l="1"/>
  <c r="F1595" i="16" l="1"/>
  <c r="I1595" i="16"/>
  <c r="G1595" i="16"/>
  <c r="H1595" i="16"/>
  <c r="E1595" i="16"/>
  <c r="C1595" i="16"/>
  <c r="D1595" i="16" s="1"/>
  <c r="J1595" i="16"/>
  <c r="B1596" i="16" l="1"/>
  <c r="J1596" i="16" l="1"/>
  <c r="I1596" i="16"/>
  <c r="E1596" i="16"/>
  <c r="H1596" i="16"/>
  <c r="F1596" i="16"/>
  <c r="C1596" i="16"/>
  <c r="D1596" i="16" s="1"/>
  <c r="G1596" i="16"/>
  <c r="B1597" i="16" l="1"/>
  <c r="C1597" i="16" l="1"/>
  <c r="D1597" i="16" s="1"/>
  <c r="J1597" i="16"/>
  <c r="I1597" i="16"/>
  <c r="H1597" i="16"/>
  <c r="F1597" i="16"/>
  <c r="E1597" i="16"/>
  <c r="G1597" i="16"/>
  <c r="B1598" i="16" l="1"/>
  <c r="E1598" i="16" l="1"/>
  <c r="G1598" i="16"/>
  <c r="I1598" i="16"/>
  <c r="H1598" i="16"/>
  <c r="J1598" i="16"/>
  <c r="C1598" i="16"/>
  <c r="D1598" i="16" s="1"/>
  <c r="F1598" i="16"/>
  <c r="B1599" i="16" l="1"/>
  <c r="G1599" i="16" l="1"/>
  <c r="I1599" i="16"/>
  <c r="F1599" i="16"/>
  <c r="H1599" i="16"/>
  <c r="E1599" i="16"/>
  <c r="C1599" i="16"/>
  <c r="D1599" i="16" s="1"/>
  <c r="J1599" i="16"/>
  <c r="B1600" i="16" l="1"/>
  <c r="J1600" i="16" l="1"/>
  <c r="E1600" i="16"/>
  <c r="I1600" i="16"/>
  <c r="H1600" i="16"/>
  <c r="F1600" i="16"/>
  <c r="G1600" i="16"/>
  <c r="C1600" i="16"/>
  <c r="D1600" i="16" s="1"/>
  <c r="B1601" i="16" l="1"/>
  <c r="F1601" i="16" l="1"/>
  <c r="J1601" i="16"/>
  <c r="H1601" i="16"/>
  <c r="E1601" i="16"/>
  <c r="I1601" i="16"/>
  <c r="C1601" i="16"/>
  <c r="D1601" i="16" s="1"/>
  <c r="G1601" i="16"/>
  <c r="B1602" i="16" l="1"/>
  <c r="H1602" i="16" l="1"/>
  <c r="G1602" i="16"/>
  <c r="I1602" i="16"/>
  <c r="F1602" i="16"/>
  <c r="J1602" i="16"/>
  <c r="E1602" i="16"/>
  <c r="C1602" i="16"/>
  <c r="D1602" i="16" s="1"/>
  <c r="B1603" i="16" l="1"/>
  <c r="G1603" i="16" l="1"/>
  <c r="I1603" i="16"/>
  <c r="E1603" i="16"/>
  <c r="F1603" i="16"/>
  <c r="H1603" i="16"/>
  <c r="C1603" i="16"/>
  <c r="D1603" i="16" s="1"/>
  <c r="J1603" i="16"/>
  <c r="B1604" i="16" l="1"/>
  <c r="J1604" i="16" l="1"/>
  <c r="G1604" i="16"/>
  <c r="E1604" i="16"/>
  <c r="I1604" i="16"/>
  <c r="H1604" i="16"/>
  <c r="F1604" i="16"/>
  <c r="C1604" i="16"/>
  <c r="D1604" i="16" s="1"/>
  <c r="B1605" i="16" l="1"/>
  <c r="G1605" i="16" l="1"/>
  <c r="J1605" i="16"/>
  <c r="F1605" i="16"/>
  <c r="H1605" i="16"/>
  <c r="E1605" i="16"/>
  <c r="I1605" i="16"/>
  <c r="C1605" i="16"/>
  <c r="D1605" i="16" s="1"/>
  <c r="B1606" i="16" l="1"/>
  <c r="E1606" i="16" l="1"/>
  <c r="I1606" i="16"/>
  <c r="G1606" i="16"/>
  <c r="H1606" i="16"/>
  <c r="J1606" i="16"/>
  <c r="F1606" i="16"/>
  <c r="C1606" i="16"/>
  <c r="D1606" i="16" s="1"/>
  <c r="B1607" i="16" l="1"/>
  <c r="E1607" i="16" l="1"/>
  <c r="G1607" i="16"/>
  <c r="F1607" i="16"/>
  <c r="I1607" i="16"/>
  <c r="H1607" i="16"/>
  <c r="C1607" i="16"/>
  <c r="D1607" i="16" s="1"/>
  <c r="J1607" i="16"/>
  <c r="B1608" i="16" l="1"/>
  <c r="J1608" i="16" l="1"/>
  <c r="G1608" i="16"/>
  <c r="E1608" i="16"/>
  <c r="I1608" i="16"/>
  <c r="F1608" i="16"/>
  <c r="C1608" i="16"/>
  <c r="D1608" i="16" s="1"/>
  <c r="H1608" i="16"/>
  <c r="B1609" i="16" l="1"/>
  <c r="G1609" i="16" l="1"/>
  <c r="J1609" i="16"/>
  <c r="E1609" i="16"/>
  <c r="I1609" i="16"/>
  <c r="H1609" i="16"/>
  <c r="F1609" i="16"/>
  <c r="C1609" i="16"/>
  <c r="D1609" i="16" s="1"/>
  <c r="B1610" i="16" l="1"/>
  <c r="C1610" i="16" l="1"/>
  <c r="D1610" i="16" s="1"/>
  <c r="I1610" i="16"/>
  <c r="F1610" i="16"/>
  <c r="J1610" i="16"/>
  <c r="G1610" i="16"/>
  <c r="E1610" i="16"/>
  <c r="H1610" i="16"/>
  <c r="B1611" i="16" l="1"/>
  <c r="G1611" i="16" l="1"/>
  <c r="I1611" i="16"/>
  <c r="E1611" i="16"/>
  <c r="F1611" i="16"/>
  <c r="H1611" i="16"/>
  <c r="C1611" i="16"/>
  <c r="D1611" i="16" s="1"/>
  <c r="J1611" i="16"/>
  <c r="B1612" i="16" l="1"/>
  <c r="J1612" i="16" l="1"/>
  <c r="G1612" i="16"/>
  <c r="E1612" i="16"/>
  <c r="I1612" i="16"/>
  <c r="H1612" i="16"/>
  <c r="F1612" i="16"/>
  <c r="C1612" i="16"/>
  <c r="D1612" i="16" s="1"/>
  <c r="B1613" i="16" l="1"/>
  <c r="G1613" i="16" l="1"/>
  <c r="J1613" i="16"/>
  <c r="I1613" i="16"/>
  <c r="H1613" i="16"/>
  <c r="C1613" i="16"/>
  <c r="D1613" i="16" s="1"/>
  <c r="F1613" i="16"/>
  <c r="E1613" i="16"/>
  <c r="B1614" i="16" l="1"/>
  <c r="C1614" i="16" l="1"/>
  <c r="D1614" i="16" s="1"/>
  <c r="I1614" i="16"/>
  <c r="G1614" i="16"/>
  <c r="F1614" i="16"/>
  <c r="J1614" i="16"/>
  <c r="H1614" i="16"/>
  <c r="E1614" i="16"/>
  <c r="B1615" i="16" l="1"/>
  <c r="F1615" i="16" l="1"/>
  <c r="E1615" i="16"/>
  <c r="I1615" i="16"/>
  <c r="G1615" i="16"/>
  <c r="H1615" i="16"/>
  <c r="C1615" i="16"/>
  <c r="D1615" i="16" s="1"/>
  <c r="J1615" i="16"/>
  <c r="B1616" i="16" l="1"/>
  <c r="J1616" i="16" l="1"/>
  <c r="I1616" i="16"/>
  <c r="E1616" i="16"/>
  <c r="C1616" i="16"/>
  <c r="D1616" i="16" s="1"/>
  <c r="H1616" i="16"/>
  <c r="F1616" i="16"/>
  <c r="G1616" i="16"/>
  <c r="B1617" i="16" l="1"/>
  <c r="G1617" i="16" l="1"/>
  <c r="J1617" i="16"/>
  <c r="F1617" i="16"/>
  <c r="H1617" i="16"/>
  <c r="E1617" i="16"/>
  <c r="I1617" i="16"/>
  <c r="C1617" i="16"/>
  <c r="D1617" i="16" s="1"/>
  <c r="B1618" i="16" l="1"/>
  <c r="C1618" i="16" l="1"/>
  <c r="D1618" i="16" s="1"/>
  <c r="G1618" i="16"/>
  <c r="I1618" i="16"/>
  <c r="H1618" i="16"/>
  <c r="J1618" i="16"/>
  <c r="F1618" i="16"/>
  <c r="E1618" i="16"/>
  <c r="B1619" i="16" l="1"/>
  <c r="G1619" i="16" l="1"/>
  <c r="E1619" i="16"/>
  <c r="I1619" i="16"/>
  <c r="F1619" i="16"/>
  <c r="H1619" i="16"/>
  <c r="C1619" i="16"/>
  <c r="D1619" i="16" s="1"/>
  <c r="J1619" i="16"/>
  <c r="B1620" i="16" l="1"/>
  <c r="J1620" i="16" l="1"/>
  <c r="G1620" i="16"/>
  <c r="E1620" i="16"/>
  <c r="I1620" i="16"/>
  <c r="F1620" i="16"/>
  <c r="H1620" i="16"/>
  <c r="C1620" i="16"/>
  <c r="D1620" i="16" s="1"/>
  <c r="B1621" i="16" l="1"/>
  <c r="E1621" i="16" l="1"/>
  <c r="J1621" i="16"/>
  <c r="H1621" i="16"/>
  <c r="G1621" i="16"/>
  <c r="I1621" i="16"/>
  <c r="F1621" i="16"/>
  <c r="C1621" i="16"/>
  <c r="D1621" i="16" s="1"/>
  <c r="B1622" i="16" l="1"/>
  <c r="E1622" i="16" l="1"/>
  <c r="G1622" i="16"/>
  <c r="I1622" i="16"/>
  <c r="H1622" i="16"/>
  <c r="J1622" i="16"/>
  <c r="C1622" i="16"/>
  <c r="D1622" i="16" s="1"/>
  <c r="F1622" i="16"/>
  <c r="B1623" i="16" l="1"/>
  <c r="G1623" i="16" l="1"/>
  <c r="I1623" i="16"/>
  <c r="E1623" i="16"/>
  <c r="F1623" i="16"/>
  <c r="H1623" i="16"/>
  <c r="C1623" i="16"/>
  <c r="D1623" i="16" s="1"/>
  <c r="J1623" i="16"/>
  <c r="B1624" i="16" l="1"/>
  <c r="J1624" i="16" l="1"/>
  <c r="I1624" i="16"/>
  <c r="F1624" i="16"/>
  <c r="E1624" i="16"/>
  <c r="C1624" i="16"/>
  <c r="D1624" i="16" s="1"/>
  <c r="H1624" i="16"/>
  <c r="G1624" i="16"/>
  <c r="B1625" i="16" l="1"/>
  <c r="G1625" i="16" l="1"/>
  <c r="J1625" i="16"/>
  <c r="F1625" i="16"/>
  <c r="H1625" i="16"/>
  <c r="C1625" i="16"/>
  <c r="D1625" i="16" s="1"/>
  <c r="I1625" i="16"/>
  <c r="E1625" i="16"/>
  <c r="B1626" i="16" l="1"/>
  <c r="G1626" i="16" l="1"/>
  <c r="E1626" i="16"/>
  <c r="I1626" i="16"/>
  <c r="H1626" i="16"/>
  <c r="J1626" i="16"/>
  <c r="C1626" i="16"/>
  <c r="D1626" i="16" s="1"/>
  <c r="F1626" i="16"/>
  <c r="B1627" i="16" l="1"/>
  <c r="I1627" i="16" l="1"/>
  <c r="E1627" i="16"/>
  <c r="F1627" i="16"/>
  <c r="G1627" i="16"/>
  <c r="H1627" i="16"/>
  <c r="C1627" i="16"/>
  <c r="D1627" i="16" s="1"/>
  <c r="J1627" i="16"/>
  <c r="B1628" i="16" l="1"/>
  <c r="J1628" i="16" l="1"/>
  <c r="E1628" i="16"/>
  <c r="I1628" i="16"/>
  <c r="H1628" i="16"/>
  <c r="F1628" i="16"/>
  <c r="G1628" i="16"/>
  <c r="C1628" i="16"/>
  <c r="D1628" i="16" s="1"/>
  <c r="B1629" i="16" l="1"/>
  <c r="G1629" i="16" l="1"/>
  <c r="J1629" i="16"/>
  <c r="H1629" i="16"/>
  <c r="F1629" i="16"/>
  <c r="C1629" i="16"/>
  <c r="D1629" i="16" s="1"/>
  <c r="I1629" i="16"/>
  <c r="E1629" i="16"/>
  <c r="B1630" i="16" l="1"/>
  <c r="C1630" i="16" l="1"/>
  <c r="D1630" i="16" s="1"/>
  <c r="G1630" i="16"/>
  <c r="I1630" i="16"/>
  <c r="H1630" i="16"/>
  <c r="J1630" i="16"/>
  <c r="E1630" i="16"/>
  <c r="F1630" i="16"/>
  <c r="B1631" i="16" l="1"/>
  <c r="I1631" i="16" l="1"/>
  <c r="G1631" i="16"/>
  <c r="F1631" i="16"/>
  <c r="H1631" i="16"/>
  <c r="E1631" i="16"/>
  <c r="C1631" i="16"/>
  <c r="D1631" i="16" s="1"/>
  <c r="J1631" i="16"/>
  <c r="B1632" i="16" l="1"/>
  <c r="J1632" i="16" l="1"/>
  <c r="G1632" i="16"/>
  <c r="E1632" i="16"/>
  <c r="H1632" i="16"/>
  <c r="F1632" i="16"/>
  <c r="C1632" i="16"/>
  <c r="D1632" i="16" s="1"/>
  <c r="I1632" i="16"/>
  <c r="B1633" i="16" l="1"/>
  <c r="E1633" i="16" l="1"/>
  <c r="J1633" i="16"/>
  <c r="H1633" i="16"/>
  <c r="C1633" i="16"/>
  <c r="D1633" i="16" s="1"/>
  <c r="I1633" i="16"/>
  <c r="F1633" i="16"/>
  <c r="G1633" i="16"/>
  <c r="B1634" i="16" l="1"/>
  <c r="H1634" i="16" l="1"/>
  <c r="E1634" i="16"/>
  <c r="I1634" i="16"/>
  <c r="F1634" i="16"/>
  <c r="J1634" i="16"/>
  <c r="C1634" i="16"/>
  <c r="D1634" i="16" s="1"/>
  <c r="G1634" i="16"/>
  <c r="B1635" i="16" l="1"/>
  <c r="C1635" i="16" l="1"/>
  <c r="D1635" i="16" s="1"/>
  <c r="G1635" i="16"/>
  <c r="F1635" i="16"/>
  <c r="H1635" i="16"/>
  <c r="E1635" i="16"/>
  <c r="I1635" i="16"/>
  <c r="J1635" i="16"/>
  <c r="B1636" i="16" l="1"/>
  <c r="J1636" i="16" l="1"/>
  <c r="E1636" i="16"/>
  <c r="I1636" i="16"/>
  <c r="H1636" i="16"/>
  <c r="F1636" i="16"/>
  <c r="G1636" i="16"/>
  <c r="C1636" i="16"/>
  <c r="D1636" i="16" s="1"/>
  <c r="B1637" i="16" l="1"/>
  <c r="E1637" i="16" l="1"/>
  <c r="J1637" i="16"/>
  <c r="H1637" i="16"/>
  <c r="F1637" i="16"/>
  <c r="C1637" i="16"/>
  <c r="D1637" i="16" s="1"/>
  <c r="G1637" i="16"/>
  <c r="I1637" i="16"/>
  <c r="B1638" i="16" l="1"/>
  <c r="C1638" i="16" l="1"/>
  <c r="D1638" i="16" s="1"/>
  <c r="I1638" i="16"/>
  <c r="F1638" i="16"/>
  <c r="J1638" i="16"/>
  <c r="E1638" i="16"/>
  <c r="G1638" i="16"/>
  <c r="H1638" i="16"/>
  <c r="B1639" i="16" l="1"/>
  <c r="F1639" i="16" l="1"/>
  <c r="E1639" i="16"/>
  <c r="I1639" i="16"/>
  <c r="G1639" i="16"/>
  <c r="H1639" i="16"/>
  <c r="C1639" i="16"/>
  <c r="D1639" i="16" s="1"/>
  <c r="J1639" i="16"/>
  <c r="B1640" i="16" l="1"/>
  <c r="J1640" i="16" l="1"/>
  <c r="E1640" i="16"/>
  <c r="I1640" i="16"/>
  <c r="H1640" i="16"/>
  <c r="F1640" i="16"/>
  <c r="G1640" i="16"/>
  <c r="C1640" i="16"/>
  <c r="D1640" i="16" s="1"/>
  <c r="B1641" i="16" l="1"/>
  <c r="G1641" i="16" l="1"/>
  <c r="J1641" i="16"/>
  <c r="H1641" i="16"/>
  <c r="F1641" i="16"/>
  <c r="E1641" i="16"/>
  <c r="I1641" i="16"/>
  <c r="C1641" i="16"/>
  <c r="D1641" i="16" s="1"/>
  <c r="B1642" i="16" l="1"/>
  <c r="C1642" i="16" l="1"/>
  <c r="D1642" i="16" s="1"/>
  <c r="I1642" i="16"/>
  <c r="G1642" i="16"/>
  <c r="F1642" i="16"/>
  <c r="J1642" i="16"/>
  <c r="E1642" i="16"/>
  <c r="H1642" i="16"/>
  <c r="B1643" i="16" l="1"/>
  <c r="I1643" i="16" l="1"/>
  <c r="C1643" i="16"/>
  <c r="D1643" i="16" s="1"/>
  <c r="G1643" i="16"/>
  <c r="E1643" i="16"/>
  <c r="H1643" i="16"/>
  <c r="F1643" i="16"/>
  <c r="J1643" i="16"/>
  <c r="B1644" i="16" l="1"/>
  <c r="J1644" i="16" l="1"/>
  <c r="G1644" i="16"/>
  <c r="F1644" i="16"/>
  <c r="C1644" i="16"/>
  <c r="D1644" i="16" s="1"/>
  <c r="H1644" i="16"/>
  <c r="E1644" i="16"/>
  <c r="I1644" i="16"/>
  <c r="B1645" i="16" l="1"/>
  <c r="G1645" i="16" l="1"/>
  <c r="J1645" i="16"/>
  <c r="E1645" i="16"/>
  <c r="I1645" i="16"/>
  <c r="F1645" i="16"/>
  <c r="H1645" i="16"/>
  <c r="C1645" i="16"/>
  <c r="D1645" i="16" s="1"/>
  <c r="B1646" i="16" l="1"/>
  <c r="F1646" i="16" l="1"/>
  <c r="E1646" i="16"/>
  <c r="G1646" i="16"/>
  <c r="H1646" i="16"/>
  <c r="J1646" i="16"/>
  <c r="I1646" i="16"/>
  <c r="C1646" i="16"/>
  <c r="D1646" i="16" s="1"/>
  <c r="B1647" i="16" l="1"/>
  <c r="F1647" i="16" l="1"/>
  <c r="C1647" i="16"/>
  <c r="D1647" i="16" s="1"/>
  <c r="G1647" i="16"/>
  <c r="E1647" i="16"/>
  <c r="I1647" i="16"/>
  <c r="H1647" i="16"/>
  <c r="J1647" i="16"/>
  <c r="B1648" i="16" l="1"/>
  <c r="J1648" i="16" l="1"/>
  <c r="G1648" i="16"/>
  <c r="I1648" i="16"/>
  <c r="H1648" i="16"/>
  <c r="F1648" i="16"/>
  <c r="C1648" i="16"/>
  <c r="D1648" i="16" s="1"/>
  <c r="E1648" i="16"/>
  <c r="B1649" i="16" l="1"/>
  <c r="G1649" i="16" l="1"/>
  <c r="J1649" i="16"/>
  <c r="F1649" i="16"/>
  <c r="E1649" i="16"/>
  <c r="C1649" i="16"/>
  <c r="D1649" i="16" s="1"/>
  <c r="I1649" i="16"/>
  <c r="H1649" i="16"/>
  <c r="B1650" i="16" l="1"/>
  <c r="C1650" i="16" l="1"/>
  <c r="D1650" i="16" s="1"/>
  <c r="G1650" i="16"/>
  <c r="F1650" i="16"/>
  <c r="H1650" i="16"/>
  <c r="J1650" i="16"/>
  <c r="E1650" i="16"/>
  <c r="I1650" i="16"/>
  <c r="B1651" i="16" l="1"/>
  <c r="G1651" i="16" l="1"/>
  <c r="F1651" i="16"/>
  <c r="H1651" i="16"/>
  <c r="I1651" i="16"/>
  <c r="E1651" i="16"/>
  <c r="C1651" i="16"/>
  <c r="D1651" i="16" s="1"/>
  <c r="J1651" i="16"/>
  <c r="B1652" i="16" l="1"/>
  <c r="J1652" i="16" l="1"/>
  <c r="G1652" i="16"/>
  <c r="E1652" i="16"/>
  <c r="I1652" i="16"/>
  <c r="F1652" i="16"/>
  <c r="C1652" i="16"/>
  <c r="D1652" i="16" s="1"/>
  <c r="H1652" i="16"/>
  <c r="B1653" i="16" l="1"/>
  <c r="G1653" i="16" l="1"/>
  <c r="J1653" i="16"/>
  <c r="I1653" i="16"/>
  <c r="H1653" i="16"/>
  <c r="E1653" i="16"/>
  <c r="C1653" i="16"/>
  <c r="D1653" i="16" s="1"/>
  <c r="F1653" i="16"/>
  <c r="B1654" i="16" l="1"/>
  <c r="G1654" i="16" l="1"/>
  <c r="C1654" i="16"/>
  <c r="D1654" i="16" s="1"/>
  <c r="H1654" i="16"/>
  <c r="J1654" i="16"/>
  <c r="I1654" i="16"/>
  <c r="E1654" i="16"/>
  <c r="F1654" i="16"/>
  <c r="B1655" i="16" l="1"/>
  <c r="H1655" i="16" l="1"/>
  <c r="F1655" i="16"/>
  <c r="I1655" i="16"/>
  <c r="C1655" i="16"/>
  <c r="D1655" i="16" s="1"/>
  <c r="E1655" i="16"/>
  <c r="G1655" i="16"/>
  <c r="J1655" i="16"/>
  <c r="B1656" i="16" l="1"/>
  <c r="J1656" i="16" l="1"/>
  <c r="H1656" i="16"/>
  <c r="C1656" i="16"/>
  <c r="D1656" i="16" s="1"/>
  <c r="G1656" i="16"/>
  <c r="I1656" i="16"/>
  <c r="E1656" i="16"/>
  <c r="F1656" i="16"/>
  <c r="B1657" i="16" l="1"/>
  <c r="G1657" i="16" l="1"/>
  <c r="J1657" i="16"/>
  <c r="C1657" i="16"/>
  <c r="D1657" i="16" s="1"/>
  <c r="I1657" i="16"/>
  <c r="H1657" i="16"/>
  <c r="F1657" i="16"/>
  <c r="E1657" i="16"/>
  <c r="B1658" i="16" l="1"/>
  <c r="C1658" i="16" l="1"/>
  <c r="D1658" i="16" s="1"/>
  <c r="I1658" i="16"/>
  <c r="F1658" i="16"/>
  <c r="G1658" i="16"/>
  <c r="J1658" i="16"/>
  <c r="H1658" i="16"/>
  <c r="E1658" i="16"/>
  <c r="B1659" i="16" l="1"/>
  <c r="I1659" i="16" l="1"/>
  <c r="F1659" i="16"/>
  <c r="H1659" i="16"/>
  <c r="C1659" i="16"/>
  <c r="D1659" i="16" s="1"/>
  <c r="G1659" i="16"/>
  <c r="E1659" i="16"/>
  <c r="J1659" i="16"/>
  <c r="B1660" i="16" l="1"/>
  <c r="J1660" i="16" l="1"/>
  <c r="G1660" i="16"/>
  <c r="I1660" i="16"/>
  <c r="F1660" i="16"/>
  <c r="C1660" i="16"/>
  <c r="D1660" i="16" s="1"/>
  <c r="H1660" i="16"/>
  <c r="E1660" i="16"/>
  <c r="B1661" i="16" l="1"/>
  <c r="G1661" i="16" l="1"/>
  <c r="J1661" i="16"/>
  <c r="E1661" i="16"/>
  <c r="H1661" i="16"/>
  <c r="F1661" i="16"/>
  <c r="C1661" i="16"/>
  <c r="D1661" i="16" s="1"/>
  <c r="I1661" i="16"/>
  <c r="B1662" i="16" l="1"/>
  <c r="E1662" i="16" l="1"/>
  <c r="G1662" i="16"/>
  <c r="C1662" i="16"/>
  <c r="D1662" i="16" s="1"/>
  <c r="J1662" i="16"/>
  <c r="I1662" i="16"/>
  <c r="H1662" i="16"/>
  <c r="F1662" i="16"/>
  <c r="B1663" i="16" l="1"/>
  <c r="I1663" i="16" l="1"/>
  <c r="C1663" i="16"/>
  <c r="D1663" i="16" s="1"/>
  <c r="H1663" i="16"/>
  <c r="F1663" i="16"/>
  <c r="G1663" i="16"/>
  <c r="E1663" i="16"/>
  <c r="J1663" i="16"/>
  <c r="B1664" i="16" l="1"/>
  <c r="J1664" i="16" l="1"/>
  <c r="G1664" i="16"/>
  <c r="E1664" i="16"/>
  <c r="H1664" i="16"/>
  <c r="I1664" i="16"/>
  <c r="F1664" i="16"/>
  <c r="C1664" i="16"/>
  <c r="D1664" i="16" s="1"/>
  <c r="B1665" i="16" l="1"/>
  <c r="G1665" i="16" l="1"/>
  <c r="J1665" i="16"/>
  <c r="H1665" i="16"/>
  <c r="I1665" i="16"/>
  <c r="F1665" i="16"/>
  <c r="C1665" i="16"/>
  <c r="D1665" i="16" s="1"/>
  <c r="E1665" i="16"/>
  <c r="B1666" i="16" l="1"/>
  <c r="C1666" i="16" l="1"/>
  <c r="D1666" i="16" s="1"/>
  <c r="I1666" i="16"/>
  <c r="G1666" i="16"/>
  <c r="F1666" i="16"/>
  <c r="J1666" i="16"/>
  <c r="H1666" i="16"/>
  <c r="E1666" i="16"/>
  <c r="B1667" i="16" l="1"/>
  <c r="C1667" i="16" l="1"/>
  <c r="D1667" i="16" s="1"/>
  <c r="I1667" i="16"/>
  <c r="H1667" i="16"/>
  <c r="F1667" i="16"/>
  <c r="G1667" i="16"/>
  <c r="E1667" i="16"/>
  <c r="J1667" i="16"/>
  <c r="B1668" i="16" l="1"/>
  <c r="J1668" i="16" l="1"/>
  <c r="G1668" i="16"/>
  <c r="H1668" i="16"/>
  <c r="E1668" i="16"/>
  <c r="I1668" i="16"/>
  <c r="F1668" i="16"/>
  <c r="C1668" i="16"/>
  <c r="D1668" i="16" s="1"/>
  <c r="B1669" i="16" l="1"/>
  <c r="E1669" i="16" l="1"/>
  <c r="J1669" i="16"/>
  <c r="H1669" i="16"/>
  <c r="G1669" i="16"/>
  <c r="I1669" i="16"/>
  <c r="F1669" i="16"/>
  <c r="C1669" i="16"/>
  <c r="D1669" i="16" s="1"/>
  <c r="B1670" i="16" l="1"/>
  <c r="C1670" i="16" l="1"/>
  <c r="D1670" i="16" s="1"/>
  <c r="G1670" i="16"/>
  <c r="I1670" i="16"/>
  <c r="J1670" i="16"/>
  <c r="H1670" i="16"/>
  <c r="F1670" i="16"/>
  <c r="E1670" i="16"/>
  <c r="B1671" i="16" l="1"/>
  <c r="I1671" i="16" l="1"/>
  <c r="G1671" i="16"/>
  <c r="C1671" i="16"/>
  <c r="D1671" i="16" s="1"/>
  <c r="F1671" i="16"/>
  <c r="H1671" i="16"/>
  <c r="E1671" i="16"/>
  <c r="J1671" i="16"/>
  <c r="B1672" i="16" l="1"/>
  <c r="J1672" i="16" l="1"/>
  <c r="E1672" i="16"/>
  <c r="I1672" i="16"/>
  <c r="C1672" i="16"/>
  <c r="D1672" i="16" s="1"/>
  <c r="H1672" i="16"/>
  <c r="F1672" i="16"/>
  <c r="G1672" i="16"/>
  <c r="B1673" i="16" l="1"/>
  <c r="G1673" i="16" l="1"/>
  <c r="J1673" i="16"/>
  <c r="I1673" i="16"/>
  <c r="C1673" i="16"/>
  <c r="D1673" i="16" s="1"/>
  <c r="H1673" i="16"/>
  <c r="F1673" i="16"/>
  <c r="E1673" i="16"/>
  <c r="B1674" i="16" l="1"/>
  <c r="H1674" i="16" l="1"/>
  <c r="E1674" i="16"/>
  <c r="G1674" i="16"/>
  <c r="I1674" i="16"/>
  <c r="J1674" i="16"/>
  <c r="F1674" i="16"/>
  <c r="C1674" i="16"/>
  <c r="D1674" i="16" s="1"/>
  <c r="B1675" i="16" l="1"/>
  <c r="G1675" i="16" l="1"/>
  <c r="I1675" i="16"/>
  <c r="H1675" i="16"/>
  <c r="C1675" i="16"/>
  <c r="D1675" i="16" s="1"/>
  <c r="F1675" i="16"/>
  <c r="E1675" i="16"/>
  <c r="J1675" i="16"/>
  <c r="B1676" i="16" l="1"/>
  <c r="J1676" i="16" l="1"/>
  <c r="G1676" i="16"/>
  <c r="E1676" i="16"/>
  <c r="I1676" i="16"/>
  <c r="H1676" i="16"/>
  <c r="F1676" i="16"/>
  <c r="C1676" i="16"/>
  <c r="D1676" i="16" s="1"/>
  <c r="B1677" i="16" l="1"/>
  <c r="C1677" i="16" l="1"/>
  <c r="D1677" i="16" s="1"/>
  <c r="J1677" i="16"/>
  <c r="H1677" i="16"/>
  <c r="G1677" i="16"/>
  <c r="I1677" i="16"/>
  <c r="F1677" i="16"/>
  <c r="E1677" i="16"/>
  <c r="B1678" i="16" l="1"/>
  <c r="C1678" i="16" l="1"/>
  <c r="D1678" i="16" s="1"/>
  <c r="G1678" i="16"/>
  <c r="I1678" i="16"/>
  <c r="J1678" i="16"/>
  <c r="H1678" i="16"/>
  <c r="E1678" i="16"/>
  <c r="F1678" i="16"/>
  <c r="B1679" i="16" l="1"/>
  <c r="I1679" i="16" l="1"/>
  <c r="H1679" i="16"/>
  <c r="C1679" i="16"/>
  <c r="D1679" i="16" s="1"/>
  <c r="F1679" i="16"/>
  <c r="G1679" i="16"/>
  <c r="E1679" i="16"/>
  <c r="J1679" i="16"/>
  <c r="B1680" i="16" l="1"/>
  <c r="J1680" i="16" l="1"/>
  <c r="G1680" i="16"/>
  <c r="C1680" i="16"/>
  <c r="D1680" i="16" s="1"/>
  <c r="I1680" i="16"/>
  <c r="H1680" i="16"/>
  <c r="F1680" i="16"/>
  <c r="E1680" i="16"/>
  <c r="B1681" i="16" l="1"/>
  <c r="G1681" i="16" l="1"/>
  <c r="J1681" i="16"/>
  <c r="F1681" i="16"/>
  <c r="H1681" i="16"/>
  <c r="E1681" i="16"/>
  <c r="I1681" i="16"/>
  <c r="C1681" i="16"/>
  <c r="D1681" i="16" s="1"/>
  <c r="B1682" i="16" l="1"/>
  <c r="C1682" i="16" l="1"/>
  <c r="D1682" i="16" s="1"/>
  <c r="G1682" i="16"/>
  <c r="I1682" i="16"/>
  <c r="J1682" i="16"/>
  <c r="F1682" i="16"/>
  <c r="H1682" i="16"/>
  <c r="E1682" i="16"/>
  <c r="B1683" i="16" l="1"/>
  <c r="H1683" i="16" l="1"/>
  <c r="G1683" i="16"/>
  <c r="C1683" i="16"/>
  <c r="D1683" i="16" s="1"/>
  <c r="I1683" i="16"/>
  <c r="F1683" i="16"/>
  <c r="E1683" i="16"/>
  <c r="J1683" i="16"/>
  <c r="B1684" i="16" l="1"/>
  <c r="J1684" i="16" l="1"/>
  <c r="C1684" i="16"/>
  <c r="D1684" i="16" s="1"/>
  <c r="G1684" i="16"/>
  <c r="I1684" i="16"/>
  <c r="H1684" i="16"/>
  <c r="F1684" i="16"/>
  <c r="E1684" i="16"/>
  <c r="B1685" i="16" l="1"/>
  <c r="C1685" i="16" l="1"/>
  <c r="D1685" i="16" s="1"/>
  <c r="J1685" i="16"/>
  <c r="H1685" i="16"/>
  <c r="I1685" i="16"/>
  <c r="E1685" i="16"/>
  <c r="F1685" i="16"/>
  <c r="G1685" i="16"/>
  <c r="B1686" i="16" l="1"/>
  <c r="F1686" i="16" l="1"/>
  <c r="E1686" i="16"/>
  <c r="H1686" i="16"/>
  <c r="G1686" i="16"/>
  <c r="J1686" i="16"/>
  <c r="I1686" i="16"/>
  <c r="C1686" i="16"/>
  <c r="D1686" i="16" s="1"/>
  <c r="B1687" i="16" l="1"/>
  <c r="I1687" i="16" l="1"/>
  <c r="F1687" i="16"/>
  <c r="G1687" i="16"/>
  <c r="C1687" i="16"/>
  <c r="D1687" i="16" s="1"/>
  <c r="E1687" i="16"/>
  <c r="H1687" i="16"/>
  <c r="J1687" i="16"/>
  <c r="B1688" i="16" l="1"/>
  <c r="J1688" i="16" l="1"/>
  <c r="E1688" i="16"/>
  <c r="I1688" i="16"/>
  <c r="G1688" i="16"/>
  <c r="F1688" i="16"/>
  <c r="C1688" i="16"/>
  <c r="D1688" i="16" s="1"/>
  <c r="H1688" i="16"/>
  <c r="B1689" i="16" l="1"/>
  <c r="G1689" i="16" l="1"/>
  <c r="J1689" i="16"/>
  <c r="H1689" i="16"/>
  <c r="I1689" i="16"/>
  <c r="E1689" i="16"/>
  <c r="C1689" i="16"/>
  <c r="D1689" i="16" s="1"/>
  <c r="F1689" i="16"/>
  <c r="B1690" i="16" l="1"/>
  <c r="C1690" i="16" l="1"/>
  <c r="D1690" i="16" s="1"/>
  <c r="F1690" i="16"/>
  <c r="H1690" i="16"/>
  <c r="I1690" i="16"/>
  <c r="J1690" i="16"/>
  <c r="E1690" i="16"/>
  <c r="G1690" i="16"/>
  <c r="B1691" i="16" l="1"/>
  <c r="E1691" i="16" l="1"/>
  <c r="I1691" i="16"/>
  <c r="C1691" i="16"/>
  <c r="D1691" i="16" s="1"/>
  <c r="H1691" i="16"/>
  <c r="G1691" i="16"/>
  <c r="F1691" i="16"/>
  <c r="J1691" i="16"/>
  <c r="B1692" i="16" l="1"/>
  <c r="J1692" i="16" l="1"/>
  <c r="E1692" i="16"/>
  <c r="I1692" i="16"/>
  <c r="G1692" i="16"/>
  <c r="H1692" i="16"/>
  <c r="F1692" i="16"/>
  <c r="C1692" i="16"/>
  <c r="D1692" i="16" s="1"/>
  <c r="B1693" i="16" l="1"/>
  <c r="G1693" i="16" l="1"/>
  <c r="J1693" i="16"/>
  <c r="H1693" i="16"/>
  <c r="I1693" i="16"/>
  <c r="E1693" i="16"/>
  <c r="F1693" i="16"/>
  <c r="C1693" i="16"/>
  <c r="D1693" i="16" s="1"/>
  <c r="B1694" i="16" l="1"/>
  <c r="F1694" i="16" l="1"/>
  <c r="C1694" i="16"/>
  <c r="D1694" i="16" s="1"/>
  <c r="G1694" i="16"/>
  <c r="J1694" i="16"/>
  <c r="E1694" i="16"/>
  <c r="H1694" i="16"/>
  <c r="I1694" i="16"/>
  <c r="B1695" i="16" l="1"/>
  <c r="I1695" i="16" l="1"/>
  <c r="C1695" i="16"/>
  <c r="D1695" i="16" s="1"/>
  <c r="E1695" i="16"/>
  <c r="H1695" i="16"/>
  <c r="G1695" i="16"/>
  <c r="F1695" i="16"/>
  <c r="J1695" i="16"/>
  <c r="B1696" i="16" l="1"/>
  <c r="J1696" i="16" l="1"/>
  <c r="E1696" i="16"/>
  <c r="I1696" i="16"/>
  <c r="G1696" i="16"/>
  <c r="C1696" i="16"/>
  <c r="D1696" i="16" s="1"/>
  <c r="H1696" i="16"/>
  <c r="F1696" i="16"/>
  <c r="B1697" i="16" l="1"/>
  <c r="G1697" i="16" l="1"/>
  <c r="J1697" i="16"/>
  <c r="E1697" i="16"/>
  <c r="C1697" i="16"/>
  <c r="D1697" i="16" s="1"/>
  <c r="I1697" i="16"/>
  <c r="H1697" i="16"/>
  <c r="F1697" i="16"/>
  <c r="B1698" i="16" l="1"/>
  <c r="C1698" i="16" l="1"/>
  <c r="D1698" i="16" s="1"/>
  <c r="G1698" i="16"/>
  <c r="F1698" i="16"/>
  <c r="J1698" i="16"/>
  <c r="H1698" i="16"/>
  <c r="E1698" i="16"/>
  <c r="I1698" i="16"/>
  <c r="B1699" i="16" l="1"/>
  <c r="F1699" i="16" l="1"/>
  <c r="I1699" i="16"/>
  <c r="C1699" i="16"/>
  <c r="D1699" i="16" s="1"/>
  <c r="E1699" i="16"/>
  <c r="G1699" i="16"/>
  <c r="H1699" i="16"/>
  <c r="J1699" i="16"/>
  <c r="B1700" i="16" l="1"/>
  <c r="J1700" i="16" l="1"/>
  <c r="H1700" i="16"/>
  <c r="E1700" i="16"/>
  <c r="G1700" i="16"/>
  <c r="I1700" i="16"/>
  <c r="F1700" i="16"/>
  <c r="C1700" i="16"/>
  <c r="D1700" i="16" s="1"/>
  <c r="B1701" i="16" l="1"/>
  <c r="G1701" i="16" l="1"/>
  <c r="J1701" i="16"/>
  <c r="H1701" i="16"/>
  <c r="F1701" i="16"/>
  <c r="C1701" i="16"/>
  <c r="D1701" i="16" s="1"/>
  <c r="I1701" i="16"/>
  <c r="E1701" i="16"/>
  <c r="B1702" i="16" l="1"/>
  <c r="E1702" i="16" l="1"/>
  <c r="G1702" i="16"/>
  <c r="C1702" i="16"/>
  <c r="D1702" i="16" s="1"/>
  <c r="J1702" i="16"/>
  <c r="F1702" i="16"/>
  <c r="H1702" i="16"/>
  <c r="I1702" i="16"/>
  <c r="B1703" i="16" l="1"/>
  <c r="F1703" i="16" l="1"/>
  <c r="H1703" i="16"/>
  <c r="I1703" i="16"/>
  <c r="E1703" i="16"/>
  <c r="G1703" i="16"/>
  <c r="C1703" i="16"/>
  <c r="D1703" i="16" s="1"/>
  <c r="J1703" i="16"/>
  <c r="B1704" i="16" l="1"/>
  <c r="J1704" i="16" l="1"/>
  <c r="E1704" i="16"/>
  <c r="H1704" i="16"/>
  <c r="G1704" i="16"/>
  <c r="F1704" i="16"/>
  <c r="I1704" i="16"/>
  <c r="C1704" i="16"/>
  <c r="D1704" i="16" s="1"/>
  <c r="B1705" i="16" l="1"/>
  <c r="C1705" i="16" l="1"/>
  <c r="D1705" i="16" s="1"/>
  <c r="J1705" i="16"/>
  <c r="H1705" i="16"/>
  <c r="F1705" i="16"/>
  <c r="I1705" i="16"/>
  <c r="E1705" i="16"/>
  <c r="G1705" i="16"/>
  <c r="B1706" i="16" l="1"/>
  <c r="C1706" i="16" l="1"/>
  <c r="D1706" i="16" s="1"/>
  <c r="E1706" i="16"/>
  <c r="G1706" i="16"/>
  <c r="J1706" i="16"/>
  <c r="F1706" i="16"/>
  <c r="I1706" i="16"/>
  <c r="H1706" i="16"/>
  <c r="B1707" i="16" l="1"/>
  <c r="E1707" i="16" l="1"/>
  <c r="F1707" i="16"/>
  <c r="I1707" i="16"/>
  <c r="G1707" i="16"/>
  <c r="H1707" i="16"/>
  <c r="C1707" i="16"/>
  <c r="D1707" i="16" s="1"/>
  <c r="J1707" i="16"/>
  <c r="B1708" i="16" l="1"/>
  <c r="J1708" i="16" l="1"/>
  <c r="I1708" i="16"/>
  <c r="G1708" i="16"/>
  <c r="E1708" i="16"/>
  <c r="H1708" i="16"/>
  <c r="F1708" i="16"/>
  <c r="C1708" i="16"/>
  <c r="D1708" i="16" s="1"/>
  <c r="B1709" i="16" l="1"/>
  <c r="G1709" i="16" l="1"/>
  <c r="J1709" i="16"/>
  <c r="F1709" i="16"/>
  <c r="C1709" i="16"/>
  <c r="D1709" i="16" s="1"/>
  <c r="H1709" i="16"/>
  <c r="I1709" i="16"/>
  <c r="E1709" i="16"/>
  <c r="B1710" i="16" l="1"/>
  <c r="C1710" i="16" l="1"/>
  <c r="D1710" i="16" s="1"/>
  <c r="G1710" i="16"/>
  <c r="E1710" i="16"/>
  <c r="J1710" i="16"/>
  <c r="F1710" i="16"/>
  <c r="H1710" i="16"/>
  <c r="I1710" i="16"/>
  <c r="B1711" i="16" l="1"/>
  <c r="I1711" i="16" l="1"/>
  <c r="F1711" i="16"/>
  <c r="H1711" i="16"/>
  <c r="E1711" i="16"/>
  <c r="G1711" i="16"/>
  <c r="C1711" i="16"/>
  <c r="D1711" i="16" s="1"/>
  <c r="J1711" i="16"/>
  <c r="B1712" i="16" l="1"/>
  <c r="J1712" i="16" l="1"/>
  <c r="E1712" i="16"/>
  <c r="I1712" i="16"/>
  <c r="G1712" i="16"/>
  <c r="C1712" i="16"/>
  <c r="D1712" i="16" s="1"/>
  <c r="H1712" i="16"/>
  <c r="F1712" i="16"/>
  <c r="B1713" i="16" l="1"/>
  <c r="G1713" i="16" l="1"/>
  <c r="J1713" i="16"/>
  <c r="E1713" i="16"/>
  <c r="F1713" i="16"/>
  <c r="I1713" i="16"/>
  <c r="H1713" i="16"/>
  <c r="C1713" i="16"/>
  <c r="D1713" i="16" s="1"/>
  <c r="B1714" i="16" l="1"/>
  <c r="G1714" i="16" l="1"/>
  <c r="E1714" i="16"/>
  <c r="C1714" i="16"/>
  <c r="D1714" i="16" s="1"/>
  <c r="J1714" i="16"/>
  <c r="H1714" i="16"/>
  <c r="F1714" i="16"/>
  <c r="I1714" i="16"/>
  <c r="B1715" i="16" l="1"/>
  <c r="E1715" i="16" l="1"/>
  <c r="F1715" i="16"/>
  <c r="I1715" i="16"/>
  <c r="G1715" i="16"/>
  <c r="H1715" i="16"/>
  <c r="C1715" i="16"/>
  <c r="D1715" i="16" s="1"/>
  <c r="J1715" i="16"/>
  <c r="B1716" i="16" l="1"/>
  <c r="J1716" i="16" l="1"/>
  <c r="C1716" i="16"/>
  <c r="D1716" i="16" s="1"/>
  <c r="E1716" i="16"/>
  <c r="F1716" i="16"/>
  <c r="I1716" i="16"/>
  <c r="G1716" i="16"/>
  <c r="H1716" i="16"/>
  <c r="B1717" i="16" l="1"/>
  <c r="C1717" i="16" l="1"/>
  <c r="D1717" i="16" s="1"/>
  <c r="J1717" i="16"/>
  <c r="F1717" i="16"/>
  <c r="H1717" i="16"/>
  <c r="I1717" i="16"/>
  <c r="E1717" i="16"/>
  <c r="G1717" i="16"/>
  <c r="B1718" i="16" l="1"/>
  <c r="C1718" i="16" l="1"/>
  <c r="D1718" i="16" s="1"/>
  <c r="E1718" i="16"/>
  <c r="I1718" i="16"/>
  <c r="G1718" i="16"/>
  <c r="J1718" i="16"/>
  <c r="H1718" i="16"/>
  <c r="F1718" i="16"/>
  <c r="B1719" i="16" l="1"/>
  <c r="F1719" i="16" l="1"/>
  <c r="E1719" i="16"/>
  <c r="H1719" i="16"/>
  <c r="I1719" i="16"/>
  <c r="G1719" i="16"/>
  <c r="C1719" i="16"/>
  <c r="D1719" i="16" s="1"/>
  <c r="J1719" i="16"/>
  <c r="B1720" i="16" l="1"/>
  <c r="J1720" i="16" l="1"/>
  <c r="I1720" i="16"/>
  <c r="E1720" i="16"/>
  <c r="G1720" i="16"/>
  <c r="H1720" i="16"/>
  <c r="F1720" i="16"/>
  <c r="C1720" i="16"/>
  <c r="D1720" i="16" s="1"/>
  <c r="B1721" i="16" l="1"/>
  <c r="G1721" i="16" l="1"/>
  <c r="J1721" i="16"/>
  <c r="E1721" i="16"/>
  <c r="I1721" i="16"/>
  <c r="F1721" i="16"/>
  <c r="C1721" i="16"/>
  <c r="D1721" i="16" s="1"/>
  <c r="H1721" i="16"/>
  <c r="B1722" i="16" l="1"/>
  <c r="G1722" i="16" l="1"/>
  <c r="E1722" i="16"/>
  <c r="H1722" i="16"/>
  <c r="I1722" i="16"/>
  <c r="J1722" i="16"/>
  <c r="C1722" i="16"/>
  <c r="D1722" i="16" s="1"/>
  <c r="F1722" i="16"/>
  <c r="B1723" i="16" l="1"/>
  <c r="E1723" i="16" l="1"/>
  <c r="I1723" i="16"/>
  <c r="H1723" i="16"/>
  <c r="F1723" i="16"/>
  <c r="G1723" i="16"/>
  <c r="C1723" i="16"/>
  <c r="D1723" i="16" s="1"/>
  <c r="J1723" i="16"/>
  <c r="B1724" i="16" l="1"/>
  <c r="J1724" i="16" l="1"/>
  <c r="G1724" i="16"/>
  <c r="C1724" i="16"/>
  <c r="D1724" i="16" s="1"/>
  <c r="H1724" i="16"/>
  <c r="F1724" i="16"/>
  <c r="I1724" i="16"/>
  <c r="E1724" i="16"/>
  <c r="B1725" i="16" l="1"/>
  <c r="G1725" i="16" l="1"/>
  <c r="J1725" i="16"/>
  <c r="H1725" i="16"/>
  <c r="I1725" i="16"/>
  <c r="F1725" i="16"/>
  <c r="C1725" i="16"/>
  <c r="D1725" i="16" s="1"/>
  <c r="E1725" i="16"/>
  <c r="B1726" i="16" l="1"/>
  <c r="H1726" i="16" l="1"/>
  <c r="G1726" i="16"/>
  <c r="C1726" i="16"/>
  <c r="D1726" i="16" s="1"/>
  <c r="J1726" i="16"/>
  <c r="F1726" i="16"/>
  <c r="I1726" i="16"/>
  <c r="E1726" i="16"/>
  <c r="B1727" i="16" l="1"/>
  <c r="F1727" i="16" l="1"/>
  <c r="H1727" i="16"/>
  <c r="E1727" i="16"/>
  <c r="I1727" i="16"/>
  <c r="G1727" i="16"/>
  <c r="C1727" i="16"/>
  <c r="D1727" i="16" s="1"/>
  <c r="J1727" i="16"/>
  <c r="B1728" i="16" l="1"/>
  <c r="J1728" i="16" l="1"/>
  <c r="E1728" i="16"/>
  <c r="C1728" i="16"/>
  <c r="D1728" i="16" s="1"/>
  <c r="H1728" i="16"/>
  <c r="F1728" i="16"/>
  <c r="G1728" i="16"/>
  <c r="I1728" i="16"/>
  <c r="B1729" i="16" l="1"/>
  <c r="C1729" i="16" l="1"/>
  <c r="D1729" i="16" s="1"/>
  <c r="J1729" i="16"/>
  <c r="F1729" i="16"/>
  <c r="H1729" i="16"/>
  <c r="G1729" i="16"/>
  <c r="I1729" i="16"/>
  <c r="E1729" i="16"/>
  <c r="B1730" i="16" l="1"/>
  <c r="G1730" i="16" l="1"/>
  <c r="E1730" i="16"/>
  <c r="H1730" i="16"/>
  <c r="I1730" i="16"/>
  <c r="J1730" i="16"/>
  <c r="F1730" i="16"/>
  <c r="C1730" i="16"/>
  <c r="D1730" i="16" s="1"/>
  <c r="B1731" i="16" l="1"/>
  <c r="I1731" i="16" l="1"/>
  <c r="E1731" i="16"/>
  <c r="H1731" i="16"/>
  <c r="G1731" i="16"/>
  <c r="F1731" i="16"/>
  <c r="C1731" i="16"/>
  <c r="D1731" i="16" s="1"/>
  <c r="J1731" i="16"/>
  <c r="B1732" i="16" l="1"/>
  <c r="J1732" i="16" l="1"/>
  <c r="F1732" i="16"/>
  <c r="E1732" i="16"/>
  <c r="G1732" i="16"/>
  <c r="I1732" i="16"/>
  <c r="H1732" i="16"/>
  <c r="C1732" i="16"/>
  <c r="D1732" i="16" s="1"/>
  <c r="B1733" i="16" l="1"/>
  <c r="C1733" i="16" l="1"/>
  <c r="D1733" i="16" s="1"/>
  <c r="J1733" i="16"/>
  <c r="H1733" i="16"/>
  <c r="F1733" i="16"/>
  <c r="G1733" i="16"/>
  <c r="I1733" i="16"/>
  <c r="E1733" i="16"/>
  <c r="B1734" i="16" l="1"/>
  <c r="G1734" i="16" l="1"/>
  <c r="E1734" i="16"/>
  <c r="H1734" i="16"/>
  <c r="I1734" i="16"/>
  <c r="J1734" i="16"/>
  <c r="F1734" i="16"/>
  <c r="C1734" i="16"/>
  <c r="D1734" i="16" s="1"/>
  <c r="B1735" i="16" l="1"/>
  <c r="F1735" i="16" l="1"/>
  <c r="E1735" i="16"/>
  <c r="H1735" i="16"/>
  <c r="I1735" i="16"/>
  <c r="G1735" i="16"/>
  <c r="C1735" i="16"/>
  <c r="D1735" i="16" s="1"/>
  <c r="J1735" i="16"/>
  <c r="B1736" i="16" l="1"/>
  <c r="J1736" i="16" l="1"/>
  <c r="I1736" i="16"/>
  <c r="E1736" i="16"/>
  <c r="G1736" i="16"/>
  <c r="H1736" i="16"/>
  <c r="F1736" i="16"/>
  <c r="C1736" i="16"/>
  <c r="D1736" i="16" s="1"/>
  <c r="B1737" i="16" l="1"/>
  <c r="G1737" i="16" l="1"/>
  <c r="J1737" i="16"/>
  <c r="H1737" i="16"/>
  <c r="F1737" i="16"/>
  <c r="E1737" i="16"/>
  <c r="I1737" i="16"/>
  <c r="C1737" i="16"/>
  <c r="D1737" i="16" s="1"/>
  <c r="B1738" i="16" l="1"/>
  <c r="I1738" i="16" l="1"/>
  <c r="C1738" i="16"/>
  <c r="D1738" i="16" s="1"/>
  <c r="G1738" i="16"/>
  <c r="J1738" i="16"/>
  <c r="F1738" i="16"/>
  <c r="H1738" i="16"/>
  <c r="E1738" i="16"/>
  <c r="B1739" i="16" l="1"/>
  <c r="E1739" i="16" l="1"/>
  <c r="F1739" i="16"/>
  <c r="C1739" i="16"/>
  <c r="D1739" i="16" s="1"/>
  <c r="G1739" i="16"/>
  <c r="I1739" i="16"/>
  <c r="H1739" i="16"/>
  <c r="J1739" i="16"/>
  <c r="B1740" i="16" l="1"/>
  <c r="J1740" i="16" l="1"/>
  <c r="I1740" i="16"/>
  <c r="G1740" i="16"/>
  <c r="H1740" i="16"/>
  <c r="F1740" i="16"/>
  <c r="C1740" i="16"/>
  <c r="D1740" i="16" s="1"/>
  <c r="E1740" i="16"/>
  <c r="B1741" i="16" l="1"/>
  <c r="H1741" i="16" l="1"/>
  <c r="J1741" i="16"/>
  <c r="I1741" i="16"/>
  <c r="G1741" i="16"/>
  <c r="C1741" i="16"/>
  <c r="D1741" i="16" s="1"/>
  <c r="E1741" i="16"/>
  <c r="F1741" i="16"/>
  <c r="B1742" i="16" l="1"/>
  <c r="C1742" i="16" l="1"/>
  <c r="D1742" i="16" s="1"/>
  <c r="I1742" i="16"/>
  <c r="H1742" i="16"/>
  <c r="J1742" i="16"/>
  <c r="G1742" i="16"/>
  <c r="E1742" i="16"/>
  <c r="F1742" i="16"/>
  <c r="B1743" i="16" l="1"/>
  <c r="C1743" i="16" l="1"/>
  <c r="D1743" i="16" s="1"/>
  <c r="G1743" i="16"/>
  <c r="I1743" i="16"/>
  <c r="F1743" i="16"/>
  <c r="E1743" i="16"/>
  <c r="H1743" i="16"/>
  <c r="J1743" i="16"/>
  <c r="B1744" i="16" l="1"/>
  <c r="J1744" i="16" l="1"/>
  <c r="G1744" i="16"/>
  <c r="E1744" i="16"/>
  <c r="H1744" i="16"/>
  <c r="F1744" i="16"/>
  <c r="I1744" i="16"/>
  <c r="C1744" i="16"/>
  <c r="D1744" i="16" s="1"/>
  <c r="B1745" i="16" l="1"/>
  <c r="C1745" i="16" l="1"/>
  <c r="D1745" i="16" s="1"/>
  <c r="J1745" i="16"/>
  <c r="H1745" i="16"/>
  <c r="I1745" i="16"/>
  <c r="F1745" i="16"/>
  <c r="G1745" i="16"/>
  <c r="E1745" i="16"/>
  <c r="B1746" i="16" l="1"/>
  <c r="C1746" i="16" l="1"/>
  <c r="D1746" i="16" s="1"/>
  <c r="E1746" i="16"/>
  <c r="G1746" i="16"/>
  <c r="J1746" i="16"/>
  <c r="H1746" i="16"/>
  <c r="I1746" i="16"/>
  <c r="F1746" i="16"/>
  <c r="B1747" i="16" l="1"/>
  <c r="E1747" i="16" l="1"/>
  <c r="G1747" i="16"/>
  <c r="C1747" i="16"/>
  <c r="D1747" i="16" s="1"/>
  <c r="I1747" i="16"/>
  <c r="H1747" i="16"/>
  <c r="F1747" i="16"/>
  <c r="J1747" i="16"/>
  <c r="B1748" i="16" l="1"/>
  <c r="J1748" i="16" l="1"/>
  <c r="I1748" i="16"/>
  <c r="F1748" i="16"/>
  <c r="E1748" i="16"/>
  <c r="C1748" i="16"/>
  <c r="D1748" i="16" s="1"/>
  <c r="H1748" i="16"/>
  <c r="G1748" i="16"/>
  <c r="B1749" i="16" l="1"/>
  <c r="H1749" i="16" l="1"/>
  <c r="J1749" i="16"/>
  <c r="I1749" i="16"/>
  <c r="F1749" i="16"/>
  <c r="C1749" i="16"/>
  <c r="D1749" i="16" s="1"/>
  <c r="G1749" i="16"/>
  <c r="E1749" i="16"/>
  <c r="B1750" i="16" l="1"/>
  <c r="I1750" i="16" l="1"/>
  <c r="C1750" i="16"/>
  <c r="D1750" i="16" s="1"/>
  <c r="F1750" i="16"/>
  <c r="J1750" i="16"/>
  <c r="H1750" i="16"/>
  <c r="G1750" i="16"/>
  <c r="E1750" i="16"/>
  <c r="B1751" i="16" l="1"/>
  <c r="F1751" i="16" l="1"/>
  <c r="C1751" i="16"/>
  <c r="D1751" i="16" s="1"/>
  <c r="I1751" i="16"/>
  <c r="H1751" i="16"/>
  <c r="G1751" i="16"/>
  <c r="E1751" i="16"/>
  <c r="J1751" i="16"/>
  <c r="B1752" i="16" l="1"/>
  <c r="J1752" i="16" l="1"/>
  <c r="I1752" i="16"/>
  <c r="G1752" i="16"/>
  <c r="E1752" i="16"/>
  <c r="F1752" i="16"/>
  <c r="H1752" i="16"/>
  <c r="C1752" i="16"/>
  <c r="D1752" i="16" s="1"/>
  <c r="B1753" i="16" l="1"/>
  <c r="E1753" i="16" l="1"/>
  <c r="J1753" i="16"/>
  <c r="H1753" i="16"/>
  <c r="F1753" i="16"/>
  <c r="I1753" i="16"/>
  <c r="C1753" i="16"/>
  <c r="D1753" i="16" s="1"/>
  <c r="G1753" i="16"/>
  <c r="B1754" i="16" l="1"/>
  <c r="H1754" i="16" l="1"/>
  <c r="I1754" i="16"/>
  <c r="E1754" i="16"/>
  <c r="G1754" i="16"/>
  <c r="J1754" i="16"/>
  <c r="C1754" i="16"/>
  <c r="D1754" i="16" s="1"/>
  <c r="F1754" i="16"/>
  <c r="B1755" i="16" l="1"/>
  <c r="H1755" i="16" l="1"/>
  <c r="F1755" i="16"/>
  <c r="I1755" i="16"/>
  <c r="C1755" i="16"/>
  <c r="D1755" i="16" s="1"/>
  <c r="G1755" i="16"/>
  <c r="E1755" i="16"/>
  <c r="J1755" i="16"/>
  <c r="B1756" i="16" l="1"/>
  <c r="J1756" i="16" l="1"/>
  <c r="C1756" i="16"/>
  <c r="D1756" i="16" s="1"/>
  <c r="G1756" i="16"/>
  <c r="E1756" i="16"/>
  <c r="I1756" i="16"/>
  <c r="F1756" i="16"/>
  <c r="H1756" i="16"/>
  <c r="B1757" i="16" l="1"/>
  <c r="G1757" i="16" l="1"/>
  <c r="J1757" i="16"/>
  <c r="I1757" i="16"/>
  <c r="H1757" i="16"/>
  <c r="F1757" i="16"/>
  <c r="C1757" i="16"/>
  <c r="D1757" i="16" s="1"/>
  <c r="E1757" i="16"/>
  <c r="B1758" i="16" l="1"/>
  <c r="C1758" i="16" l="1"/>
  <c r="D1758" i="16" s="1"/>
  <c r="F1758" i="16"/>
  <c r="E1758" i="16"/>
  <c r="G1758" i="16"/>
  <c r="J1758" i="16"/>
  <c r="H1758" i="16"/>
  <c r="I1758" i="16"/>
  <c r="B1759" i="16" l="1"/>
  <c r="C1759" i="16" l="1"/>
  <c r="D1759" i="16" s="1"/>
  <c r="H1759" i="16"/>
  <c r="I1759" i="16"/>
  <c r="G1759" i="16"/>
  <c r="F1759" i="16"/>
  <c r="E1759" i="16"/>
  <c r="J1759" i="16"/>
  <c r="B1760" i="16" l="1"/>
  <c r="J1760" i="16" l="1"/>
  <c r="I1760" i="16"/>
  <c r="F1760" i="16"/>
  <c r="G1760" i="16"/>
  <c r="E1760" i="16"/>
  <c r="C1760" i="16"/>
  <c r="D1760" i="16" s="1"/>
  <c r="H1760" i="16"/>
  <c r="B1761" i="16" l="1"/>
  <c r="G1761" i="16" l="1"/>
  <c r="J1761" i="16"/>
  <c r="E1761" i="16"/>
  <c r="I1761" i="16"/>
  <c r="C1761" i="16"/>
  <c r="D1761" i="16" s="1"/>
  <c r="H1761" i="16"/>
  <c r="F1761" i="16"/>
  <c r="B1762" i="16" l="1"/>
  <c r="F1762" i="16" l="1"/>
  <c r="E1762" i="16"/>
  <c r="C1762" i="16"/>
  <c r="D1762" i="16" s="1"/>
  <c r="J1762" i="16"/>
  <c r="I1762" i="16"/>
  <c r="H1762" i="16"/>
  <c r="G1762" i="16"/>
  <c r="B1763" i="16" l="1"/>
  <c r="I1763" i="16" l="1"/>
  <c r="H1763" i="16"/>
  <c r="C1763" i="16"/>
  <c r="D1763" i="16" s="1"/>
  <c r="G1763" i="16"/>
  <c r="F1763" i="16"/>
  <c r="E1763" i="16"/>
  <c r="J1763" i="16"/>
  <c r="B1764" i="16" l="1"/>
  <c r="J1764" i="16" l="1"/>
  <c r="F1764" i="16"/>
  <c r="I1764" i="16"/>
  <c r="C1764" i="16"/>
  <c r="D1764" i="16" s="1"/>
  <c r="E1764" i="16"/>
  <c r="H1764" i="16"/>
  <c r="G1764" i="16"/>
  <c r="B1765" i="16" l="1"/>
  <c r="H1765" i="16" l="1"/>
  <c r="J1765" i="16"/>
  <c r="G1765" i="16"/>
  <c r="C1765" i="16"/>
  <c r="D1765" i="16" s="1"/>
  <c r="F1765" i="16"/>
  <c r="I1765" i="16"/>
  <c r="E1765" i="16"/>
  <c r="B1766" i="16" l="1"/>
  <c r="C1766" i="16" l="1"/>
  <c r="D1766" i="16" s="1"/>
  <c r="I1766" i="16"/>
  <c r="E1766" i="16"/>
  <c r="J1766" i="16"/>
  <c r="G1766" i="16"/>
  <c r="H1766" i="16"/>
  <c r="F1766" i="16"/>
  <c r="B1767" i="16" l="1"/>
  <c r="I1767" i="16" l="1"/>
  <c r="H1767" i="16"/>
  <c r="G1767" i="16"/>
  <c r="C1767" i="16"/>
  <c r="D1767" i="16" s="1"/>
  <c r="F1767" i="16"/>
  <c r="E1767" i="16"/>
  <c r="J1767" i="16"/>
  <c r="B1768" i="16" l="1"/>
  <c r="J1768" i="16" l="1"/>
  <c r="E1768" i="16"/>
  <c r="F1768" i="16"/>
  <c r="C1768" i="16"/>
  <c r="D1768" i="16" s="1"/>
  <c r="I1768" i="16"/>
  <c r="G1768" i="16"/>
  <c r="H1768" i="16"/>
  <c r="B1769" i="16" l="1"/>
  <c r="C1769" i="16" l="1"/>
  <c r="D1769" i="16" s="1"/>
  <c r="J1769" i="16"/>
  <c r="G1769" i="16"/>
  <c r="H1769" i="16"/>
  <c r="I1769" i="16"/>
  <c r="F1769" i="16"/>
  <c r="E1769" i="16"/>
  <c r="B1770" i="16" l="1"/>
  <c r="F1770" i="16" l="1"/>
  <c r="C1770" i="16"/>
  <c r="D1770" i="16" s="1"/>
  <c r="G1770" i="16"/>
  <c r="J1770" i="16"/>
  <c r="E1770" i="16"/>
  <c r="H1770" i="16"/>
  <c r="I1770" i="16"/>
  <c r="B1771" i="16" l="1"/>
  <c r="H1771" i="16" l="1"/>
  <c r="C1771" i="16"/>
  <c r="D1771" i="16" s="1"/>
  <c r="G1771" i="16"/>
  <c r="F1771" i="16"/>
  <c r="I1771" i="16"/>
  <c r="E1771" i="16"/>
  <c r="J1771" i="16"/>
  <c r="B1772" i="16" l="1"/>
  <c r="J1772" i="16" l="1"/>
  <c r="H1772" i="16"/>
  <c r="F1772" i="16"/>
  <c r="G1772" i="16"/>
  <c r="E1772" i="16"/>
  <c r="C1772" i="16"/>
  <c r="D1772" i="16" s="1"/>
  <c r="I1772" i="16"/>
  <c r="B1773" i="16" l="1"/>
  <c r="H1773" i="16" l="1"/>
  <c r="J1773" i="16"/>
  <c r="E1773" i="16"/>
  <c r="F1773" i="16"/>
  <c r="I1773" i="16"/>
  <c r="G1773" i="16"/>
  <c r="C1773" i="16"/>
  <c r="D1773" i="16" s="1"/>
  <c r="B1774" i="16" l="1"/>
  <c r="E1774" i="16" l="1"/>
  <c r="C1774" i="16"/>
  <c r="D1774" i="16" s="1"/>
  <c r="G1774" i="16"/>
  <c r="J1774" i="16"/>
  <c r="H1774" i="16"/>
  <c r="I1774" i="16"/>
  <c r="F1774" i="16"/>
  <c r="B1775" i="16" l="1"/>
  <c r="H1775" i="16" l="1"/>
  <c r="I1775" i="16"/>
  <c r="F1775" i="16"/>
  <c r="C1775" i="16"/>
  <c r="D1775" i="16" s="1"/>
  <c r="G1775" i="16"/>
  <c r="E1775" i="16"/>
  <c r="J1775" i="16"/>
  <c r="B1776" i="16" l="1"/>
  <c r="J1776" i="16" l="1"/>
  <c r="G1776" i="16"/>
  <c r="C1776" i="16"/>
  <c r="D1776" i="16" s="1"/>
  <c r="E1776" i="16"/>
  <c r="I1776" i="16"/>
  <c r="F1776" i="16"/>
  <c r="H1776" i="16"/>
  <c r="B1777" i="16" l="1"/>
  <c r="H1777" i="16" l="1"/>
  <c r="J1777" i="16"/>
  <c r="C1777" i="16"/>
  <c r="D1777" i="16" s="1"/>
  <c r="I1777" i="16"/>
  <c r="E1777" i="16"/>
  <c r="F1777" i="16"/>
  <c r="G1777" i="16"/>
  <c r="B1778" i="16" l="1"/>
  <c r="C1778" i="16" l="1"/>
  <c r="D1778" i="16" s="1"/>
  <c r="I1778" i="16"/>
  <c r="E1778" i="16"/>
  <c r="G1778" i="16"/>
  <c r="J1778" i="16"/>
  <c r="H1778" i="16"/>
  <c r="F1778" i="16"/>
  <c r="B1779" i="16" l="1"/>
  <c r="G1779" i="16" l="1"/>
  <c r="F1779" i="16"/>
  <c r="C1779" i="16"/>
  <c r="D1779" i="16" s="1"/>
  <c r="I1779" i="16"/>
  <c r="H1779" i="16"/>
  <c r="E1779" i="16"/>
  <c r="J1779" i="16"/>
  <c r="B1780" i="16" l="1"/>
  <c r="J1780" i="16" l="1"/>
  <c r="H1780" i="16"/>
  <c r="G1780" i="16"/>
  <c r="F1780" i="16"/>
  <c r="E1780" i="16"/>
  <c r="I1780" i="16"/>
  <c r="C1780" i="16"/>
  <c r="D1780" i="16" s="1"/>
  <c r="B1781" i="16" l="1"/>
  <c r="G1781" i="16" l="1"/>
  <c r="J1781" i="16"/>
  <c r="I1781" i="16"/>
  <c r="H1781" i="16"/>
  <c r="F1781" i="16"/>
  <c r="C1781" i="16"/>
  <c r="D1781" i="16" s="1"/>
  <c r="E1781" i="16"/>
  <c r="B1782" i="16" l="1"/>
  <c r="I1782" i="16" l="1"/>
  <c r="E1782" i="16"/>
  <c r="F1782" i="16"/>
  <c r="G1782" i="16"/>
  <c r="J1782" i="16"/>
  <c r="C1782" i="16"/>
  <c r="D1782" i="16" s="1"/>
  <c r="H1782" i="16"/>
  <c r="B1783" i="16" l="1"/>
  <c r="G1783" i="16" l="1"/>
  <c r="H1783" i="16"/>
  <c r="I1783" i="16"/>
  <c r="C1783" i="16"/>
  <c r="D1783" i="16" s="1"/>
  <c r="F1783" i="16"/>
  <c r="E1783" i="16"/>
  <c r="J1783" i="16"/>
  <c r="B1784" i="16" l="1"/>
  <c r="J1784" i="16" l="1"/>
  <c r="H1784" i="16"/>
  <c r="G1784" i="16"/>
  <c r="F1784" i="16"/>
  <c r="E1784" i="16"/>
  <c r="C1784" i="16"/>
  <c r="D1784" i="16" s="1"/>
  <c r="I1784" i="16"/>
  <c r="B1785" i="16" l="1"/>
  <c r="G1785" i="16" l="1"/>
  <c r="J1785" i="16"/>
  <c r="H1785" i="16"/>
  <c r="I1785" i="16"/>
  <c r="F1785" i="16"/>
  <c r="C1785" i="16"/>
  <c r="D1785" i="16" s="1"/>
  <c r="E1785" i="16"/>
  <c r="B1786" i="16" l="1"/>
  <c r="I1786" i="16" l="1"/>
  <c r="E1786" i="16"/>
  <c r="C1786" i="16"/>
  <c r="D1786" i="16" s="1"/>
  <c r="J1786" i="16"/>
  <c r="H1786" i="16"/>
  <c r="F1786" i="16"/>
  <c r="G1786" i="16"/>
  <c r="B1787" i="16" l="1"/>
  <c r="H1787" i="16" l="1"/>
  <c r="C1787" i="16"/>
  <c r="D1787" i="16" s="1"/>
  <c r="I1787" i="16"/>
  <c r="G1787" i="16"/>
  <c r="F1787" i="16"/>
  <c r="E1787" i="16"/>
  <c r="J1787" i="16"/>
  <c r="B1788" i="16" l="1"/>
  <c r="J1788" i="16" l="1"/>
  <c r="G1788" i="16"/>
  <c r="E1788" i="16"/>
  <c r="F1788" i="16"/>
  <c r="C1788" i="16"/>
  <c r="D1788" i="16" s="1"/>
  <c r="I1788" i="16"/>
  <c r="H1788" i="16"/>
  <c r="B1789" i="16" l="1"/>
  <c r="E1789" i="16" l="1"/>
  <c r="J1789" i="16"/>
  <c r="I1789" i="16"/>
  <c r="C1789" i="16"/>
  <c r="D1789" i="16" s="1"/>
  <c r="F1789" i="16"/>
  <c r="G1789" i="16"/>
  <c r="H1789" i="16"/>
  <c r="B1790" i="16" l="1"/>
  <c r="H1790" i="16" l="1"/>
  <c r="I1790" i="16"/>
  <c r="G1790" i="16"/>
  <c r="E1790" i="16"/>
  <c r="J1790" i="16"/>
  <c r="C1790" i="16"/>
  <c r="D1790" i="16" s="1"/>
  <c r="F1790" i="16"/>
  <c r="B1791" i="16" l="1"/>
  <c r="H1791" i="16" l="1"/>
  <c r="I1791" i="16"/>
  <c r="C1791" i="16"/>
  <c r="D1791" i="16" s="1"/>
  <c r="F1791" i="16"/>
  <c r="G1791" i="16"/>
  <c r="E1791" i="16"/>
  <c r="J1791" i="16"/>
  <c r="B1792" i="16" l="1"/>
  <c r="J1792" i="16" l="1"/>
  <c r="F1792" i="16"/>
  <c r="G1792" i="16"/>
  <c r="E1792" i="16"/>
  <c r="I1792" i="16"/>
  <c r="H1792" i="16"/>
  <c r="C1792" i="16"/>
  <c r="D1792" i="16" s="1"/>
  <c r="B1793" i="16" l="1"/>
  <c r="C1793" i="16" l="1"/>
  <c r="D1793" i="16" s="1"/>
  <c r="J1793" i="16"/>
  <c r="E1793" i="16"/>
  <c r="I1793" i="16"/>
  <c r="F1793" i="16"/>
  <c r="G1793" i="16"/>
  <c r="H1793" i="16"/>
  <c r="B1794" i="16" l="1"/>
  <c r="G1794" i="16" l="1"/>
  <c r="C1794" i="16"/>
  <c r="D1794" i="16" s="1"/>
  <c r="E1794" i="16"/>
  <c r="J1794" i="16"/>
  <c r="H1794" i="16"/>
  <c r="F1794" i="16"/>
  <c r="I1794" i="16"/>
  <c r="B1795" i="16" l="1"/>
  <c r="F1795" i="16" l="1"/>
  <c r="C1795" i="16"/>
  <c r="D1795" i="16" s="1"/>
  <c r="I1795" i="16"/>
  <c r="H1795" i="16"/>
  <c r="G1795" i="16"/>
  <c r="E1795" i="16"/>
  <c r="J1795" i="16"/>
  <c r="B1796" i="16" l="1"/>
  <c r="J1796" i="16" l="1"/>
  <c r="I1796" i="16"/>
  <c r="G1796" i="16"/>
  <c r="H1796" i="16"/>
  <c r="E1796" i="16"/>
  <c r="C1796" i="16"/>
  <c r="D1796" i="16" s="1"/>
  <c r="F1796" i="16"/>
  <c r="B1797" i="16" l="1"/>
  <c r="G1797" i="16" l="1"/>
  <c r="J1797" i="16"/>
  <c r="F1797" i="16"/>
  <c r="I1797" i="16"/>
  <c r="E1797" i="16"/>
  <c r="C1797" i="16"/>
  <c r="D1797" i="16" s="1"/>
  <c r="H1797" i="16"/>
  <c r="B1798" i="16" l="1"/>
  <c r="E1798" i="16" l="1"/>
  <c r="G1798" i="16"/>
  <c r="C1798" i="16"/>
  <c r="D1798" i="16" s="1"/>
  <c r="J1798" i="16"/>
  <c r="H1798" i="16"/>
  <c r="F1798" i="16"/>
  <c r="I1798" i="16"/>
  <c r="B1799" i="16" l="1"/>
  <c r="G1799" i="16" l="1"/>
  <c r="H1799" i="16"/>
  <c r="C1799" i="16"/>
  <c r="D1799" i="16" s="1"/>
  <c r="I1799" i="16"/>
  <c r="F1799" i="16"/>
  <c r="E1799" i="16"/>
  <c r="J1799" i="16"/>
  <c r="B1800" i="16" l="1"/>
  <c r="J1800" i="16" l="1"/>
  <c r="C1800" i="16"/>
  <c r="D1800" i="16" s="1"/>
  <c r="G1800" i="16"/>
  <c r="E1800" i="16"/>
  <c r="I1800" i="16"/>
  <c r="H1800" i="16"/>
  <c r="F1800" i="16"/>
  <c r="B1801" i="16" l="1"/>
  <c r="E1801" i="16" l="1"/>
  <c r="J1801" i="16"/>
  <c r="G1801" i="16"/>
  <c r="C1801" i="16"/>
  <c r="D1801" i="16" s="1"/>
  <c r="H1801" i="16"/>
  <c r="I1801" i="16"/>
  <c r="F1801" i="16"/>
  <c r="B1802" i="16" l="1"/>
  <c r="C1802" i="16" l="1"/>
  <c r="D1802" i="16" s="1"/>
  <c r="F1802" i="16"/>
  <c r="G1802" i="16"/>
  <c r="E1802" i="16"/>
  <c r="J1802" i="16"/>
  <c r="H1802" i="16"/>
  <c r="I1802" i="16"/>
  <c r="B1803" i="16" l="1"/>
  <c r="C1803" i="16" l="1"/>
  <c r="D1803" i="16" s="1"/>
  <c r="H1803" i="16"/>
  <c r="I1803" i="16"/>
  <c r="F1803" i="16"/>
  <c r="G1803" i="16"/>
  <c r="E1803" i="16"/>
  <c r="J1803" i="16"/>
  <c r="B1804" i="16" l="1"/>
  <c r="J1804" i="16" l="1"/>
  <c r="C1804" i="16"/>
  <c r="D1804" i="16" s="1"/>
  <c r="G1804" i="16"/>
  <c r="E1804" i="16"/>
  <c r="I1804" i="16"/>
  <c r="H1804" i="16"/>
  <c r="F1804" i="16"/>
  <c r="B1805" i="16" l="1"/>
  <c r="G1805" i="16" l="1"/>
  <c r="J1805" i="16"/>
  <c r="H1805" i="16"/>
  <c r="F1805" i="16"/>
  <c r="C1805" i="16"/>
  <c r="D1805" i="16" s="1"/>
  <c r="I1805" i="16"/>
  <c r="E1805" i="16"/>
  <c r="B1806" i="16" l="1"/>
  <c r="E1806" i="16" l="1"/>
  <c r="C1806" i="16"/>
  <c r="D1806" i="16" s="1"/>
  <c r="G1806" i="16"/>
  <c r="J1806" i="16"/>
  <c r="I1806" i="16"/>
  <c r="F1806" i="16"/>
  <c r="H1806" i="16"/>
  <c r="B1807" i="16" l="1"/>
  <c r="H1807" i="16" l="1"/>
  <c r="G1807" i="16"/>
  <c r="C1807" i="16"/>
  <c r="D1807" i="16" s="1"/>
  <c r="I1807" i="16"/>
  <c r="F1807" i="16"/>
  <c r="E1807" i="16"/>
  <c r="J1807" i="16"/>
  <c r="B1808" i="16" l="1"/>
  <c r="J1808" i="16" l="1"/>
  <c r="G1808" i="16"/>
  <c r="E1808" i="16"/>
  <c r="H1808" i="16"/>
  <c r="I1808" i="16"/>
  <c r="F1808" i="16"/>
  <c r="C1808" i="16"/>
  <c r="D1808" i="16" s="1"/>
  <c r="B1809" i="16" l="1"/>
  <c r="H1809" i="16" l="1"/>
  <c r="J1809" i="16"/>
  <c r="I1809" i="16"/>
  <c r="F1809" i="16"/>
  <c r="E1809" i="16"/>
  <c r="C1809" i="16"/>
  <c r="D1809" i="16" s="1"/>
  <c r="G1809" i="16"/>
  <c r="B1810" i="16" l="1"/>
  <c r="H1810" i="16" l="1"/>
  <c r="E1810" i="16"/>
  <c r="I1810" i="16"/>
  <c r="G1810" i="16"/>
  <c r="J1810" i="16"/>
  <c r="C1810" i="16"/>
  <c r="D1810" i="16" s="1"/>
  <c r="F1810" i="16"/>
  <c r="B1811" i="16" l="1"/>
  <c r="H1811" i="16" l="1"/>
  <c r="C1811" i="16"/>
  <c r="D1811" i="16" s="1"/>
  <c r="E1811" i="16"/>
  <c r="G1811" i="16"/>
  <c r="F1811" i="16"/>
  <c r="I1811" i="16"/>
  <c r="J1811" i="16"/>
  <c r="B1812" i="16" l="1"/>
  <c r="J1812" i="16" l="1"/>
  <c r="C1812" i="16"/>
  <c r="D1812" i="16" s="1"/>
  <c r="G1812" i="16"/>
  <c r="I1812" i="16"/>
  <c r="E1812" i="16"/>
  <c r="H1812" i="16"/>
  <c r="F1812" i="16"/>
  <c r="B1813" i="16" l="1"/>
  <c r="G1813" i="16" l="1"/>
  <c r="J1813" i="16"/>
  <c r="F1813" i="16"/>
  <c r="I1813" i="16"/>
  <c r="H1813" i="16"/>
  <c r="E1813" i="16"/>
  <c r="C1813" i="16"/>
  <c r="D1813" i="16" s="1"/>
  <c r="B1814" i="16" l="1"/>
  <c r="C1814" i="16" l="1"/>
  <c r="D1814" i="16" s="1"/>
  <c r="E1814" i="16"/>
  <c r="F1814" i="16"/>
  <c r="G1814" i="16"/>
  <c r="J1814" i="16"/>
  <c r="I1814" i="16"/>
  <c r="H1814" i="16"/>
  <c r="B1815" i="16" l="1"/>
  <c r="H1815" i="16" l="1"/>
  <c r="I1815" i="16"/>
  <c r="F1815" i="16"/>
  <c r="G1815" i="16"/>
  <c r="C1815" i="16"/>
  <c r="D1815" i="16" s="1"/>
  <c r="E1815" i="16"/>
  <c r="J1815" i="16"/>
  <c r="B1816" i="16" l="1"/>
  <c r="J1816" i="16" l="1"/>
  <c r="F1816" i="16"/>
  <c r="G1816" i="16"/>
  <c r="C1816" i="16"/>
  <c r="D1816" i="16" s="1"/>
  <c r="H1816" i="16"/>
  <c r="I1816" i="16"/>
  <c r="E1816" i="16"/>
  <c r="B1817" i="16" l="1"/>
  <c r="C1817" i="16" l="1"/>
  <c r="D1817" i="16" s="1"/>
  <c r="J1817" i="16"/>
  <c r="F1817" i="16"/>
  <c r="H1817" i="16"/>
  <c r="I1817" i="16"/>
  <c r="E1817" i="16"/>
  <c r="G1817" i="16"/>
  <c r="B1818" i="16" l="1"/>
  <c r="C1818" i="16" l="1"/>
  <c r="D1818" i="16" s="1"/>
  <c r="H1818" i="16"/>
  <c r="G1818" i="16"/>
  <c r="E1818" i="16"/>
  <c r="J1818" i="16"/>
  <c r="I1818" i="16"/>
  <c r="F1818" i="16"/>
  <c r="B1819" i="16" l="1"/>
  <c r="C1819" i="16" l="1"/>
  <c r="D1819" i="16" s="1"/>
  <c r="I1819" i="16"/>
  <c r="E1819" i="16"/>
  <c r="F1819" i="16"/>
  <c r="G1819" i="16"/>
  <c r="H1819" i="16"/>
  <c r="J1819" i="16"/>
  <c r="B1820" i="16" l="1"/>
  <c r="J1820" i="16" l="1"/>
  <c r="C1820" i="16"/>
  <c r="D1820" i="16" s="1"/>
  <c r="H1820" i="16"/>
  <c r="E1820" i="16"/>
  <c r="I1820" i="16"/>
  <c r="G1820" i="16"/>
  <c r="F1820" i="16"/>
  <c r="B1821" i="16" l="1"/>
  <c r="C1821" i="16" l="1"/>
  <c r="D1821" i="16" s="1"/>
  <c r="J1821" i="16"/>
  <c r="H1821" i="16"/>
  <c r="F1821" i="16"/>
  <c r="I1821" i="16"/>
  <c r="G1821" i="16"/>
  <c r="E1821" i="16"/>
  <c r="B1822" i="16" l="1"/>
  <c r="I1822" i="16" l="1"/>
  <c r="E1822" i="16"/>
  <c r="F1822" i="16"/>
  <c r="G1822" i="16"/>
  <c r="J1822" i="16"/>
  <c r="H1822" i="16"/>
  <c r="C1822" i="16"/>
  <c r="D1822" i="16" s="1"/>
  <c r="B1823" i="16" l="1"/>
  <c r="E1823" i="16" l="1"/>
  <c r="I1823" i="16"/>
  <c r="H1823" i="16"/>
  <c r="C1823" i="16"/>
  <c r="D1823" i="16" s="1"/>
  <c r="G1823" i="16"/>
  <c r="F1823" i="16"/>
  <c r="J1823" i="16"/>
  <c r="B1824" i="16" l="1"/>
  <c r="J1824" i="16" l="1"/>
  <c r="I1824" i="16"/>
  <c r="G1824" i="16"/>
  <c r="C1824" i="16"/>
  <c r="D1824" i="16" s="1"/>
  <c r="F1824" i="16"/>
  <c r="H1824" i="16"/>
  <c r="E1824" i="16"/>
  <c r="B1825" i="16" l="1"/>
  <c r="G1825" i="16" l="1"/>
  <c r="J1825" i="16"/>
  <c r="F1825" i="16"/>
  <c r="C1825" i="16"/>
  <c r="D1825" i="16" s="1"/>
  <c r="H1825" i="16"/>
  <c r="I1825" i="16"/>
  <c r="E1825" i="16"/>
  <c r="B1826" i="16" l="1"/>
  <c r="C1826" i="16" l="1"/>
  <c r="D1826" i="16" s="1"/>
  <c r="E1826" i="16"/>
  <c r="I1826" i="16"/>
  <c r="G1826" i="16"/>
  <c r="J1826" i="16"/>
  <c r="F1826" i="16"/>
  <c r="H1826" i="16"/>
  <c r="B1827" i="16" l="1"/>
  <c r="E1827" i="16" l="1"/>
  <c r="H1827" i="16"/>
  <c r="I1827" i="16"/>
  <c r="G1827" i="16"/>
  <c r="C1827" i="16"/>
  <c r="D1827" i="16" s="1"/>
  <c r="F1827" i="16"/>
  <c r="J1827" i="16"/>
  <c r="B1828" i="16" l="1"/>
  <c r="J1828" i="16" l="1"/>
  <c r="G1828" i="16"/>
  <c r="E1828" i="16"/>
  <c r="H1828" i="16"/>
  <c r="I1828" i="16"/>
  <c r="C1828" i="16"/>
  <c r="D1828" i="16" s="1"/>
  <c r="F1828" i="16"/>
  <c r="B1829" i="16" l="1"/>
  <c r="G1829" i="16" l="1"/>
  <c r="J1829" i="16"/>
  <c r="F1829" i="16"/>
  <c r="C1829" i="16"/>
  <c r="D1829" i="16" s="1"/>
  <c r="I1829" i="16"/>
  <c r="E1829" i="16"/>
  <c r="H1829" i="16"/>
  <c r="B1830" i="16" l="1"/>
  <c r="E1830" i="16" l="1"/>
  <c r="I1830" i="16"/>
  <c r="F1830" i="16"/>
  <c r="G1830" i="16"/>
  <c r="J1830" i="16"/>
  <c r="C1830" i="16"/>
  <c r="D1830" i="16" s="1"/>
  <c r="H1830" i="16"/>
  <c r="B1831" i="16" l="1"/>
  <c r="E1831" i="16" l="1"/>
  <c r="F1831" i="16"/>
  <c r="G1831" i="16"/>
  <c r="I1831" i="16"/>
  <c r="C1831" i="16"/>
  <c r="D1831" i="16" s="1"/>
  <c r="H1831" i="16"/>
  <c r="J1831" i="16"/>
  <c r="B1832" i="16" l="1"/>
  <c r="J1832" i="16" l="1"/>
  <c r="C1832" i="16"/>
  <c r="D1832" i="16" s="1"/>
  <c r="H1832" i="16"/>
  <c r="I1832" i="16"/>
  <c r="E1832" i="16"/>
  <c r="G1832" i="16"/>
  <c r="F1832" i="16"/>
  <c r="B1833" i="16" l="1"/>
  <c r="H1833" i="16" l="1"/>
  <c r="J1833" i="16"/>
  <c r="E1833" i="16"/>
  <c r="F1833" i="16"/>
  <c r="C1833" i="16"/>
  <c r="D1833" i="16" s="1"/>
  <c r="I1833" i="16"/>
  <c r="G1833" i="16"/>
  <c r="B1834" i="16" l="1"/>
  <c r="G1834" i="16" l="1"/>
  <c r="I1834" i="16"/>
  <c r="F1834" i="16"/>
  <c r="H1834" i="16"/>
  <c r="J1834" i="16"/>
  <c r="C1834" i="16"/>
  <c r="D1834" i="16" s="1"/>
  <c r="E1834" i="16"/>
  <c r="B1835" i="16" l="1"/>
  <c r="C1835" i="16" l="1"/>
  <c r="D1835" i="16" s="1"/>
  <c r="F1835" i="16"/>
  <c r="I1835" i="16"/>
  <c r="E1835" i="16"/>
  <c r="G1835" i="16"/>
  <c r="H1835" i="16"/>
  <c r="J1835" i="16"/>
  <c r="B1836" i="16" l="1"/>
  <c r="J1836" i="16" l="1"/>
  <c r="C1836" i="16"/>
  <c r="D1836" i="16" s="1"/>
  <c r="H1836" i="16"/>
  <c r="I1836" i="16"/>
  <c r="E1836" i="16"/>
  <c r="G1836" i="16"/>
  <c r="F1836" i="16"/>
  <c r="B1837" i="16" l="1"/>
  <c r="H1837" i="16" l="1"/>
  <c r="J1837" i="16"/>
  <c r="F1837" i="16"/>
  <c r="E1837" i="16"/>
  <c r="I1837" i="16"/>
  <c r="G1837" i="16"/>
  <c r="C1837" i="16"/>
  <c r="D1837" i="16" s="1"/>
  <c r="B1838" i="16" l="1"/>
  <c r="F1838" i="16" l="1"/>
  <c r="I1838" i="16"/>
  <c r="G1838" i="16"/>
  <c r="E1838" i="16"/>
  <c r="J1838" i="16"/>
  <c r="H1838" i="16"/>
  <c r="C1838" i="16"/>
  <c r="D1838" i="16" s="1"/>
  <c r="B1839" i="16" l="1"/>
  <c r="H1839" i="16" l="1"/>
  <c r="F1839" i="16"/>
  <c r="E1839" i="16"/>
  <c r="C1839" i="16"/>
  <c r="D1839" i="16" s="1"/>
  <c r="G1839" i="16"/>
  <c r="I1839" i="16"/>
  <c r="J1839" i="16"/>
  <c r="B1840" i="16" l="1"/>
  <c r="J1840" i="16" l="1"/>
  <c r="H1840" i="16"/>
  <c r="E1840" i="16"/>
  <c r="C1840" i="16"/>
  <c r="D1840" i="16" s="1"/>
  <c r="I1840" i="16"/>
  <c r="G1840" i="16"/>
  <c r="F1840" i="16"/>
  <c r="B1841" i="16" l="1"/>
  <c r="G1841" i="16" l="1"/>
  <c r="J1841" i="16"/>
  <c r="C1841" i="16"/>
  <c r="D1841" i="16" s="1"/>
  <c r="F1841" i="16"/>
  <c r="E1841" i="16"/>
  <c r="I1841" i="16"/>
  <c r="H1841" i="16"/>
  <c r="B1842" i="16" l="1"/>
  <c r="F1842" i="16" l="1"/>
  <c r="H1842" i="16"/>
  <c r="G1842" i="16"/>
  <c r="E1842" i="16"/>
  <c r="J1842" i="16"/>
  <c r="I1842" i="16"/>
  <c r="C1842" i="16"/>
  <c r="D1842" i="16" s="1"/>
  <c r="B1843" i="16" l="1"/>
  <c r="C1843" i="16" l="1"/>
  <c r="D1843" i="16" s="1"/>
  <c r="I1843" i="16"/>
  <c r="E1843" i="16"/>
  <c r="F1843" i="16"/>
  <c r="G1843" i="16"/>
  <c r="H1843" i="16"/>
  <c r="J1843" i="16"/>
  <c r="B1844" i="16" l="1"/>
  <c r="J1844" i="16" l="1"/>
  <c r="C1844" i="16"/>
  <c r="D1844" i="16" s="1"/>
  <c r="G1844" i="16"/>
  <c r="I1844" i="16"/>
  <c r="F1844" i="16"/>
  <c r="E1844" i="16"/>
  <c r="H1844" i="16"/>
  <c r="B1845" i="16" l="1"/>
  <c r="H1845" i="16" l="1"/>
  <c r="J1845" i="16"/>
  <c r="F1845" i="16"/>
  <c r="E1845" i="16"/>
  <c r="C1845" i="16"/>
  <c r="D1845" i="16" s="1"/>
  <c r="I1845" i="16"/>
  <c r="G1845" i="16"/>
  <c r="B1846" i="16" l="1"/>
  <c r="F1846" i="16" l="1"/>
  <c r="G1846" i="16"/>
  <c r="H1846" i="16"/>
  <c r="E1846" i="16"/>
  <c r="J1846" i="16"/>
  <c r="C1846" i="16"/>
  <c r="D1846" i="16" s="1"/>
  <c r="I1846" i="16"/>
  <c r="B1847" i="16" l="1"/>
  <c r="H1847" i="16" l="1"/>
  <c r="F1847" i="16"/>
  <c r="G1847" i="16"/>
  <c r="C1847" i="16"/>
  <c r="D1847" i="16" s="1"/>
  <c r="E1847" i="16"/>
  <c r="I1847" i="16"/>
  <c r="J1847" i="16"/>
  <c r="B1848" i="16" l="1"/>
  <c r="J1848" i="16" l="1"/>
  <c r="H1848" i="16"/>
  <c r="C1848" i="16"/>
  <c r="D1848" i="16" s="1"/>
  <c r="I1848" i="16"/>
  <c r="E1848" i="16"/>
  <c r="G1848" i="16"/>
  <c r="F1848" i="16"/>
  <c r="B1849" i="16" l="1"/>
  <c r="I1849" i="16" l="1"/>
  <c r="J1849" i="16"/>
  <c r="F1849" i="16"/>
  <c r="H1849" i="16"/>
  <c r="E1849" i="16"/>
  <c r="C1849" i="16"/>
  <c r="D1849" i="16" s="1"/>
  <c r="G1849" i="16"/>
  <c r="B1850" i="16" l="1"/>
  <c r="E1850" i="16" l="1"/>
  <c r="F1850" i="16"/>
  <c r="I1850" i="16"/>
  <c r="G1850" i="16"/>
  <c r="J1850" i="16"/>
  <c r="C1850" i="16"/>
  <c r="D1850" i="16" s="1"/>
  <c r="H1850" i="16"/>
  <c r="B1851" i="16" l="1"/>
  <c r="H1851" i="16" l="1"/>
  <c r="E1851" i="16"/>
  <c r="F1851" i="16"/>
  <c r="C1851" i="16"/>
  <c r="D1851" i="16" s="1"/>
  <c r="G1851" i="16"/>
  <c r="I1851" i="16"/>
  <c r="J1851" i="16"/>
  <c r="B1852" i="16" l="1"/>
  <c r="J1852" i="16" l="1"/>
  <c r="G1852" i="16"/>
  <c r="C1852" i="16"/>
  <c r="D1852" i="16" s="1"/>
  <c r="I1852" i="16"/>
  <c r="E1852" i="16"/>
  <c r="H1852" i="16"/>
  <c r="F1852" i="16"/>
  <c r="B1853" i="16" l="1"/>
  <c r="H1853" i="16" l="1"/>
  <c r="J1853" i="16"/>
  <c r="F1853" i="16"/>
  <c r="G1853" i="16"/>
  <c r="C1853" i="16"/>
  <c r="D1853" i="16" s="1"/>
  <c r="I1853" i="16"/>
  <c r="E1853" i="16"/>
  <c r="B1854" i="16" l="1"/>
  <c r="I1854" i="16" l="1"/>
  <c r="H1854" i="16"/>
  <c r="G1854" i="16"/>
  <c r="F1854" i="16"/>
  <c r="J1854" i="16"/>
  <c r="E1854" i="16"/>
  <c r="C1854" i="16"/>
  <c r="D1854" i="16" s="1"/>
  <c r="B1855" i="16" l="1"/>
  <c r="H1855" i="16" l="1"/>
  <c r="F1855" i="16"/>
  <c r="G1855" i="16"/>
  <c r="E1855" i="16"/>
  <c r="C1855" i="16"/>
  <c r="D1855" i="16" s="1"/>
  <c r="I1855" i="16"/>
  <c r="J1855" i="16"/>
  <c r="B1856" i="16" l="1"/>
  <c r="J1856" i="16" l="1"/>
  <c r="C1856" i="16"/>
  <c r="D1856" i="16" s="1"/>
  <c r="H1856" i="16"/>
  <c r="I1856" i="16"/>
  <c r="F1856" i="16"/>
  <c r="E1856" i="16"/>
  <c r="G1856" i="16"/>
  <c r="B1857" i="16" l="1"/>
  <c r="E1857" i="16" l="1"/>
  <c r="J1857" i="16"/>
  <c r="F1857" i="16"/>
  <c r="I1857" i="16"/>
  <c r="H1857" i="16"/>
  <c r="C1857" i="16"/>
  <c r="D1857" i="16" s="1"/>
  <c r="G1857" i="16"/>
  <c r="B1858" i="16" l="1"/>
  <c r="E1858" i="16" l="1"/>
  <c r="H1858" i="16"/>
  <c r="F1858" i="16"/>
  <c r="G1858" i="16"/>
  <c r="J1858" i="16"/>
  <c r="I1858" i="16"/>
  <c r="C1858" i="16"/>
  <c r="D1858" i="16" s="1"/>
  <c r="B1859" i="16" l="1"/>
  <c r="F1859" i="16" l="1"/>
  <c r="G1859" i="16"/>
  <c r="I1859" i="16"/>
  <c r="E1859" i="16"/>
  <c r="C1859" i="16"/>
  <c r="D1859" i="16" s="1"/>
  <c r="H1859" i="16"/>
  <c r="J1859" i="16"/>
  <c r="B1860" i="16" l="1"/>
  <c r="J1860" i="16" l="1"/>
  <c r="H1860" i="16"/>
  <c r="F1860" i="16"/>
  <c r="G1860" i="16"/>
  <c r="I1860" i="16"/>
  <c r="E1860" i="16"/>
  <c r="C1860" i="16"/>
  <c r="D1860" i="16" s="1"/>
  <c r="B1861" i="16" l="1"/>
  <c r="G1861" i="16" l="1"/>
  <c r="J1861" i="16"/>
  <c r="H1861" i="16"/>
  <c r="E1861" i="16"/>
  <c r="C1861" i="16"/>
  <c r="D1861" i="16" s="1"/>
  <c r="I1861" i="16"/>
  <c r="F1861" i="16"/>
  <c r="B1862" i="16" l="1"/>
  <c r="I1862" i="16" l="1"/>
  <c r="H1862" i="16"/>
  <c r="C1862" i="16"/>
  <c r="D1862" i="16" s="1"/>
  <c r="J1862" i="16"/>
  <c r="E1862" i="16"/>
  <c r="G1862" i="16"/>
  <c r="F1862" i="16"/>
  <c r="B1863" i="16" l="1"/>
  <c r="C1863" i="16" l="1"/>
  <c r="D1863" i="16" s="1"/>
  <c r="G1863" i="16"/>
  <c r="I1863" i="16"/>
  <c r="E1863" i="16"/>
  <c r="F1863" i="16"/>
  <c r="H1863" i="16"/>
  <c r="J1863" i="16"/>
  <c r="B1864" i="16" l="1"/>
  <c r="J1864" i="16" l="1"/>
  <c r="E1864" i="16"/>
  <c r="I1864" i="16"/>
  <c r="H1864" i="16"/>
  <c r="F1864" i="16"/>
  <c r="G1864" i="16"/>
  <c r="C1864" i="16"/>
  <c r="D1864" i="16" s="1"/>
  <c r="B1865" i="16" l="1"/>
  <c r="C1865" i="16" l="1"/>
  <c r="D1865" i="16" s="1"/>
  <c r="J1865" i="16"/>
  <c r="F1865" i="16"/>
  <c r="H1865" i="16"/>
  <c r="I1865" i="16"/>
  <c r="E1865" i="16"/>
  <c r="G1865" i="16"/>
  <c r="B1866" i="16" l="1"/>
  <c r="F1866" i="16" l="1"/>
  <c r="C1866" i="16"/>
  <c r="D1866" i="16" s="1"/>
  <c r="G1866" i="16"/>
  <c r="J1866" i="16"/>
  <c r="I1866" i="16"/>
  <c r="E1866" i="16"/>
  <c r="H1866" i="16"/>
  <c r="B1867" i="16" l="1"/>
  <c r="F1867" i="16" l="1"/>
  <c r="H1867" i="16"/>
  <c r="E1867" i="16"/>
  <c r="G1867" i="16"/>
  <c r="C1867" i="16"/>
  <c r="D1867" i="16" s="1"/>
  <c r="I1867" i="16"/>
  <c r="J1867" i="16"/>
  <c r="B1868" i="16" l="1"/>
  <c r="J1868" i="16" l="1"/>
  <c r="H1868" i="16"/>
  <c r="G1868" i="16"/>
  <c r="E1868" i="16"/>
  <c r="F1868" i="16"/>
  <c r="I1868" i="16"/>
  <c r="C1868" i="16"/>
  <c r="D1868" i="16" s="1"/>
  <c r="B1869" i="16" l="1"/>
  <c r="G1869" i="16" l="1"/>
  <c r="J1869" i="16"/>
  <c r="I1869" i="16"/>
  <c r="F1869" i="16"/>
  <c r="C1869" i="16"/>
  <c r="D1869" i="16" s="1"/>
  <c r="H1869" i="16"/>
  <c r="E1869" i="16"/>
  <c r="B1870" i="16" l="1"/>
  <c r="G1870" i="16" l="1"/>
  <c r="C1870" i="16"/>
  <c r="D1870" i="16" s="1"/>
  <c r="E1870" i="16"/>
  <c r="J1870" i="16"/>
  <c r="H1870" i="16"/>
  <c r="I1870" i="16"/>
  <c r="F1870" i="16"/>
  <c r="B1871" i="16" l="1"/>
  <c r="H1871" i="16" l="1"/>
  <c r="C1871" i="16"/>
  <c r="D1871" i="16" s="1"/>
  <c r="E1871" i="16"/>
  <c r="F1871" i="16"/>
  <c r="G1871" i="16"/>
  <c r="I1871" i="16"/>
  <c r="J1871" i="16"/>
  <c r="B1872" i="16" l="1"/>
  <c r="J1872" i="16" l="1"/>
  <c r="E1872" i="16"/>
  <c r="G1872" i="16"/>
  <c r="H1872" i="16"/>
  <c r="I1872" i="16"/>
  <c r="F1872" i="16"/>
  <c r="C1872" i="16"/>
  <c r="D1872" i="16" s="1"/>
  <c r="B1873" i="16" l="1"/>
  <c r="G1873" i="16" l="1"/>
  <c r="J1873" i="16"/>
  <c r="F1873" i="16"/>
  <c r="I1873" i="16"/>
  <c r="E1873" i="16"/>
  <c r="C1873" i="16"/>
  <c r="D1873" i="16" s="1"/>
  <c r="H1873" i="16"/>
  <c r="B1874" i="16" l="1"/>
  <c r="E1874" i="16" l="1"/>
  <c r="C1874" i="16"/>
  <c r="D1874" i="16" s="1"/>
  <c r="G1874" i="16"/>
  <c r="J1874" i="16"/>
  <c r="F1874" i="16"/>
  <c r="I1874" i="16"/>
  <c r="H1874" i="16"/>
  <c r="B1875" i="16" l="1"/>
  <c r="H1875" i="16" l="1"/>
  <c r="I1875" i="16"/>
  <c r="E1875" i="16"/>
  <c r="G1875" i="16"/>
  <c r="C1875" i="16"/>
  <c r="D1875" i="16" s="1"/>
  <c r="F1875" i="16"/>
  <c r="J1875" i="16"/>
  <c r="B1876" i="16" l="1"/>
  <c r="J1876" i="16" l="1"/>
  <c r="E1876" i="16"/>
  <c r="C1876" i="16"/>
  <c r="D1876" i="16" s="1"/>
  <c r="F1876" i="16"/>
  <c r="H1876" i="16"/>
  <c r="G1876" i="16"/>
  <c r="I1876" i="16"/>
  <c r="B1877" i="16" l="1"/>
  <c r="G1877" i="16" l="1"/>
  <c r="J1877" i="16"/>
  <c r="C1877" i="16"/>
  <c r="D1877" i="16" s="1"/>
  <c r="E1877" i="16"/>
  <c r="I1877" i="16"/>
  <c r="H1877" i="16"/>
  <c r="F1877" i="16"/>
  <c r="B1878" i="16" l="1"/>
  <c r="C1878" i="16" l="1"/>
  <c r="D1878" i="16" s="1"/>
  <c r="E1878" i="16"/>
  <c r="G1878" i="16"/>
  <c r="J1878" i="16"/>
  <c r="H1878" i="16"/>
  <c r="F1878" i="16"/>
  <c r="I1878" i="16"/>
  <c r="B1879" i="16" l="1"/>
  <c r="I1879" i="16" l="1"/>
  <c r="H1879" i="16"/>
  <c r="F1879" i="16"/>
  <c r="G1879" i="16"/>
  <c r="E1879" i="16"/>
  <c r="C1879" i="16"/>
  <c r="D1879" i="16" s="1"/>
  <c r="J1879" i="16"/>
  <c r="B1880" i="16" l="1"/>
  <c r="J1880" i="16" l="1"/>
  <c r="F1880" i="16"/>
  <c r="E1880" i="16"/>
  <c r="G1880" i="16"/>
  <c r="C1880" i="16"/>
  <c r="D1880" i="16" s="1"/>
  <c r="I1880" i="16"/>
  <c r="H1880" i="16"/>
  <c r="B1881" i="16" l="1"/>
  <c r="G1881" i="16" l="1"/>
  <c r="J1881" i="16"/>
  <c r="E1881" i="16"/>
  <c r="C1881" i="16"/>
  <c r="D1881" i="16" s="1"/>
  <c r="I1881" i="16"/>
  <c r="H1881" i="16"/>
  <c r="F1881" i="16"/>
  <c r="B1882" i="16" l="1"/>
  <c r="J1882" i="16" l="1"/>
  <c r="C1882" i="16"/>
  <c r="D1882" i="16" s="1"/>
  <c r="F1882" i="16"/>
  <c r="E1882" i="16"/>
  <c r="H1882" i="16"/>
  <c r="I1882" i="16"/>
  <c r="G1882" i="16"/>
  <c r="B1883" i="16" l="1"/>
  <c r="I1883" i="16" l="1"/>
  <c r="F1883" i="16"/>
  <c r="E1883" i="16"/>
  <c r="J1883" i="16"/>
  <c r="G1883" i="16"/>
  <c r="C1883" i="16"/>
  <c r="D1883" i="16" s="1"/>
  <c r="H1883" i="16"/>
  <c r="B1884" i="16" l="1"/>
  <c r="H1884" i="16" l="1"/>
  <c r="J1884" i="16"/>
  <c r="C1884" i="16"/>
  <c r="D1884" i="16" s="1"/>
  <c r="E1884" i="16"/>
  <c r="F1884" i="16"/>
  <c r="G1884" i="16"/>
  <c r="I1884" i="16"/>
  <c r="B1885" i="16" l="1"/>
  <c r="E1885" i="16" l="1"/>
  <c r="I1885" i="16"/>
  <c r="J1885" i="16"/>
  <c r="C1885" i="16"/>
  <c r="D1885" i="16" s="1"/>
  <c r="G1885" i="16"/>
  <c r="H1885" i="16"/>
  <c r="F1885" i="16"/>
  <c r="B1886" i="16" l="1"/>
  <c r="I1886" i="16" l="1"/>
  <c r="H1886" i="16"/>
  <c r="F1886" i="16"/>
  <c r="E1886" i="16"/>
  <c r="G1886" i="16"/>
  <c r="J1886" i="16"/>
  <c r="C1886" i="16"/>
  <c r="D1886" i="16" s="1"/>
  <c r="B1887" i="16" l="1"/>
  <c r="C1887" i="16" l="1"/>
  <c r="D1887" i="16" s="1"/>
  <c r="F1887" i="16"/>
  <c r="I1887" i="16"/>
  <c r="H1887" i="16"/>
  <c r="G1887" i="16"/>
  <c r="E1887" i="16"/>
  <c r="J1887" i="16"/>
  <c r="B1888" i="16" l="1"/>
  <c r="C1888" i="16" l="1"/>
  <c r="D1888" i="16" s="1"/>
  <c r="J1888" i="16"/>
  <c r="F1888" i="16"/>
  <c r="E1888" i="16"/>
  <c r="H1888" i="16"/>
  <c r="G1888" i="16"/>
  <c r="I1888" i="16"/>
  <c r="B1889" i="16" l="1"/>
  <c r="C1889" i="16" l="1"/>
  <c r="D1889" i="16" s="1"/>
  <c r="J1889" i="16"/>
  <c r="F1889" i="16"/>
  <c r="G1889" i="16"/>
  <c r="E1889" i="16"/>
  <c r="H1889" i="16"/>
  <c r="I1889" i="16"/>
  <c r="B1890" i="16" l="1"/>
  <c r="E1890" i="16" l="1"/>
  <c r="G1890" i="16"/>
  <c r="I1890" i="16"/>
  <c r="F1890" i="16"/>
  <c r="H1890" i="16"/>
  <c r="J1890" i="16"/>
  <c r="C1890" i="16"/>
  <c r="D1890" i="16" s="1"/>
  <c r="B1891" i="16" l="1"/>
  <c r="G1891" i="16" l="1"/>
  <c r="I1891" i="16"/>
  <c r="F1891" i="16"/>
  <c r="C1891" i="16"/>
  <c r="D1891" i="16" s="1"/>
  <c r="E1891" i="16"/>
  <c r="H1891" i="16"/>
  <c r="J1891" i="16"/>
  <c r="B1892" i="16" l="1"/>
  <c r="E1892" i="16" l="1"/>
  <c r="J1892" i="16"/>
  <c r="F1892" i="16"/>
  <c r="H1892" i="16"/>
  <c r="G1892" i="16"/>
  <c r="C1892" i="16"/>
  <c r="D1892" i="16" s="1"/>
  <c r="I1892" i="16"/>
  <c r="B1893" i="16" l="1"/>
  <c r="C1893" i="16" l="1"/>
  <c r="D1893" i="16" s="1"/>
  <c r="H1893" i="16"/>
  <c r="J1893" i="16"/>
  <c r="E1893" i="16"/>
  <c r="G1893" i="16"/>
  <c r="F1893" i="16"/>
  <c r="I1893" i="16"/>
  <c r="B1894" i="16" l="1"/>
  <c r="C1894" i="16" l="1"/>
  <c r="D1894" i="16" s="1"/>
  <c r="I1894" i="16"/>
  <c r="G1894" i="16"/>
  <c r="H1894" i="16"/>
  <c r="J1894" i="16"/>
  <c r="E1894" i="16"/>
  <c r="F1894" i="16"/>
  <c r="B1895" i="16" l="1"/>
  <c r="H1895" i="16" l="1"/>
  <c r="E1895" i="16"/>
  <c r="F1895" i="16"/>
  <c r="C1895" i="16"/>
  <c r="D1895" i="16" s="1"/>
  <c r="G1895" i="16"/>
  <c r="I1895" i="16"/>
  <c r="J1895" i="16"/>
  <c r="B1896" i="16" l="1"/>
  <c r="C1896" i="16" l="1"/>
  <c r="D1896" i="16" s="1"/>
  <c r="J1896" i="16"/>
  <c r="H1896" i="16"/>
  <c r="F1896" i="16"/>
  <c r="E1896" i="16"/>
  <c r="G1896" i="16"/>
  <c r="I1896" i="16"/>
  <c r="B1897" i="16" l="1"/>
  <c r="C1897" i="16" l="1"/>
  <c r="D1897" i="16" s="1"/>
  <c r="I1897" i="16"/>
  <c r="J1897" i="16"/>
  <c r="E1897" i="16"/>
  <c r="G1897" i="16"/>
  <c r="H1897" i="16"/>
  <c r="F1897" i="16"/>
  <c r="B1898" i="16" l="1"/>
  <c r="E1898" i="16" l="1"/>
  <c r="F1898" i="16"/>
  <c r="H1898" i="16"/>
  <c r="G1898" i="16"/>
  <c r="I1898" i="16"/>
  <c r="J1898" i="16"/>
  <c r="C1898" i="16"/>
  <c r="D1898" i="16" s="1"/>
  <c r="B1899" i="16" l="1"/>
  <c r="F1899" i="16" l="1"/>
  <c r="I1899" i="16"/>
  <c r="G1899" i="16"/>
  <c r="E1899" i="16"/>
  <c r="C1899" i="16"/>
  <c r="D1899" i="16" s="1"/>
  <c r="H1899" i="16"/>
  <c r="J1899" i="16"/>
  <c r="B1900" i="16" l="1"/>
  <c r="E1900" i="16" l="1"/>
  <c r="J1900" i="16"/>
  <c r="H1900" i="16"/>
  <c r="C1900" i="16"/>
  <c r="D1900" i="16" s="1"/>
  <c r="F1900" i="16"/>
  <c r="G1900" i="16"/>
  <c r="I1900" i="16"/>
  <c r="B1901" i="16" l="1"/>
  <c r="H1901" i="16" l="1"/>
  <c r="E1901" i="16"/>
  <c r="J1901" i="16"/>
  <c r="C1901" i="16"/>
  <c r="D1901" i="16" s="1"/>
  <c r="I1901" i="16"/>
  <c r="F1901" i="16"/>
  <c r="G1901" i="16"/>
  <c r="B1902" i="16" l="1"/>
  <c r="H1902" i="16" l="1"/>
  <c r="C1902" i="16"/>
  <c r="D1902" i="16" s="1"/>
  <c r="G1902" i="16"/>
  <c r="F1902" i="16"/>
  <c r="J1902" i="16"/>
  <c r="E1902" i="16"/>
  <c r="I1902" i="16"/>
  <c r="B1903" i="16" l="1"/>
  <c r="C1903" i="16" l="1"/>
  <c r="D1903" i="16" s="1"/>
  <c r="I1903" i="16"/>
  <c r="F1903" i="16"/>
  <c r="E1903" i="16"/>
  <c r="G1903" i="16"/>
  <c r="H1903" i="16"/>
  <c r="J1903" i="16"/>
  <c r="B1904" i="16" l="1"/>
  <c r="F1904" i="16" l="1"/>
  <c r="J1904" i="16"/>
  <c r="C1904" i="16"/>
  <c r="D1904" i="16" s="1"/>
  <c r="G1904" i="16"/>
  <c r="I1904" i="16"/>
  <c r="E1904" i="16"/>
  <c r="H1904" i="16"/>
  <c r="B1905" i="16" l="1"/>
  <c r="H1905" i="16" l="1"/>
  <c r="E1905" i="16"/>
  <c r="J1905" i="16"/>
  <c r="F1905" i="16"/>
  <c r="G1905" i="16"/>
  <c r="I1905" i="16"/>
  <c r="C1905" i="16"/>
  <c r="D1905" i="16" s="1"/>
  <c r="B1906" i="16" l="1"/>
  <c r="E1906" i="16" l="1"/>
  <c r="H1906" i="16"/>
  <c r="I1906" i="16"/>
  <c r="F1906" i="16"/>
  <c r="G1906" i="16"/>
  <c r="J1906" i="16"/>
  <c r="C1906" i="16"/>
  <c r="D1906" i="16" s="1"/>
  <c r="B1907" i="16" l="1"/>
  <c r="G1907" i="16" l="1"/>
  <c r="I1907" i="16"/>
  <c r="F1907" i="16"/>
  <c r="E1907" i="16"/>
  <c r="C1907" i="16"/>
  <c r="D1907" i="16" s="1"/>
  <c r="H1907" i="16"/>
  <c r="J1907" i="16"/>
  <c r="B1908" i="16" l="1"/>
  <c r="F1908" i="16" l="1"/>
  <c r="J1908" i="16"/>
  <c r="H1908" i="16"/>
  <c r="G1908" i="16"/>
  <c r="E1908" i="16"/>
  <c r="C1908" i="16"/>
  <c r="D1908" i="16" s="1"/>
  <c r="I1908" i="16"/>
  <c r="B1909" i="16" l="1"/>
  <c r="G1909" i="16" l="1"/>
  <c r="H1909" i="16"/>
  <c r="J1909" i="16"/>
  <c r="F1909" i="16"/>
  <c r="E1909" i="16"/>
  <c r="I1909" i="16"/>
  <c r="C1909" i="16"/>
  <c r="D1909" i="16" s="1"/>
  <c r="B1910" i="16" l="1"/>
  <c r="I1910" i="16" l="1"/>
  <c r="C1910" i="16"/>
  <c r="D1910" i="16" s="1"/>
  <c r="H1910" i="16"/>
  <c r="G1910" i="16"/>
  <c r="J1910" i="16"/>
  <c r="F1910" i="16"/>
  <c r="E1910" i="16"/>
  <c r="B1911" i="16" l="1"/>
  <c r="H1911" i="16" l="1"/>
  <c r="F1911" i="16"/>
  <c r="E1911" i="16"/>
  <c r="G1911" i="16"/>
  <c r="C1911" i="16"/>
  <c r="D1911" i="16" s="1"/>
  <c r="I1911" i="16"/>
  <c r="J1911" i="16"/>
  <c r="B1912" i="16" l="1"/>
  <c r="H1912" i="16" l="1"/>
  <c r="J1912" i="16"/>
  <c r="F1912" i="16"/>
  <c r="G1912" i="16"/>
  <c r="E1912" i="16"/>
  <c r="C1912" i="16"/>
  <c r="D1912" i="16" s="1"/>
  <c r="I1912" i="16"/>
  <c r="B1913" i="16" l="1"/>
  <c r="C1913" i="16" l="1"/>
  <c r="D1913" i="16" s="1"/>
  <c r="J1913" i="16"/>
  <c r="G1913" i="16"/>
  <c r="E1913" i="16"/>
  <c r="H1913" i="16"/>
  <c r="F1913" i="16"/>
  <c r="I1913" i="16"/>
  <c r="B1914" i="16" l="1"/>
  <c r="C1914" i="16" l="1"/>
  <c r="D1914" i="16" s="1"/>
  <c r="F1914" i="16"/>
  <c r="H1914" i="16"/>
  <c r="I1914" i="16"/>
  <c r="J1914" i="16"/>
  <c r="E1914" i="16"/>
  <c r="G1914" i="16"/>
  <c r="B1915" i="16" l="1"/>
  <c r="F1915" i="16" l="1"/>
  <c r="E1915" i="16"/>
  <c r="H1915" i="16"/>
  <c r="C1915" i="16"/>
  <c r="D1915" i="16" s="1"/>
  <c r="G1915" i="16"/>
  <c r="I1915" i="16"/>
  <c r="J1915" i="16"/>
  <c r="B1916" i="16" l="1"/>
  <c r="H1916" i="16" l="1"/>
  <c r="J1916" i="16"/>
  <c r="F1916" i="16"/>
  <c r="E1916" i="16"/>
  <c r="G1916" i="16"/>
  <c r="C1916" i="16"/>
  <c r="D1916" i="16" s="1"/>
  <c r="I1916" i="16"/>
  <c r="B1917" i="16" l="1"/>
  <c r="H1917" i="16" l="1"/>
  <c r="E1917" i="16"/>
  <c r="J1917" i="16"/>
  <c r="C1917" i="16"/>
  <c r="D1917" i="16" s="1"/>
  <c r="F1917" i="16"/>
  <c r="I1917" i="16"/>
  <c r="G1917" i="16"/>
  <c r="B1918" i="16" l="1"/>
  <c r="F1918" i="16" l="1"/>
  <c r="C1918" i="16"/>
  <c r="D1918" i="16" s="1"/>
  <c r="H1918" i="16"/>
  <c r="G1918" i="16"/>
  <c r="J1918" i="16"/>
  <c r="I1918" i="16"/>
  <c r="E1918" i="16"/>
  <c r="B1919" i="16" l="1"/>
  <c r="I1919" i="16" l="1"/>
  <c r="F1919" i="16"/>
  <c r="C1919" i="16"/>
  <c r="D1919" i="16" s="1"/>
  <c r="E1919" i="16"/>
  <c r="G1919" i="16"/>
  <c r="H1919" i="16"/>
  <c r="J1919" i="16"/>
  <c r="B1920" i="16" l="1"/>
  <c r="H1920" i="16" l="1"/>
  <c r="J1920" i="16"/>
  <c r="E1920" i="16"/>
  <c r="C1920" i="16"/>
  <c r="D1920" i="16" s="1"/>
  <c r="F1920" i="16"/>
  <c r="G1920" i="16"/>
  <c r="I1920" i="16"/>
  <c r="B1921" i="16" l="1"/>
  <c r="G1921" i="16" l="1"/>
  <c r="F1921" i="16"/>
  <c r="J1921" i="16"/>
  <c r="E1921" i="16"/>
  <c r="H1921" i="16"/>
  <c r="I1921" i="16"/>
  <c r="C1921" i="16"/>
  <c r="D1921" i="16" s="1"/>
  <c r="B1922" i="16" l="1"/>
  <c r="F1922" i="16" l="1"/>
  <c r="C1922" i="16"/>
  <c r="D1922" i="16" s="1"/>
  <c r="H1922" i="16"/>
  <c r="G1922" i="16"/>
  <c r="J1922" i="16"/>
  <c r="I1922" i="16"/>
  <c r="E1922" i="16"/>
  <c r="B1923" i="16" l="1"/>
  <c r="I1923" i="16" l="1"/>
  <c r="H1923" i="16"/>
  <c r="G1923" i="16"/>
  <c r="C1923" i="16"/>
  <c r="D1923" i="16" s="1"/>
  <c r="F1923" i="16"/>
  <c r="E1923" i="16"/>
  <c r="J1923" i="16"/>
  <c r="B1924" i="16" l="1"/>
  <c r="I1924" i="16" l="1"/>
  <c r="J1924" i="16"/>
  <c r="H1924" i="16"/>
  <c r="F1924" i="16"/>
  <c r="G1924" i="16"/>
  <c r="C1924" i="16"/>
  <c r="D1924" i="16" s="1"/>
  <c r="E1924" i="16"/>
  <c r="B1925" i="16" l="1"/>
  <c r="F1925" i="16" l="1"/>
  <c r="G1925" i="16"/>
  <c r="J1925" i="16"/>
  <c r="C1925" i="16"/>
  <c r="D1925" i="16" s="1"/>
  <c r="H1925" i="16"/>
  <c r="E1925" i="16"/>
  <c r="I1925" i="16"/>
  <c r="B1926" i="16" l="1"/>
  <c r="F1926" i="16" l="1"/>
  <c r="G1926" i="16"/>
  <c r="I1926" i="16"/>
  <c r="E1926" i="16"/>
  <c r="H1926" i="16"/>
  <c r="J1926" i="16"/>
  <c r="C1926" i="16"/>
  <c r="D1926" i="16" s="1"/>
  <c r="B1927" i="16" l="1"/>
  <c r="C1927" i="16" l="1"/>
  <c r="D1927" i="16" s="1"/>
  <c r="H1927" i="16"/>
  <c r="F1927" i="16"/>
  <c r="G1927" i="16"/>
  <c r="E1927" i="16"/>
  <c r="I1927" i="16"/>
  <c r="J1927" i="16"/>
  <c r="B1928" i="16" l="1"/>
  <c r="F1928" i="16" l="1"/>
  <c r="J1928" i="16"/>
  <c r="I1928" i="16"/>
  <c r="H1928" i="16"/>
  <c r="G1928" i="16"/>
  <c r="C1928" i="16"/>
  <c r="D1928" i="16" s="1"/>
  <c r="E1928" i="16"/>
  <c r="B1929" i="16" l="1"/>
  <c r="C1929" i="16" l="1"/>
  <c r="D1929" i="16" s="1"/>
  <c r="F1929" i="16"/>
  <c r="J1929" i="16"/>
  <c r="H1929" i="16"/>
  <c r="G1929" i="16"/>
  <c r="E1929" i="16"/>
  <c r="I1929" i="16"/>
  <c r="B1930" i="16" l="1"/>
  <c r="C1930" i="16" l="1"/>
  <c r="D1930" i="16" s="1"/>
  <c r="H1930" i="16"/>
  <c r="I1930" i="16"/>
  <c r="E1930" i="16"/>
  <c r="J1930" i="16"/>
  <c r="F1930" i="16"/>
  <c r="G1930" i="16"/>
  <c r="B1931" i="16" l="1"/>
  <c r="C1931" i="16" l="1"/>
  <c r="D1931" i="16" s="1"/>
  <c r="I1931" i="16"/>
  <c r="F1931" i="16"/>
  <c r="H1931" i="16"/>
  <c r="G1931" i="16"/>
  <c r="E1931" i="16"/>
  <c r="J1931" i="16"/>
  <c r="B1932" i="16" l="1"/>
  <c r="H1932" i="16" l="1"/>
  <c r="J1932" i="16"/>
  <c r="E1932" i="16"/>
  <c r="C1932" i="16"/>
  <c r="D1932" i="16" s="1"/>
  <c r="F1932" i="16"/>
  <c r="G1932" i="16"/>
  <c r="I1932" i="16"/>
  <c r="B1933" i="16" l="1"/>
  <c r="C1933" i="16" l="1"/>
  <c r="D1933" i="16" s="1"/>
  <c r="J1933" i="16"/>
  <c r="H1933" i="16"/>
  <c r="G1933" i="16"/>
  <c r="I1933" i="16"/>
  <c r="F1933" i="16"/>
  <c r="E1933" i="16"/>
  <c r="B1934" i="16" l="1"/>
  <c r="I1934" i="16" l="1"/>
  <c r="E1934" i="16"/>
  <c r="C1934" i="16"/>
  <c r="D1934" i="16" s="1"/>
  <c r="G1934" i="16"/>
  <c r="J1934" i="16"/>
  <c r="H1934" i="16"/>
  <c r="F1934" i="16"/>
  <c r="B1935" i="16" l="1"/>
  <c r="H1935" i="16" l="1"/>
  <c r="I1935" i="16"/>
  <c r="G1935" i="16"/>
  <c r="C1935" i="16"/>
  <c r="D1935" i="16" s="1"/>
  <c r="F1935" i="16"/>
  <c r="E1935" i="16"/>
  <c r="J1935" i="16"/>
  <c r="B1936" i="16" l="1"/>
  <c r="H1936" i="16" l="1"/>
  <c r="J1936" i="16"/>
  <c r="C1936" i="16"/>
  <c r="D1936" i="16" s="1"/>
  <c r="E1936" i="16"/>
  <c r="F1936" i="16"/>
  <c r="G1936" i="16"/>
  <c r="I1936" i="16"/>
  <c r="B1937" i="16" l="1"/>
  <c r="H1937" i="16" l="1"/>
  <c r="G1937" i="16"/>
  <c r="J1937" i="16"/>
  <c r="C1937" i="16"/>
  <c r="D1937" i="16" s="1"/>
  <c r="I1937" i="16"/>
  <c r="E1937" i="16"/>
  <c r="F1937" i="16"/>
  <c r="B1938" i="16" l="1"/>
  <c r="C1938" i="16" l="1"/>
  <c r="D1938" i="16" s="1"/>
  <c r="E1938" i="16"/>
  <c r="H1938" i="16"/>
  <c r="I1938" i="16"/>
  <c r="G1938" i="16"/>
  <c r="J1938" i="16"/>
  <c r="F1938" i="16"/>
  <c r="B1939" i="16" l="1"/>
  <c r="F1939" i="16" l="1"/>
  <c r="I1939" i="16"/>
  <c r="H1939" i="16"/>
  <c r="C1939" i="16"/>
  <c r="D1939" i="16" s="1"/>
  <c r="G1939" i="16"/>
  <c r="E1939" i="16"/>
  <c r="J1939" i="16"/>
  <c r="B1940" i="16" l="1"/>
  <c r="H1940" i="16" l="1"/>
  <c r="J1940" i="16"/>
  <c r="E1940" i="16"/>
  <c r="C1940" i="16"/>
  <c r="D1940" i="16" s="1"/>
  <c r="F1940" i="16"/>
  <c r="G1940" i="16"/>
  <c r="I1940" i="16"/>
  <c r="B1941" i="16" l="1"/>
  <c r="C1941" i="16" l="1"/>
  <c r="D1941" i="16" s="1"/>
  <c r="J1941" i="16"/>
  <c r="F1941" i="16"/>
  <c r="G1941" i="16"/>
  <c r="I1941" i="16"/>
  <c r="H1941" i="16"/>
  <c r="E1941" i="16"/>
  <c r="B1942" i="16" l="1"/>
  <c r="H1942" i="16" l="1"/>
  <c r="C1942" i="16"/>
  <c r="D1942" i="16" s="1"/>
  <c r="E1942" i="16"/>
  <c r="G1942" i="16"/>
  <c r="J1942" i="16"/>
  <c r="I1942" i="16"/>
  <c r="F1942" i="16"/>
  <c r="B1943" i="16" l="1"/>
  <c r="G1943" i="16" l="1"/>
  <c r="F1943" i="16"/>
  <c r="H1943" i="16"/>
  <c r="C1943" i="16"/>
  <c r="D1943" i="16" s="1"/>
  <c r="I1943" i="16"/>
  <c r="E1943" i="16"/>
  <c r="J1943" i="16"/>
  <c r="B1944" i="16" l="1"/>
  <c r="H1944" i="16" l="1"/>
  <c r="J1944" i="16"/>
  <c r="E1944" i="16"/>
  <c r="F1944" i="16"/>
  <c r="C1944" i="16"/>
  <c r="D1944" i="16" s="1"/>
  <c r="G1944" i="16"/>
  <c r="I1944" i="16"/>
  <c r="B1945" i="16" l="1"/>
  <c r="C1945" i="16" l="1"/>
  <c r="D1945" i="16" s="1"/>
  <c r="J1945" i="16"/>
  <c r="G1945" i="16"/>
  <c r="I1945" i="16"/>
  <c r="F1945" i="16"/>
  <c r="E1945" i="16"/>
  <c r="H1945" i="16"/>
  <c r="B1946" i="16" l="1"/>
  <c r="C1946" i="16" l="1"/>
  <c r="D1946" i="16" s="1"/>
  <c r="G1946" i="16"/>
  <c r="E1946" i="16"/>
  <c r="I1946" i="16"/>
  <c r="J1946" i="16"/>
  <c r="H1946" i="16"/>
  <c r="F1946" i="16"/>
  <c r="B1947" i="16" l="1"/>
  <c r="F1947" i="16" l="1"/>
  <c r="C1947" i="16"/>
  <c r="D1947" i="16" s="1"/>
  <c r="I1947" i="16"/>
  <c r="G1947" i="16"/>
  <c r="H1947" i="16"/>
  <c r="E1947" i="16"/>
  <c r="J1947" i="16"/>
  <c r="B1948" i="16" l="1"/>
  <c r="E1948" i="16" l="1"/>
  <c r="J1948" i="16"/>
  <c r="F1948" i="16"/>
  <c r="I1948" i="16"/>
  <c r="G1948" i="16"/>
  <c r="C1948" i="16"/>
  <c r="D1948" i="16" s="1"/>
  <c r="H1948" i="16"/>
  <c r="B1949" i="16" l="1"/>
  <c r="C1949" i="16" l="1"/>
  <c r="D1949" i="16" s="1"/>
  <c r="J1949" i="16"/>
  <c r="H1949" i="16"/>
  <c r="G1949" i="16"/>
  <c r="I1949" i="16"/>
  <c r="F1949" i="16"/>
  <c r="E1949" i="16"/>
  <c r="B1950" i="16" l="1"/>
  <c r="C1950" i="16" l="1"/>
  <c r="D1950" i="16" s="1"/>
  <c r="H1950" i="16"/>
  <c r="I1950" i="16"/>
  <c r="G1950" i="16"/>
  <c r="E1950" i="16"/>
  <c r="J1950" i="16"/>
  <c r="F1950" i="16"/>
  <c r="B1951" i="16" l="1"/>
  <c r="I1951" i="16" l="1"/>
  <c r="H1951" i="16"/>
  <c r="C1951" i="16"/>
  <c r="D1951" i="16" s="1"/>
  <c r="G1951" i="16"/>
  <c r="F1951" i="16"/>
  <c r="E1951" i="16"/>
  <c r="J1951" i="16"/>
  <c r="B1952" i="16" l="1"/>
  <c r="F1952" i="16" l="1"/>
  <c r="J1952" i="16"/>
  <c r="C1952" i="16"/>
  <c r="D1952" i="16" s="1"/>
  <c r="G1952" i="16"/>
  <c r="I1952" i="16"/>
  <c r="E1952" i="16"/>
  <c r="H1952" i="16"/>
  <c r="B1953" i="16" l="1"/>
  <c r="C1953" i="16" l="1"/>
  <c r="D1953" i="16" s="1"/>
  <c r="J1953" i="16"/>
  <c r="G1953" i="16"/>
  <c r="H1953" i="16"/>
  <c r="I1953" i="16"/>
  <c r="F1953" i="16"/>
  <c r="E1953" i="16"/>
  <c r="B1954" i="16" l="1"/>
  <c r="H1954" i="16" l="1"/>
  <c r="C1954" i="16"/>
  <c r="D1954" i="16" s="1"/>
  <c r="G1954" i="16"/>
  <c r="E1954" i="16"/>
  <c r="J1954" i="16"/>
  <c r="F1954" i="16"/>
  <c r="I1954" i="16"/>
  <c r="B1955" i="16" l="1"/>
  <c r="H1955" i="16" l="1"/>
  <c r="I1955" i="16"/>
  <c r="C1955" i="16"/>
  <c r="D1955" i="16" s="1"/>
  <c r="F1955" i="16"/>
  <c r="G1955" i="16"/>
  <c r="E1955" i="16"/>
  <c r="J1955" i="16"/>
  <c r="B1956" i="16" l="1"/>
  <c r="E1956" i="16" l="1"/>
  <c r="J1956" i="16"/>
  <c r="C1956" i="16"/>
  <c r="D1956" i="16" s="1"/>
  <c r="I1956" i="16"/>
  <c r="F1956" i="16"/>
  <c r="G1956" i="16"/>
  <c r="H1956" i="16"/>
  <c r="B1957" i="16" l="1"/>
  <c r="C1957" i="16" l="1"/>
  <c r="D1957" i="16" s="1"/>
  <c r="J1957" i="16"/>
  <c r="E1957" i="16"/>
  <c r="G1957" i="16"/>
  <c r="I1957" i="16"/>
  <c r="F1957" i="16"/>
  <c r="H1957" i="16"/>
  <c r="B1958" i="16" l="1"/>
  <c r="C1958" i="16" l="1"/>
  <c r="D1958" i="16" s="1"/>
  <c r="E1958" i="16"/>
  <c r="I1958" i="16"/>
  <c r="G1958" i="16"/>
  <c r="J1958" i="16"/>
  <c r="H1958" i="16"/>
  <c r="F1958" i="16"/>
  <c r="B1959" i="16" l="1"/>
  <c r="H1959" i="16" l="1"/>
  <c r="I1959" i="16"/>
  <c r="C1959" i="16"/>
  <c r="D1959" i="16" s="1"/>
  <c r="F1959" i="16"/>
  <c r="G1959" i="16"/>
  <c r="E1959" i="16"/>
  <c r="J1959" i="16"/>
  <c r="B1960" i="16" l="1"/>
  <c r="H1960" i="16" l="1"/>
  <c r="J1960" i="16"/>
  <c r="C1960" i="16"/>
  <c r="D1960" i="16" s="1"/>
  <c r="E1960" i="16"/>
  <c r="F1960" i="16"/>
  <c r="G1960" i="16"/>
  <c r="I1960" i="16"/>
  <c r="B1961" i="16" l="1"/>
  <c r="G1961" i="16" l="1"/>
  <c r="H1961" i="16"/>
  <c r="J1961" i="16"/>
  <c r="C1961" i="16"/>
  <c r="D1961" i="16" s="1"/>
  <c r="I1961" i="16"/>
  <c r="F1961" i="16"/>
  <c r="E1961" i="16"/>
  <c r="B1962" i="16" l="1"/>
  <c r="C1962" i="16" l="1"/>
  <c r="D1962" i="16" s="1"/>
  <c r="I1962" i="16"/>
  <c r="E1962" i="16"/>
  <c r="G1962" i="16"/>
  <c r="J1962" i="16"/>
  <c r="H1962" i="16"/>
  <c r="F1962" i="16"/>
  <c r="B1963" i="16" l="1"/>
  <c r="I1963" i="16" l="1"/>
  <c r="H1963" i="16"/>
  <c r="F1963" i="16"/>
  <c r="G1963" i="16"/>
  <c r="E1963" i="16"/>
  <c r="C1963" i="16"/>
  <c r="D1963" i="16" s="1"/>
  <c r="J1963" i="16"/>
  <c r="B1964" i="16" l="1"/>
  <c r="E1964" i="16" l="1"/>
  <c r="J1964" i="16"/>
  <c r="I1964" i="16"/>
  <c r="C1964" i="16"/>
  <c r="D1964" i="16" s="1"/>
  <c r="H1964" i="16"/>
  <c r="F1964" i="16"/>
  <c r="G1964" i="16"/>
  <c r="B1965" i="16" l="1"/>
  <c r="F1965" i="16" l="1"/>
  <c r="H1965" i="16"/>
  <c r="J1965" i="16"/>
  <c r="E1965" i="16"/>
  <c r="G1965" i="16"/>
  <c r="C1965" i="16"/>
  <c r="D1965" i="16" s="1"/>
  <c r="I1965" i="16"/>
  <c r="B1966" i="16" l="1"/>
  <c r="C1966" i="16" l="1"/>
  <c r="D1966" i="16" s="1"/>
  <c r="F1966" i="16"/>
  <c r="E1966" i="16"/>
  <c r="I1966" i="16"/>
  <c r="G1966" i="16"/>
  <c r="J1966" i="16"/>
  <c r="H1966" i="16"/>
  <c r="B1967" i="16" l="1"/>
  <c r="E1967" i="16" l="1"/>
  <c r="C1967" i="16"/>
  <c r="D1967" i="16" s="1"/>
  <c r="F1967" i="16"/>
  <c r="H1967" i="16"/>
  <c r="G1967" i="16"/>
  <c r="I1967" i="16"/>
  <c r="J1967" i="16"/>
  <c r="B1968" i="16" l="1"/>
  <c r="I1968" i="16" l="1"/>
  <c r="J1968" i="16"/>
  <c r="H1968" i="16"/>
  <c r="C1968" i="16"/>
  <c r="D1968" i="16" s="1"/>
  <c r="E1968" i="16"/>
  <c r="G1968" i="16"/>
  <c r="F1968" i="16"/>
  <c r="B1969" i="16" l="1"/>
  <c r="E1969" i="16" l="1"/>
  <c r="H1969" i="16"/>
  <c r="J1969" i="16"/>
  <c r="G1969" i="16"/>
  <c r="F1969" i="16"/>
  <c r="C1969" i="16"/>
  <c r="D1969" i="16" s="1"/>
  <c r="I1969" i="16"/>
  <c r="B1970" i="16" l="1"/>
  <c r="I1970" i="16" l="1"/>
  <c r="E1970" i="16"/>
  <c r="C1970" i="16"/>
  <c r="D1970" i="16" s="1"/>
  <c r="G1970" i="16"/>
  <c r="J1970" i="16"/>
  <c r="H1970" i="16"/>
  <c r="F1970" i="16"/>
  <c r="B1971" i="16" l="1"/>
  <c r="C1971" i="16" l="1"/>
  <c r="D1971" i="16" s="1"/>
  <c r="E1971" i="16"/>
  <c r="H1971" i="16"/>
  <c r="G1971" i="16"/>
  <c r="F1971" i="16"/>
  <c r="I1971" i="16"/>
  <c r="J1971" i="16"/>
  <c r="B1972" i="16" l="1"/>
  <c r="C1972" i="16" l="1"/>
  <c r="D1972" i="16" s="1"/>
  <c r="J1972" i="16"/>
  <c r="I1972" i="16"/>
  <c r="E1972" i="16"/>
  <c r="H1972" i="16"/>
  <c r="G1972" i="16"/>
  <c r="F1972" i="16"/>
  <c r="B1973" i="16" l="1"/>
  <c r="F1973" i="16" l="1"/>
  <c r="I1973" i="16"/>
  <c r="J1973" i="16"/>
  <c r="E1973" i="16"/>
  <c r="G1973" i="16"/>
  <c r="C1973" i="16"/>
  <c r="D1973" i="16" s="1"/>
  <c r="H1973" i="16"/>
  <c r="B1974" i="16" l="1"/>
  <c r="F1974" i="16" l="1"/>
  <c r="I1974" i="16"/>
  <c r="C1974" i="16"/>
  <c r="D1974" i="16" s="1"/>
  <c r="G1974" i="16"/>
  <c r="J1974" i="16"/>
  <c r="H1974" i="16"/>
  <c r="E1974" i="16"/>
  <c r="B1975" i="16" l="1"/>
  <c r="F1975" i="16" l="1"/>
  <c r="C1975" i="16"/>
  <c r="D1975" i="16" s="1"/>
  <c r="H1975" i="16"/>
  <c r="E1975" i="16"/>
  <c r="G1975" i="16"/>
  <c r="I1975" i="16"/>
  <c r="J1975" i="16"/>
  <c r="B1976" i="16" l="1"/>
  <c r="I1976" i="16" l="1"/>
  <c r="J1976" i="16"/>
  <c r="H1976" i="16"/>
  <c r="E1976" i="16"/>
  <c r="C1976" i="16"/>
  <c r="D1976" i="16" s="1"/>
  <c r="G1976" i="16"/>
  <c r="F1976" i="16"/>
  <c r="B1977" i="16" l="1"/>
  <c r="F1977" i="16" l="1"/>
  <c r="I1977" i="16"/>
  <c r="J1977" i="16"/>
  <c r="E1977" i="16"/>
  <c r="G1977" i="16"/>
  <c r="C1977" i="16"/>
  <c r="D1977" i="16" s="1"/>
  <c r="H1977" i="16"/>
  <c r="B1978" i="16" l="1"/>
  <c r="I1978" i="16" l="1"/>
  <c r="F1978" i="16"/>
  <c r="C1978" i="16"/>
  <c r="D1978" i="16" s="1"/>
  <c r="G1978" i="16"/>
  <c r="J1978" i="16"/>
  <c r="H1978" i="16"/>
  <c r="E1978" i="16"/>
  <c r="B1979" i="16" l="1"/>
  <c r="F1979" i="16" l="1"/>
  <c r="E1979" i="16"/>
  <c r="C1979" i="16"/>
  <c r="D1979" i="16" s="1"/>
  <c r="H1979" i="16"/>
  <c r="G1979" i="16"/>
  <c r="I1979" i="16"/>
  <c r="J1979" i="16"/>
  <c r="B1980" i="16" l="1"/>
  <c r="C1980" i="16" l="1"/>
  <c r="D1980" i="16" s="1"/>
  <c r="J1980" i="16"/>
  <c r="G1980" i="16"/>
  <c r="E1980" i="16"/>
  <c r="I1980" i="16"/>
  <c r="H1980" i="16"/>
  <c r="F1980" i="16"/>
  <c r="B1981" i="16" l="1"/>
  <c r="I1981" i="16" l="1"/>
  <c r="F1981" i="16"/>
  <c r="J1981" i="16"/>
  <c r="E1981" i="16"/>
  <c r="G1981" i="16"/>
  <c r="C1981" i="16"/>
  <c r="D1981" i="16" s="1"/>
  <c r="H1981" i="16"/>
  <c r="B1982" i="16" l="1"/>
  <c r="G1982" i="16" l="1"/>
  <c r="F1982" i="16"/>
  <c r="I1982" i="16"/>
  <c r="C1982" i="16"/>
  <c r="D1982" i="16" s="1"/>
  <c r="J1982" i="16"/>
  <c r="H1982" i="16"/>
  <c r="E1982" i="16"/>
  <c r="B1983" i="16" l="1"/>
  <c r="C1983" i="16" l="1"/>
  <c r="D1983" i="16" s="1"/>
  <c r="E1983" i="16"/>
  <c r="F1983" i="16"/>
  <c r="H1983" i="16"/>
  <c r="G1983" i="16"/>
  <c r="I1983" i="16"/>
  <c r="J1983" i="16"/>
  <c r="B1984" i="16" l="1"/>
  <c r="I1984" i="16" l="1"/>
  <c r="J1984" i="16"/>
  <c r="C1984" i="16"/>
  <c r="D1984" i="16" s="1"/>
  <c r="H1984" i="16"/>
  <c r="E1984" i="16"/>
  <c r="G1984" i="16"/>
  <c r="F1984" i="16"/>
  <c r="B1985" i="16" l="1"/>
  <c r="F1985" i="16" l="1"/>
  <c r="I1985" i="16"/>
  <c r="J1985" i="16"/>
  <c r="E1985" i="16"/>
  <c r="G1985" i="16"/>
  <c r="C1985" i="16"/>
  <c r="D1985" i="16" s="1"/>
  <c r="H1985" i="16"/>
  <c r="B1986" i="16" l="1"/>
  <c r="F1986" i="16" l="1"/>
  <c r="E1986" i="16"/>
  <c r="C1986" i="16"/>
  <c r="D1986" i="16" s="1"/>
  <c r="G1986" i="16"/>
  <c r="J1986" i="16"/>
  <c r="H1986" i="16"/>
  <c r="I1986" i="16"/>
  <c r="B1987" i="16" l="1"/>
  <c r="H1987" i="16" l="1"/>
  <c r="E1987" i="16"/>
  <c r="C1987" i="16"/>
  <c r="D1987" i="16" s="1"/>
  <c r="G1987" i="16"/>
  <c r="F1987" i="16"/>
  <c r="I1987" i="16"/>
  <c r="J1987" i="16"/>
  <c r="B1988" i="16" l="1"/>
  <c r="C1988" i="16" l="1"/>
  <c r="D1988" i="16" s="1"/>
  <c r="J1988" i="16"/>
  <c r="I1988" i="16"/>
  <c r="E1988" i="16"/>
  <c r="H1988" i="16"/>
  <c r="G1988" i="16"/>
  <c r="F1988" i="16"/>
  <c r="B1989" i="16" l="1"/>
  <c r="I1989" i="16" l="1"/>
  <c r="C1989" i="16"/>
  <c r="D1989" i="16" s="1"/>
  <c r="F1989" i="16"/>
  <c r="G1989" i="16"/>
  <c r="J1989" i="16"/>
  <c r="H1989" i="16"/>
  <c r="E1989" i="16"/>
  <c r="B1990" i="16" l="1"/>
  <c r="H1990" i="16" l="1"/>
  <c r="J1990" i="16"/>
  <c r="F1990" i="16"/>
  <c r="I1990" i="16"/>
  <c r="E1990" i="16"/>
  <c r="G1990" i="16"/>
  <c r="C1990" i="16"/>
  <c r="D1990" i="16" s="1"/>
  <c r="B1991" i="16" l="1"/>
  <c r="F1991" i="16" l="1"/>
  <c r="C1991" i="16"/>
  <c r="D1991" i="16" s="1"/>
  <c r="J1991" i="16"/>
  <c r="H1991" i="16"/>
  <c r="G1991" i="16"/>
  <c r="I1991" i="16"/>
  <c r="E1991" i="16"/>
  <c r="B1992" i="16" l="1"/>
  <c r="I1992" i="16" l="1"/>
  <c r="F1992" i="16"/>
  <c r="E1992" i="16"/>
  <c r="C1992" i="16"/>
  <c r="D1992" i="16" s="1"/>
  <c r="J1992" i="16"/>
  <c r="G1992" i="16"/>
  <c r="H1992" i="16"/>
  <c r="B1993" i="16" l="1"/>
  <c r="G1993" i="16" l="1"/>
  <c r="C1993" i="16"/>
  <c r="D1993" i="16" s="1"/>
  <c r="H1993" i="16"/>
  <c r="F1993" i="16"/>
  <c r="I1993" i="16"/>
  <c r="E1993" i="16"/>
  <c r="J1993" i="16"/>
  <c r="B1994" i="16" l="1"/>
  <c r="H1994" i="16" l="1"/>
  <c r="J1994" i="16"/>
  <c r="C1994" i="16"/>
  <c r="D1994" i="16" s="1"/>
  <c r="F1994" i="16"/>
  <c r="I1994" i="16"/>
  <c r="G1994" i="16"/>
  <c r="E1994" i="16"/>
  <c r="B1995" i="16" l="1"/>
  <c r="E1995" i="16" l="1"/>
  <c r="C1995" i="16"/>
  <c r="D1995" i="16" s="1"/>
  <c r="J1995" i="16"/>
  <c r="I1995" i="16"/>
  <c r="G1995" i="16"/>
  <c r="F1995" i="16"/>
  <c r="H1995" i="16"/>
  <c r="B1996" i="16" l="1"/>
  <c r="F1996" i="16" l="1"/>
  <c r="C1996" i="16"/>
  <c r="D1996" i="16" s="1"/>
  <c r="H1996" i="16"/>
  <c r="G1996" i="16"/>
  <c r="J1996" i="16"/>
  <c r="I1996" i="16"/>
  <c r="E1996" i="16"/>
  <c r="B1997" i="16" l="1"/>
  <c r="F1997" i="16" l="1"/>
  <c r="C1997" i="16"/>
  <c r="D1997" i="16" s="1"/>
  <c r="I1997" i="16"/>
  <c r="E1997" i="16"/>
  <c r="H1997" i="16"/>
  <c r="J1997" i="16"/>
  <c r="G1997" i="16"/>
  <c r="B1998" i="16" l="1"/>
  <c r="H1998" i="16" l="1"/>
  <c r="J1998" i="16"/>
  <c r="E1998" i="16"/>
  <c r="I1998" i="16"/>
  <c r="C1998" i="16"/>
  <c r="D1998" i="16" s="1"/>
  <c r="F1998" i="16"/>
  <c r="G1998" i="16"/>
  <c r="B1999" i="16" l="1"/>
  <c r="E1999" i="16" l="1"/>
  <c r="H1999" i="16"/>
  <c r="F1999" i="16"/>
  <c r="J1999" i="16"/>
  <c r="C1999" i="16"/>
  <c r="D1999" i="16" s="1"/>
  <c r="G1999" i="16"/>
  <c r="I1999" i="16"/>
  <c r="B2000" i="16" l="1"/>
  <c r="C2000" i="16" l="1"/>
  <c r="D2000" i="16" s="1"/>
  <c r="F2000" i="16"/>
  <c r="E2000" i="16"/>
  <c r="I2000" i="16"/>
  <c r="G2000" i="16"/>
  <c r="J2000" i="16"/>
  <c r="H2000" i="16"/>
  <c r="B2001" i="16" l="1"/>
  <c r="H2001" i="16" l="1"/>
  <c r="C2001" i="16"/>
  <c r="D2001" i="16" s="1"/>
  <c r="E2001" i="16"/>
  <c r="G2001" i="16"/>
  <c r="F2001" i="16"/>
  <c r="I2001" i="16"/>
  <c r="J2001" i="16"/>
  <c r="B2002" i="16" l="1"/>
  <c r="F2002" i="16" l="1"/>
  <c r="J2002" i="16"/>
  <c r="H2002" i="16"/>
  <c r="E2002" i="16"/>
  <c r="I2002" i="16"/>
  <c r="G2002" i="16"/>
  <c r="C2002" i="16"/>
  <c r="D2002" i="16" s="1"/>
  <c r="B2003" i="16" l="1"/>
  <c r="C2003" i="16" l="1"/>
  <c r="D2003" i="16" s="1"/>
  <c r="E2003" i="16"/>
  <c r="H2003" i="16"/>
  <c r="J2003" i="16"/>
  <c r="I2003" i="16"/>
  <c r="G2003" i="16"/>
  <c r="F2003" i="16"/>
  <c r="B2004" i="16" l="1"/>
  <c r="I2004" i="16" l="1"/>
  <c r="C2004" i="16"/>
  <c r="D2004" i="16" s="1"/>
  <c r="H2004" i="16"/>
  <c r="G2004" i="16"/>
  <c r="J2004" i="16"/>
  <c r="E2004" i="16"/>
  <c r="F2004" i="16"/>
  <c r="B2005" i="16" l="1"/>
  <c r="I2005" i="16" l="1"/>
  <c r="H2005" i="16"/>
  <c r="C2005" i="16"/>
  <c r="D2005" i="16" s="1"/>
  <c r="F2005" i="16"/>
  <c r="E2005" i="16"/>
  <c r="J2005" i="16"/>
  <c r="G2005" i="16"/>
  <c r="B2006" i="16" l="1"/>
  <c r="I2006" i="16" l="1"/>
  <c r="J2006" i="16"/>
  <c r="G2006" i="16"/>
  <c r="H2006" i="16"/>
  <c r="F2006" i="16"/>
  <c r="E2006" i="16"/>
  <c r="C2006" i="16"/>
  <c r="D2006" i="16" s="1"/>
  <c r="B2007" i="16" l="1"/>
  <c r="C2007" i="16" l="1"/>
  <c r="D2007" i="16" s="1"/>
  <c r="I2007" i="16"/>
  <c r="E2007" i="16"/>
  <c r="J2007" i="16"/>
  <c r="H2007" i="16"/>
  <c r="F2007" i="16"/>
  <c r="G2007" i="16"/>
  <c r="B2008" i="16" l="1"/>
  <c r="C2008" i="16" l="1"/>
  <c r="D2008" i="16" s="1"/>
  <c r="I2008" i="16"/>
  <c r="G2008" i="16"/>
  <c r="E2008" i="16"/>
  <c r="J2008" i="16"/>
  <c r="F2008" i="16"/>
  <c r="H2008" i="16"/>
  <c r="B2009" i="16" l="1"/>
  <c r="G2009" i="16" l="1"/>
  <c r="C2009" i="16"/>
  <c r="D2009" i="16" s="1"/>
  <c r="E2009" i="16"/>
  <c r="H2009" i="16"/>
  <c r="I2009" i="16"/>
  <c r="J2009" i="16"/>
  <c r="F2009" i="16"/>
  <c r="B2010" i="16" l="1"/>
  <c r="C2010" i="16" l="1"/>
  <c r="D2010" i="16" s="1"/>
  <c r="J2010" i="16"/>
  <c r="F2010" i="16"/>
  <c r="I2010" i="16"/>
  <c r="G2010" i="16"/>
  <c r="H2010" i="16"/>
  <c r="E2010" i="16"/>
  <c r="B2011" i="16" l="1"/>
  <c r="C2011" i="16" l="1"/>
  <c r="D2011" i="16" s="1"/>
  <c r="G2011" i="16"/>
  <c r="J2011" i="16"/>
  <c r="E2011" i="16"/>
  <c r="F2011" i="16"/>
  <c r="H2011" i="16"/>
  <c r="I2011" i="16"/>
  <c r="B2012" i="16" l="1"/>
  <c r="H2012" i="16" l="1"/>
  <c r="I2012" i="16"/>
  <c r="E2012" i="16"/>
  <c r="F2012" i="16"/>
  <c r="J2012" i="16"/>
  <c r="G2012" i="16"/>
  <c r="C2012" i="16"/>
  <c r="D2012" i="16" s="1"/>
  <c r="B2013" i="16" l="1"/>
  <c r="F2013" i="16" l="1"/>
  <c r="G2013" i="16"/>
  <c r="C2013" i="16"/>
  <c r="D2013" i="16" s="1"/>
  <c r="E2013" i="16"/>
  <c r="I2013" i="16"/>
  <c r="J2013" i="16"/>
  <c r="H2013" i="16"/>
  <c r="B2014" i="16" l="1"/>
  <c r="C2014" i="16" l="1"/>
  <c r="D2014" i="16" s="1"/>
  <c r="J2014" i="16"/>
  <c r="E2014" i="16"/>
  <c r="H2014" i="16"/>
  <c r="I2014" i="16"/>
  <c r="F2014" i="16"/>
  <c r="G2014" i="16"/>
  <c r="B2015" i="16" l="1"/>
  <c r="C2015" i="16" l="1"/>
  <c r="D2015" i="16" s="1"/>
  <c r="F2015" i="16"/>
  <c r="J2015" i="16"/>
  <c r="I2015" i="16"/>
  <c r="E2015" i="16"/>
  <c r="H2015" i="16"/>
  <c r="G2015" i="16"/>
  <c r="B2016" i="16" l="1"/>
  <c r="E2016" i="16" l="1"/>
  <c r="I2016" i="16"/>
  <c r="G2016" i="16"/>
  <c r="C2016" i="16"/>
  <c r="D2016" i="16" s="1"/>
  <c r="J2016" i="16"/>
  <c r="F2016" i="16"/>
  <c r="H2016" i="16"/>
  <c r="B2017" i="16" l="1"/>
  <c r="E2017" i="16" l="1"/>
  <c r="C2017" i="16"/>
  <c r="D2017" i="16" s="1"/>
  <c r="F2017" i="16"/>
  <c r="I2017" i="16"/>
  <c r="G2017" i="16"/>
  <c r="J2017" i="16"/>
  <c r="H2017" i="16"/>
  <c r="B2018" i="16" l="1"/>
  <c r="F2018" i="16" l="1"/>
  <c r="J2018" i="16"/>
  <c r="C2018" i="16"/>
  <c r="D2018" i="16" s="1"/>
  <c r="G2018" i="16"/>
  <c r="I2018" i="16"/>
  <c r="E2018" i="16"/>
  <c r="H2018" i="16"/>
  <c r="B2019" i="16" l="1"/>
  <c r="C2019" i="16" l="1"/>
  <c r="D2019" i="16" s="1"/>
  <c r="F2019" i="16"/>
  <c r="J2019" i="16"/>
  <c r="I2019" i="16"/>
  <c r="E2019" i="16"/>
  <c r="H2019" i="16"/>
  <c r="G2019" i="16"/>
  <c r="B2020" i="16" l="1"/>
  <c r="C2020" i="16" l="1"/>
  <c r="D2020" i="16" s="1"/>
  <c r="I2020" i="16"/>
  <c r="F2020" i="16"/>
  <c r="G2020" i="16"/>
  <c r="J2020" i="16"/>
  <c r="H2020" i="16"/>
  <c r="E2020" i="16"/>
  <c r="B2021" i="16" l="1"/>
  <c r="I2021" i="16" l="1"/>
  <c r="F2021" i="16"/>
  <c r="C2021" i="16"/>
  <c r="D2021" i="16" s="1"/>
  <c r="H2021" i="16"/>
  <c r="G2021" i="16"/>
  <c r="J2021" i="16"/>
  <c r="E2021" i="16"/>
  <c r="B2022" i="16" l="1"/>
  <c r="F2022" i="16" l="1"/>
  <c r="J2022" i="16"/>
  <c r="G2022" i="16"/>
  <c r="C2022" i="16"/>
  <c r="D2022" i="16" s="1"/>
  <c r="I2022" i="16"/>
  <c r="H2022" i="16"/>
  <c r="E2022" i="16"/>
  <c r="B2023" i="16" l="1"/>
  <c r="C2023" i="16" l="1"/>
  <c r="D2023" i="16" s="1"/>
  <c r="F2023" i="16"/>
  <c r="J2023" i="16"/>
  <c r="I2023" i="16"/>
  <c r="E2023" i="16"/>
  <c r="H2023" i="16"/>
  <c r="G2023" i="16"/>
  <c r="B2024" i="16" l="1"/>
  <c r="F2024" i="16" l="1"/>
  <c r="E2024" i="16"/>
  <c r="I2024" i="16"/>
  <c r="C2024" i="16"/>
  <c r="D2024" i="16" s="1"/>
  <c r="H2024" i="16"/>
  <c r="J2024" i="16"/>
  <c r="G2024" i="16"/>
  <c r="B2025" i="16" l="1"/>
  <c r="F2025" i="16" l="1"/>
  <c r="I2025" i="16"/>
  <c r="E2025" i="16"/>
  <c r="H2025" i="16"/>
  <c r="C2025" i="16"/>
  <c r="D2025" i="16" s="1"/>
  <c r="J2025" i="16"/>
  <c r="G2025" i="16"/>
  <c r="B2026" i="16" l="1"/>
  <c r="F2026" i="16" l="1"/>
  <c r="J2026" i="16"/>
  <c r="C2026" i="16"/>
  <c r="D2026" i="16" s="1"/>
  <c r="G2026" i="16"/>
  <c r="H2026" i="16"/>
  <c r="E2026" i="16"/>
  <c r="I2026" i="16"/>
  <c r="B2027" i="16" l="1"/>
  <c r="C2027" i="16" l="1"/>
  <c r="D2027" i="16" s="1"/>
  <c r="H2027" i="16"/>
  <c r="I2027" i="16"/>
  <c r="J2027" i="16"/>
  <c r="G2027" i="16"/>
  <c r="F2027" i="16"/>
  <c r="E2027" i="16"/>
  <c r="B2028" i="16" l="1"/>
  <c r="I2028" i="16" l="1"/>
  <c r="H2028" i="16"/>
  <c r="F2028" i="16"/>
  <c r="G2028" i="16"/>
  <c r="J2028" i="16"/>
  <c r="E2028" i="16"/>
  <c r="C2028" i="16"/>
  <c r="D2028" i="16" s="1"/>
  <c r="B2029" i="16" l="1"/>
  <c r="G2029" i="16" l="1"/>
  <c r="I2029" i="16"/>
  <c r="F2029" i="16"/>
  <c r="H2029" i="16"/>
  <c r="C2029" i="16"/>
  <c r="D2029" i="16" s="1"/>
  <c r="J2029" i="16"/>
  <c r="E2029" i="16"/>
  <c r="B2030" i="16" l="1"/>
  <c r="F2030" i="16" l="1"/>
  <c r="J2030" i="16"/>
  <c r="C2030" i="16"/>
  <c r="D2030" i="16" s="1"/>
  <c r="I2030" i="16"/>
  <c r="E2030" i="16"/>
  <c r="H2030" i="16"/>
  <c r="G2030" i="16"/>
  <c r="B2031" i="16" l="1"/>
  <c r="G2031" i="16" l="1"/>
  <c r="H2031" i="16"/>
  <c r="F2031" i="16"/>
  <c r="J2031" i="16"/>
  <c r="E2031" i="16"/>
  <c r="C2031" i="16"/>
  <c r="D2031" i="16" s="1"/>
  <c r="I2031" i="16"/>
  <c r="B2032" i="16" l="1"/>
  <c r="E2032" i="16" l="1"/>
  <c r="F2032" i="16"/>
  <c r="I2032" i="16"/>
  <c r="C2032" i="16"/>
  <c r="D2032" i="16" s="1"/>
  <c r="H2032" i="16"/>
  <c r="J2032" i="16"/>
  <c r="G2032" i="16"/>
  <c r="B2033" i="16" l="1"/>
  <c r="G2033" i="16" l="1"/>
  <c r="I2033" i="16"/>
  <c r="F2033" i="16"/>
  <c r="H2033" i="16"/>
  <c r="C2033" i="16"/>
  <c r="D2033" i="16" s="1"/>
  <c r="J2033" i="16"/>
  <c r="E2033" i="16"/>
  <c r="B2034" i="16" l="1"/>
  <c r="H2034" i="16" l="1"/>
  <c r="J2034" i="16"/>
  <c r="F2034" i="16"/>
  <c r="I2034" i="16"/>
  <c r="C2034" i="16"/>
  <c r="D2034" i="16" s="1"/>
  <c r="E2034" i="16"/>
  <c r="G2034" i="16"/>
  <c r="B2035" i="16" l="1"/>
  <c r="F2035" i="16" l="1"/>
  <c r="C2035" i="16"/>
  <c r="D2035" i="16" s="1"/>
  <c r="J2035" i="16"/>
  <c r="H2035" i="16"/>
  <c r="E2035" i="16"/>
  <c r="I2035" i="16"/>
  <c r="G2035" i="16"/>
  <c r="B2036" i="16" l="1"/>
  <c r="E2036" i="16" l="1"/>
  <c r="C2036" i="16"/>
  <c r="D2036" i="16" s="1"/>
  <c r="H2036" i="16"/>
  <c r="G2036" i="16"/>
  <c r="J2036" i="16"/>
  <c r="I2036" i="16"/>
  <c r="F2036" i="16"/>
  <c r="B2037" i="16" l="1"/>
  <c r="I2037" i="16" l="1"/>
  <c r="H2037" i="16"/>
  <c r="C2037" i="16"/>
  <c r="D2037" i="16" s="1"/>
  <c r="E2037" i="16"/>
  <c r="F2037" i="16"/>
  <c r="J2037" i="16"/>
  <c r="G2037" i="16"/>
  <c r="B2038" i="16" l="1"/>
  <c r="I2038" i="16" l="1"/>
  <c r="J2038" i="16"/>
  <c r="H2038" i="16"/>
  <c r="G2038" i="16"/>
  <c r="F2038" i="16"/>
  <c r="C2038" i="16"/>
  <c r="D2038" i="16" s="1"/>
  <c r="E2038" i="16"/>
  <c r="B2039" i="16" l="1"/>
  <c r="E2039" i="16" l="1"/>
  <c r="I2039" i="16"/>
  <c r="H2039" i="16"/>
  <c r="J2039" i="16"/>
  <c r="C2039" i="16"/>
  <c r="D2039" i="16" s="1"/>
  <c r="G2039" i="16"/>
  <c r="F2039" i="16"/>
  <c r="B2040" i="16" l="1"/>
  <c r="F2040" i="16" l="1"/>
  <c r="I2040" i="16"/>
  <c r="E2040" i="16"/>
  <c r="G2040" i="16"/>
  <c r="J2040" i="16"/>
  <c r="H2040" i="16"/>
  <c r="C2040" i="16"/>
  <c r="D2040" i="16" s="1"/>
  <c r="B2041" i="16" l="1"/>
  <c r="G2041" i="16" l="1"/>
  <c r="H2041" i="16"/>
  <c r="C2041" i="16"/>
  <c r="D2041" i="16" s="1"/>
  <c r="I2041" i="16"/>
  <c r="E2041" i="16"/>
  <c r="J2041" i="16"/>
  <c r="F2041" i="16"/>
  <c r="B2042" i="16" l="1"/>
  <c r="I2042" i="16" l="1"/>
  <c r="J2042" i="16"/>
  <c r="F2042" i="16"/>
  <c r="G2042" i="16"/>
  <c r="H2042" i="16"/>
  <c r="E2042" i="16"/>
  <c r="C2042" i="16"/>
  <c r="D2042" i="16" s="1"/>
  <c r="B2043" i="16" l="1"/>
  <c r="E2043" i="16" l="1"/>
  <c r="H2043" i="16"/>
  <c r="I2043" i="16"/>
  <c r="J2043" i="16"/>
  <c r="C2043" i="16"/>
  <c r="D2043" i="16" s="1"/>
  <c r="F2043" i="16"/>
  <c r="G2043" i="16"/>
  <c r="B2044" i="16" l="1"/>
  <c r="E2044" i="16" l="1"/>
  <c r="C2044" i="16"/>
  <c r="D2044" i="16" s="1"/>
  <c r="F2044" i="16"/>
  <c r="I2044" i="16"/>
  <c r="J2044" i="16"/>
  <c r="G2044" i="16"/>
  <c r="H2044" i="16"/>
  <c r="B2045" i="16" l="1"/>
  <c r="G2045" i="16" l="1"/>
  <c r="C2045" i="16"/>
  <c r="D2045" i="16" s="1"/>
  <c r="E2045" i="16"/>
  <c r="I2045" i="16"/>
  <c r="F2045" i="16"/>
  <c r="H2045" i="16"/>
  <c r="J2045" i="16"/>
  <c r="B2046" i="16" l="1"/>
  <c r="I2046" i="16" l="1"/>
  <c r="J2046" i="16"/>
  <c r="F2046" i="16"/>
  <c r="E2046" i="16"/>
  <c r="H2046" i="16"/>
  <c r="G2046" i="16"/>
  <c r="C2046" i="16"/>
  <c r="D2046" i="16" s="1"/>
  <c r="B2047" i="16" l="1"/>
  <c r="F2047" i="16" l="1"/>
  <c r="C2047" i="16"/>
  <c r="D2047" i="16" s="1"/>
  <c r="J2047" i="16"/>
  <c r="E2047" i="16"/>
  <c r="G2047" i="16"/>
  <c r="H2047" i="16"/>
  <c r="I2047" i="16"/>
  <c r="B2048" i="16" l="1"/>
  <c r="I2048" i="16" l="1"/>
  <c r="F2048" i="16"/>
  <c r="E2048" i="16"/>
  <c r="G2048" i="16"/>
  <c r="J2048" i="16"/>
  <c r="H2048" i="16"/>
  <c r="C2048" i="16"/>
  <c r="D2048" i="16" s="1"/>
  <c r="B2049" i="16" l="1"/>
  <c r="I2049" i="16" l="1"/>
  <c r="C2049" i="16"/>
  <c r="D2049" i="16" s="1"/>
  <c r="G2049" i="16"/>
  <c r="E2049" i="16"/>
  <c r="H2049" i="16"/>
  <c r="J2049" i="16"/>
  <c r="F2049" i="16"/>
  <c r="B2050" i="16" l="1"/>
  <c r="I2050" i="16" l="1"/>
  <c r="J2050" i="16"/>
  <c r="F2050" i="16"/>
  <c r="C2050" i="16"/>
  <c r="D2050" i="16" s="1"/>
  <c r="H2050" i="16"/>
  <c r="E2050" i="16"/>
  <c r="G2050" i="16"/>
  <c r="B2051" i="16" l="1"/>
  <c r="F2051" i="16" l="1"/>
  <c r="I2051" i="16"/>
  <c r="H2051" i="16"/>
  <c r="J2051" i="16"/>
  <c r="C2051" i="16"/>
  <c r="D2051" i="16" s="1"/>
  <c r="E2051" i="16"/>
  <c r="G2051" i="16"/>
  <c r="B2052" i="16" l="1"/>
  <c r="E2052" i="16" l="1"/>
  <c r="C2052" i="16"/>
  <c r="D2052" i="16" s="1"/>
  <c r="H2052" i="16"/>
  <c r="G2052" i="16"/>
  <c r="J2052" i="16"/>
  <c r="F2052" i="16"/>
  <c r="I2052" i="16"/>
  <c r="B2053" i="16" l="1"/>
  <c r="G2053" i="16" l="1"/>
  <c r="E2053" i="16"/>
  <c r="H2053" i="16"/>
  <c r="C2053" i="16"/>
  <c r="D2053" i="16" s="1"/>
  <c r="F2053" i="16"/>
  <c r="J2053" i="16"/>
  <c r="I2053" i="16"/>
  <c r="B2054" i="16" l="1"/>
  <c r="I2054" i="16" l="1"/>
  <c r="J2054" i="16"/>
  <c r="H2054" i="16"/>
  <c r="C2054" i="16"/>
  <c r="D2054" i="16" s="1"/>
  <c r="E2054" i="16"/>
  <c r="F2054" i="16"/>
  <c r="G2054" i="16"/>
  <c r="B2055" i="16" l="1"/>
  <c r="C2055" i="16" l="1"/>
  <c r="D2055" i="16" s="1"/>
  <c r="F2055" i="16"/>
  <c r="J2055" i="16"/>
  <c r="I2055" i="16"/>
  <c r="G2055" i="16"/>
  <c r="H2055" i="16"/>
  <c r="E2055" i="16"/>
  <c r="B2056" i="16" l="1"/>
  <c r="C2056" i="16" l="1"/>
  <c r="D2056" i="16" s="1"/>
  <c r="I2056" i="16"/>
  <c r="G2056" i="16"/>
  <c r="F2056" i="16"/>
  <c r="J2056" i="16"/>
  <c r="H2056" i="16"/>
  <c r="E2056" i="16"/>
  <c r="B2057" i="16" l="1"/>
  <c r="E2057" i="16" l="1"/>
  <c r="I2057" i="16"/>
  <c r="C2057" i="16"/>
  <c r="D2057" i="16" s="1"/>
  <c r="H2057" i="16"/>
  <c r="G2057" i="16"/>
  <c r="J2057" i="16"/>
  <c r="F2057" i="16"/>
  <c r="B2058" i="16" l="1"/>
  <c r="I2058" i="16" l="1"/>
  <c r="J2058" i="16"/>
  <c r="E2058" i="16"/>
  <c r="C2058" i="16"/>
  <c r="D2058" i="16" s="1"/>
  <c r="H2058" i="16"/>
  <c r="G2058" i="16"/>
  <c r="F2058" i="16"/>
  <c r="B2059" i="16" l="1"/>
  <c r="H2059" i="16" l="1"/>
  <c r="F2059" i="16"/>
  <c r="I2059" i="16"/>
  <c r="J2059" i="16"/>
  <c r="E2059" i="16"/>
  <c r="C2059" i="16"/>
  <c r="D2059" i="16" s="1"/>
  <c r="G2059" i="16"/>
  <c r="B2060" i="16" l="1"/>
  <c r="E2060" i="16" l="1"/>
  <c r="C2060" i="16"/>
  <c r="D2060" i="16" s="1"/>
  <c r="H2060" i="16"/>
  <c r="I2060" i="16"/>
  <c r="J2060" i="16"/>
  <c r="F2060" i="16"/>
  <c r="G2060" i="16"/>
  <c r="B2061" i="16" l="1"/>
  <c r="I2061" i="16" l="1"/>
  <c r="H2061" i="16"/>
  <c r="C2061" i="16"/>
  <c r="D2061" i="16" s="1"/>
  <c r="E2061" i="16"/>
  <c r="G2061" i="16"/>
  <c r="J2061" i="16"/>
  <c r="F2061" i="16"/>
  <c r="B2062" i="16" l="1"/>
  <c r="I2062" i="16" l="1"/>
  <c r="J2062" i="16"/>
  <c r="H2062" i="16"/>
  <c r="C2062" i="16"/>
  <c r="D2062" i="16" s="1"/>
  <c r="F2062" i="16"/>
  <c r="E2062" i="16"/>
  <c r="G2062" i="16"/>
  <c r="B2063" i="16" l="1"/>
  <c r="E2063" i="16" l="1"/>
  <c r="I2063" i="16"/>
  <c r="H2063" i="16"/>
  <c r="J2063" i="16"/>
  <c r="G2063" i="16"/>
  <c r="F2063" i="16"/>
  <c r="C2063" i="16"/>
  <c r="D2063" i="16" s="1"/>
  <c r="B2064" i="16" l="1"/>
  <c r="H2064" i="16" l="1"/>
  <c r="F2064" i="16"/>
  <c r="E2064" i="16"/>
  <c r="G2064" i="16"/>
  <c r="J2064" i="16"/>
  <c r="I2064" i="16"/>
  <c r="C2064" i="16"/>
  <c r="D2064" i="16" s="1"/>
  <c r="B2065" i="16" l="1"/>
  <c r="H2065" i="16" l="1"/>
  <c r="F2065" i="16"/>
  <c r="C2065" i="16"/>
  <c r="D2065" i="16" s="1"/>
  <c r="I2065" i="16"/>
  <c r="G2065" i="16"/>
  <c r="J2065" i="16"/>
  <c r="E2065" i="16"/>
  <c r="B2066" i="16" l="1"/>
  <c r="I2066" i="16" l="1"/>
  <c r="J2066" i="16"/>
  <c r="F2066" i="16"/>
  <c r="C2066" i="16"/>
  <c r="D2066" i="16" s="1"/>
  <c r="E2066" i="16"/>
  <c r="H2066" i="16"/>
  <c r="G2066" i="16"/>
  <c r="B2067" i="16" l="1"/>
  <c r="E2067" i="16" l="1"/>
  <c r="C2067" i="16"/>
  <c r="D2067" i="16" s="1"/>
  <c r="J2067" i="16"/>
  <c r="G2067" i="16"/>
  <c r="H2067" i="16"/>
  <c r="I2067" i="16"/>
  <c r="F2067" i="16"/>
  <c r="B2068" i="16" l="1"/>
  <c r="F2068" i="16" l="1"/>
  <c r="C2068" i="16"/>
  <c r="D2068" i="16" s="1"/>
  <c r="H2068" i="16"/>
  <c r="G2068" i="16"/>
  <c r="J2068" i="16"/>
  <c r="E2068" i="16"/>
  <c r="I2068" i="16"/>
  <c r="B2069" i="16" l="1"/>
  <c r="G2069" i="16" l="1"/>
  <c r="C2069" i="16"/>
  <c r="D2069" i="16" s="1"/>
  <c r="E2069" i="16"/>
  <c r="F2069" i="16"/>
  <c r="I2069" i="16"/>
  <c r="H2069" i="16"/>
  <c r="J2069" i="16"/>
  <c r="B2070" i="16" l="1"/>
  <c r="H2070" i="16" l="1"/>
  <c r="J2070" i="16"/>
  <c r="E2070" i="16"/>
  <c r="C2070" i="16"/>
  <c r="D2070" i="16" s="1"/>
  <c r="F2070" i="16"/>
  <c r="I2070" i="16"/>
  <c r="G2070" i="16"/>
  <c r="B2071" i="16" l="1"/>
  <c r="I2071" i="16" l="1"/>
  <c r="G2071" i="16"/>
  <c r="F2071" i="16"/>
  <c r="J2071" i="16"/>
  <c r="E2071" i="16"/>
  <c r="H2071" i="16"/>
  <c r="C2071" i="16"/>
  <c r="D2071" i="16" s="1"/>
  <c r="B2072" i="16" l="1"/>
  <c r="E2072" i="16" l="1"/>
  <c r="C2072" i="16"/>
  <c r="D2072" i="16" s="1"/>
  <c r="H2072" i="16"/>
  <c r="G2072" i="16"/>
  <c r="J2072" i="16"/>
  <c r="I2072" i="16"/>
  <c r="F2072" i="16"/>
  <c r="B2073" i="16" l="1"/>
  <c r="H2073" i="16" l="1"/>
  <c r="C2073" i="16"/>
  <c r="D2073" i="16" s="1"/>
  <c r="F2073" i="16"/>
  <c r="E2073" i="16"/>
  <c r="I2073" i="16"/>
  <c r="J2073" i="16"/>
  <c r="G2073" i="16"/>
  <c r="B2074" i="16" l="1"/>
  <c r="H2074" i="16" l="1"/>
  <c r="J2074" i="16"/>
  <c r="F2074" i="16"/>
  <c r="E2074" i="16"/>
  <c r="I2074" i="16"/>
  <c r="G2074" i="16"/>
  <c r="C2074" i="16"/>
  <c r="D2074" i="16" s="1"/>
  <c r="B2075" i="16" l="1"/>
  <c r="E2075" i="16" l="1"/>
  <c r="H2075" i="16"/>
  <c r="I2075" i="16"/>
  <c r="J2075" i="16"/>
  <c r="G2075" i="16"/>
  <c r="F2075" i="16"/>
  <c r="C2075" i="16"/>
  <c r="D2075" i="16" s="1"/>
  <c r="B2076" i="16" l="1"/>
  <c r="I2076" i="16" l="1"/>
  <c r="H2076" i="16"/>
  <c r="E2076" i="16"/>
  <c r="G2076" i="16"/>
  <c r="J2076" i="16"/>
  <c r="F2076" i="16"/>
  <c r="C2076" i="16"/>
  <c r="D2076" i="16" s="1"/>
  <c r="B2077" i="16" l="1"/>
  <c r="F2077" i="16" l="1"/>
  <c r="H2077" i="16"/>
  <c r="C2077" i="16"/>
  <c r="D2077" i="16" s="1"/>
  <c r="E2077" i="16"/>
  <c r="G2077" i="16"/>
  <c r="J2077" i="16"/>
  <c r="I2077" i="16"/>
  <c r="B2078" i="16" l="1"/>
  <c r="H2078" i="16" l="1"/>
  <c r="J2078" i="16"/>
  <c r="I2078" i="16"/>
  <c r="E2078" i="16"/>
  <c r="F2078" i="16"/>
  <c r="G2078" i="16"/>
  <c r="C2078" i="16"/>
  <c r="D2078" i="16" s="1"/>
  <c r="B2079" i="16" l="1"/>
  <c r="G2079" i="16" l="1"/>
  <c r="F2079" i="16"/>
  <c r="I2079" i="16"/>
  <c r="J2079" i="16"/>
  <c r="C2079" i="16"/>
  <c r="D2079" i="16" s="1"/>
  <c r="H2079" i="16"/>
  <c r="E2079" i="16"/>
  <c r="B2080" i="16" l="1"/>
  <c r="I2080" i="16" l="1"/>
  <c r="H2080" i="16"/>
  <c r="E2080" i="16"/>
  <c r="C2080" i="16"/>
  <c r="D2080" i="16" s="1"/>
  <c r="G2080" i="16"/>
  <c r="J2080" i="16"/>
  <c r="F2080" i="16"/>
  <c r="B2081" i="16" l="1"/>
  <c r="H2081" i="16" l="1"/>
  <c r="G2081" i="16"/>
  <c r="F2081" i="16"/>
  <c r="E2081" i="16"/>
  <c r="I2081" i="16"/>
  <c r="J2081" i="16"/>
  <c r="C2081" i="16"/>
  <c r="D2081" i="16" s="1"/>
  <c r="B2082" i="16" l="1"/>
  <c r="I2082" i="16" l="1"/>
  <c r="J2082" i="16"/>
  <c r="C2082" i="16"/>
  <c r="D2082" i="16" s="1"/>
  <c r="H2082" i="16"/>
  <c r="F2082" i="16"/>
  <c r="E2082" i="16"/>
  <c r="G2082" i="16"/>
  <c r="B2083" i="16" l="1"/>
  <c r="H2083" i="16" l="1"/>
  <c r="F2083" i="16"/>
  <c r="E2083" i="16"/>
  <c r="J2083" i="16"/>
  <c r="C2083" i="16"/>
  <c r="D2083" i="16" s="1"/>
  <c r="I2083" i="16"/>
  <c r="G2083" i="16"/>
  <c r="B2084" i="16" l="1"/>
  <c r="H2084" i="16" l="1"/>
  <c r="E2084" i="16"/>
  <c r="G2084" i="16"/>
  <c r="I2084" i="16"/>
  <c r="J2084" i="16"/>
  <c r="F2084" i="16"/>
  <c r="C2084" i="16"/>
  <c r="D2084" i="16" s="1"/>
  <c r="B2085" i="16" l="1"/>
  <c r="I2085" i="16" l="1"/>
  <c r="C2085" i="16"/>
  <c r="D2085" i="16" s="1"/>
  <c r="H2085" i="16"/>
  <c r="F2085" i="16"/>
  <c r="E2085" i="16"/>
  <c r="J2085" i="16"/>
  <c r="G2085" i="16"/>
  <c r="B2086" i="16" l="1"/>
  <c r="I2086" i="16" l="1"/>
  <c r="J2086" i="16"/>
  <c r="H2086" i="16"/>
  <c r="F2086" i="16"/>
  <c r="E2086" i="16"/>
  <c r="C2086" i="16"/>
  <c r="D2086" i="16" s="1"/>
  <c r="G2086" i="16"/>
  <c r="B2087" i="16" l="1"/>
  <c r="H2087" i="16" l="1"/>
  <c r="F2087" i="16"/>
  <c r="I2087" i="16"/>
  <c r="J2087" i="16"/>
  <c r="C2087" i="16"/>
  <c r="D2087" i="16" s="1"/>
  <c r="E2087" i="16"/>
  <c r="G2087" i="16"/>
  <c r="B2088" i="16" l="1"/>
  <c r="H2088" i="16" l="1"/>
  <c r="E2088" i="16"/>
  <c r="I2088" i="16"/>
  <c r="G2088" i="16"/>
  <c r="J2088" i="16"/>
  <c r="F2088" i="16"/>
  <c r="C2088" i="16"/>
  <c r="D2088" i="16" s="1"/>
  <c r="B2089" i="16" l="1"/>
  <c r="H2089" i="16" l="1"/>
  <c r="F2089" i="16"/>
  <c r="I2089" i="16"/>
  <c r="E2089" i="16"/>
  <c r="G2089" i="16"/>
  <c r="J2089" i="16"/>
  <c r="C2089" i="16"/>
  <c r="D2089" i="16" s="1"/>
  <c r="B2090" i="16" l="1"/>
  <c r="I2090" i="16" l="1"/>
  <c r="J2090" i="16"/>
  <c r="H2090" i="16"/>
  <c r="G2090" i="16"/>
  <c r="F2090" i="16"/>
  <c r="C2090" i="16"/>
  <c r="D2090" i="16" s="1"/>
  <c r="E2090" i="16"/>
  <c r="B2091" i="16" l="1"/>
  <c r="F2091" i="16" l="1"/>
  <c r="C2091" i="16"/>
  <c r="D2091" i="16" s="1"/>
  <c r="J2091" i="16"/>
  <c r="E2091" i="16"/>
  <c r="H2091" i="16"/>
  <c r="G2091" i="16"/>
  <c r="I2091" i="16"/>
  <c r="B2092" i="16" l="1"/>
  <c r="C2092" i="16" l="1"/>
  <c r="D2092" i="16" s="1"/>
  <c r="E2092" i="16"/>
  <c r="H2092" i="16"/>
  <c r="I2092" i="16"/>
  <c r="G2092" i="16"/>
  <c r="J2092" i="16"/>
  <c r="F2092" i="16"/>
  <c r="B2093" i="16" l="1"/>
  <c r="C2093" i="16" l="1"/>
  <c r="D2093" i="16" s="1"/>
  <c r="I2093" i="16"/>
  <c r="H2093" i="16"/>
  <c r="F2093" i="16"/>
  <c r="E2093" i="16"/>
  <c r="G2093" i="16"/>
  <c r="J2093" i="16"/>
  <c r="B2094" i="16" l="1"/>
  <c r="F2094" i="16" l="1"/>
  <c r="J2094" i="16"/>
  <c r="I2094" i="16"/>
  <c r="E2094" i="16"/>
  <c r="H2094" i="16"/>
  <c r="C2094" i="16"/>
  <c r="D2094" i="16" s="1"/>
  <c r="G2094" i="16"/>
  <c r="B2095" i="16" l="1"/>
  <c r="C2095" i="16" l="1"/>
  <c r="D2095" i="16" s="1"/>
  <c r="I2095" i="16"/>
  <c r="J2095" i="16"/>
  <c r="E2095" i="16"/>
  <c r="F2095" i="16"/>
  <c r="H2095" i="16"/>
  <c r="G2095" i="16"/>
  <c r="B2096" i="16" l="1"/>
  <c r="I2096" i="16" l="1"/>
  <c r="E2096" i="16"/>
  <c r="H2096" i="16"/>
  <c r="C2096" i="16"/>
  <c r="D2096" i="16" s="1"/>
  <c r="G2096" i="16"/>
  <c r="J2096" i="16"/>
  <c r="F2096" i="16"/>
  <c r="B2097" i="16" l="1"/>
  <c r="C2097" i="16" l="1"/>
  <c r="D2097" i="16" s="1"/>
  <c r="G2097" i="16"/>
  <c r="I2097" i="16"/>
  <c r="H2097" i="16"/>
  <c r="E2097" i="16"/>
  <c r="F2097" i="16"/>
  <c r="J2097" i="16"/>
  <c r="B2098" i="16" l="1"/>
  <c r="I2098" i="16" l="1"/>
  <c r="J2098" i="16"/>
  <c r="H2098" i="16"/>
  <c r="C2098" i="16"/>
  <c r="D2098" i="16" s="1"/>
  <c r="F2098" i="16"/>
  <c r="G2098" i="16"/>
  <c r="E2098" i="16"/>
  <c r="B2099" i="16" l="1"/>
  <c r="H2099" i="16" l="1"/>
  <c r="I2099" i="16"/>
  <c r="F2099" i="16"/>
  <c r="J2099" i="16"/>
  <c r="C2099" i="16"/>
  <c r="D2099" i="16" s="1"/>
  <c r="E2099" i="16"/>
  <c r="G2099" i="16"/>
  <c r="B2100" i="16" l="1"/>
  <c r="F2100" i="16" l="1"/>
  <c r="C2100" i="16"/>
  <c r="D2100" i="16" s="1"/>
  <c r="H2100" i="16"/>
  <c r="I2100" i="16"/>
  <c r="G2100" i="16"/>
  <c r="J2100" i="16"/>
  <c r="E2100" i="16"/>
  <c r="B2101" i="16" l="1"/>
  <c r="J9" i="16" s="1" a="1"/>
  <c r="J9" i="16" s="1"/>
  <c r="J8" i="16" s="1"/>
  <c r="E2101" i="16" l="1"/>
  <c r="J2101" i="16"/>
  <c r="C2101" i="16"/>
  <c r="I2101" i="16"/>
  <c r="G2101" i="16"/>
  <c r="J7" i="16" s="1"/>
  <c r="J10" i="16" s="1"/>
  <c r="H2101" i="16"/>
  <c r="J6" i="16" s="1"/>
  <c r="F2101" i="16"/>
  <c r="D2101"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CDCB2146-09C1-42B9-8DB7-9AAFC57638A3}">
      <text>
        <r>
          <rPr>
            <b/>
            <sz val="9"/>
            <color indexed="81"/>
            <rFont val="Tahoma"/>
            <family val="2"/>
          </rPr>
          <t>This is the term in years for which you take a loan. Generally, student loans are for 10 years.
If you take  a loan for a number of months, divide the number of months by 12 and insert the value here.</t>
        </r>
      </text>
    </comment>
    <comment ref="D6" authorId="0" shapeId="0" xr:uid="{4616B9DA-3F5D-4250-AC96-C20445819A02}">
      <text>
        <r>
          <rPr>
            <b/>
            <sz val="9"/>
            <color indexed="81"/>
            <rFont val="Tahoma"/>
            <family val="2"/>
          </rPr>
          <t>This is the loan amount taken by the borrower from the lender.</t>
        </r>
      </text>
    </comment>
    <comment ref="D9" authorId="0" shapeId="0" xr:uid="{EFCE0B34-709F-49EA-936D-C30827D80318}">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0" authorId="0" shapeId="0" xr:uid="{96510389-F461-49C0-B8DA-0A27E8601851}">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text>
    </comment>
    <comment ref="D11" authorId="0" shapeId="0" xr:uid="{5BEB11F6-FFDE-463B-834E-479784108B43}">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B15" authorId="0" shapeId="0" xr:uid="{3D2B2C9E-1C23-45A6-85BD-A60D1A73D398}">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6C8D2106-EE77-4F25-9922-B82CB51AA671}">
      <text>
        <r>
          <rPr>
            <b/>
            <sz val="9"/>
            <color indexed="81"/>
            <rFont val="Tahoma"/>
            <family val="2"/>
          </rPr>
          <t>This is the term in years for which you take a loan. Generally, student loans are for 10 years.
If you take  a loan for a number of months, divide the number of months by 12 and insert the value here.</t>
        </r>
      </text>
    </comment>
    <comment ref="B6" authorId="0" shapeId="0" xr:uid="{EED96411-503B-42BA-A4AB-034A1AEED1BB}">
      <text>
        <r>
          <rPr>
            <b/>
            <sz val="9"/>
            <color indexed="81"/>
            <rFont val="Tahoma"/>
            <family val="2"/>
          </rPr>
          <t>This is the remaining years of your loan from your view point.
If you add extra payments, it will start to add from the starting of this remaining term.</t>
        </r>
        <r>
          <rPr>
            <sz val="9"/>
            <color indexed="81"/>
            <rFont val="Tahoma"/>
            <family val="2"/>
          </rPr>
          <t xml:space="preserve">
</t>
        </r>
      </text>
    </comment>
    <comment ref="D7" authorId="0" shapeId="0" xr:uid="{BF3374E5-B359-48A2-A677-5CE9486F5AE3}">
      <text>
        <r>
          <rPr>
            <b/>
            <sz val="9"/>
            <color indexed="81"/>
            <rFont val="Tahoma"/>
            <family val="2"/>
          </rPr>
          <t>This is the loan amount taken by the borrower from the lender.</t>
        </r>
      </text>
    </comment>
    <comment ref="D10" authorId="0" shapeId="0" xr:uid="{E40F0330-CF9B-4077-B42D-35CBC11B6539}">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1" authorId="0" shapeId="0" xr:uid="{68291023-4B67-4248-A620-AB3FB724883A}">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text>
    </comment>
    <comment ref="D12" authorId="0" shapeId="0" xr:uid="{A341F4BB-9383-42A4-BF17-D6FD18B8FEAF}">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D14" authorId="0" shapeId="0" xr:uid="{7FB2FDBE-86F6-4DC7-AAFD-F59ECF77150B}">
      <text>
        <r>
          <rPr>
            <b/>
            <sz val="9"/>
            <color indexed="81"/>
            <rFont val="Tahoma"/>
            <family val="2"/>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family val="2"/>
          </rPr>
          <t xml:space="preserve">
</t>
        </r>
      </text>
    </comment>
    <comment ref="B20" authorId="0" shapeId="0" xr:uid="{AEECF487-C9A8-4A3B-B5A6-8C37E864EA1E}">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1133DB51-FA11-4EBB-910A-8660280B8312}">
      <text>
        <r>
          <rPr>
            <b/>
            <sz val="9"/>
            <color indexed="81"/>
            <rFont val="Tahoma"/>
            <charset val="1"/>
          </rPr>
          <t xml:space="preserve">This is the term in years for which you take a loan. Generally, student loans are for 10 years.
If you take  a loan for a number of months, divide the number of months by 12 and insert the value here.
</t>
        </r>
        <r>
          <rPr>
            <sz val="9"/>
            <color indexed="81"/>
            <rFont val="Tahoma"/>
            <charset val="1"/>
          </rPr>
          <t xml:space="preserve">
</t>
        </r>
      </text>
    </comment>
    <comment ref="D6" authorId="0" shapeId="0" xr:uid="{A644D69E-B0D4-4937-A45D-040191C6ABAA}">
      <text>
        <r>
          <rPr>
            <b/>
            <sz val="9"/>
            <color indexed="81"/>
            <rFont val="Tahoma"/>
            <charset val="1"/>
          </rPr>
          <t>This is the loan amount taken by the borrower from the lender.</t>
        </r>
        <r>
          <rPr>
            <sz val="9"/>
            <color indexed="81"/>
            <rFont val="Tahoma"/>
            <charset val="1"/>
          </rPr>
          <t xml:space="preserve">
</t>
        </r>
      </text>
    </comment>
    <comment ref="D9" authorId="0" shapeId="0" xr:uid="{F076F62E-89A1-4271-AE3F-32A386AC22FF}">
      <text>
        <r>
          <rPr>
            <b/>
            <sz val="9"/>
            <color indexed="81"/>
            <rFont val="Tahoma"/>
            <charset val="1"/>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charset val="1"/>
          </rPr>
          <t xml:space="preserve">
</t>
        </r>
      </text>
    </comment>
    <comment ref="D10" authorId="0" shapeId="0" xr:uid="{E327BECC-4657-4A0E-AC4C-22FD617B9918}">
      <text>
        <r>
          <rPr>
            <b/>
            <sz val="9"/>
            <color indexed="81"/>
            <rFont val="Tahoma"/>
            <charset val="1"/>
          </rPr>
          <t>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t>
        </r>
      </text>
    </comment>
    <comment ref="D11" authorId="0" shapeId="0" xr:uid="{9A5533BA-F875-4F4A-B12B-80D06988C613}">
      <text>
        <r>
          <rPr>
            <b/>
            <sz val="9"/>
            <color indexed="81"/>
            <rFont val="Tahoma"/>
            <charset val="1"/>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charset val="1"/>
          </rPr>
          <t xml:space="preserve">
</t>
        </r>
      </text>
    </comment>
    <comment ref="D12" authorId="0" shapeId="0" xr:uid="{0281390B-541A-4502-9E56-136C0D8E3EF4}">
      <text>
        <r>
          <rPr>
            <b/>
            <sz val="9"/>
            <color indexed="81"/>
            <rFont val="Tahoma"/>
            <charset val="1"/>
          </rPr>
          <t>This is the beginning period of your approved grace period.</t>
        </r>
        <r>
          <rPr>
            <sz val="9"/>
            <color indexed="81"/>
            <rFont val="Tahoma"/>
            <charset val="1"/>
          </rPr>
          <t xml:space="preserve">
</t>
        </r>
      </text>
    </comment>
    <comment ref="D13" authorId="0" shapeId="0" xr:uid="{15142B49-358C-4883-880F-E5F3ABCD5306}">
      <text>
        <r>
          <rPr>
            <b/>
            <sz val="9"/>
            <color indexed="81"/>
            <rFont val="Tahoma"/>
            <charset val="1"/>
          </rPr>
          <t>This is the ending period of your approved grace period.</t>
        </r>
        <r>
          <rPr>
            <sz val="9"/>
            <color indexed="81"/>
            <rFont val="Tahoma"/>
            <charset val="1"/>
          </rPr>
          <t xml:space="preserve">
</t>
        </r>
      </text>
    </comment>
    <comment ref="B18" authorId="0" shapeId="0" xr:uid="{8F0F012B-BF71-4F2F-8E13-D1F828734730}">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<sst xmlns="http://schemas.openxmlformats.org/spreadsheetml/2006/main" count="216" uniqueCount="83">
  <si>
    <t>Due Date</t>
  </si>
  <si>
    <t>Payment
No.</t>
  </si>
  <si>
    <t>Due Payment</t>
  </si>
  <si>
    <t>Balance</t>
  </si>
  <si>
    <t>Interest Compounded</t>
  </si>
  <si>
    <t>Weekly</t>
  </si>
  <si>
    <t>Bi-weekly</t>
  </si>
  <si>
    <t>Semi-monthly</t>
  </si>
  <si>
    <t>Monthly</t>
  </si>
  <si>
    <t>Bi-monthly</t>
  </si>
  <si>
    <t>Quarterly</t>
  </si>
  <si>
    <t>Semi-annually</t>
  </si>
  <si>
    <t>Yearly</t>
  </si>
  <si>
    <t>Extra Payment Starts from Payment No.</t>
  </si>
  <si>
    <t>Payment Type</t>
  </si>
  <si>
    <t>Loan Details</t>
  </si>
  <si>
    <t>Summary</t>
  </si>
  <si>
    <t>Est. Interest Savings</t>
  </si>
  <si>
    <t>End of the Period</t>
  </si>
  <si>
    <t>Beginning of the Period</t>
  </si>
  <si>
    <t>Calculated After
(Days or Months)</t>
  </si>
  <si>
    <t>No. of Payments/Year</t>
  </si>
  <si>
    <t>Interest
Paid</t>
  </si>
  <si>
    <t>Principal
Paid</t>
  </si>
  <si>
    <t>nper</t>
  </si>
  <si>
    <t>Name</t>
  </si>
  <si>
    <t>Weeks</t>
  </si>
  <si>
    <t>Years</t>
  </si>
  <si>
    <t>Months</t>
  </si>
  <si>
    <t>Quarters</t>
  </si>
  <si>
    <t>Extra Payment Made After</t>
  </si>
  <si>
    <t>Bi-Weekly</t>
  </si>
  <si>
    <t>Number</t>
  </si>
  <si>
    <t>Extra Payment
(Recurring)</t>
  </si>
  <si>
    <t>By ExcelDemy.com</t>
  </si>
  <si>
    <t>© SOFTEKO (Parent Company of ExcelDemy.com)</t>
  </si>
  <si>
    <t>This spreadsheet, including all worksheets and associated content is a copyrighted work under the general copyright laws.</t>
  </si>
  <si>
    <t>Do not submit copies or modifications of this template to any website or online template gallery. But you can put a link of the page where the template is placed.</t>
  </si>
  <si>
    <t>Please review the following license agreement to learn how you may or may not use this template. Thank you.</t>
  </si>
  <si>
    <t>https://www.exceldemy.com/private-use-only-license/</t>
  </si>
  <si>
    <r>
      <rPr>
        <b/>
        <sz val="14"/>
        <color theme="1"/>
        <rFont val="Calibri"/>
        <family val="2"/>
        <scheme val="minor"/>
      </rPr>
      <t>Do not delete this worksheet.</t>
    </r>
    <r>
      <rPr>
        <sz val="14"/>
        <rFont val="Calibri"/>
        <family val="2"/>
        <scheme val="minor"/>
      </rPr>
      <t xml:space="preserve"> If necessary, you may hide it by right-clicking on the tab and selecting the </t>
    </r>
    <r>
      <rPr>
        <b/>
        <sz val="14"/>
        <rFont val="Calibri"/>
        <family val="2"/>
        <scheme val="minor"/>
      </rPr>
      <t>'Hide'</t>
    </r>
    <r>
      <rPr>
        <sz val="14"/>
        <rFont val="Calibri"/>
        <family val="2"/>
        <scheme val="minor"/>
      </rPr>
      <t xml:space="preserve"> command.</t>
    </r>
  </si>
  <si>
    <t>Extra Payment</t>
  </si>
  <si>
    <t>Total No. of Payments</t>
  </si>
  <si>
    <t>Interest Rate (Per Period)</t>
  </si>
  <si>
    <t>Total Amount to be Paid</t>
  </si>
  <si>
    <t>Total Interest to be Paid</t>
  </si>
  <si>
    <t>Total Time</t>
  </si>
  <si>
    <t>Time Saved</t>
  </si>
  <si>
    <t>Original Loan Terms (Years):</t>
  </si>
  <si>
    <t>Annual Percentage Rate (APR):</t>
  </si>
  <si>
    <t>Payment Type:</t>
  </si>
  <si>
    <t>Regular Payment Frequency:</t>
  </si>
  <si>
    <t>Interest Compounding Frequency:</t>
  </si>
  <si>
    <t>Extra Payment Frequency:</t>
  </si>
  <si>
    <t>https://www.exceldemy.com/mortgage-calculator-with-extra-payments-and-lump-sum/</t>
  </si>
  <si>
    <t>Mortgage calculator with extra payments and lump sum</t>
  </si>
  <si>
    <t>Remaining Years
(Integers &amp; numbers with 0.25, 0.5, 0.75):</t>
  </si>
  <si>
    <t>Extra Amount You Plan to Add ($):</t>
  </si>
  <si>
    <t>weekly</t>
  </si>
  <si>
    <t>Extra Payment Check</t>
  </si>
  <si>
    <r>
      <t xml:space="preserve">Input Values (Blue Area)
</t>
    </r>
    <r>
      <rPr>
        <b/>
        <sz val="11"/>
        <color rgb="FF7F7F7F"/>
        <rFont val="Wingdings 3"/>
        <family val="1"/>
        <charset val="2"/>
      </rPr>
      <t>q</t>
    </r>
  </si>
  <si>
    <t>Extra Payment (Irregular)</t>
  </si>
  <si>
    <t>Prepared By</t>
  </si>
  <si>
    <t>Reviewed By</t>
  </si>
  <si>
    <t>Last Update</t>
  </si>
  <si>
    <t>Article Link</t>
  </si>
  <si>
    <t>Copyright © 2013-2023 ExcelDemy.com | All rights reserved.</t>
  </si>
  <si>
    <t>Kawser Ahmed</t>
  </si>
  <si>
    <t>Md. Tanjim Reza Tanim</t>
  </si>
  <si>
    <t>Loan Amount:</t>
  </si>
  <si>
    <t>Student Loan Amortization Schedule</t>
  </si>
  <si>
    <t>Use the Template to find your student loan amortization schedule. Read the article to learn how to use the template efficiently.</t>
  </si>
  <si>
    <t>Loan Amortization Without Moratorium</t>
  </si>
  <si>
    <t>Ending Date</t>
  </si>
  <si>
    <t>Serial No.</t>
  </si>
  <si>
    <t>Extra Interest Accrued</t>
  </si>
  <si>
    <t>Grace Period</t>
  </si>
  <si>
    <t>Interest Accrued for Grace Periods</t>
  </si>
  <si>
    <t>Starting Payment Date (mm/dd/yy):</t>
  </si>
  <si>
    <t>Original Loan Amount:</t>
  </si>
  <si>
    <t>Starting Payment Date (mm/dd/yyyy):</t>
  </si>
  <si>
    <t>Grace Period Start:</t>
  </si>
  <si>
    <t>Grace Period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</si>
</sst>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00%"/>
    <numFmt numFmtId="165" formatCode="0.00;&quot;Negative&quot;;&quot;&quot;;&quot;Text&quot;"/>
    <numFmt numFmtId="166" formatCode="dd/mm/yy"/>
    <numFmt numFmtId="167" formatCode="[$-409]mmmm\ d\,\ yyyy;@"/>
  </numFmts>
  <fonts count="37" x14ac:knownFonts="1">
    <font>
      <sz val="11"/>
      <color theme="1"/>
      <name val="Calibri"/>
      <family val="2"/>
      <scheme val="minor"/>
    </font>
    <font>
      <sz val="11"/>
      <color theme="1"/>
      <name val="Calibri"/>
      <family val="2"/>
      <scheme val="minor"/>
    </font>
    <font>
      <b/>
      <sz val="14"/>
      <color theme="1"/>
      <name val="Calibri"/>
      <family val="2"/>
      <scheme val="minor"/>
    </font>
    <font>
      <i/>
      <sz val="11"/>
      <color rgb="FF7F7F7F"/>
      <name val="Calibri"/>
      <family val="2"/>
      <scheme val="minor"/>
    </font>
    <font>
      <sz val="10"/>
      <name val="Courier New"/>
      <family val="3"/>
    </font>
    <font>
      <u/>
      <sz val="11"/>
      <color theme="10"/>
      <name val="Calibri"/>
      <family val="2"/>
      <scheme val="minor"/>
    </font>
    <font>
      <sz val="14"/>
      <color theme="1"/>
      <name val="Calibri"/>
      <family val="2"/>
      <scheme val="minor"/>
    </font>
    <font>
      <sz val="14"/>
      <name val="Calibri"/>
      <family val="2"/>
      <scheme val="minor"/>
    </font>
    <font>
      <u/>
      <sz val="14"/>
      <color theme="10"/>
      <name val="Calibri"/>
      <family val="2"/>
      <scheme val="minor"/>
    </font>
    <font>
      <b/>
      <sz val="14"/>
      <name val="Calibri"/>
      <family val="2"/>
      <scheme val="minor"/>
    </font>
    <font>
      <b/>
      <sz val="11"/>
      <color rgb="FFFA7D00"/>
      <name val="Calibri"/>
      <family val="2"/>
      <scheme val="minor"/>
    </font>
    <font>
      <sz val="11"/>
      <color rgb="FF006100"/>
      <name val="Calibri"/>
      <family val="2"/>
      <scheme val="minor"/>
    </font>
    <font>
      <sz val="11"/>
      <color rgb="FFFF0000"/>
      <name val="Calibri"/>
      <family val="2"/>
      <scheme val="minor"/>
    </font>
    <font>
      <i/>
      <sz val="11"/>
      <color theme="1"/>
      <name val="Calibri"/>
      <family val="2"/>
      <scheme val="minor"/>
    </font>
    <font>
      <b/>
      <sz val="12"/>
      <color rgb="FF006100"/>
      <name val="Calibri"/>
      <family val="2"/>
      <scheme val="minor"/>
    </font>
    <font>
      <sz val="12"/>
      <color rgb="FF006100"/>
      <name val="Calibri"/>
      <family val="2"/>
      <scheme val="minor"/>
    </font>
    <font>
      <b/>
      <sz val="12"/>
      <color theme="0"/>
      <name val="Calibri"/>
      <family val="2"/>
      <scheme val="minor"/>
    </font>
    <font>
      <b/>
      <sz val="11"/>
      <color rgb="FF7F7F7F"/>
      <name val="Wingdings 3"/>
      <family val="1"/>
      <charset val="2"/>
    </font>
    <font>
      <b/>
      <i/>
      <sz val="11"/>
      <name val="Calibri"/>
      <family val="2"/>
      <scheme val="minor"/>
    </font>
    <font>
      <b/>
      <i/>
      <sz val="11"/>
      <color theme="1"/>
      <name val="Calibri"/>
      <family val="2"/>
      <scheme val="minor"/>
    </font>
    <font>
      <b/>
      <sz val="11"/>
      <name val="Calibri"/>
      <family val="2"/>
      <scheme val="minor"/>
    </font>
    <font>
      <sz val="18"/>
      <color theme="3"/>
      <name val="Calibri Light"/>
      <family val="2"/>
      <scheme val="major"/>
    </font>
    <font>
      <b/>
      <i/>
      <sz val="22"/>
      <color theme="4" tint="-0.249977111117893"/>
      <name val="Calibri Light"/>
      <family val="2"/>
      <scheme val="major"/>
    </font>
    <font>
      <b/>
      <i/>
      <sz val="11"/>
      <color theme="1"/>
      <name val="Segoe UI Semibold"/>
      <family val="2"/>
    </font>
    <font>
      <b/>
      <sz val="12"/>
      <color theme="4" tint="-0.499984740745262"/>
      <name val="Calibri"/>
      <family val="2"/>
      <scheme val="minor"/>
    </font>
    <font>
      <sz val="12"/>
      <color theme="4" tint="-0.499984740745262"/>
      <name val="Calibri"/>
      <family val="2"/>
      <scheme val="minor"/>
    </font>
    <font>
      <b/>
      <sz val="11"/>
      <color theme="4" tint="-0.499984740745262"/>
      <name val="Calibri"/>
      <family val="2"/>
      <scheme val="minor"/>
    </font>
    <font>
      <b/>
      <i/>
      <sz val="12"/>
      <color theme="1"/>
      <name val="Calibri"/>
      <family val="2"/>
      <scheme val="minor"/>
    </font>
    <font>
      <i/>
      <sz val="11"/>
      <color rgb="FFFF0000"/>
      <name val="Calibri"/>
      <family val="2"/>
      <scheme val="minor"/>
    </font>
    <font>
      <sz val="9"/>
      <color indexed="81"/>
      <name val="Tahoma"/>
      <family val="2"/>
    </font>
    <font>
      <b/>
      <sz val="9"/>
      <color indexed="81"/>
      <name val="Tahoma"/>
      <family val="2"/>
    </font>
    <font>
      <b/>
      <sz val="12"/>
      <color theme="1"/>
      <name val="Calibri"/>
      <family val="2"/>
      <scheme val="minor"/>
    </font>
    <font>
      <b/>
      <i/>
      <sz val="11"/>
      <color rgb="FF7F7F7F"/>
      <name val="Calibri"/>
      <family val="2"/>
      <scheme val="minor"/>
    </font>
    <font>
      <b/>
      <i/>
      <sz val="11"/>
      <color rgb="FFFA7D00"/>
      <name val="Calibri"/>
      <family val="2"/>
      <scheme val="minor"/>
    </font>
    <font>
      <b/>
      <sz val="11"/>
      <color theme="1"/>
      <name val="Calibri"/>
      <family val="2"/>
      <scheme val="minor"/>
    </font>
    <font>
      <sz val="9"/>
      <color indexed="81"/>
      <name val="Tahoma"/>
      <charset val="1"/>
    </font>
    <font>
      <b/>
      <sz val="9"/>
      <color indexed="81"/>
      <name val="Tahoma"/>
      <charset val="1"/>
    </font>
  </fonts>
  <fills count="8">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2F2F2"/>
      </patternFill>
    </fill>
    <fill>
      <patternFill patternType="solid">
        <fgColor rgb="FFC6EFCE"/>
      </patternFill>
    </fill>
    <fill>
      <patternFill patternType="solid">
        <fgColor rgb="FF002060"/>
        <bgColor indexed="64"/>
      </patternFill>
    </fill>
    <fill>
      <patternFill patternType="solid">
        <fgColor theme="4" tint="0.59999389629810485"/>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theme="0"/>
      </left>
      <right style="thin">
        <color theme="0"/>
      </right>
      <top style="thin">
        <color theme="0"/>
      </top>
      <bottom style="thin">
        <color theme="0"/>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top/>
      <bottom/>
      <diagonal/>
    </border>
    <border>
      <left/>
      <right/>
      <top/>
      <bottom style="thin">
        <color auto="1"/>
      </bottom>
      <diagonal/>
    </border>
    <border>
      <left style="thin">
        <color indexed="64"/>
      </left>
      <right style="thin">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medium">
        <color rgb="FF002060"/>
      </top>
      <bottom style="medium">
        <color rgb="FF002060"/>
      </bottom>
      <diagonal/>
    </border>
    <border>
      <left style="medium">
        <color rgb="FF002060"/>
      </left>
      <right/>
      <top/>
      <bottom/>
      <diagonal/>
    </border>
    <border>
      <left style="medium">
        <color theme="0"/>
      </left>
      <right/>
      <top style="medium">
        <color rgb="FF002060"/>
      </top>
      <bottom style="medium">
        <color rgb="FF002060"/>
      </bottom>
      <diagonal/>
    </border>
    <border>
      <left/>
      <right style="medium">
        <color theme="0"/>
      </right>
      <top/>
      <bottom/>
      <diagonal/>
    </border>
    <border>
      <left style="medium">
        <color rgb="FF002060"/>
      </left>
      <right/>
      <top style="medium">
        <color rgb="FF002060"/>
      </top>
      <bottom/>
      <diagonal/>
    </border>
    <border>
      <left/>
      <right/>
      <top style="medium">
        <color rgb="FF002060"/>
      </top>
      <bottom/>
      <diagonal/>
    </border>
    <border>
      <left/>
      <right/>
      <top style="medium">
        <color rgb="FF002060"/>
      </top>
      <bottom style="medium">
        <color theme="0"/>
      </bottom>
      <diagonal/>
    </border>
    <border>
      <left style="thin">
        <color indexed="64"/>
      </left>
      <right/>
      <top style="medium">
        <color rgb="FF002060"/>
      </top>
      <bottom style="medium">
        <color theme="0"/>
      </bottom>
      <diagonal/>
    </border>
    <border>
      <left style="thin">
        <color indexed="64"/>
      </left>
      <right/>
      <top style="medium">
        <color theme="0"/>
      </top>
      <bottom style="medium">
        <color theme="0"/>
      </bottom>
      <diagonal/>
    </border>
    <border>
      <left/>
      <right/>
      <top style="medium">
        <color theme="0"/>
      </top>
      <bottom style="medium">
        <color theme="0"/>
      </bottom>
      <diagonal/>
    </border>
    <border>
      <left/>
      <right/>
      <top/>
      <bottom style="medium">
        <color theme="0"/>
      </bottom>
      <diagonal/>
    </border>
    <border>
      <left style="thin">
        <color indexed="64"/>
      </left>
      <right/>
      <top style="medium">
        <color theme="0"/>
      </top>
      <bottom style="thin">
        <color indexed="64"/>
      </bottom>
      <diagonal/>
    </border>
    <border>
      <left/>
      <right/>
      <top style="medium">
        <color theme="0"/>
      </top>
      <bottom style="thin">
        <color indexed="64"/>
      </bottom>
      <diagonal/>
    </border>
    <border>
      <left/>
      <right style="thin">
        <color indexed="64"/>
      </right>
      <top style="medium">
        <color theme="0"/>
      </top>
      <bottom style="thin">
        <color indexed="64"/>
      </bottom>
      <diagonal/>
    </border>
    <border>
      <left/>
      <right style="thin">
        <color rgb="FF7F7F7F"/>
      </right>
      <top style="medium">
        <color theme="0"/>
      </top>
      <bottom style="thin">
        <color indexed="64"/>
      </bottom>
      <diagonal/>
    </border>
    <border>
      <left/>
      <right style="medium">
        <color theme="0"/>
      </right>
      <top style="medium">
        <color rgb="FF002060"/>
      </top>
      <bottom style="medium">
        <color rgb="FF002060"/>
      </bottom>
      <diagonal/>
    </border>
    <border>
      <left style="medium">
        <color theme="0"/>
      </left>
      <right style="medium">
        <color theme="0"/>
      </right>
      <top style="medium">
        <color rgb="FF002060"/>
      </top>
      <bottom style="medium">
        <color rgb="FF002060"/>
      </bottom>
      <diagonal/>
    </border>
    <border>
      <left style="medium">
        <color theme="0"/>
      </left>
      <right style="medium">
        <color theme="0"/>
      </right>
      <top style="medium">
        <color theme="0"/>
      </top>
      <bottom style="medium">
        <color theme="0"/>
      </bottom>
      <diagonal/>
    </border>
    <border>
      <left style="thin">
        <color rgb="FF7F7F7F"/>
      </left>
      <right/>
      <top/>
      <bottom/>
      <diagonal/>
    </border>
    <border>
      <left style="thin">
        <color indexed="64"/>
      </left>
      <right style="thin">
        <color indexed="64"/>
      </right>
      <top style="medium">
        <color rgb="FF002060"/>
      </top>
      <bottom style="thin">
        <color indexed="64"/>
      </bottom>
      <diagonal/>
    </border>
    <border>
      <left/>
      <right style="medium">
        <color rgb="FF002060"/>
      </right>
      <top/>
      <bottom/>
      <diagonal/>
    </border>
    <border>
      <left style="medium">
        <color rgb="FF002060"/>
      </left>
      <right/>
      <top style="medium">
        <color rgb="FF002060"/>
      </top>
      <bottom style="medium">
        <color rgb="FF002060"/>
      </bottom>
      <diagonal/>
    </border>
    <border>
      <left style="thin">
        <color indexed="64"/>
      </left>
      <right style="thin">
        <color rgb="FF7F7F7F"/>
      </right>
      <top style="medium">
        <color rgb="FF002060"/>
      </top>
      <bottom style="thin">
        <color rgb="FF7F7F7F"/>
      </bottom>
      <diagonal/>
    </border>
    <border>
      <left style="thin">
        <color indexed="64"/>
      </left>
      <right/>
      <top style="medium">
        <color rgb="FF002060"/>
      </top>
      <bottom/>
      <diagonal/>
    </border>
    <border>
      <left style="thin">
        <color indexed="64"/>
      </left>
      <right style="thin">
        <color rgb="FF7F7F7F"/>
      </right>
      <top style="thin">
        <color rgb="FF7F7F7F"/>
      </top>
      <bottom style="thin">
        <color rgb="FF7F7F7F"/>
      </bottom>
      <diagonal/>
    </border>
    <border>
      <left/>
      <right style="thin">
        <color indexed="64"/>
      </right>
      <top style="medium">
        <color theme="0"/>
      </top>
      <bottom style="medium">
        <color theme="0"/>
      </bottom>
      <diagonal/>
    </border>
    <border>
      <left style="thin">
        <color indexed="64"/>
      </left>
      <right/>
      <top style="medium">
        <color theme="0"/>
      </top>
      <bottom/>
      <diagonal/>
    </border>
    <border>
      <left/>
      <right style="thin">
        <color indexed="64"/>
      </right>
      <top style="medium">
        <color theme="0"/>
      </top>
      <bottom/>
      <diagonal/>
    </border>
    <border>
      <left/>
      <right/>
      <top style="medium">
        <color theme="0"/>
      </top>
      <bottom/>
      <diagonal/>
    </border>
    <border>
      <left/>
      <right/>
      <top/>
      <bottom style="medium">
        <color rgb="FF002060"/>
      </bottom>
      <diagonal/>
    </border>
    <border>
      <left/>
      <right style="medium">
        <color indexed="64"/>
      </right>
      <top/>
      <bottom/>
      <diagonal/>
    </border>
    <border>
      <left style="medium">
        <color indexed="64"/>
      </left>
      <right style="medium">
        <color theme="0"/>
      </right>
      <top style="medium">
        <color rgb="FF002060"/>
      </top>
      <bottom style="medium">
        <color rgb="FF002060"/>
      </bottom>
      <diagonal/>
    </border>
  </borders>
  <cellStyleXfs count="10">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5" fillId="0" borderId="0" applyNumberFormat="0" applyFill="0" applyBorder="0" applyAlignment="0" applyProtection="0"/>
    <xf numFmtId="0" fontId="10" fillId="4" borderId="7" applyNumberFormat="0" applyAlignment="0" applyProtection="0"/>
    <xf numFmtId="0" fontId="11" fillId="5" borderId="0" applyNumberFormat="0" applyBorder="0" applyAlignment="0" applyProtection="0"/>
    <xf numFmtId="0" fontId="12" fillId="0" borderId="0" applyNumberFormat="0" applyFill="0" applyBorder="0" applyAlignment="0" applyProtection="0"/>
    <xf numFmtId="0" fontId="21" fillId="0" borderId="0" applyNumberFormat="0" applyFill="0" applyBorder="0" applyAlignment="0" applyProtection="0"/>
    <xf numFmtId="0" fontId="5" fillId="0" borderId="0" applyNumberFormat="0" applyFill="0" applyBorder="0" applyAlignment="0" applyProtection="0"/>
    <xf numFmtId="44" fontId="1" fillId="0" borderId="0" applyFont="0" applyFill="0" applyBorder="0" applyAlignment="0" applyProtection="0"/>
  </cellStyleXfs>
  <cellXfs count="145">
    <xf numFmtId="0" fontId="0" fillId="0" borderId="0" xfId="0"/>
    <xf numFmtId="0" fontId="0" fillId="0" borderId="1" xfId="0" applyBorder="1"/>
    <xf numFmtId="0" fontId="0" fillId="0" borderId="3" xfId="0" applyBorder="1"/>
    <xf numFmtId="0" fontId="6" fillId="0" borderId="0" xfId="0" applyFont="1"/>
    <xf numFmtId="0" fontId="2" fillId="0" borderId="0" xfId="0" applyFont="1"/>
    <xf numFmtId="0" fontId="7" fillId="0" borderId="6" xfId="0" applyFont="1" applyBorder="1" applyAlignment="1">
      <alignment horizontal="left" vertical="center" wrapText="1"/>
    </xf>
    <xf numFmtId="0" fontId="7" fillId="0" borderId="6" xfId="0" applyFont="1" applyBorder="1" applyAlignment="1">
      <alignment horizontal="left" wrapText="1"/>
    </xf>
    <xf numFmtId="0" fontId="6" fillId="0" borderId="0" xfId="0" applyFont="1" applyAlignment="1">
      <alignment vertical="center" wrapText="1"/>
    </xf>
    <xf numFmtId="0" fontId="8" fillId="0" borderId="6" xfId="3" applyFont="1" applyBorder="1" applyAlignment="1" applyProtection="1">
      <alignment horizontal="left" vertical="center" wrapText="1"/>
    </xf>
    <xf numFmtId="0" fontId="7" fillId="0" borderId="6" xfId="0" applyFont="1" applyBorder="1" applyAlignment="1">
      <alignment horizontal="left"/>
    </xf>
    <xf numFmtId="0" fontId="2" fillId="0" borderId="0" xfId="0" applyFont="1" applyAlignment="1">
      <alignment vertical="center"/>
    </xf>
    <xf numFmtId="0" fontId="5" fillId="0" borderId="0" xfId="3" applyAlignment="1" applyProtection="1"/>
    <xf numFmtId="0" fontId="0" fillId="0" borderId="12" xfId="0" applyBorder="1"/>
    <xf numFmtId="0" fontId="0" fillId="0" borderId="3" xfId="0" applyBorder="1" applyAlignment="1">
      <alignment wrapText="1"/>
    </xf>
    <xf numFmtId="0" fontId="0" fillId="0" borderId="13" xfId="0" applyBorder="1"/>
    <xf numFmtId="0" fontId="0" fillId="0" borderId="9" xfId="0" applyBorder="1"/>
    <xf numFmtId="0" fontId="0" fillId="0" borderId="5" xfId="0" applyBorder="1"/>
    <xf numFmtId="0" fontId="0" fillId="0" borderId="14" xfId="0" applyBorder="1"/>
    <xf numFmtId="0" fontId="0" fillId="0" borderId="10" xfId="0" applyBorder="1"/>
    <xf numFmtId="0" fontId="0" fillId="0" borderId="4" xfId="0" applyBorder="1"/>
    <xf numFmtId="0" fontId="0" fillId="0" borderId="8" xfId="0" applyBorder="1"/>
    <xf numFmtId="0" fontId="0" fillId="0" borderId="11" xfId="0" applyBorder="1"/>
    <xf numFmtId="0" fontId="0" fillId="0" borderId="2" xfId="0" applyBorder="1"/>
    <xf numFmtId="0" fontId="16" fillId="6" borderId="17" xfId="0" applyFont="1" applyFill="1" applyBorder="1" applyAlignment="1" applyProtection="1">
      <alignment horizontal="center" vertical="center" wrapText="1"/>
      <protection locked="0"/>
    </xf>
    <xf numFmtId="0" fontId="18" fillId="2" borderId="21" xfId="0" applyFont="1" applyFill="1" applyBorder="1" applyAlignment="1" applyProtection="1">
      <alignment horizontal="right"/>
      <protection locked="0"/>
    </xf>
    <xf numFmtId="0" fontId="13" fillId="2" borderId="22" xfId="0" applyFont="1" applyFill="1" applyBorder="1" applyProtection="1">
      <protection locked="0"/>
    </xf>
    <xf numFmtId="0" fontId="13" fillId="2" borderId="21" xfId="0" applyFont="1" applyFill="1" applyBorder="1" applyProtection="1">
      <protection locked="0"/>
    </xf>
    <xf numFmtId="0" fontId="13" fillId="2" borderId="23" xfId="0" applyFont="1" applyFill="1" applyBorder="1" applyProtection="1">
      <protection locked="0"/>
    </xf>
    <xf numFmtId="0" fontId="13" fillId="2" borderId="24" xfId="0" applyFont="1" applyFill="1" applyBorder="1" applyProtection="1">
      <protection locked="0"/>
    </xf>
    <xf numFmtId="0" fontId="18" fillId="2" borderId="24" xfId="0" applyFont="1" applyFill="1" applyBorder="1" applyAlignment="1" applyProtection="1">
      <alignment horizontal="right"/>
      <protection locked="0"/>
    </xf>
    <xf numFmtId="0" fontId="18" fillId="2" borderId="0" xfId="0" applyFont="1" applyFill="1" applyAlignment="1" applyProtection="1">
      <alignment horizontal="right"/>
      <protection locked="0"/>
    </xf>
    <xf numFmtId="0" fontId="18" fillId="2" borderId="25" xfId="0" applyFont="1" applyFill="1" applyBorder="1" applyAlignment="1" applyProtection="1">
      <alignment horizontal="right"/>
      <protection locked="0"/>
    </xf>
    <xf numFmtId="0" fontId="13" fillId="2" borderId="26" xfId="0" applyFont="1" applyFill="1" applyBorder="1" applyProtection="1">
      <protection locked="0"/>
    </xf>
    <xf numFmtId="0" fontId="13" fillId="2" borderId="27" xfId="0" applyFont="1" applyFill="1" applyBorder="1" applyProtection="1">
      <protection locked="0"/>
    </xf>
    <xf numFmtId="0" fontId="20" fillId="7" borderId="7" xfId="4" applyFont="1" applyFill="1" applyProtection="1">
      <protection locked="0"/>
    </xf>
    <xf numFmtId="44" fontId="20" fillId="7" borderId="7" xfId="4" applyNumberFormat="1" applyFont="1" applyFill="1" applyProtection="1">
      <protection locked="0"/>
    </xf>
    <xf numFmtId="10" fontId="20" fillId="7" borderId="7" xfId="1" applyNumberFormat="1" applyFont="1" applyFill="1" applyBorder="1" applyProtection="1">
      <protection locked="0"/>
    </xf>
    <xf numFmtId="14" fontId="20" fillId="7" borderId="7" xfId="4" applyNumberFormat="1" applyFont="1" applyFill="1" applyProtection="1">
      <protection locked="0"/>
    </xf>
    <xf numFmtId="0" fontId="18" fillId="2" borderId="29" xfId="0" applyFont="1" applyFill="1" applyBorder="1" applyAlignment="1" applyProtection="1">
      <alignment horizontal="right"/>
      <protection locked="0"/>
    </xf>
    <xf numFmtId="0" fontId="19" fillId="2" borderId="22" xfId="0" applyFont="1" applyFill="1" applyBorder="1" applyAlignment="1" applyProtection="1">
      <alignment horizontal="right"/>
      <protection locked="0"/>
    </xf>
    <xf numFmtId="0" fontId="19" fillId="2" borderId="21" xfId="0" applyFont="1" applyFill="1" applyBorder="1" applyAlignment="1" applyProtection="1">
      <alignment horizontal="right"/>
      <protection locked="0"/>
    </xf>
    <xf numFmtId="0" fontId="19" fillId="2" borderId="23" xfId="0" applyFont="1" applyFill="1" applyBorder="1" applyAlignment="1" applyProtection="1">
      <alignment horizontal="right"/>
      <protection locked="0"/>
    </xf>
    <xf numFmtId="0" fontId="19" fillId="2" borderId="24" xfId="0" applyFont="1" applyFill="1" applyBorder="1" applyAlignment="1" applyProtection="1">
      <alignment horizontal="right"/>
      <protection locked="0"/>
    </xf>
    <xf numFmtId="0" fontId="19" fillId="2" borderId="26" xfId="0" applyFont="1" applyFill="1" applyBorder="1" applyAlignment="1" applyProtection="1">
      <alignment horizontal="right"/>
      <protection locked="0"/>
    </xf>
    <xf numFmtId="0" fontId="19" fillId="2" borderId="28" xfId="0" applyFont="1" applyFill="1" applyBorder="1" applyAlignment="1" applyProtection="1">
      <alignment horizontal="right"/>
      <protection locked="0"/>
    </xf>
    <xf numFmtId="0" fontId="16" fillId="6" borderId="30" xfId="0" applyFont="1" applyFill="1" applyBorder="1" applyAlignment="1" applyProtection="1">
      <alignment horizontal="center" vertical="center" wrapText="1"/>
      <protection locked="0"/>
    </xf>
    <xf numFmtId="0" fontId="16" fillId="6" borderId="31" xfId="0" applyFont="1" applyFill="1" applyBorder="1" applyAlignment="1" applyProtection="1">
      <alignment horizontal="center" vertical="center" wrapText="1"/>
      <protection locked="0"/>
    </xf>
    <xf numFmtId="0" fontId="22" fillId="0" borderId="0" xfId="7" applyFont="1" applyBorder="1" applyAlignment="1">
      <alignment vertical="center"/>
    </xf>
    <xf numFmtId="0" fontId="0" fillId="0" borderId="0" xfId="0" applyAlignment="1">
      <alignment vertical="center"/>
    </xf>
    <xf numFmtId="0" fontId="23" fillId="0" borderId="0" xfId="0" applyFont="1"/>
    <xf numFmtId="0" fontId="24" fillId="0" borderId="0" xfId="0" applyFont="1" applyAlignment="1">
      <alignment vertical="center"/>
    </xf>
    <xf numFmtId="0" fontId="5" fillId="0" borderId="0" xfId="3" applyAlignment="1">
      <alignment vertical="center"/>
    </xf>
    <xf numFmtId="0" fontId="24" fillId="0" borderId="0" xfId="0" applyFont="1"/>
    <xf numFmtId="15" fontId="0" fillId="0" borderId="0" xfId="0" applyNumberFormat="1" applyAlignment="1">
      <alignment vertical="center"/>
    </xf>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5" fillId="0" borderId="0" xfId="3" applyFill="1"/>
    <xf numFmtId="0" fontId="0" fillId="0" borderId="0" xfId="0" applyProtection="1">
      <protection locked="0"/>
    </xf>
    <xf numFmtId="4" fontId="0" fillId="0" borderId="0" xfId="0" applyNumberFormat="1" applyAlignment="1" applyProtection="1">
      <alignment horizontal="center" vertical="center"/>
      <protection locked="0"/>
    </xf>
    <xf numFmtId="0" fontId="0" fillId="3" borderId="0" xfId="0" applyFill="1" applyProtection="1">
      <protection locked="0"/>
    </xf>
    <xf numFmtId="0" fontId="0" fillId="3" borderId="0" xfId="0" applyFill="1" applyAlignment="1" applyProtection="1">
      <alignment horizontal="right" indent="1"/>
      <protection locked="0"/>
    </xf>
    <xf numFmtId="4" fontId="0" fillId="0" borderId="0" xfId="0" applyNumberFormat="1" applyProtection="1">
      <protection locked="0"/>
    </xf>
    <xf numFmtId="0" fontId="4" fillId="0" borderId="0" xfId="0" applyFont="1" applyAlignment="1" applyProtection="1">
      <alignment horizontal="right" indent="1"/>
      <protection locked="0"/>
    </xf>
    <xf numFmtId="0" fontId="0" fillId="0" borderId="3" xfId="0" applyBorder="1" applyAlignment="1" applyProtection="1">
      <alignment horizontal="center" vertical="center"/>
      <protection locked="0"/>
    </xf>
    <xf numFmtId="4" fontId="0" fillId="0" borderId="3"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1" xfId="1" applyNumberFormat="1" applyFont="1" applyBorder="1" applyProtection="1"/>
    <xf numFmtId="4" fontId="0" fillId="0" borderId="1" xfId="0" applyNumberFormat="1" applyBorder="1"/>
    <xf numFmtId="164" fontId="0" fillId="0" borderId="1" xfId="1" applyNumberFormat="1" applyFont="1" applyBorder="1" applyAlignment="1" applyProtection="1">
      <alignment horizontal="right"/>
    </xf>
    <xf numFmtId="2" fontId="0" fillId="0" borderId="1" xfId="0" applyNumberFormat="1" applyBorder="1" applyAlignment="1">
      <alignment horizontal="right"/>
    </xf>
    <xf numFmtId="2" fontId="14" fillId="5" borderId="0" xfId="5" applyNumberFormat="1" applyFont="1" applyBorder="1" applyAlignment="1" applyProtection="1">
      <alignment horizontal="center"/>
    </xf>
    <xf numFmtId="0" fontId="0" fillId="2" borderId="32" xfId="0" applyFill="1" applyBorder="1" applyAlignment="1">
      <alignment vertical="center"/>
    </xf>
    <xf numFmtId="166" fontId="0" fillId="2" borderId="32" xfId="0" applyNumberFormat="1" applyFill="1" applyBorder="1" applyAlignment="1">
      <alignment vertical="center"/>
    </xf>
    <xf numFmtId="165" fontId="0" fillId="2" borderId="32" xfId="0" applyNumberFormat="1" applyFill="1" applyBorder="1" applyAlignment="1">
      <alignment vertical="center"/>
    </xf>
    <xf numFmtId="4" fontId="0" fillId="2" borderId="32" xfId="0" applyNumberFormat="1" applyFill="1" applyBorder="1" applyAlignment="1">
      <alignment vertical="center"/>
    </xf>
    <xf numFmtId="2" fontId="0" fillId="2" borderId="32" xfId="0" applyNumberFormat="1" applyFill="1" applyBorder="1" applyAlignment="1">
      <alignment vertical="center"/>
    </xf>
    <xf numFmtId="164" fontId="0" fillId="0" borderId="34" xfId="1" applyNumberFormat="1" applyFont="1" applyBorder="1" applyProtection="1"/>
    <xf numFmtId="0" fontId="20" fillId="7" borderId="7" xfId="4" applyNumberFormat="1" applyFont="1" applyFill="1" applyProtection="1">
      <protection locked="0"/>
    </xf>
    <xf numFmtId="0" fontId="0" fillId="0" borderId="35" xfId="0" applyBorder="1" applyProtection="1">
      <protection locked="0"/>
    </xf>
    <xf numFmtId="0" fontId="20" fillId="7" borderId="37" xfId="4" applyFont="1" applyFill="1" applyBorder="1" applyProtection="1">
      <protection locked="0"/>
    </xf>
    <xf numFmtId="0" fontId="0" fillId="2" borderId="38" xfId="0" applyFill="1" applyBorder="1" applyAlignment="1" applyProtection="1">
      <alignment horizontal="right" indent="1"/>
      <protection locked="0"/>
    </xf>
    <xf numFmtId="0" fontId="0" fillId="2" borderId="0" xfId="0" applyFill="1" applyAlignment="1" applyProtection="1">
      <alignment horizontal="right"/>
      <protection locked="0"/>
    </xf>
    <xf numFmtId="0" fontId="0" fillId="2" borderId="22" xfId="0" applyFill="1" applyBorder="1" applyAlignment="1" applyProtection="1">
      <alignment horizontal="right" indent="1"/>
      <protection locked="0"/>
    </xf>
    <xf numFmtId="0" fontId="13" fillId="2" borderId="9" xfId="0" applyFont="1" applyFill="1" applyBorder="1" applyProtection="1">
      <protection locked="0"/>
    </xf>
    <xf numFmtId="44" fontId="20" fillId="7" borderId="39" xfId="9" applyFont="1" applyFill="1" applyBorder="1" applyProtection="1">
      <protection locked="0"/>
    </xf>
    <xf numFmtId="0" fontId="0" fillId="0" borderId="0" xfId="0" applyAlignment="1" applyProtection="1">
      <alignment horizontal="left" indent="1"/>
      <protection locked="0"/>
    </xf>
    <xf numFmtId="0" fontId="0" fillId="2" borderId="23" xfId="0" applyFill="1" applyBorder="1" applyAlignment="1" applyProtection="1">
      <alignment horizontal="right" indent="1"/>
      <protection locked="0"/>
    </xf>
    <xf numFmtId="0" fontId="0" fillId="2" borderId="40" xfId="0" applyFill="1" applyBorder="1" applyAlignment="1" applyProtection="1">
      <alignment horizontal="right"/>
      <protection locked="0"/>
    </xf>
    <xf numFmtId="2" fontId="0" fillId="0" borderId="1" xfId="0" applyNumberFormat="1" applyBorder="1"/>
    <xf numFmtId="0" fontId="0" fillId="2" borderId="9" xfId="0" applyFill="1" applyBorder="1" applyAlignment="1" applyProtection="1">
      <alignment horizontal="right" indent="1"/>
      <protection locked="0"/>
    </xf>
    <xf numFmtId="0" fontId="13" fillId="2" borderId="41" xfId="0" applyFont="1" applyFill="1" applyBorder="1" applyProtection="1">
      <protection locked="0"/>
    </xf>
    <xf numFmtId="10" fontId="20" fillId="7" borderId="39" xfId="4" applyNumberFormat="1" applyFont="1" applyFill="1" applyBorder="1" applyProtection="1">
      <protection locked="0"/>
    </xf>
    <xf numFmtId="0" fontId="0" fillId="2" borderId="41" xfId="0" applyFill="1" applyBorder="1" applyAlignment="1" applyProtection="1">
      <alignment horizontal="right" indent="1"/>
      <protection locked="0"/>
    </xf>
    <xf numFmtId="166" fontId="20" fillId="7" borderId="39" xfId="4" applyNumberFormat="1" applyFont="1" applyFill="1" applyBorder="1" applyProtection="1">
      <protection locked="0"/>
    </xf>
    <xf numFmtId="0" fontId="31" fillId="2" borderId="9" xfId="0" applyFont="1" applyFill="1" applyBorder="1" applyAlignment="1" applyProtection="1">
      <alignment horizontal="right" indent="1"/>
      <protection locked="0"/>
    </xf>
    <xf numFmtId="166" fontId="0" fillId="0" borderId="1" xfId="0" applyNumberFormat="1" applyBorder="1"/>
    <xf numFmtId="0" fontId="31" fillId="2" borderId="41" xfId="0" applyFont="1" applyFill="1" applyBorder="1" applyAlignment="1" applyProtection="1">
      <alignment horizontal="right" indent="1"/>
      <protection locked="0"/>
    </xf>
    <xf numFmtId="0" fontId="0" fillId="2" borderId="42" xfId="0" applyFill="1" applyBorder="1" applyAlignment="1" applyProtection="1">
      <alignment horizontal="right"/>
      <protection locked="0"/>
    </xf>
    <xf numFmtId="0" fontId="20" fillId="7" borderId="39" xfId="4" applyFont="1" applyFill="1" applyBorder="1" applyProtection="1">
      <protection locked="0"/>
    </xf>
    <xf numFmtId="0" fontId="32" fillId="0" borderId="0" xfId="2" applyFont="1" applyAlignment="1" applyProtection="1">
      <alignment horizontal="left" indent="1"/>
      <protection locked="0"/>
    </xf>
    <xf numFmtId="0" fontId="0" fillId="0" borderId="1" xfId="1" applyNumberFormat="1" applyFont="1" applyBorder="1" applyAlignment="1" applyProtection="1">
      <alignment horizontal="right"/>
    </xf>
    <xf numFmtId="0" fontId="0" fillId="2" borderId="26" xfId="0" applyFill="1" applyBorder="1" applyAlignment="1" applyProtection="1">
      <alignment horizontal="right" indent="1"/>
      <protection locked="0"/>
    </xf>
    <xf numFmtId="0" fontId="0" fillId="2" borderId="28" xfId="0" applyFill="1" applyBorder="1" applyAlignment="1">
      <alignment horizontal="right"/>
    </xf>
    <xf numFmtId="0" fontId="13" fillId="2" borderId="0" xfId="0" applyFont="1" applyFill="1" applyProtection="1">
      <protection locked="0"/>
    </xf>
    <xf numFmtId="0" fontId="33" fillId="4" borderId="27" xfId="4" applyFont="1" applyBorder="1" applyAlignment="1" applyProtection="1">
      <protection locked="0"/>
    </xf>
    <xf numFmtId="0" fontId="0" fillId="0" borderId="1" xfId="0" applyBorder="1" applyAlignment="1">
      <alignment horizontal="right"/>
    </xf>
    <xf numFmtId="0" fontId="0" fillId="0" borderId="0" xfId="0" applyAlignment="1" applyProtection="1">
      <alignment horizontal="right" indent="1"/>
      <protection locked="0"/>
    </xf>
    <xf numFmtId="0" fontId="0" fillId="0" borderId="44" xfId="0" applyBorder="1" applyProtection="1">
      <protection locked="0"/>
    </xf>
    <xf numFmtId="0" fontId="0" fillId="0" borderId="45" xfId="0" applyBorder="1" applyProtection="1">
      <protection locked="0"/>
    </xf>
    <xf numFmtId="0" fontId="16" fillId="6" borderId="46" xfId="0" applyFont="1" applyFill="1" applyBorder="1" applyAlignment="1" applyProtection="1">
      <alignment horizontal="center" vertical="center" wrapText="1"/>
      <protection locked="0"/>
    </xf>
    <xf numFmtId="0" fontId="0" fillId="2" borderId="32" xfId="0" applyFill="1" applyBorder="1" applyAlignment="1" applyProtection="1">
      <alignment vertical="center"/>
      <protection locked="0"/>
    </xf>
    <xf numFmtId="167" fontId="0" fillId="2" borderId="32" xfId="0" applyNumberFormat="1" applyFill="1" applyBorder="1" applyAlignment="1" applyProtection="1">
      <alignment vertical="center"/>
      <protection locked="0"/>
    </xf>
    <xf numFmtId="44" fontId="0" fillId="2" borderId="32" xfId="0" applyNumberFormat="1" applyFill="1" applyBorder="1" applyAlignment="1" applyProtection="1">
      <alignment vertical="center"/>
      <protection locked="0"/>
    </xf>
    <xf numFmtId="2" fontId="0" fillId="0" borderId="0" xfId="0" applyNumberFormat="1" applyProtection="1">
      <protection locked="0"/>
    </xf>
    <xf numFmtId="0" fontId="18" fillId="4" borderId="43" xfId="4" applyFont="1" applyBorder="1" applyAlignment="1" applyProtection="1">
      <alignment horizontal="right"/>
      <protection locked="0"/>
    </xf>
    <xf numFmtId="0" fontId="33" fillId="4" borderId="9" xfId="4" applyFont="1" applyBorder="1" applyProtection="1">
      <protection locked="0"/>
    </xf>
    <xf numFmtId="0" fontId="33" fillId="4" borderId="43" xfId="4" applyFont="1" applyBorder="1" applyAlignment="1" applyProtection="1">
      <protection locked="0"/>
    </xf>
    <xf numFmtId="0" fontId="32" fillId="0" borderId="0" xfId="2" applyFont="1" applyAlignment="1" applyProtection="1">
      <alignment horizontal="left" indent="1"/>
    </xf>
    <xf numFmtId="0" fontId="18" fillId="4" borderId="28" xfId="4" applyFont="1" applyBorder="1" applyAlignment="1" applyProtection="1">
      <alignment horizontal="right"/>
      <protection locked="0"/>
    </xf>
    <xf numFmtId="0" fontId="33" fillId="4" borderId="23" xfId="4" applyFont="1" applyBorder="1" applyProtection="1">
      <protection locked="0"/>
    </xf>
    <xf numFmtId="0" fontId="34" fillId="2" borderId="0" xfId="0" applyFont="1" applyFill="1" applyAlignment="1" applyProtection="1">
      <alignment horizontal="right"/>
      <protection locked="0"/>
    </xf>
    <xf numFmtId="0" fontId="34" fillId="2" borderId="40" xfId="0" applyFont="1" applyFill="1" applyBorder="1" applyAlignment="1" applyProtection="1">
      <alignment horizontal="right"/>
      <protection locked="0"/>
    </xf>
    <xf numFmtId="0" fontId="34" fillId="2" borderId="0" xfId="0" applyFont="1" applyFill="1" applyAlignment="1">
      <alignment horizontal="right"/>
    </xf>
    <xf numFmtId="0" fontId="34" fillId="2" borderId="28" xfId="0" applyFont="1" applyFill="1" applyBorder="1" applyAlignment="1" applyProtection="1">
      <alignment horizontal="right"/>
      <protection locked="0"/>
    </xf>
    <xf numFmtId="0" fontId="33" fillId="4" borderId="26" xfId="4" applyFont="1" applyBorder="1" applyProtection="1">
      <protection locked="0"/>
    </xf>
    <xf numFmtId="0" fontId="15" fillId="5" borderId="0" xfId="5" applyFont="1" applyBorder="1" applyAlignment="1" applyProtection="1">
      <alignment horizontal="right" indent="1"/>
    </xf>
    <xf numFmtId="0" fontId="16" fillId="6" borderId="16" xfId="0" applyFont="1" applyFill="1" applyBorder="1" applyAlignment="1" applyProtection="1">
      <alignment horizontal="center" vertical="center" wrapText="1"/>
      <protection locked="0"/>
    </xf>
    <xf numFmtId="0" fontId="16" fillId="6" borderId="0" xfId="0" applyFont="1" applyFill="1" applyAlignment="1" applyProtection="1">
      <alignment horizontal="center" vertical="center" wrapText="1"/>
      <protection locked="0"/>
    </xf>
    <xf numFmtId="0" fontId="16" fillId="6" borderId="18" xfId="0" applyFont="1" applyFill="1" applyBorder="1" applyAlignment="1" applyProtection="1">
      <alignment horizontal="center" vertical="center" wrapText="1"/>
      <protection locked="0"/>
    </xf>
    <xf numFmtId="0" fontId="16" fillId="6" borderId="19" xfId="0" applyFont="1" applyFill="1" applyBorder="1" applyAlignment="1" applyProtection="1">
      <alignment horizontal="center" vertical="center" wrapText="1"/>
      <protection locked="0"/>
    </xf>
    <xf numFmtId="0" fontId="16" fillId="6" borderId="20" xfId="0" applyFont="1" applyFill="1" applyBorder="1" applyAlignment="1" applyProtection="1">
      <alignment horizontal="center" vertical="center" wrapText="1"/>
      <protection locked="0"/>
    </xf>
    <xf numFmtId="0" fontId="16" fillId="6" borderId="15" xfId="0" applyFont="1" applyFill="1" applyBorder="1" applyAlignment="1" applyProtection="1">
      <alignment horizontal="center" vertical="center" wrapText="1"/>
      <protection locked="0"/>
    </xf>
    <xf numFmtId="0" fontId="12" fillId="0" borderId="0" xfId="6" applyBorder="1" applyAlignment="1" applyProtection="1">
      <alignment horizontal="center" vertical="center" wrapText="1"/>
      <protection locked="0"/>
    </xf>
    <xf numFmtId="0" fontId="19" fillId="2" borderId="23" xfId="0" applyFont="1" applyFill="1" applyBorder="1" applyAlignment="1" applyProtection="1">
      <alignment horizontal="right" wrapText="1"/>
      <protection locked="0"/>
    </xf>
    <xf numFmtId="0" fontId="19" fillId="2" borderId="24" xfId="0" applyFont="1" applyFill="1" applyBorder="1" applyAlignment="1" applyProtection="1">
      <alignment horizontal="right" wrapText="1"/>
      <protection locked="0"/>
    </xf>
    <xf numFmtId="0" fontId="12" fillId="0" borderId="9" xfId="6" applyBorder="1" applyAlignment="1" applyProtection="1">
      <alignment horizontal="center" vertical="center" wrapText="1"/>
      <protection locked="0"/>
    </xf>
    <xf numFmtId="0" fontId="12" fillId="0" borderId="0" xfId="6" applyAlignment="1" applyProtection="1">
      <alignment horizontal="center" vertical="center" wrapText="1"/>
      <protection locked="0"/>
    </xf>
    <xf numFmtId="0" fontId="28" fillId="0" borderId="0" xfId="2" applyFont="1" applyBorder="1" applyAlignment="1" applyProtection="1">
      <alignment wrapText="1"/>
    </xf>
    <xf numFmtId="4" fontId="12" fillId="0" borderId="33" xfId="0" applyNumberFormat="1" applyFont="1" applyBorder="1" applyAlignment="1">
      <alignment vertical="center" wrapText="1"/>
    </xf>
    <xf numFmtId="4" fontId="12" fillId="0" borderId="0" xfId="0" applyNumberFormat="1" applyFont="1" applyAlignment="1">
      <alignment vertical="center" wrapText="1"/>
    </xf>
    <xf numFmtId="0" fontId="16" fillId="6" borderId="36" xfId="0" applyFont="1" applyFill="1" applyBorder="1" applyAlignment="1" applyProtection="1">
      <alignment horizontal="center" vertical="center" wrapText="1"/>
      <protection locked="0"/>
    </xf>
    <xf numFmtId="0" fontId="16" fillId="6" borderId="36" xfId="0" applyFont="1" applyFill="1" applyBorder="1" applyAlignment="1" applyProtection="1">
      <alignment horizontal="center" vertical="center"/>
      <protection locked="0"/>
    </xf>
    <xf numFmtId="0" fontId="16" fillId="6" borderId="15" xfId="0" applyFont="1" applyFill="1" applyBorder="1" applyAlignment="1" applyProtection="1">
      <alignment horizontal="center" vertical="center"/>
      <protection locked="0"/>
    </xf>
    <xf numFmtId="0" fontId="0" fillId="3" borderId="0" xfId="0" applyFill="1" applyAlignment="1" applyProtection="1">
      <alignment horizontal="center"/>
      <protection locked="0"/>
    </xf>
  </cellXfs>
  <cellStyles count="10">
    <cellStyle name="Calculation" xfId="4" builtinId="22"/>
    <cellStyle name="Currency 2" xfId="9" xr:uid="{9EF02692-E584-42F7-AE65-C94E7CC295FE}"/>
    <cellStyle name="Explanatory Text" xfId="2" builtinId="53"/>
    <cellStyle name="Good" xfId="5" builtinId="26"/>
    <cellStyle name="Hyperlink" xfId="3" builtinId="8"/>
    <cellStyle name="Hyperlink 2" xfId="8" xr:uid="{93312FFE-E81D-47B9-8C21-0EA688B05E4B}"/>
    <cellStyle name="Normal" xfId="0" builtinId="0"/>
    <cellStyle name="Percent" xfId="1" builtinId="5"/>
    <cellStyle name="Title" xfId="7" builtinId="15"/>
    <cellStyle name="Warning Text" xfId="6" builtinId="11"/>
  </cellStyles>
  <dxfs count="39">
    <dxf>
      <fill>
        <patternFill>
          <bgColor theme="0"/>
        </patternFill>
      </fill>
    </dxf>
    <dxf>
      <fill>
        <patternFill>
          <bgColor theme="0"/>
        </patternFill>
      </fill>
    </dxf>
    <dxf>
      <fill>
        <patternFill>
          <bgColor theme="0"/>
        </patternFill>
      </fill>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'Payoff Calc.'!$C$19:$C$1645</c:f>
              <c:strCache>
                <c:ptCount val="120"/>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pt idx="116">
                  <c:v>01/10/32</c:v>
                </c:pt>
                <c:pt idx="117">
                  <c:v>01/11/32</c:v>
                </c:pt>
                <c:pt idx="118">
                  <c:v>01/12/32</c:v>
                </c:pt>
                <c:pt idx="119">
                  <c:v>01/01/33</c:v>
                </c:pt>
              </c:strCache>
            </c:strRef>
          </c:cat>
          <c:val>
            <c:numRef>
              <c:f>'Payoff Calc.'!$F$19:$F$1645</c:f>
              <c:numCache>
                <c:formatCode>#,##0.00</c:formatCode>
                <c:ptCount val="1627"/>
                <c:pt idx="0">
                  <c:v>738.5822458541021</c:v>
                </c:pt>
                <c:pt idx="1">
                  <c:v>742.17733228246152</c:v>
                </c:pt>
                <c:pt idx="2">
                  <c:v>745.78991797579783</c:v>
                </c:pt>
                <c:pt idx="3">
                  <c:v>749.42008811266805</c:v>
                </c:pt>
                <c:pt idx="4">
                  <c:v>753.06792828624032</c:v>
                </c:pt>
                <c:pt idx="5">
                  <c:v>756.73352450631182</c:v>
                </c:pt>
                <c:pt idx="6">
                  <c:v>760.41696320133656</c:v>
                </c:pt>
                <c:pt idx="7">
                  <c:v>764.11833122046357</c:v>
                </c:pt>
                <c:pt idx="8">
                  <c:v>767.83771583558485</c:v>
                </c:pt>
                <c:pt idx="9">
                  <c:v>771.57520474339208</c:v>
                </c:pt>
                <c:pt idx="10">
                  <c:v>775.33088606744536</c:v>
                </c:pt>
                <c:pt idx="11">
                  <c:v>779.10484836025091</c:v>
                </c:pt>
                <c:pt idx="12">
                  <c:v>782.89718060534835</c:v>
                </c:pt>
                <c:pt idx="13">
                  <c:v>786.70797221940938</c:v>
                </c:pt>
                <c:pt idx="14">
                  <c:v>790.53731305434587</c:v>
                </c:pt>
                <c:pt idx="15">
                  <c:v>794.38529339942829</c:v>
                </c:pt>
                <c:pt idx="16">
                  <c:v>798.25200398341485</c:v>
                </c:pt>
                <c:pt idx="17">
                  <c:v>802.13753597669063</c:v>
                </c:pt>
                <c:pt idx="18">
                  <c:v>806.04198099341681</c:v>
                </c:pt>
                <c:pt idx="19">
                  <c:v>809.96543109369156</c:v>
                </c:pt>
                <c:pt idx="20">
                  <c:v>813.90797878571993</c:v>
                </c:pt>
                <c:pt idx="21">
                  <c:v>817.86971702799565</c:v>
                </c:pt>
                <c:pt idx="22">
                  <c:v>821.85073923149218</c:v>
                </c:pt>
                <c:pt idx="23">
                  <c:v>825.85113926186602</c:v>
                </c:pt>
                <c:pt idx="24">
                  <c:v>829.87101144166934</c:v>
                </c:pt>
                <c:pt idx="25">
                  <c:v>833.91045055257405</c:v>
                </c:pt>
                <c:pt idx="26">
                  <c:v>837.96955183760679</c:v>
                </c:pt>
                <c:pt idx="27">
                  <c:v>842.04841100339422</c:v>
                </c:pt>
                <c:pt idx="28">
                  <c:v>846.14712422241996</c:v>
                </c:pt>
                <c:pt idx="29">
                  <c:v>850.26578813529227</c:v>
                </c:pt>
                <c:pt idx="30">
                  <c:v>854.40449985302212</c:v>
                </c:pt>
                <c:pt idx="31">
                  <c:v>858.5633569593133</c:v>
                </c:pt>
                <c:pt idx="32">
                  <c:v>862.74245751286344</c:v>
                </c:pt>
                <c:pt idx="33">
                  <c:v>866.94190004967561</c:v>
                </c:pt>
                <c:pt idx="34">
                  <c:v>871.16178358538195</c:v>
                </c:pt>
                <c:pt idx="35">
                  <c:v>875.40220761757826</c:v>
                </c:pt>
                <c:pt idx="36">
                  <c:v>879.66327212816964</c:v>
                </c:pt>
                <c:pt idx="37">
                  <c:v>883.94507758572865</c:v>
                </c:pt>
                <c:pt idx="38">
                  <c:v>888.24772494786328</c:v>
                </c:pt>
                <c:pt idx="39">
                  <c:v>892.57131566359794</c:v>
                </c:pt>
                <c:pt idx="40">
                  <c:v>896.91595167576531</c:v>
                </c:pt>
                <c:pt idx="41">
                  <c:v>901.28173542340983</c:v>
                </c:pt>
                <c:pt idx="42">
                  <c:v>905.66876984420355</c:v>
                </c:pt>
                <c:pt idx="43">
                  <c:v>910.07715837687215</c:v>
                </c:pt>
                <c:pt idx="44">
                  <c:v>914.50700496363527</c:v>
                </c:pt>
                <c:pt idx="45">
                  <c:v>918.95841405265628</c:v>
                </c:pt>
                <c:pt idx="46">
                  <c:v>923.43149060050496</c:v>
                </c:pt>
                <c:pt idx="47">
                  <c:v>927.926340074633</c:v>
                </c:pt>
                <c:pt idx="48">
                  <c:v>932.44306845585993</c:v>
                </c:pt>
                <c:pt idx="49">
                  <c:v>936.98178224087246</c:v>
                </c:pt>
                <c:pt idx="50">
                  <c:v>941.5425884447352</c:v>
                </c:pt>
                <c:pt idx="51">
                  <c:v>946.1255946034139</c:v>
                </c:pt>
                <c:pt idx="52">
                  <c:v>950.73090877631125</c:v>
                </c:pt>
                <c:pt idx="53">
                  <c:v>955.35863954881449</c:v>
                </c:pt>
                <c:pt idx="54">
                  <c:v>960.00889603485564</c:v>
                </c:pt>
                <c:pt idx="55">
                  <c:v>964.68178787948455</c:v>
                </c:pt>
                <c:pt idx="56">
                  <c:v>969.37742526145337</c:v>
                </c:pt>
                <c:pt idx="57">
                  <c:v>974.09591889581554</c:v>
                </c:pt>
                <c:pt idx="58">
                  <c:v>978.83738003653525</c:v>
                </c:pt>
                <c:pt idx="59">
                  <c:v>983.60192047911096</c:v>
                </c:pt>
                <c:pt idx="60">
                  <c:v>988.3896525632116</c:v>
                </c:pt>
                <c:pt idx="61">
                  <c:v>993.2006891753249</c:v>
                </c:pt>
                <c:pt idx="62">
                  <c:v>998.03514375141935</c:v>
                </c:pt>
                <c:pt idx="63">
                  <c:v>1002.8931302796188</c:v>
                </c:pt>
                <c:pt idx="64">
                  <c:v>1007.7747633028901</c:v>
                </c:pt>
                <c:pt idx="65">
                  <c:v>1012.6801579217436</c:v>
                </c:pt>
                <c:pt idx="66">
                  <c:v>1017.6094297969471</c:v>
                </c:pt>
                <c:pt idx="67">
                  <c:v>1022.5626951522537</c:v>
                </c:pt>
                <c:pt idx="68">
                  <c:v>1027.5400707771407</c:v>
                </c:pt>
                <c:pt idx="69">
                  <c:v>1032.5416740295648</c:v>
                </c:pt>
                <c:pt idx="70">
                  <c:v>1037.5676228387274</c:v>
                </c:pt>
                <c:pt idx="71">
                  <c:v>1042.6180357078579</c:v>
                </c:pt>
                <c:pt idx="72">
                  <c:v>1047.6930317170045</c:v>
                </c:pt>
                <c:pt idx="73">
                  <c:v>1052.7927305258445</c:v>
                </c:pt>
                <c:pt idx="74">
                  <c:v>1057.9172523765046</c:v>
                </c:pt>
                <c:pt idx="75">
                  <c:v>1063.066718096396</c:v>
                </c:pt>
                <c:pt idx="76">
                  <c:v>1068.2412491010637</c:v>
                </c:pt>
                <c:pt idx="77">
                  <c:v>1073.4409673970481</c:v>
                </c:pt>
                <c:pt idx="78">
                  <c:v>1078.665995584764</c:v>
                </c:pt>
                <c:pt idx="79">
                  <c:v>1083.916456861389</c:v>
                </c:pt>
                <c:pt idx="80">
                  <c:v>1089.1924750237692</c:v>
                </c:pt>
                <c:pt idx="81">
                  <c:v>1094.4941744713387</c:v>
                </c:pt>
                <c:pt idx="82">
                  <c:v>1099.8216802090512</c:v>
                </c:pt>
                <c:pt idx="83">
                  <c:v>1105.1751178503293</c:v>
                </c:pt>
                <c:pt idx="84">
                  <c:v>1110.5546136200248</c:v>
                </c:pt>
                <c:pt idx="85">
                  <c:v>1115.9602943573955</c:v>
                </c:pt>
                <c:pt idx="86">
                  <c:v>1121.3922875190951</c:v>
                </c:pt>
                <c:pt idx="87">
                  <c:v>1126.85072118218</c:v>
                </c:pt>
                <c:pt idx="88">
                  <c:v>1132.3357240471275</c:v>
                </c:pt>
                <c:pt idx="89">
                  <c:v>1137.8474254408713</c:v>
                </c:pt>
                <c:pt idx="90">
                  <c:v>1143.3859553198502</c:v>
                </c:pt>
                <c:pt idx="91">
                  <c:v>1148.9514442730726</c:v>
                </c:pt>
                <c:pt idx="92">
                  <c:v>1154.5440235251956</c:v>
                </c:pt>
                <c:pt idx="93">
                  <c:v>1160.1638249396192</c:v>
                </c:pt>
                <c:pt idx="94">
                  <c:v>1165.8109810215947</c:v>
                </c:pt>
                <c:pt idx="95">
                  <c:v>1171.4856249213494</c:v>
                </c:pt>
                <c:pt idx="96">
                  <c:v>1177.1878904372265</c:v>
                </c:pt>
                <c:pt idx="97">
                  <c:v>1182.9179120188392</c:v>
                </c:pt>
                <c:pt idx="98">
                  <c:v>1188.675824770241</c:v>
                </c:pt>
                <c:pt idx="99">
                  <c:v>1194.4617644531111</c:v>
                </c:pt>
                <c:pt idx="100">
                  <c:v>1200.2758674899553</c:v>
                </c:pt>
                <c:pt idx="101">
                  <c:v>1206.1182709673237</c:v>
                </c:pt>
                <c:pt idx="102">
                  <c:v>1211.9891126390412</c:v>
                </c:pt>
                <c:pt idx="103">
                  <c:v>1217.8885309294571</c:v>
                </c:pt>
                <c:pt idx="104">
                  <c:v>1223.8166649367076</c:v>
                </c:pt>
                <c:pt idx="105">
                  <c:v>1229.7736544359964</c:v>
                </c:pt>
                <c:pt idx="106">
                  <c:v>1235.7596398828905</c:v>
                </c:pt>
                <c:pt idx="107">
                  <c:v>1241.7747624166304</c:v>
                </c:pt>
                <c:pt idx="108">
                  <c:v>1247.8191638634603</c:v>
                </c:pt>
                <c:pt idx="109">
                  <c:v>1253.8929867399697</c:v>
                </c:pt>
                <c:pt idx="110">
                  <c:v>1259.9963742564555</c:v>
                </c:pt>
                <c:pt idx="111">
                  <c:v>1266.1294703202977</c:v>
                </c:pt>
                <c:pt idx="112">
                  <c:v>1272.292419539353</c:v>
                </c:pt>
                <c:pt idx="113">
                  <c:v>1278.4853672253632</c:v>
                </c:pt>
                <c:pt idx="114">
                  <c:v>1284.7084593973839</c:v>
                </c:pt>
                <c:pt idx="115">
                  <c:v>1290.9618427852247</c:v>
                </c:pt>
                <c:pt idx="116">
                  <c:v>1297.2456648329103</c:v>
                </c:pt>
                <c:pt idx="117">
                  <c:v>1303.5600737021564</c:v>
                </c:pt>
                <c:pt idx="118">
                  <c:v>1309.9052182758639</c:v>
                </c:pt>
                <c:pt idx="119">
                  <c:v>1316.2812481615849</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9409-4254-899C-0936185E3D17}"/>
            </c:ext>
          </c:extLst>
        </c:ser>
        <c:ser>
          <c:idx val="0"/>
          <c:order val="1"/>
          <c:tx>
            <c:v>Interest Paid</c:v>
          </c:tx>
          <c:spPr>
            <a:solidFill>
              <a:srgbClr val="002060"/>
            </a:solidFill>
            <a:ln>
              <a:solidFill>
                <a:srgbClr val="002060"/>
              </a:solidFill>
            </a:ln>
            <a:effectLst/>
          </c:spPr>
          <c:invertIfNegative val="0"/>
          <c:cat>
            <c:strRef>
              <c:f>'Payoff Calc.'!$C$19:$C$1645</c:f>
              <c:strCache>
                <c:ptCount val="120"/>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pt idx="116">
                  <c:v>01/10/32</c:v>
                </c:pt>
                <c:pt idx="117">
                  <c:v>01/11/32</c:v>
                </c:pt>
                <c:pt idx="118">
                  <c:v>01/12/32</c:v>
                </c:pt>
                <c:pt idx="119">
                  <c:v>01/01/33</c:v>
                </c:pt>
              </c:strCache>
            </c:strRef>
          </c:cat>
          <c:val>
            <c:numRef>
              <c:f>'Payoff Calc.'!$E$19:$E$1645</c:f>
              <c:numCache>
                <c:formatCode>#,##0.00</c:formatCode>
                <c:ptCount val="1627"/>
                <c:pt idx="0">
                  <c:v>584.10606784116578</c:v>
                </c:pt>
                <c:pt idx="1">
                  <c:v>580.51098141280636</c:v>
                </c:pt>
                <c:pt idx="2">
                  <c:v>576.89839571947005</c:v>
                </c:pt>
                <c:pt idx="3">
                  <c:v>573.26822558259983</c:v>
                </c:pt>
                <c:pt idx="4">
                  <c:v>569.62038540902756</c:v>
                </c:pt>
                <c:pt idx="5">
                  <c:v>565.95478918895606</c:v>
                </c:pt>
                <c:pt idx="6">
                  <c:v>562.27135049393132</c:v>
                </c:pt>
                <c:pt idx="7">
                  <c:v>558.56998247480431</c:v>
                </c:pt>
                <c:pt idx="8">
                  <c:v>554.85059785968303</c:v>
                </c:pt>
                <c:pt idx="9">
                  <c:v>551.1131089518758</c:v>
                </c:pt>
                <c:pt idx="10">
                  <c:v>547.35742762782252</c:v>
                </c:pt>
                <c:pt idx="11">
                  <c:v>543.58346533501697</c:v>
                </c:pt>
                <c:pt idx="12">
                  <c:v>539.79113308991953</c:v>
                </c:pt>
                <c:pt idx="13">
                  <c:v>535.98034147585849</c:v>
                </c:pt>
                <c:pt idx="14">
                  <c:v>532.15100064092201</c:v>
                </c:pt>
                <c:pt idx="15">
                  <c:v>528.30302029583959</c:v>
                </c:pt>
                <c:pt idx="16">
                  <c:v>524.43630971185303</c:v>
                </c:pt>
                <c:pt idx="17">
                  <c:v>520.55077771857725</c:v>
                </c:pt>
                <c:pt idx="18">
                  <c:v>516.64633270185107</c:v>
                </c:pt>
                <c:pt idx="19">
                  <c:v>512.72288260157632</c:v>
                </c:pt>
                <c:pt idx="20">
                  <c:v>508.78033490954789</c:v>
                </c:pt>
                <c:pt idx="21">
                  <c:v>504.81859666727223</c:v>
                </c:pt>
                <c:pt idx="22">
                  <c:v>500.8375744637757</c:v>
                </c:pt>
                <c:pt idx="23">
                  <c:v>496.83717443340186</c:v>
                </c:pt>
                <c:pt idx="24">
                  <c:v>492.81730225359854</c:v>
                </c:pt>
                <c:pt idx="25">
                  <c:v>488.77786314269377</c:v>
                </c:pt>
                <c:pt idx="26">
                  <c:v>484.71876185766115</c:v>
                </c:pt>
                <c:pt idx="27">
                  <c:v>480.63990269187371</c:v>
                </c:pt>
                <c:pt idx="28">
                  <c:v>476.54118947284786</c:v>
                </c:pt>
                <c:pt idx="29">
                  <c:v>472.42252555997567</c:v>
                </c:pt>
                <c:pt idx="30">
                  <c:v>468.28381384224582</c:v>
                </c:pt>
                <c:pt idx="31">
                  <c:v>464.12495673595464</c:v>
                </c:pt>
                <c:pt idx="32">
                  <c:v>459.9458561824045</c:v>
                </c:pt>
                <c:pt idx="33">
                  <c:v>455.74641364559227</c:v>
                </c:pt>
                <c:pt idx="34">
                  <c:v>451.52653010988593</c:v>
                </c:pt>
                <c:pt idx="35">
                  <c:v>447.28610607768962</c:v>
                </c:pt>
                <c:pt idx="36">
                  <c:v>443.02504156709819</c:v>
                </c:pt>
                <c:pt idx="37">
                  <c:v>438.74323610953923</c:v>
                </c:pt>
                <c:pt idx="38">
                  <c:v>434.4405887474046</c:v>
                </c:pt>
                <c:pt idx="39">
                  <c:v>430.11699803166994</c:v>
                </c:pt>
                <c:pt idx="40">
                  <c:v>425.77236201950257</c:v>
                </c:pt>
                <c:pt idx="41">
                  <c:v>421.406578271858</c:v>
                </c:pt>
                <c:pt idx="42">
                  <c:v>417.01954385106438</c:v>
                </c:pt>
                <c:pt idx="43">
                  <c:v>412.61115531839573</c:v>
                </c:pt>
                <c:pt idx="44">
                  <c:v>408.18130873163261</c:v>
                </c:pt>
                <c:pt idx="45">
                  <c:v>403.72989964261166</c:v>
                </c:pt>
                <c:pt idx="46">
                  <c:v>399.25682309476292</c:v>
                </c:pt>
                <c:pt idx="47">
                  <c:v>394.76197362063488</c:v>
                </c:pt>
                <c:pt idx="48">
                  <c:v>390.24524523940789</c:v>
                </c:pt>
                <c:pt idx="49">
                  <c:v>385.70653145439536</c:v>
                </c:pt>
                <c:pt idx="50">
                  <c:v>381.14572525053268</c:v>
                </c:pt>
                <c:pt idx="51">
                  <c:v>376.56271909185398</c:v>
                </c:pt>
                <c:pt idx="52">
                  <c:v>371.95740491895663</c:v>
                </c:pt>
                <c:pt idx="53">
                  <c:v>367.32967414645339</c:v>
                </c:pt>
                <c:pt idx="54">
                  <c:v>362.67941766041224</c:v>
                </c:pt>
                <c:pt idx="55">
                  <c:v>358.00652581578339</c:v>
                </c:pt>
                <c:pt idx="56">
                  <c:v>353.31088843381451</c:v>
                </c:pt>
                <c:pt idx="57">
                  <c:v>348.59239479945234</c:v>
                </c:pt>
                <c:pt idx="58">
                  <c:v>343.85093365873263</c:v>
                </c:pt>
                <c:pt idx="59">
                  <c:v>339.08639321615686</c:v>
                </c:pt>
                <c:pt idx="60">
                  <c:v>334.29866113205628</c:v>
                </c:pt>
                <c:pt idx="61">
                  <c:v>329.48762451994298</c:v>
                </c:pt>
                <c:pt idx="62">
                  <c:v>324.65316994384852</c:v>
                </c:pt>
                <c:pt idx="63">
                  <c:v>319.79518341564903</c:v>
                </c:pt>
                <c:pt idx="64">
                  <c:v>314.91355039237783</c:v>
                </c:pt>
                <c:pt idx="65">
                  <c:v>310.00815577352438</c:v>
                </c:pt>
                <c:pt idx="66">
                  <c:v>305.07888389832073</c:v>
                </c:pt>
                <c:pt idx="67">
                  <c:v>300.12561854301418</c:v>
                </c:pt>
                <c:pt idx="68">
                  <c:v>295.1482429181271</c:v>
                </c:pt>
                <c:pt idx="69">
                  <c:v>290.14663966570316</c:v>
                </c:pt>
                <c:pt idx="70">
                  <c:v>285.12069085654036</c:v>
                </c:pt>
                <c:pt idx="71">
                  <c:v>280.07027798741007</c:v>
                </c:pt>
                <c:pt idx="72">
                  <c:v>274.99528197826345</c:v>
                </c:pt>
                <c:pt idx="73">
                  <c:v>269.89558316942333</c:v>
                </c:pt>
                <c:pt idx="74">
                  <c:v>264.77106131876326</c:v>
                </c:pt>
                <c:pt idx="75">
                  <c:v>259.62159559887181</c:v>
                </c:pt>
                <c:pt idx="76">
                  <c:v>254.44706459420433</c:v>
                </c:pt>
                <c:pt idx="77">
                  <c:v>249.2473462982197</c:v>
                </c:pt>
                <c:pt idx="78">
                  <c:v>244.02231811050379</c:v>
                </c:pt>
                <c:pt idx="79">
                  <c:v>238.77185683387884</c:v>
                </c:pt>
                <c:pt idx="80">
                  <c:v>233.49583867149855</c:v>
                </c:pt>
                <c:pt idx="81">
                  <c:v>228.1941392239292</c:v>
                </c:pt>
                <c:pt idx="82">
                  <c:v>222.86663348621659</c:v>
                </c:pt>
                <c:pt idx="83">
                  <c:v>217.51319584493845</c:v>
                </c:pt>
                <c:pt idx="84">
                  <c:v>212.13370007524301</c:v>
                </c:pt>
                <c:pt idx="85">
                  <c:v>206.7280193378725</c:v>
                </c:pt>
                <c:pt idx="86">
                  <c:v>201.29602617617277</c:v>
                </c:pt>
                <c:pt idx="87">
                  <c:v>195.83759251308786</c:v>
                </c:pt>
                <c:pt idx="88">
                  <c:v>190.35258964814034</c:v>
                </c:pt>
                <c:pt idx="89">
                  <c:v>184.84088825439659</c:v>
                </c:pt>
                <c:pt idx="90">
                  <c:v>179.30235837541775</c:v>
                </c:pt>
                <c:pt idx="91">
                  <c:v>173.7368694221953</c:v>
                </c:pt>
                <c:pt idx="92">
                  <c:v>168.1442901700722</c:v>
                </c:pt>
                <c:pt idx="93">
                  <c:v>162.52448875564869</c:v>
                </c:pt>
                <c:pt idx="94">
                  <c:v>156.87733267367329</c:v>
                </c:pt>
                <c:pt idx="95">
                  <c:v>151.20268877391851</c:v>
                </c:pt>
                <c:pt idx="96">
                  <c:v>145.50042325804134</c:v>
                </c:pt>
                <c:pt idx="97">
                  <c:v>139.77040167642863</c:v>
                </c:pt>
                <c:pt idx="98">
                  <c:v>134.0124889250269</c:v>
                </c:pt>
                <c:pt idx="99">
                  <c:v>128.22654924215689</c:v>
                </c:pt>
                <c:pt idx="100">
                  <c:v>122.41244620531252</c:v>
                </c:pt>
                <c:pt idx="101">
                  <c:v>116.57004272794416</c:v>
                </c:pt>
                <c:pt idx="102">
                  <c:v>110.69920105622658</c:v>
                </c:pt>
                <c:pt idx="103">
                  <c:v>104.79978276581079</c:v>
                </c:pt>
                <c:pt idx="104">
                  <c:v>98.871648758560312</c:v>
                </c:pt>
                <c:pt idx="105">
                  <c:v>92.914659259271389</c:v>
                </c:pt>
                <c:pt idx="106">
                  <c:v>86.928673812377454</c:v>
                </c:pt>
                <c:pt idx="107">
                  <c:v>80.913551278637371</c:v>
                </c:pt>
                <c:pt idx="108">
                  <c:v>74.869149831807576</c:v>
                </c:pt>
                <c:pt idx="109">
                  <c:v>68.795326955298108</c:v>
                </c:pt>
                <c:pt idx="110">
                  <c:v>62.691939438812284</c:v>
                </c:pt>
                <c:pt idx="111">
                  <c:v>56.558843374970081</c:v>
                </c:pt>
                <c:pt idx="112">
                  <c:v>50.395894155915016</c:v>
                </c:pt>
                <c:pt idx="113">
                  <c:v>44.20294646990456</c:v>
                </c:pt>
                <c:pt idx="114">
                  <c:v>37.979854297883932</c:v>
                </c:pt>
                <c:pt idx="115">
                  <c:v>31.726470910043201</c:v>
                </c:pt>
                <c:pt idx="116">
                  <c:v>25.442648862357675</c:v>
                </c:pt>
                <c:pt idx="117">
                  <c:v>19.128239993111425</c:v>
                </c:pt>
                <c:pt idx="118">
                  <c:v>12.783095419403868</c:v>
                </c:pt>
                <c:pt idx="119">
                  <c:v>6.4070655336393765</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9409-4254-899C-0936185E3D17}"/>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'Payoff Calc.'!$C$19</c:f>
              <c:numCache>
                <c:formatCode>dd/mm/yy</c:formatCode>
                <c:ptCount val="1"/>
                <c:pt idx="0">
                  <c:v>44958</c:v>
                </c:pt>
              </c:numCache>
            </c:numRef>
          </c:cat>
          <c:val>
            <c:numRef>
              <c:f>'Payoff Calc.'!$G$18:$G$1645</c:f>
              <c:numCache>
                <c:formatCode>#,##0.00</c:formatCode>
                <c:ptCount val="1628"/>
                <c:pt idx="0">
                  <c:v>120000</c:v>
                </c:pt>
                <c:pt idx="1">
                  <c:v>119261.41775414589</c:v>
                </c:pt>
                <c:pt idx="2">
                  <c:v>118519.24042186343</c:v>
                </c:pt>
                <c:pt idx="3">
                  <c:v>117773.45050388764</c:v>
                </c:pt>
                <c:pt idx="4">
                  <c:v>117024.03041577496</c:v>
                </c:pt>
                <c:pt idx="5">
                  <c:v>116270.96248748872</c:v>
                </c:pt>
                <c:pt idx="6">
                  <c:v>115514.22896298241</c:v>
                </c:pt>
                <c:pt idx="7">
                  <c:v>114753.81199978107</c:v>
                </c:pt>
                <c:pt idx="8">
                  <c:v>113989.69366856061</c:v>
                </c:pt>
                <c:pt idx="9">
                  <c:v>113221.85595272502</c:v>
                </c:pt>
                <c:pt idx="10">
                  <c:v>112450.28074798163</c:v>
                </c:pt>
                <c:pt idx="11">
                  <c:v>111674.94986191418</c:v>
                </c:pt>
                <c:pt idx="12">
                  <c:v>110895.84501355393</c:v>
                </c:pt>
                <c:pt idx="13">
                  <c:v>110112.94783294859</c:v>
                </c:pt>
                <c:pt idx="14">
                  <c:v>109326.23986072918</c:v>
                </c:pt>
                <c:pt idx="15">
                  <c:v>108535.70254767484</c:v>
                </c:pt>
                <c:pt idx="16">
                  <c:v>107741.3172542754</c:v>
                </c:pt>
                <c:pt idx="17">
                  <c:v>106943.06525029198</c:v>
                </c:pt>
                <c:pt idx="18">
                  <c:v>106140.92771431529</c:v>
                </c:pt>
                <c:pt idx="19">
                  <c:v>105334.88573332188</c:v>
                </c:pt>
                <c:pt idx="20">
                  <c:v>104524.92030222819</c:v>
                </c:pt>
                <c:pt idx="21">
                  <c:v>103711.01232344247</c:v>
                </c:pt>
                <c:pt idx="22">
                  <c:v>102893.14260641448</c:v>
                </c:pt>
                <c:pt idx="23">
                  <c:v>102071.29186718298</c:v>
                </c:pt>
                <c:pt idx="24">
                  <c:v>101245.44072792112</c:v>
                </c:pt>
                <c:pt idx="25">
                  <c:v>100415.56971647944</c:v>
                </c:pt>
                <c:pt idx="26">
                  <c:v>99581.659265926864</c:v>
                </c:pt>
                <c:pt idx="27">
                  <c:v>98743.689714089254</c:v>
                </c:pt>
                <c:pt idx="28">
                  <c:v>97901.641303085853</c:v>
                </c:pt>
                <c:pt idx="29">
                  <c:v>97055.494178863431</c:v>
                </c:pt>
                <c:pt idx="30">
                  <c:v>96205.228390728138</c:v>
                </c:pt>
                <c:pt idx="31">
                  <c:v>95350.823890875123</c:v>
                </c:pt>
                <c:pt idx="32">
                  <c:v>94492.260533915804</c:v>
                </c:pt>
                <c:pt idx="33">
                  <c:v>93629.518076402936</c:v>
                </c:pt>
                <c:pt idx="34">
                  <c:v>92762.576176353265</c:v>
                </c:pt>
                <c:pt idx="35">
                  <c:v>91891.414392767882</c:v>
                </c:pt>
                <c:pt idx="36">
                  <c:v>91016.012185150306</c:v>
                </c:pt>
                <c:pt idx="37">
                  <c:v>90136.348913022142</c:v>
                </c:pt>
                <c:pt idx="38">
                  <c:v>89252.403835436417</c:v>
                </c:pt>
                <c:pt idx="39">
                  <c:v>88364.156110488548</c:v>
                </c:pt>
                <c:pt idx="40">
                  <c:v>87471.584794824943</c:v>
                </c:pt>
                <c:pt idx="41">
                  <c:v>86574.668843149178</c:v>
                </c:pt>
                <c:pt idx="42">
                  <c:v>85673.387107725765</c:v>
                </c:pt>
                <c:pt idx="43">
                  <c:v>84767.718337881568</c:v>
                </c:pt>
                <c:pt idx="44">
                  <c:v>83857.641179504702</c:v>
                </c:pt>
                <c:pt idx="45">
                  <c:v>82943.134174541061</c:v>
                </c:pt>
                <c:pt idx="46">
                  <c:v>82024.175760488404</c:v>
                </c:pt>
                <c:pt idx="47">
                  <c:v>81100.744269887902</c:v>
                </c:pt>
                <c:pt idx="48">
                  <c:v>80172.817929813275</c:v>
                </c:pt>
                <c:pt idx="49">
                  <c:v>79240.374861357413</c:v>
                </c:pt>
                <c:pt idx="50">
                  <c:v>78303.393079116548</c:v>
                </c:pt>
                <c:pt idx="51">
                  <c:v>77361.850490671815</c:v>
                </c:pt>
                <c:pt idx="52">
                  <c:v>76415.724896068408</c:v>
                </c:pt>
                <c:pt idx="53">
                  <c:v>75464.993987292095</c:v>
                </c:pt>
                <c:pt idx="54">
                  <c:v>74509.635347743286</c:v>
                </c:pt>
                <c:pt idx="55">
                  <c:v>73549.626451708435</c:v>
                </c:pt>
                <c:pt idx="56">
                  <c:v>72584.944663828952</c:v>
                </c:pt>
                <c:pt idx="57">
                  <c:v>71615.567238567499</c:v>
                </c:pt>
                <c:pt idx="58">
                  <c:v>70641.471319671677</c:v>
                </c:pt>
                <c:pt idx="59">
                  <c:v>69662.63393963514</c:v>
                </c:pt>
                <c:pt idx="60">
                  <c:v>68679.032019156031</c:v>
                </c:pt>
                <c:pt idx="61">
                  <c:v>67690.642366592816</c:v>
                </c:pt>
                <c:pt idx="62">
                  <c:v>66697.44167741749</c:v>
                </c:pt>
                <c:pt idx="63">
                  <c:v>65699.406533666071</c:v>
                </c:pt>
                <c:pt idx="64">
                  <c:v>64696.513403386452</c:v>
                </c:pt>
                <c:pt idx="65">
                  <c:v>63688.73864008356</c:v>
                </c:pt>
                <c:pt idx="66">
                  <c:v>62676.058482161818</c:v>
                </c:pt>
                <c:pt idx="67">
                  <c:v>61658.449052364871</c:v>
                </c:pt>
                <c:pt idx="68">
                  <c:v>60635.886357212614</c:v>
                </c:pt>
                <c:pt idx="69">
                  <c:v>59608.346286435473</c:v>
                </c:pt>
                <c:pt idx="70">
                  <c:v>58575.804612405911</c:v>
                </c:pt>
                <c:pt idx="71">
                  <c:v>57538.236989567187</c:v>
                </c:pt>
                <c:pt idx="72">
                  <c:v>56495.618953859332</c:v>
                </c:pt>
                <c:pt idx="73">
                  <c:v>55447.925922142327</c:v>
                </c:pt>
                <c:pt idx="74">
                  <c:v>54395.133191616485</c:v>
                </c:pt>
                <c:pt idx="75">
                  <c:v>53337.215939239977</c:v>
                </c:pt>
                <c:pt idx="76">
                  <c:v>52274.149221143583</c:v>
                </c:pt>
                <c:pt idx="77">
                  <c:v>51205.907972042522</c:v>
                </c:pt>
                <c:pt idx="78">
                  <c:v>50132.46700464547</c:v>
                </c:pt>
                <c:pt idx="79">
                  <c:v>49053.801009060706</c:v>
                </c:pt>
                <c:pt idx="80">
                  <c:v>47969.884552199313</c:v>
                </c:pt>
                <c:pt idx="81">
                  <c:v>46880.692077175547</c:v>
                </c:pt>
                <c:pt idx="82">
                  <c:v>45786.197902704211</c:v>
                </c:pt>
                <c:pt idx="83">
                  <c:v>44686.376222495157</c:v>
                </c:pt>
                <c:pt idx="84">
                  <c:v>43581.201104644824</c:v>
                </c:pt>
                <c:pt idx="85">
                  <c:v>42470.646491024796</c:v>
                </c:pt>
                <c:pt idx="86">
                  <c:v>41354.686196667404</c:v>
                </c:pt>
                <c:pt idx="87">
                  <c:v>40233.293909148306</c:v>
                </c:pt>
                <c:pt idx="88">
                  <c:v>39106.443187966128</c:v>
                </c:pt>
                <c:pt idx="89">
                  <c:v>37974.107463918997</c:v>
                </c:pt>
                <c:pt idx="90">
                  <c:v>36836.260038478125</c:v>
                </c:pt>
                <c:pt idx="91">
                  <c:v>35692.874083158276</c:v>
                </c:pt>
                <c:pt idx="92">
                  <c:v>34543.922638885204</c:v>
                </c:pt>
                <c:pt idx="93">
                  <c:v>33389.378615360009</c:v>
                </c:pt>
                <c:pt idx="94">
                  <c:v>32229.214790420388</c:v>
                </c:pt>
                <c:pt idx="95">
                  <c:v>31063.403809398795</c:v>
                </c:pt>
                <c:pt idx="96">
                  <c:v>29891.918184477447</c:v>
                </c:pt>
                <c:pt idx="97">
                  <c:v>28714.730294040219</c:v>
                </c:pt>
                <c:pt idx="98">
                  <c:v>27531.81238202138</c:v>
                </c:pt>
                <c:pt idx="99">
                  <c:v>26343.136557251139</c:v>
                </c:pt>
                <c:pt idx="100">
                  <c:v>25148.674792798029</c:v>
                </c:pt>
                <c:pt idx="101">
                  <c:v>23948.398925308073</c:v>
                </c:pt>
                <c:pt idx="102">
                  <c:v>22742.28065434075</c:v>
                </c:pt>
                <c:pt idx="103">
                  <c:v>21530.291541701707</c:v>
                </c:pt>
                <c:pt idx="104">
                  <c:v>20312.40301077225</c:v>
                </c:pt>
                <c:pt idx="105">
                  <c:v>19088.586345835542</c:v>
                </c:pt>
                <c:pt idx="106">
                  <c:v>17858.812691399544</c:v>
                </c:pt>
                <c:pt idx="107">
                  <c:v>16623.053051516654</c:v>
                </c:pt>
                <c:pt idx="108">
                  <c:v>15381.278289100024</c:v>
                </c:pt>
                <c:pt idx="109">
                  <c:v>14133.459125236564</c:v>
                </c:pt>
                <c:pt idx="110">
                  <c:v>12879.566138496595</c:v>
                </c:pt>
                <c:pt idx="111">
                  <c:v>11619.569764240139</c:v>
                </c:pt>
                <c:pt idx="112">
                  <c:v>10353.440293919841</c:v>
                </c:pt>
                <c:pt idx="113">
                  <c:v>9081.1478743804873</c:v>
                </c:pt>
                <c:pt idx="114">
                  <c:v>7802.6625071551243</c:v>
                </c:pt>
                <c:pt idx="115">
                  <c:v>6517.9540477577402</c:v>
                </c:pt>
                <c:pt idx="116">
                  <c:v>5226.9922049725155</c:v>
                </c:pt>
                <c:pt idx="117">
                  <c:v>3929.7465401396053</c:v>
                </c:pt>
                <c:pt idx="118">
                  <c:v>2626.1864664374489</c:v>
                </c:pt>
                <c:pt idx="119">
                  <c:v>1316.2812481615849</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9409-4254-899C-0936185E3D17}"/>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'Payoff Calc.(Extra Payments)'!$C$24:$C$1650</c:f>
              <c:strCache>
                <c:ptCount val="113"/>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strCache>
            </c:strRef>
          </c:cat>
          <c:val>
            <c:numRef>
              <c:f>'Payoff Calc.(Extra Payments)'!$H$24:$H$1650</c:f>
              <c:numCache>
                <c:formatCode>#,##0.00</c:formatCode>
                <c:ptCount val="1627"/>
                <c:pt idx="0">
                  <c:v>938.5822458541021</c:v>
                </c:pt>
                <c:pt idx="1">
                  <c:v>743.15084239553016</c:v>
                </c:pt>
                <c:pt idx="2">
                  <c:v>746.76816669856771</c:v>
                </c:pt>
                <c:pt idx="3">
                  <c:v>950.40309851056156</c:v>
                </c:pt>
                <c:pt idx="4">
                  <c:v>755.02923365002039</c:v>
                </c:pt>
                <c:pt idx="5">
                  <c:v>758.70437662312406</c:v>
                </c:pt>
                <c:pt idx="6">
                  <c:v>962.39740854048421</c:v>
                </c:pt>
                <c:pt idx="7">
                  <c:v>767.08192659051008</c:v>
                </c:pt>
                <c:pt idx="8">
                  <c:v>770.8157366559501</c:v>
                </c:pt>
                <c:pt idx="9">
                  <c:v>974.56772123068515</c:v>
                </c:pt>
                <c:pt idx="10">
                  <c:v>779.3114788931266</c:v>
                </c:pt>
                <c:pt idx="11">
                  <c:v>783.1048169227912</c:v>
                </c:pt>
                <c:pt idx="12">
                  <c:v>986.91661921712659</c:v>
                </c:pt>
                <c:pt idx="13">
                  <c:v>791.72048576494331</c:v>
                </c:pt>
                <c:pt idx="14">
                  <c:v>795.57422526302219</c:v>
                </c:pt>
                <c:pt idx="15">
                  <c:v>999.44672303297352</c:v>
                </c:pt>
                <c:pt idx="16">
                  <c:v>804.31158049470298</c:v>
                </c:pt>
                <c:pt idx="17">
                  <c:v>808.22660778305192</c:v>
                </c:pt>
                <c:pt idx="18">
                  <c:v>1012.1606916646916</c:v>
                </c:pt>
                <c:pt idx="19">
                  <c:v>817.08743501162212</c:v>
                </c:pt>
                <c:pt idx="20">
                  <c:v>821.06464941784759</c:v>
                </c:pt>
                <c:pt idx="21">
                  <c:v>1025.0612231163045</c:v>
                </c:pt>
                <c:pt idx="22">
                  <c:v>830.05076045239571</c:v>
                </c:pt>
                <c:pt idx="23">
                  <c:v>834.09107450069928</c:v>
                </c:pt>
                <c:pt idx="24">
                  <c:v>1038.1510549819327</c:v>
                </c:pt>
                <c:pt idx="25">
                  <c:v>843.20430773652151</c:v>
                </c:pt>
                <c:pt idx="26">
                  <c:v>847.30864734134411</c:v>
                </c:pt>
                <c:pt idx="27">
                  <c:v>1051.4329650267305</c:v>
                </c:pt>
                <c:pt idx="28">
                  <c:v>856.55086815006666</c:v>
                </c:pt>
                <c:pt idx="29">
                  <c:v>860.72017281257558</c:v>
                </c:pt>
                <c:pt idx="30">
                  <c:v>1064.9097717763516</c:v>
                </c:pt>
                <c:pt idx="31">
                  <c:v>870.09327393800095</c:v>
                </c:pt>
                <c:pt idx="32">
                  <c:v>874.32849694545916</c:v>
                </c:pt>
                <c:pt idx="33">
                  <c:v>1078.5843351150615</c:v>
                </c:pt>
                <c:pt idx="34">
                  <c:v>883.83439890522095</c:v>
                </c:pt>
                <c:pt idx="35">
                  <c:v>888.1365075332817</c:v>
                </c:pt>
                <c:pt idx="36">
                  <c:v>1092.4595568926272</c:v>
                </c:pt>
                <c:pt idx="37">
                  <c:v>897.77715902639432</c:v>
                </c:pt>
                <c:pt idx="38">
                  <c:v>902.1471347443653</c:v>
                </c:pt>
                <c:pt idx="39">
                  <c:v>1106.5383815401128</c:v>
                </c:pt>
                <c:pt idx="40">
                  <c:v>911.92451306475209</c:v>
                </c:pt>
                <c:pt idx="41">
                  <c:v>916.36335174387068</c:v>
                </c:pt>
                <c:pt idx="42">
                  <c:v>1120.8237966947113</c:v>
                </c:pt>
                <c:pt idx="43">
                  <c:v>926.27946319996249</c:v>
                </c:pt>
                <c:pt idx="44">
                  <c:v>930.78817532472704</c:v>
                </c:pt>
                <c:pt idx="45">
                  <c:v>1135.3188338337436</c:v>
                </c:pt>
                <c:pt idx="46">
                  <c:v>940.84505566521557</c:v>
                </c:pt>
                <c:pt idx="47">
                  <c:v>945.42466654781902</c:v>
                </c:pt>
                <c:pt idx="48">
                  <c:v>1150.026568917963</c:v>
                </c:pt>
                <c:pt idx="49">
                  <c:v>955.62438139365918</c:v>
                </c:pt>
                <c:pt idx="50">
                  <c:v>960.27593139156761</c:v>
                </c:pt>
                <c:pt idx="51">
                  <c:v>1164.9501230442979</c:v>
                </c:pt>
                <c:pt idx="52">
                  <c:v>970.62057667431873</c:v>
                </c:pt>
                <c:pt idx="53">
                  <c:v>975.34512141104335</c:v>
                </c:pt>
                <c:pt idx="54">
                  <c:v>1180.0926631081722</c:v>
                </c:pt>
                <c:pt idx="55">
                  <c:v>985.83682381764152</c:v>
                </c:pt>
                <c:pt idx="56">
                  <c:v>990.63543440675119</c:v>
                </c:pt>
                <c:pt idx="57">
                  <c:v>1195.4574024755466</c:v>
                </c:pt>
                <c:pt idx="58">
                  <c:v>1001.27635183081</c:v>
                </c:pt>
                <c:pt idx="59">
                  <c:v>1006.1501151032287</c:v>
                </c:pt>
                <c:pt idx="60">
                  <c:v>1211.0476016648195</c:v>
                </c:pt>
                <c:pt idx="61">
                  <c:v>1016.9424371029603</c:v>
                </c:pt>
                <c:pt idx="62">
                  <c:v>1021.8924558376021</c:v>
                </c:pt>
                <c:pt idx="63">
                  <c:v>1226.8665690387343</c:v>
                </c:pt>
                <c:pt idx="64">
                  <c:v>1032.8384041004592</c:v>
                </c:pt>
                <c:pt idx="65">
                  <c:v>1037.8657972582464</c:v>
                </c:pt>
                <c:pt idx="66">
                  <c:v>1242.9176615064412</c:v>
                </c:pt>
                <c:pt idx="67">
                  <c:v>1048.9676260723816</c:v>
                </c:pt>
                <c:pt idx="68">
                  <c:v>1054.0735290336968</c:v>
                </c:pt>
                <c:pt idx="69">
                  <c:v>1259.2042852358579</c:v>
                </c:pt>
                <c:pt idx="70">
                  <c:v>1065.33352576634</c:v>
                </c:pt>
                <c:pt idx="71">
                  <c:v>1070.5190905719628</c:v>
                </c:pt>
                <c:pt idx="72">
                  <c:v>1275.729896376487</c:v>
                </c:pt>
                <c:pt idx="73">
                  <c:v>1081.9395761548194</c:v>
                </c:pt>
                <c:pt idx="74">
                  <c:v>1087.2059717503987</c:v>
                </c:pt>
                <c:pt idx="75">
                  <c:v>1292.4980017928367</c:v>
                </c:pt>
                <c:pt idx="76">
                  <c:v>1098.7893011721683</c:v>
                </c:pt>
                <c:pt idx="77">
                  <c:v>1104.1377136562817</c:v>
                </c:pt>
                <c:pt idx="78">
                  <c:v>1309.5121598086059</c:v>
                </c:pt>
                <c:pt idx="79">
                  <c:v>1115.8862764624059</c:v>
                </c:pt>
                <c:pt idx="80">
                  <c:v>1121.3179093382591</c:v>
                </c:pt>
                <c:pt idx="81">
                  <c:v>1326.7759809617878</c:v>
                </c:pt>
                <c:pt idx="82">
                  <c:v>1133.234130138002</c:v>
                </c:pt>
                <c:pt idx="83">
                  <c:v>1138.7502045688211</c:v>
                </c:pt>
                <c:pt idx="84">
                  <c:v>1344.2931287708548</c:v>
                </c:pt>
                <c:pt idx="85">
                  <c:v>1150.8365435497899</c:v>
                </c:pt>
                <c:pt idx="86">
                  <c:v>1156.4382986179633</c:v>
                </c:pt>
                <c:pt idx="87">
                  <c:v>1362.0673205121855</c:v>
                </c:pt>
                <c:pt idx="88">
                  <c:v>1168.6972520681798</c:v>
                </c:pt>
                <c:pt idx="89">
                  <c:v>1174.3859450381992</c:v>
                </c:pt>
                <c:pt idx="90">
                  <c:v>1380.1023280089007</c:v>
                </c:pt>
                <c:pt idx="91">
                  <c:v>1186.8200458758317</c:v>
                </c:pt>
                <c:pt idx="92">
                  <c:v>1192.596952461095</c:v>
                </c:pt>
                <c:pt idx="93">
                  <c:v>1398.4019784312736</c:v>
                </c:pt>
                <c:pt idx="94">
                  <c:v>1205.2087707719636</c:v>
                </c:pt>
                <c:pt idx="95">
                  <c:v>1211.0751854054911</c:v>
                </c:pt>
                <c:pt idx="96">
                  <c:v>1416.9701551088845</c:v>
                </c:pt>
                <c:pt idx="97">
                  <c:v>1223.8673289884589</c:v>
                </c:pt>
                <c:pt idx="98">
                  <c:v>1229.8245650975816</c:v>
                </c:pt>
                <c:pt idx="99">
                  <c:v>1435.810798354695</c:v>
                </c:pt>
                <c:pt idx="100">
                  <c:v>1242.7996800179521</c:v>
                </c:pt>
                <c:pt idx="101">
                  <c:v>1248.8490703030316</c:v>
                </c:pt>
                <c:pt idx="102">
                  <c:v>1454.9279063012134</c:v>
                </c:pt>
                <c:pt idx="103">
                  <c:v>1262.0098414540632</c:v>
                </c:pt>
                <c:pt idx="104">
                  <c:v>1268.1527381713013</c:v>
                </c:pt>
                <c:pt idx="105">
                  <c:v>1474.3255357489284</c:v>
                </c:pt>
                <c:pt idx="106">
                  <c:v>1281.5018898439628</c:v>
                </c:pt>
                <c:pt idx="107">
                  <c:v>1287.7396650923611</c:v>
                </c:pt>
                <c:pt idx="108">
                  <c:v>1494.0078030271959</c:v>
                </c:pt>
                <c:pt idx="109">
                  <c:v>1301.2799615534479</c:v>
                </c:pt>
                <c:pt idx="110">
                  <c:v>1307.6140075659771</c:v>
                </c:pt>
                <c:pt idx="111">
                  <c:v>1513.9788848677551</c:v>
                </c:pt>
                <c:pt idx="112">
                  <c:v>275.30480322040967</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78A7-4D64-8D0A-6D513E1C3D4C}"/>
            </c:ext>
          </c:extLst>
        </c:ser>
        <c:ser>
          <c:idx val="0"/>
          <c:order val="1"/>
          <c:tx>
            <c:v>Interest Paid</c:v>
          </c:tx>
          <c:spPr>
            <a:solidFill>
              <a:srgbClr val="002060"/>
            </a:solidFill>
            <a:ln>
              <a:solidFill>
                <a:srgbClr val="002060"/>
              </a:solidFill>
            </a:ln>
            <a:effectLst/>
          </c:spPr>
          <c:invertIfNegative val="0"/>
          <c:cat>
            <c:strRef>
              <c:f>'Payoff Calc.(Extra Payments)'!$C$24:$C$1650</c:f>
              <c:strCache>
                <c:ptCount val="113"/>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strCache>
            </c:strRef>
          </c:cat>
          <c:val>
            <c:numRef>
              <c:f>'Payoff Calc.(Extra Payments)'!$G$24:$G$1650</c:f>
              <c:numCache>
                <c:formatCode>#,##0.00</c:formatCode>
                <c:ptCount val="1627"/>
                <c:pt idx="0">
                  <c:v>584.10606784116578</c:v>
                </c:pt>
                <c:pt idx="1">
                  <c:v>579.53747129973772</c:v>
                </c:pt>
                <c:pt idx="2">
                  <c:v>575.92014699670017</c:v>
                </c:pt>
                <c:pt idx="3">
                  <c:v>572.28521518470632</c:v>
                </c:pt>
                <c:pt idx="4">
                  <c:v>567.65908004524749</c:v>
                </c:pt>
                <c:pt idx="5">
                  <c:v>563.98393707214382</c:v>
                </c:pt>
                <c:pt idx="6">
                  <c:v>560.29090515478367</c:v>
                </c:pt>
                <c:pt idx="7">
                  <c:v>555.6063871047578</c:v>
                </c:pt>
                <c:pt idx="8">
                  <c:v>551.87257703931778</c:v>
                </c:pt>
                <c:pt idx="9">
                  <c:v>548.12059246458273</c:v>
                </c:pt>
                <c:pt idx="10">
                  <c:v>543.37683480214127</c:v>
                </c:pt>
                <c:pt idx="11">
                  <c:v>539.58349677247668</c:v>
                </c:pt>
                <c:pt idx="12">
                  <c:v>535.77169447814128</c:v>
                </c:pt>
                <c:pt idx="13">
                  <c:v>530.96782793032457</c:v>
                </c:pt>
                <c:pt idx="14">
                  <c:v>527.11408843224569</c:v>
                </c:pt>
                <c:pt idx="15">
                  <c:v>523.24159066229436</c:v>
                </c:pt>
                <c:pt idx="16">
                  <c:v>518.3767332005649</c:v>
                </c:pt>
                <c:pt idx="17">
                  <c:v>514.46170591221596</c:v>
                </c:pt>
                <c:pt idx="18">
                  <c:v>510.52762203057625</c:v>
                </c:pt>
                <c:pt idx="19">
                  <c:v>505.60087868364582</c:v>
                </c:pt>
                <c:pt idx="20">
                  <c:v>501.62366427742029</c:v>
                </c:pt>
                <c:pt idx="21">
                  <c:v>497.62709057896325</c:v>
                </c:pt>
                <c:pt idx="22">
                  <c:v>492.63755324287217</c:v>
                </c:pt>
                <c:pt idx="23">
                  <c:v>488.59723919456866</c:v>
                </c:pt>
                <c:pt idx="24">
                  <c:v>484.53725871333523</c:v>
                </c:pt>
                <c:pt idx="25">
                  <c:v>479.48400595874642</c:v>
                </c:pt>
                <c:pt idx="26">
                  <c:v>475.37966635392382</c:v>
                </c:pt>
                <c:pt idx="27">
                  <c:v>471.25534866853741</c:v>
                </c:pt>
                <c:pt idx="28">
                  <c:v>466.13744554520122</c:v>
                </c:pt>
                <c:pt idx="29">
                  <c:v>461.9681408826923</c:v>
                </c:pt>
                <c:pt idx="30">
                  <c:v>457.77854191891623</c:v>
                </c:pt>
                <c:pt idx="31">
                  <c:v>452.59503975726693</c:v>
                </c:pt>
                <c:pt idx="32">
                  <c:v>448.35981674980877</c:v>
                </c:pt>
                <c:pt idx="33">
                  <c:v>444.10397858020639</c:v>
                </c:pt>
                <c:pt idx="34">
                  <c:v>438.85391479004687</c:v>
                </c:pt>
                <c:pt idx="35">
                  <c:v>434.55180616198612</c:v>
                </c:pt>
                <c:pt idx="36">
                  <c:v>430.2287568026407</c:v>
                </c:pt>
                <c:pt idx="37">
                  <c:v>424.91115466887356</c:v>
                </c:pt>
                <c:pt idx="38">
                  <c:v>420.54117895090258</c:v>
                </c:pt>
                <c:pt idx="39">
                  <c:v>416.14993215515506</c:v>
                </c:pt>
                <c:pt idx="40">
                  <c:v>410.76380063051573</c:v>
                </c:pt>
                <c:pt idx="41">
                  <c:v>406.3249619513972</c:v>
                </c:pt>
                <c:pt idx="42">
                  <c:v>401.8645170005567</c:v>
                </c:pt>
                <c:pt idx="43">
                  <c:v>396.40885049530544</c:v>
                </c:pt>
                <c:pt idx="44">
                  <c:v>391.90013837054084</c:v>
                </c:pt>
                <c:pt idx="45">
                  <c:v>387.36947986152438</c:v>
                </c:pt>
                <c:pt idx="46">
                  <c:v>381.84325803005225</c:v>
                </c:pt>
                <c:pt idx="47">
                  <c:v>377.26364714744886</c:v>
                </c:pt>
                <c:pt idx="48">
                  <c:v>372.66174477730482</c:v>
                </c:pt>
                <c:pt idx="49">
                  <c:v>367.06393230160865</c:v>
                </c:pt>
                <c:pt idx="50">
                  <c:v>362.41238230370033</c:v>
                </c:pt>
                <c:pt idx="51">
                  <c:v>357.73819065096995</c:v>
                </c:pt>
                <c:pt idx="52">
                  <c:v>352.06773702094921</c:v>
                </c:pt>
                <c:pt idx="53">
                  <c:v>347.34319228422453</c:v>
                </c:pt>
                <c:pt idx="54">
                  <c:v>342.59565058709563</c:v>
                </c:pt>
                <c:pt idx="55">
                  <c:v>336.85148987762631</c:v>
                </c:pt>
                <c:pt idx="56">
                  <c:v>332.05287928851669</c:v>
                </c:pt>
                <c:pt idx="57">
                  <c:v>327.23091121972129</c:v>
                </c:pt>
                <c:pt idx="58">
                  <c:v>321.41196186445791</c:v>
                </c:pt>
                <c:pt idx="59">
                  <c:v>316.53819859203924</c:v>
                </c:pt>
                <c:pt idx="60">
                  <c:v>311.64071203044853</c:v>
                </c:pt>
                <c:pt idx="61">
                  <c:v>305.74587659230758</c:v>
                </c:pt>
                <c:pt idx="62">
                  <c:v>300.79585785766574</c:v>
                </c:pt>
                <c:pt idx="63">
                  <c:v>295.82174465653361</c:v>
                </c:pt>
                <c:pt idx="64">
                  <c:v>289.84990959480865</c:v>
                </c:pt>
                <c:pt idx="65">
                  <c:v>284.82251643702142</c:v>
                </c:pt>
                <c:pt idx="66">
                  <c:v>279.77065218882683</c:v>
                </c:pt>
                <c:pt idx="67">
                  <c:v>273.72068762288632</c:v>
                </c:pt>
                <c:pt idx="68">
                  <c:v>268.61478466157115</c:v>
                </c:pt>
                <c:pt idx="69">
                  <c:v>263.48402845941001</c:v>
                </c:pt>
                <c:pt idx="70">
                  <c:v>257.35478792892786</c:v>
                </c:pt>
                <c:pt idx="71">
                  <c:v>252.16922312330499</c:v>
                </c:pt>
                <c:pt idx="72">
                  <c:v>246.9584173187809</c:v>
                </c:pt>
                <c:pt idx="73">
                  <c:v>240.7487375404485</c:v>
                </c:pt>
                <c:pt idx="74">
                  <c:v>235.48234194486909</c:v>
                </c:pt>
                <c:pt idx="75">
                  <c:v>230.19031190243109</c:v>
                </c:pt>
                <c:pt idx="76">
                  <c:v>223.8990125230996</c:v>
                </c:pt>
                <c:pt idx="77">
                  <c:v>218.55060003898612</c:v>
                </c:pt>
                <c:pt idx="78">
                  <c:v>213.17615388666189</c:v>
                </c:pt>
                <c:pt idx="79">
                  <c:v>206.80203723286195</c:v>
                </c:pt>
                <c:pt idx="80">
                  <c:v>201.37040435700879</c:v>
                </c:pt>
                <c:pt idx="81">
                  <c:v>195.91233273348007</c:v>
                </c:pt>
                <c:pt idx="82">
                  <c:v>189.45418355726596</c:v>
                </c:pt>
                <c:pt idx="83">
                  <c:v>183.9381091264467</c:v>
                </c:pt>
                <c:pt idx="84">
                  <c:v>178.39518492441323</c:v>
                </c:pt>
                <c:pt idx="85">
                  <c:v>171.85177014547787</c:v>
                </c:pt>
                <c:pt idx="86">
                  <c:v>166.25001507730462</c:v>
                </c:pt>
                <c:pt idx="87">
                  <c:v>160.62099318308242</c:v>
                </c:pt>
                <c:pt idx="88">
                  <c:v>153.99106162708804</c:v>
                </c:pt>
                <c:pt idx="89">
                  <c:v>148.30236865706868</c:v>
                </c:pt>
                <c:pt idx="90">
                  <c:v>142.58598568636708</c:v>
                </c:pt>
                <c:pt idx="91">
                  <c:v>135.86826781943608</c:v>
                </c:pt>
                <c:pt idx="92">
                  <c:v>130.09136123417272</c:v>
                </c:pt>
                <c:pt idx="93">
                  <c:v>124.28633526399432</c:v>
                </c:pt>
                <c:pt idx="94">
                  <c:v>117.47954292330434</c:v>
                </c:pt>
                <c:pt idx="95">
                  <c:v>111.61312828977688</c:v>
                </c:pt>
                <c:pt idx="96">
                  <c:v>105.71815858638344</c:v>
                </c:pt>
                <c:pt idx="97">
                  <c:v>98.820984706808972</c:v>
                </c:pt>
                <c:pt idx="98">
                  <c:v>92.863748597686325</c:v>
                </c:pt>
                <c:pt idx="99">
                  <c:v>86.877515340572828</c:v>
                </c:pt>
                <c:pt idx="100">
                  <c:v>79.888633677315781</c:v>
                </c:pt>
                <c:pt idx="101">
                  <c:v>73.839243392236241</c:v>
                </c:pt>
                <c:pt idx="102">
                  <c:v>67.760407394054582</c:v>
                </c:pt>
                <c:pt idx="103">
                  <c:v>60.67847224120473</c:v>
                </c:pt>
                <c:pt idx="104">
                  <c:v>54.535575523966514</c:v>
                </c:pt>
                <c:pt idx="105">
                  <c:v>48.36277794633947</c:v>
                </c:pt>
                <c:pt idx="106">
                  <c:v>41.186423851305079</c:v>
                </c:pt>
                <c:pt idx="107">
                  <c:v>34.948648602906914</c:v>
                </c:pt>
                <c:pt idx="108">
                  <c:v>28.680510668071921</c:v>
                </c:pt>
                <c:pt idx="109">
                  <c:v>21.408352141819968</c:v>
                </c:pt>
                <c:pt idx="110">
                  <c:v>15.074306129290902</c:v>
                </c:pt>
                <c:pt idx="111">
                  <c:v>8.7094288275126406</c:v>
                </c:pt>
                <c:pt idx="112">
                  <c:v>1.3400600505571618</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78A7-4D64-8D0A-6D513E1C3D4C}"/>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'Payoff Calc.(Extra Payments)'!$C$24</c:f>
              <c:numCache>
                <c:formatCode>dd/mm/yy</c:formatCode>
                <c:ptCount val="1"/>
                <c:pt idx="0">
                  <c:v>44958</c:v>
                </c:pt>
              </c:numCache>
            </c:numRef>
          </c:cat>
          <c:val>
            <c:numRef>
              <c:f>'Payoff Calc.(Extra Payments)'!$I$23:$I$1650</c:f>
              <c:numCache>
                <c:formatCode>#,##0.00</c:formatCode>
                <c:ptCount val="1628"/>
                <c:pt idx="0">
                  <c:v>120000</c:v>
                </c:pt>
                <c:pt idx="1">
                  <c:v>119061.41775414589</c:v>
                </c:pt>
                <c:pt idx="2">
                  <c:v>118318.26691175037</c:v>
                </c:pt>
                <c:pt idx="3">
                  <c:v>117571.49874505179</c:v>
                </c:pt>
                <c:pt idx="4">
                  <c:v>116621.09564654123</c:v>
                </c:pt>
                <c:pt idx="5">
                  <c:v>115866.06641289122</c:v>
                </c:pt>
                <c:pt idx="6">
                  <c:v>115107.3620362681</c:v>
                </c:pt>
                <c:pt idx="7">
                  <c:v>114144.96462772762</c:v>
                </c:pt>
                <c:pt idx="8">
                  <c:v>113377.8827011371</c:v>
                </c:pt>
                <c:pt idx="9">
                  <c:v>112607.06696448116</c:v>
                </c:pt>
                <c:pt idx="10">
                  <c:v>111632.49924325047</c:v>
                </c:pt>
                <c:pt idx="11">
                  <c:v>110853.18776435734</c:v>
                </c:pt>
                <c:pt idx="12">
                  <c:v>110070.08294743455</c:v>
                </c:pt>
                <c:pt idx="13">
                  <c:v>109083.16632821743</c:v>
                </c:pt>
                <c:pt idx="14">
                  <c:v>108291.44584245248</c:v>
                </c:pt>
                <c:pt idx="15">
                  <c:v>107495.87161718946</c:v>
                </c:pt>
                <c:pt idx="16">
                  <c:v>106496.42489415649</c:v>
                </c:pt>
                <c:pt idx="17">
                  <c:v>105692.11331366179</c:v>
                </c:pt>
                <c:pt idx="18">
                  <c:v>104883.88670587873</c:v>
                </c:pt>
                <c:pt idx="19">
                  <c:v>103871.72601421404</c:v>
                </c:pt>
                <c:pt idx="20">
                  <c:v>103054.63857920242</c:v>
                </c:pt>
                <c:pt idx="21">
                  <c:v>102233.57392978457</c:v>
                </c:pt>
                <c:pt idx="22">
                  <c:v>101208.51270666826</c:v>
                </c:pt>
                <c:pt idx="23">
                  <c:v>100378.46194621586</c:v>
                </c:pt>
                <c:pt idx="24">
                  <c:v>99544.37087171516</c:v>
                </c:pt>
                <c:pt idx="25">
                  <c:v>98506.219816733224</c:v>
                </c:pt>
                <c:pt idx="26">
                  <c:v>97663.015508996701</c:v>
                </c:pt>
                <c:pt idx="27">
                  <c:v>96815.706861655359</c:v>
                </c:pt>
                <c:pt idx="28">
                  <c:v>95764.273896628627</c:v>
                </c:pt>
                <c:pt idx="29">
                  <c:v>94907.723028478562</c:v>
                </c:pt>
                <c:pt idx="30">
                  <c:v>94047.002855665982</c:v>
                </c:pt>
                <c:pt idx="31">
                  <c:v>92982.093083889631</c:v>
                </c:pt>
                <c:pt idx="32">
                  <c:v>92111.999809951623</c:v>
                </c:pt>
                <c:pt idx="33">
                  <c:v>91237.671313006169</c:v>
                </c:pt>
                <c:pt idx="34">
                  <c:v>90159.0869778911</c:v>
                </c:pt>
                <c:pt idx="35">
                  <c:v>89275.252578985877</c:v>
                </c:pt>
                <c:pt idx="36">
                  <c:v>88387.11607145259</c:v>
                </c:pt>
                <c:pt idx="37">
                  <c:v>87294.65651455996</c:v>
                </c:pt>
                <c:pt idx="38">
                  <c:v>86396.879355533572</c:v>
                </c:pt>
                <c:pt idx="39">
                  <c:v>85494.732220789214</c:v>
                </c:pt>
                <c:pt idx="40">
                  <c:v>84388.193839249099</c:v>
                </c:pt>
                <c:pt idx="41">
                  <c:v>83476.269326184352</c:v>
                </c:pt>
                <c:pt idx="42">
                  <c:v>82559.90597444048</c:v>
                </c:pt>
                <c:pt idx="43">
                  <c:v>81439.082177745775</c:v>
                </c:pt>
                <c:pt idx="44">
                  <c:v>80512.802714545818</c:v>
                </c:pt>
                <c:pt idx="45">
                  <c:v>79582.014539221098</c:v>
                </c:pt>
                <c:pt idx="46">
                  <c:v>78446.695705387348</c:v>
                </c:pt>
                <c:pt idx="47">
                  <c:v>77505.850649722139</c:v>
                </c:pt>
                <c:pt idx="48">
                  <c:v>76560.425983174326</c:v>
                </c:pt>
                <c:pt idx="49">
                  <c:v>75410.399414256361</c:v>
                </c:pt>
                <c:pt idx="50">
                  <c:v>74454.775032862701</c:v>
                </c:pt>
                <c:pt idx="51">
                  <c:v>73494.499101471127</c:v>
                </c:pt>
                <c:pt idx="52">
                  <c:v>72329.548978426828</c:v>
                </c:pt>
                <c:pt idx="53">
                  <c:v>71358.928401752506</c:v>
                </c:pt>
                <c:pt idx="54">
                  <c:v>70383.583280341467</c:v>
                </c:pt>
                <c:pt idx="55">
                  <c:v>69203.490617233299</c:v>
                </c:pt>
                <c:pt idx="56">
                  <c:v>68217.653793415651</c:v>
                </c:pt>
                <c:pt idx="57">
                  <c:v>67227.0183590089</c:v>
                </c:pt>
                <c:pt idx="58">
                  <c:v>66031.560956533358</c:v>
                </c:pt>
                <c:pt idx="59">
                  <c:v>65030.284604702545</c:v>
                </c:pt>
                <c:pt idx="60">
                  <c:v>64024.134489599317</c:v>
                </c:pt>
                <c:pt idx="61">
                  <c:v>62813.0868879345</c:v>
                </c:pt>
                <c:pt idx="62">
                  <c:v>61796.14445083154</c:v>
                </c:pt>
                <c:pt idx="63">
                  <c:v>60774.251994993938</c:v>
                </c:pt>
                <c:pt idx="64">
                  <c:v>59547.385425955203</c:v>
                </c:pt>
                <c:pt idx="65">
                  <c:v>58514.547021854742</c:v>
                </c:pt>
                <c:pt idx="66">
                  <c:v>57476.681224596497</c:v>
                </c:pt>
                <c:pt idx="67">
                  <c:v>56233.763563090055</c:v>
                </c:pt>
                <c:pt idx="68">
                  <c:v>55184.795937017676</c:v>
                </c:pt>
                <c:pt idx="69">
                  <c:v>54130.72240798398</c:v>
                </c:pt>
                <c:pt idx="70">
                  <c:v>52871.518122748123</c:v>
                </c:pt>
                <c:pt idx="71">
                  <c:v>51806.18459698178</c:v>
                </c:pt>
                <c:pt idx="72">
                  <c:v>50735.665506409816</c:v>
                </c:pt>
                <c:pt idx="73">
                  <c:v>49459.935610033332</c:v>
                </c:pt>
                <c:pt idx="74">
                  <c:v>48377.996033878509</c:v>
                </c:pt>
                <c:pt idx="75">
                  <c:v>47290.790062128108</c:v>
                </c:pt>
                <c:pt idx="76">
                  <c:v>45998.292060335269</c:v>
                </c:pt>
                <c:pt idx="77">
                  <c:v>44899.502759163101</c:v>
                </c:pt>
                <c:pt idx="78">
                  <c:v>43795.36504550682</c:v>
                </c:pt>
                <c:pt idx="79">
                  <c:v>42485.852885698216</c:v>
                </c:pt>
                <c:pt idx="80">
                  <c:v>41369.966609235809</c:v>
                </c:pt>
                <c:pt idx="81">
                  <c:v>40248.648699897552</c:v>
                </c:pt>
                <c:pt idx="82">
                  <c:v>38921.872718935767</c:v>
                </c:pt>
                <c:pt idx="83">
                  <c:v>37788.638588797767</c:v>
                </c:pt>
                <c:pt idx="84">
                  <c:v>36649.888384228943</c:v>
                </c:pt>
                <c:pt idx="85">
                  <c:v>35305.595255458087</c:v>
                </c:pt>
                <c:pt idx="86">
                  <c:v>34154.758711908296</c:v>
                </c:pt>
                <c:pt idx="87">
                  <c:v>32998.320413290334</c:v>
                </c:pt>
                <c:pt idx="88">
                  <c:v>31636.253092778148</c:v>
                </c:pt>
                <c:pt idx="89">
                  <c:v>30467.555840709967</c:v>
                </c:pt>
                <c:pt idx="90">
                  <c:v>29293.169895671766</c:v>
                </c:pt>
                <c:pt idx="91">
                  <c:v>27913.067567662867</c:v>
                </c:pt>
                <c:pt idx="92">
                  <c:v>26726.247521787034</c:v>
                </c:pt>
                <c:pt idx="93">
                  <c:v>25533.650569325939</c:v>
                </c:pt>
                <c:pt idx="94">
                  <c:v>24135.248590894666</c:v>
                </c:pt>
                <c:pt idx="95">
                  <c:v>22930.039820122704</c:v>
                </c:pt>
                <c:pt idx="96">
                  <c:v>21718.964634717213</c:v>
                </c:pt>
                <c:pt idx="97">
                  <c:v>20301.994479608329</c:v>
                </c:pt>
                <c:pt idx="98">
                  <c:v>19078.127150619872</c:v>
                </c:pt>
                <c:pt idx="99">
                  <c:v>17848.302585522291</c:v>
                </c:pt>
                <c:pt idx="100">
                  <c:v>16412.491787167597</c:v>
                </c:pt>
                <c:pt idx="101">
                  <c:v>15169.692107149645</c:v>
                </c:pt>
                <c:pt idx="102">
                  <c:v>13920.843036846614</c:v>
                </c:pt>
                <c:pt idx="103">
                  <c:v>12465.915130545402</c:v>
                </c:pt>
                <c:pt idx="104">
                  <c:v>11203.905289091339</c:v>
                </c:pt>
                <c:pt idx="105">
                  <c:v>9935.7525509200386</c:v>
                </c:pt>
                <c:pt idx="106">
                  <c:v>8461.4270151711098</c:v>
                </c:pt>
                <c:pt idx="107">
                  <c:v>7179.9251253271468</c:v>
                </c:pt>
                <c:pt idx="108">
                  <c:v>5892.1854602347858</c:v>
                </c:pt>
                <c:pt idx="109">
                  <c:v>4398.1776572075896</c:v>
                </c:pt>
                <c:pt idx="110">
                  <c:v>3096.8976956541419</c:v>
                </c:pt>
                <c:pt idx="111">
                  <c:v>1789.2836880881648</c:v>
                </c:pt>
                <c:pt idx="112">
                  <c:v>275.30480322040967</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78A7-4D64-8D0A-6D513E1C3D4C}"/>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'Payoff with Grace Period'!$E$22:$E$1650</c:f>
              <c:strCache>
                <c:ptCount val="126"/>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pt idx="116">
                  <c:v>01/10/32</c:v>
                </c:pt>
                <c:pt idx="117">
                  <c:v>01/11/32</c:v>
                </c:pt>
                <c:pt idx="118">
                  <c:v>01/12/32</c:v>
                </c:pt>
                <c:pt idx="119">
                  <c:v>01/01/33</c:v>
                </c:pt>
                <c:pt idx="120">
                  <c:v>01/02/33</c:v>
                </c:pt>
                <c:pt idx="121">
                  <c:v>01/03/33</c:v>
                </c:pt>
                <c:pt idx="122">
                  <c:v>01/04/33</c:v>
                </c:pt>
                <c:pt idx="123">
                  <c:v>01/05/33</c:v>
                </c:pt>
                <c:pt idx="124">
                  <c:v>01/06/33</c:v>
                </c:pt>
                <c:pt idx="125">
                  <c:v>01/07/33</c:v>
                </c:pt>
              </c:strCache>
            </c:strRef>
          </c:cat>
          <c:val>
            <c:numRef>
              <c:f>'Payoff with Grace Period'!$H$22:$H$1650</c:f>
              <c:numCache>
                <c:formatCode>0.00</c:formatCode>
                <c:ptCount val="1629"/>
                <c:pt idx="0">
                  <c:v>692.24058777088328</c:v>
                </c:pt>
                <c:pt idx="1">
                  <c:v>695.61010383524126</c:v>
                </c:pt>
                <c:pt idx="2">
                  <c:v>698.99602118942278</c:v>
                </c:pt>
                <c:pt idx="3">
                  <c:v>702.39841966753613</c:v>
                </c:pt>
                <c:pt idx="4">
                  <c:v>705.81737949228489</c:v>
                </c:pt>
                <c:pt idx="5">
                  <c:v>709.25298127686131</c:v>
                </c:pt>
                <c:pt idx="6">
                  <c:v>0</c:v>
                </c:pt>
                <c:pt idx="7">
                  <c:v>0</c:v>
                </c:pt>
                <c:pt idx="8">
                  <c:v>0</c:v>
                </c:pt>
                <c:pt idx="9">
                  <c:v>0</c:v>
                </c:pt>
                <c:pt idx="10">
                  <c:v>0</c:v>
                </c:pt>
                <c:pt idx="11">
                  <c:v>0</c:v>
                </c:pt>
                <c:pt idx="12">
                  <c:v>784.8047443199963</c:v>
                </c:pt>
                <c:pt idx="13">
                  <c:v>788.62482109689495</c:v>
                </c:pt>
                <c:pt idx="14">
                  <c:v>792.46349229066846</c:v>
                </c:pt>
                <c:pt idx="15">
                  <c:v>796.32084841058168</c:v>
                </c:pt>
                <c:pt idx="16">
                  <c:v>800.19698040645733</c:v>
                </c:pt>
                <c:pt idx="17">
                  <c:v>804.09197967082048</c:v>
                </c:pt>
                <c:pt idx="18">
                  <c:v>808.00593804105483</c:v>
                </c:pt>
                <c:pt idx="19">
                  <c:v>811.93894780156711</c:v>
                </c:pt>
                <c:pt idx="20">
                  <c:v>815.89110168596267</c:v>
                </c:pt>
                <c:pt idx="21">
                  <c:v>819.86249287923249</c:v>
                </c:pt>
                <c:pt idx="22">
                  <c:v>823.85321501995031</c:v>
                </c:pt>
                <c:pt idx="23">
                  <c:v>827.86336220248063</c:v>
                </c:pt>
                <c:pt idx="24">
                  <c:v>831.89302897919606</c:v>
                </c:pt>
                <c:pt idx="25">
                  <c:v>835.94231036270867</c:v>
                </c:pt>
                <c:pt idx="26">
                  <c:v>840.0113018281088</c:v>
                </c:pt>
                <c:pt idx="27">
                  <c:v>844.10009931521677</c:v>
                </c:pt>
                <c:pt idx="28">
                  <c:v>848.20879923084465</c:v>
                </c:pt>
                <c:pt idx="29">
                  <c:v>852.33749845106979</c:v>
                </c:pt>
                <c:pt idx="30">
                  <c:v>856.48629432351834</c:v>
                </c:pt>
                <c:pt idx="31">
                  <c:v>860.65528466966134</c:v>
                </c:pt>
                <c:pt idx="32">
                  <c:v>864.8445677871207</c:v>
                </c:pt>
                <c:pt idx="33">
                  <c:v>869.05424245198674</c:v>
                </c:pt>
                <c:pt idx="34">
                  <c:v>873.2844079211477</c:v>
                </c:pt>
                <c:pt idx="35">
                  <c:v>877.53516393462951</c:v>
                </c:pt>
                <c:pt idx="36">
                  <c:v>881.80661071794793</c:v>
                </c:pt>
                <c:pt idx="37">
                  <c:v>886.09884898447126</c:v>
                </c:pt>
                <c:pt idx="38">
                  <c:v>890.41197993779554</c:v>
                </c:pt>
                <c:pt idx="39">
                  <c:v>894.74610527412995</c:v>
                </c:pt>
                <c:pt idx="40">
                  <c:v>899.10132718469549</c:v>
                </c:pt>
                <c:pt idx="41">
                  <c:v>903.47774835813402</c:v>
                </c:pt>
                <c:pt idx="42">
                  <c:v>907.87547198292998</c:v>
                </c:pt>
                <c:pt idx="43">
                  <c:v>912.29460174984115</c:v>
                </c:pt>
                <c:pt idx="44">
                  <c:v>916.73524185434803</c:v>
                </c:pt>
                <c:pt idx="45">
                  <c:v>921.19749699910653</c:v>
                </c:pt>
                <c:pt idx="46">
                  <c:v>925.68147239641667</c:v>
                </c:pt>
                <c:pt idx="47">
                  <c:v>930.18727377070741</c:v>
                </c:pt>
                <c:pt idx="48">
                  <c:v>934.71500736102485</c:v>
                </c:pt>
                <c:pt idx="49">
                  <c:v>939.26477992353966</c:v>
                </c:pt>
                <c:pt idx="50">
                  <c:v>943.83669873406336</c:v>
                </c:pt>
                <c:pt idx="51">
                  <c:v>948.43087159057768</c:v>
                </c:pt>
                <c:pt idx="52">
                  <c:v>953.04740681577721</c:v>
                </c:pt>
                <c:pt idx="53">
                  <c:v>957.68641325962199</c:v>
                </c:pt>
                <c:pt idx="54">
                  <c:v>962.34800030190559</c:v>
                </c:pt>
                <c:pt idx="55">
                  <c:v>967.03227785483159</c:v>
                </c:pt>
                <c:pt idx="56">
                  <c:v>971.73935636560884</c:v>
                </c:pt>
                <c:pt idx="57">
                  <c:v>976.46934681905236</c:v>
                </c:pt>
                <c:pt idx="58">
                  <c:v>981.22236074020157</c:v>
                </c:pt>
                <c:pt idx="59">
                  <c:v>985.99851019694984</c:v>
                </c:pt>
                <c:pt idx="60">
                  <c:v>990.7979078026865</c:v>
                </c:pt>
                <c:pt idx="61">
                  <c:v>995.62066671895218</c:v>
                </c:pt>
                <c:pt idx="62">
                  <c:v>1000.4669006581071</c:v>
                </c:pt>
                <c:pt idx="63">
                  <c:v>1005.3367238860125</c:v>
                </c:pt>
                <c:pt idx="64">
                  <c:v>1010.2302512247242</c:v>
                </c:pt>
                <c:pt idx="65">
                  <c:v>1015.1475980551998</c:v>
                </c:pt>
                <c:pt idx="66">
                  <c:v>1020.0888803200198</c:v>
                </c:pt>
                <c:pt idx="67">
                  <c:v>1025.0542145261215</c:v>
                </c:pt>
                <c:pt idx="68">
                  <c:v>1030.0437177475455</c:v>
                </c:pt>
                <c:pt idx="69">
                  <c:v>1035.0575076281957</c:v>
                </c:pt>
                <c:pt idx="70">
                  <c:v>1040.0957023846138</c:v>
                </c:pt>
                <c:pt idx="71">
                  <c:v>1045.158420808767</c:v>
                </c:pt>
                <c:pt idx="72">
                  <c:v>1050.2457822708477</c:v>
                </c:pt>
                <c:pt idx="73">
                  <c:v>1055.3579067220894</c:v>
                </c:pt>
                <c:pt idx="74">
                  <c:v>1060.4949146975937</c:v>
                </c:pt>
                <c:pt idx="75">
                  <c:v>1065.6569273191733</c:v>
                </c:pt>
                <c:pt idx="76">
                  <c:v>1070.8440662982077</c:v>
                </c:pt>
                <c:pt idx="77">
                  <c:v>1076.0564539385116</c:v>
                </c:pt>
                <c:pt idx="78">
                  <c:v>1081.294213139221</c:v>
                </c:pt>
                <c:pt idx="79">
                  <c:v>1086.5574673976889</c:v>
                </c:pt>
                <c:pt idx="80">
                  <c:v>1091.8463408123985</c:v>
                </c:pt>
                <c:pt idx="81">
                  <c:v>1097.1609580858876</c:v>
                </c:pt>
                <c:pt idx="82">
                  <c:v>1102.5014445276906</c:v>
                </c:pt>
                <c:pt idx="83">
                  <c:v>1107.8679260572931</c:v>
                </c:pt>
                <c:pt idx="84">
                  <c:v>1113.2605292070989</c:v>
                </c:pt>
                <c:pt idx="85">
                  <c:v>1118.6793811254149</c:v>
                </c:pt>
                <c:pt idx="86">
                  <c:v>1124.1246095794495</c:v>
                </c:pt>
                <c:pt idx="87">
                  <c:v>1129.5963429583239</c:v>
                </c:pt>
                <c:pt idx="88">
                  <c:v>1135.0947102761004</c:v>
                </c:pt>
                <c:pt idx="89">
                  <c:v>1140.6198411748228</c:v>
                </c:pt>
                <c:pt idx="90">
                  <c:v>1146.1718659275746</c:v>
                </c:pt>
                <c:pt idx="91">
                  <c:v>1151.7509154415507</c:v>
                </c:pt>
                <c:pt idx="92">
                  <c:v>1157.3571212611425</c:v>
                </c:pt>
                <c:pt idx="93">
                  <c:v>1162.990615571041</c:v>
                </c:pt>
                <c:pt idx="94">
                  <c:v>1168.6515311993526</c:v>
                </c:pt>
                <c:pt idx="95">
                  <c:v>1174.3400016207311</c:v>
                </c:pt>
                <c:pt idx="96">
                  <c:v>1180.0561609595254</c:v>
                </c:pt>
                <c:pt idx="97">
                  <c:v>1185.8001439929401</c:v>
                </c:pt>
                <c:pt idx="98">
                  <c:v>1191.5720861542168</c:v>
                </c:pt>
                <c:pt idx="99">
                  <c:v>1197.3721235358241</c:v>
                </c:pt>
                <c:pt idx="100">
                  <c:v>1203.200392892667</c:v>
                </c:pt>
                <c:pt idx="101">
                  <c:v>1209.0570316453122</c:v>
                </c:pt>
                <c:pt idx="102">
                  <c:v>1214.9421778832293</c:v>
                </c:pt>
                <c:pt idx="103">
                  <c:v>1220.8559703680439</c:v>
                </c:pt>
                <c:pt idx="104">
                  <c:v>1226.7985485368117</c:v>
                </c:pt>
                <c:pt idx="105">
                  <c:v>1232.7700525053042</c:v>
                </c:pt>
                <c:pt idx="106">
                  <c:v>1238.7706230713136</c:v>
                </c:pt>
                <c:pt idx="107">
                  <c:v>1244.8004017179751</c:v>
                </c:pt>
                <c:pt idx="108">
                  <c:v>1250.8595306170971</c:v>
                </c:pt>
                <c:pt idx="109">
                  <c:v>1256.9481526325167</c:v>
                </c:pt>
                <c:pt idx="110">
                  <c:v>1263.0664113234698</c:v>
                </c:pt>
                <c:pt idx="111">
                  <c:v>1269.2144509479733</c:v>
                </c:pt>
                <c:pt idx="112">
                  <c:v>1275.3924164662265</c:v>
                </c:pt>
                <c:pt idx="113">
                  <c:v>1281.6004535440309</c:v>
                </c:pt>
                <c:pt idx="114">
                  <c:v>1287.8387085562231</c:v>
                </c:pt>
                <c:pt idx="115">
                  <c:v>1294.1073285901268</c:v>
                </c:pt>
                <c:pt idx="116">
                  <c:v>1300.4064614490198</c:v>
                </c:pt>
                <c:pt idx="117">
                  <c:v>1306.7362556556218</c:v>
                </c:pt>
                <c:pt idx="118">
                  <c:v>1313.0968604555926</c:v>
                </c:pt>
                <c:pt idx="119">
                  <c:v>1319.4884258210532</c:v>
                </c:pt>
                <c:pt idx="120">
                  <c:v>1325.9111024541221</c:v>
                </c:pt>
                <c:pt idx="121">
                  <c:v>1332.3650417904673</c:v>
                </c:pt>
                <c:pt idx="122">
                  <c:v>1338.8503960028779</c:v>
                </c:pt>
                <c:pt idx="123">
                  <c:v>1345.3673180048513</c:v>
                </c:pt>
                <c:pt idx="124">
                  <c:v>1351.9159614541998</c:v>
                </c:pt>
                <c:pt idx="125">
                  <c:v>1358.4964807566719</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numCache>
            </c:numRef>
          </c:val>
          <c:extLst>
            <c:ext xmlns:c16="http://schemas.microsoft.com/office/drawing/2014/chart" uri="{C3380CC4-5D6E-409C-BE32-E72D297353CC}">
              <c16:uniqueId val="{00000000-07BE-4145-90AB-927650AADD8C}"/>
            </c:ext>
          </c:extLst>
        </c:ser>
        <c:ser>
          <c:idx val="0"/>
          <c:order val="1"/>
          <c:tx>
            <c:v>Interest Paid</c:v>
          </c:tx>
          <c:spPr>
            <a:solidFill>
              <a:srgbClr val="002060"/>
            </a:solidFill>
            <a:ln>
              <a:solidFill>
                <a:srgbClr val="002060"/>
              </a:solidFill>
            </a:ln>
            <a:effectLst/>
          </c:spPr>
          <c:invertIfNegative val="0"/>
          <c:cat>
            <c:strRef>
              <c:f>'Payoff with Grace Period'!$E$22:$E$1650</c:f>
              <c:strCache>
                <c:ptCount val="126"/>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pt idx="116">
                  <c:v>01/10/32</c:v>
                </c:pt>
                <c:pt idx="117">
                  <c:v>01/11/32</c:v>
                </c:pt>
                <c:pt idx="118">
                  <c:v>01/12/32</c:v>
                </c:pt>
                <c:pt idx="119">
                  <c:v>01/01/33</c:v>
                </c:pt>
                <c:pt idx="120">
                  <c:v>01/02/33</c:v>
                </c:pt>
                <c:pt idx="121">
                  <c:v>01/03/33</c:v>
                </c:pt>
                <c:pt idx="122">
                  <c:v>01/04/33</c:v>
                </c:pt>
                <c:pt idx="123">
                  <c:v>01/05/33</c:v>
                </c:pt>
                <c:pt idx="124">
                  <c:v>01/06/33</c:v>
                </c:pt>
                <c:pt idx="125">
                  <c:v>01/07/33</c:v>
                </c:pt>
              </c:strCache>
            </c:strRef>
          </c:cat>
          <c:val>
            <c:numRef>
              <c:f>'Payoff with Grace Period'!$G$22:$G$1650</c:f>
              <c:numCache>
                <c:formatCode>0.00</c:formatCode>
                <c:ptCount val="1629"/>
                <c:pt idx="0">
                  <c:v>584.10606784116578</c:v>
                </c:pt>
                <c:pt idx="1">
                  <c:v>580.73655177680826</c:v>
                </c:pt>
                <c:pt idx="2">
                  <c:v>577.35063442262674</c:v>
                </c:pt>
                <c:pt idx="3">
                  <c:v>573.94823594451361</c:v>
                </c:pt>
                <c:pt idx="4">
                  <c:v>570.52927611976486</c:v>
                </c:pt>
                <c:pt idx="5">
                  <c:v>567.09367433518821</c:v>
                </c:pt>
                <c:pt idx="6">
                  <c:v>0</c:v>
                </c:pt>
                <c:pt idx="7">
                  <c:v>0</c:v>
                </c:pt>
                <c:pt idx="8">
                  <c:v>0</c:v>
                </c:pt>
                <c:pt idx="9">
                  <c:v>0</c:v>
                </c:pt>
                <c:pt idx="10">
                  <c:v>0</c:v>
                </c:pt>
                <c:pt idx="11">
                  <c:v>0</c:v>
                </c:pt>
                <c:pt idx="12">
                  <c:v>580.30428674960046</c:v>
                </c:pt>
                <c:pt idx="13">
                  <c:v>576.48420997270182</c:v>
                </c:pt>
                <c:pt idx="14">
                  <c:v>572.64553877892808</c:v>
                </c:pt>
                <c:pt idx="15">
                  <c:v>568.78818265901486</c:v>
                </c:pt>
                <c:pt idx="16">
                  <c:v>564.91205066313944</c:v>
                </c:pt>
                <c:pt idx="17">
                  <c:v>561.01705139877629</c:v>
                </c:pt>
                <c:pt idx="18">
                  <c:v>557.10309302854171</c:v>
                </c:pt>
                <c:pt idx="19">
                  <c:v>553.17008326802943</c:v>
                </c:pt>
                <c:pt idx="20">
                  <c:v>549.21792938363387</c:v>
                </c:pt>
                <c:pt idx="21">
                  <c:v>545.24653819036405</c:v>
                </c:pt>
                <c:pt idx="22">
                  <c:v>541.25581604964623</c:v>
                </c:pt>
                <c:pt idx="23">
                  <c:v>537.24566886711614</c:v>
                </c:pt>
                <c:pt idx="24">
                  <c:v>533.21600209040071</c:v>
                </c:pt>
                <c:pt idx="25">
                  <c:v>529.1667207068881</c:v>
                </c:pt>
                <c:pt idx="26">
                  <c:v>525.09772924148797</c:v>
                </c:pt>
                <c:pt idx="27">
                  <c:v>521.00893175438</c:v>
                </c:pt>
                <c:pt idx="28">
                  <c:v>516.90023183875212</c:v>
                </c:pt>
                <c:pt idx="29">
                  <c:v>512.77153261852698</c:v>
                </c:pt>
                <c:pt idx="30">
                  <c:v>508.62273674607843</c:v>
                </c:pt>
                <c:pt idx="31">
                  <c:v>504.45374639993537</c:v>
                </c:pt>
                <c:pt idx="32">
                  <c:v>500.26446328247613</c:v>
                </c:pt>
                <c:pt idx="33">
                  <c:v>496.05478861761003</c:v>
                </c:pt>
                <c:pt idx="34">
                  <c:v>491.82462314844912</c:v>
                </c:pt>
                <c:pt idx="35">
                  <c:v>487.57386713496726</c:v>
                </c:pt>
                <c:pt idx="36">
                  <c:v>483.30242035164883</c:v>
                </c:pt>
                <c:pt idx="37">
                  <c:v>479.01018208512545</c:v>
                </c:pt>
                <c:pt idx="38">
                  <c:v>474.69705113180123</c:v>
                </c:pt>
                <c:pt idx="39">
                  <c:v>470.36292579546682</c:v>
                </c:pt>
                <c:pt idx="40">
                  <c:v>466.00770388490122</c:v>
                </c:pt>
                <c:pt idx="41">
                  <c:v>461.63128271146275</c:v>
                </c:pt>
                <c:pt idx="42">
                  <c:v>457.23355908666724</c:v>
                </c:pt>
                <c:pt idx="43">
                  <c:v>452.81442931975567</c:v>
                </c:pt>
                <c:pt idx="44">
                  <c:v>448.37378921524879</c:v>
                </c:pt>
                <c:pt idx="45">
                  <c:v>443.91153407049075</c:v>
                </c:pt>
                <c:pt idx="46">
                  <c:v>439.4275586731801</c:v>
                </c:pt>
                <c:pt idx="47">
                  <c:v>434.92175729888936</c:v>
                </c:pt>
                <c:pt idx="48">
                  <c:v>430.39402370857186</c:v>
                </c:pt>
                <c:pt idx="49">
                  <c:v>425.84425114605705</c:v>
                </c:pt>
                <c:pt idx="50">
                  <c:v>421.27233233553341</c:v>
                </c:pt>
                <c:pt idx="51">
                  <c:v>416.67815947901886</c:v>
                </c:pt>
                <c:pt idx="52">
                  <c:v>412.06162425381933</c:v>
                </c:pt>
                <c:pt idx="53">
                  <c:v>407.4226178099745</c:v>
                </c:pt>
                <c:pt idx="54">
                  <c:v>402.76103076769124</c:v>
                </c:pt>
                <c:pt idx="55">
                  <c:v>398.07675321476495</c:v>
                </c:pt>
                <c:pt idx="56">
                  <c:v>393.3696747039877</c:v>
                </c:pt>
                <c:pt idx="57">
                  <c:v>388.63968425054418</c:v>
                </c:pt>
                <c:pt idx="58">
                  <c:v>383.88667032939497</c:v>
                </c:pt>
                <c:pt idx="59">
                  <c:v>379.11052087264676</c:v>
                </c:pt>
                <c:pt idx="60">
                  <c:v>374.31112326691022</c:v>
                </c:pt>
                <c:pt idx="61">
                  <c:v>369.48836435064453</c:v>
                </c:pt>
                <c:pt idx="62">
                  <c:v>364.64213041148946</c:v>
                </c:pt>
                <c:pt idx="63">
                  <c:v>359.77230718358408</c:v>
                </c:pt>
                <c:pt idx="64">
                  <c:v>354.87877984487261</c:v>
                </c:pt>
                <c:pt idx="65">
                  <c:v>349.96143301439707</c:v>
                </c:pt>
                <c:pt idx="66">
                  <c:v>345.02015074957677</c:v>
                </c:pt>
                <c:pt idx="67">
                  <c:v>340.05481654347494</c:v>
                </c:pt>
                <c:pt idx="68">
                  <c:v>335.065313322051</c:v>
                </c:pt>
                <c:pt idx="69">
                  <c:v>330.05152344140089</c:v>
                </c:pt>
                <c:pt idx="70">
                  <c:v>325.0133286849827</c:v>
                </c:pt>
                <c:pt idx="71">
                  <c:v>319.95061026082959</c:v>
                </c:pt>
                <c:pt idx="72">
                  <c:v>314.86324879874883</c:v>
                </c:pt>
                <c:pt idx="73">
                  <c:v>309.75112434750724</c:v>
                </c:pt>
                <c:pt idx="74">
                  <c:v>304.61411637200285</c:v>
                </c:pt>
                <c:pt idx="75">
                  <c:v>299.45210375042319</c:v>
                </c:pt>
                <c:pt idx="76">
                  <c:v>294.26496477138897</c:v>
                </c:pt>
                <c:pt idx="77">
                  <c:v>289.05257713108489</c:v>
                </c:pt>
                <c:pt idx="78">
                  <c:v>283.81481793037545</c:v>
                </c:pt>
                <c:pt idx="79">
                  <c:v>278.5515636719075</c:v>
                </c:pt>
                <c:pt idx="80">
                  <c:v>273.26269025719819</c:v>
                </c:pt>
                <c:pt idx="81">
                  <c:v>267.94807298370904</c:v>
                </c:pt>
                <c:pt idx="82">
                  <c:v>262.60758654190579</c:v>
                </c:pt>
                <c:pt idx="83">
                  <c:v>257.24110501230348</c:v>
                </c:pt>
                <c:pt idx="84">
                  <c:v>251.8485018624979</c:v>
                </c:pt>
                <c:pt idx="85">
                  <c:v>246.42964994418176</c:v>
                </c:pt>
                <c:pt idx="86">
                  <c:v>240.98442149014713</c:v>
                </c:pt>
                <c:pt idx="87">
                  <c:v>235.51268811127264</c:v>
                </c:pt>
                <c:pt idx="88">
                  <c:v>230.01432079349644</c:v>
                </c:pt>
                <c:pt idx="89">
                  <c:v>224.48918989477409</c:v>
                </c:pt>
                <c:pt idx="90">
                  <c:v>218.93716514202211</c:v>
                </c:pt>
                <c:pt idx="91">
                  <c:v>213.35811562804605</c:v>
                </c:pt>
                <c:pt idx="92">
                  <c:v>207.75190980845414</c:v>
                </c:pt>
                <c:pt idx="93">
                  <c:v>202.11841549855569</c:v>
                </c:pt>
                <c:pt idx="94">
                  <c:v>196.45749987024419</c:v>
                </c:pt>
                <c:pt idx="95">
                  <c:v>190.76902944886578</c:v>
                </c:pt>
                <c:pt idx="96">
                  <c:v>185.05287011007184</c:v>
                </c:pt>
                <c:pt idx="97">
                  <c:v>179.30888707665676</c:v>
                </c:pt>
                <c:pt idx="98">
                  <c:v>173.53694491538005</c:v>
                </c:pt>
                <c:pt idx="99">
                  <c:v>167.73690753377309</c:v>
                </c:pt>
                <c:pt idx="100">
                  <c:v>161.90863817693028</c:v>
                </c:pt>
                <c:pt idx="101">
                  <c:v>156.05199942428462</c:v>
                </c:pt>
                <c:pt idx="102">
                  <c:v>150.16685318636749</c:v>
                </c:pt>
                <c:pt idx="103">
                  <c:v>144.25306070155284</c:v>
                </c:pt>
                <c:pt idx="104">
                  <c:v>138.31048253278544</c:v>
                </c:pt>
                <c:pt idx="105">
                  <c:v>132.33897856429306</c:v>
                </c:pt>
                <c:pt idx="106">
                  <c:v>126.33840799828288</c:v>
                </c:pt>
                <c:pt idx="107">
                  <c:v>120.30862935162176</c:v>
                </c:pt>
                <c:pt idx="108">
                  <c:v>114.24950045250019</c:v>
                </c:pt>
                <c:pt idx="109">
                  <c:v>108.16087843708019</c:v>
                </c:pt>
                <c:pt idx="110">
                  <c:v>102.04261974612687</c:v>
                </c:pt>
                <c:pt idx="111">
                  <c:v>95.894580121623505</c:v>
                </c:pt>
                <c:pt idx="112">
                  <c:v>89.716614603370132</c:v>
                </c:pt>
                <c:pt idx="113">
                  <c:v>83.508577525565698</c:v>
                </c:pt>
                <c:pt idx="114">
                  <c:v>77.270322513373543</c:v>
                </c:pt>
                <c:pt idx="115">
                  <c:v>71.00170247947004</c:v>
                </c:pt>
                <c:pt idx="116">
                  <c:v>64.702569620576583</c:v>
                </c:pt>
                <c:pt idx="117">
                  <c:v>58.372775413974658</c:v>
                </c:pt>
                <c:pt idx="118">
                  <c:v>52.012170614003878</c:v>
                </c:pt>
                <c:pt idx="119">
                  <c:v>45.620605248543072</c:v>
                </c:pt>
                <c:pt idx="120">
                  <c:v>39.197928615474197</c:v>
                </c:pt>
                <c:pt idx="121">
                  <c:v>32.743989279129011</c:v>
                </c:pt>
                <c:pt idx="122">
                  <c:v>26.258635066718508</c:v>
                </c:pt>
                <c:pt idx="123">
                  <c:v>19.741713064744935</c:v>
                </c:pt>
                <c:pt idx="124">
                  <c:v>13.193069615396361</c:v>
                </c:pt>
                <c:pt idx="125">
                  <c:v>6.6125503129236796</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numCache>
            </c:numRef>
          </c:val>
          <c:extLst>
            <c:ext xmlns:c16="http://schemas.microsoft.com/office/drawing/2014/chart" uri="{C3380CC4-5D6E-409C-BE32-E72D297353CC}">
              <c16:uniqueId val="{00000001-07BE-4145-90AB-927650AADD8C}"/>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chemeClr val="accent5"/>
              </a:solidFill>
              <a:round/>
            </a:ln>
            <a:effectLst/>
          </c:spPr>
          <c:marker>
            <c:symbol val="none"/>
          </c:marker>
          <c:cat>
            <c:numRef>
              <c:f>'Payoff Calc.(Extra Payments)'!$C$24</c:f>
              <c:numCache>
                <c:formatCode>dd/mm/yy</c:formatCode>
                <c:ptCount val="1"/>
                <c:pt idx="0">
                  <c:v>44958</c:v>
                </c:pt>
              </c:numCache>
            </c:numRef>
          </c:cat>
          <c:val>
            <c:numRef>
              <c:f>'Payoff with Grace Period'!$J$21:$J$1650</c:f>
              <c:numCache>
                <c:formatCode>0.00</c:formatCode>
                <c:ptCount val="1630"/>
                <c:pt idx="0">
                  <c:v>120000</c:v>
                </c:pt>
                <c:pt idx="1">
                  <c:v>119307.75941222912</c:v>
                </c:pt>
                <c:pt idx="2">
                  <c:v>118612.14930839388</c:v>
                </c:pt>
                <c:pt idx="3">
                  <c:v>117913.15328720446</c:v>
                </c:pt>
                <c:pt idx="4">
                  <c:v>117210.75486753693</c:v>
                </c:pt>
                <c:pt idx="5">
                  <c:v>116504.93748804464</c:v>
                </c:pt>
                <c:pt idx="6">
                  <c:v>115795.68450676778</c:v>
                </c:pt>
                <c:pt idx="7">
                  <c:v>116359.32585635298</c:v>
                </c:pt>
                <c:pt idx="8">
                  <c:v>116925.71075870801</c:v>
                </c:pt>
                <c:pt idx="9">
                  <c:v>117494.8525682147</c:v>
                </c:pt>
                <c:pt idx="10">
                  <c:v>118066.76470425801</c:v>
                </c:pt>
                <c:pt idx="11">
                  <c:v>118641.46065154244</c:v>
                </c:pt>
                <c:pt idx="12">
                  <c:v>119218.95396040998</c:v>
                </c:pt>
                <c:pt idx="13">
                  <c:v>118434.14921608999</c:v>
                </c:pt>
                <c:pt idx="14">
                  <c:v>117645.5243949931</c:v>
                </c:pt>
                <c:pt idx="15">
                  <c:v>116853.06090270243</c:v>
                </c:pt>
                <c:pt idx="16">
                  <c:v>116056.74005429185</c:v>
                </c:pt>
                <c:pt idx="17">
                  <c:v>115256.54307388539</c:v>
                </c:pt>
                <c:pt idx="18">
                  <c:v>114452.45109421457</c:v>
                </c:pt>
                <c:pt idx="19">
                  <c:v>113644.44515617352</c:v>
                </c:pt>
                <c:pt idx="20">
                  <c:v>112832.50620837195</c:v>
                </c:pt>
                <c:pt idx="21">
                  <c:v>112016.61510668599</c:v>
                </c:pt>
                <c:pt idx="22">
                  <c:v>111196.75261380676</c:v>
                </c:pt>
                <c:pt idx="23">
                  <c:v>110372.89939878682</c:v>
                </c:pt>
                <c:pt idx="24">
                  <c:v>109545.03603658434</c:v>
                </c:pt>
                <c:pt idx="25">
                  <c:v>108713.14300760515</c:v>
                </c:pt>
                <c:pt idx="26">
                  <c:v>107877.20069724244</c:v>
                </c:pt>
                <c:pt idx="27">
                  <c:v>107037.18939541433</c:v>
                </c:pt>
                <c:pt idx="28">
                  <c:v>106193.08929609912</c:v>
                </c:pt>
                <c:pt idx="29">
                  <c:v>105344.88049686827</c:v>
                </c:pt>
                <c:pt idx="30">
                  <c:v>104492.54299841719</c:v>
                </c:pt>
                <c:pt idx="31">
                  <c:v>103636.05670409367</c:v>
                </c:pt>
                <c:pt idx="32">
                  <c:v>102775.40141942402</c:v>
                </c:pt>
                <c:pt idx="33">
                  <c:v>101910.55685163689</c:v>
                </c:pt>
                <c:pt idx="34">
                  <c:v>101041.50260918491</c:v>
                </c:pt>
                <c:pt idx="35">
                  <c:v>100168.21820126376</c:v>
                </c:pt>
                <c:pt idx="36">
                  <c:v>99290.68303732913</c:v>
                </c:pt>
                <c:pt idx="37">
                  <c:v>98408.876426611183</c:v>
                </c:pt>
                <c:pt idx="38">
                  <c:v>97522.777577626708</c:v>
                </c:pt>
                <c:pt idx="39">
                  <c:v>96632.365597688913</c:v>
                </c:pt>
                <c:pt idx="40">
                  <c:v>95737.619492414786</c:v>
                </c:pt>
                <c:pt idx="41">
                  <c:v>94838.518165230096</c:v>
                </c:pt>
                <c:pt idx="42">
                  <c:v>93935.040416871969</c:v>
                </c:pt>
                <c:pt idx="43">
                  <c:v>93027.164944889038</c:v>
                </c:pt>
                <c:pt idx="44">
                  <c:v>92114.870343139191</c:v>
                </c:pt>
                <c:pt idx="45">
                  <c:v>91198.135101284846</c:v>
                </c:pt>
                <c:pt idx="46">
                  <c:v>90276.937604285733</c:v>
                </c:pt>
                <c:pt idx="47">
                  <c:v>89351.256131889313</c:v>
                </c:pt>
                <c:pt idx="48">
                  <c:v>88421.068858118611</c:v>
                </c:pt>
                <c:pt idx="49">
                  <c:v>87486.353850757587</c:v>
                </c:pt>
                <c:pt idx="50">
                  <c:v>86547.089070834045</c:v>
                </c:pt>
                <c:pt idx="51">
                  <c:v>85603.252372099974</c:v>
                </c:pt>
                <c:pt idx="52">
                  <c:v>84654.821500509395</c:v>
                </c:pt>
                <c:pt idx="53">
                  <c:v>83701.774093693617</c:v>
                </c:pt>
                <c:pt idx="54">
                  <c:v>82744.087680433993</c:v>
                </c:pt>
                <c:pt idx="55">
                  <c:v>81781.739680132087</c:v>
                </c:pt>
                <c:pt idx="56">
                  <c:v>80814.707402277258</c:v>
                </c:pt>
                <c:pt idx="57">
                  <c:v>79842.96804591165</c:v>
                </c:pt>
                <c:pt idx="58">
                  <c:v>78866.498699092597</c:v>
                </c:pt>
                <c:pt idx="59">
                  <c:v>77885.2763383524</c:v>
                </c:pt>
                <c:pt idx="60">
                  <c:v>76899.277828155449</c:v>
                </c:pt>
                <c:pt idx="61">
                  <c:v>75908.479920352765</c:v>
                </c:pt>
                <c:pt idx="62">
                  <c:v>74912.859253633811</c:v>
                </c:pt>
                <c:pt idx="63">
                  <c:v>73912.392352975701</c:v>
                </c:pt>
                <c:pt idx="64">
                  <c:v>72907.055629089693</c:v>
                </c:pt>
                <c:pt idx="65">
                  <c:v>71896.825377864967</c:v>
                </c:pt>
                <c:pt idx="66">
                  <c:v>70881.677779809761</c:v>
                </c:pt>
                <c:pt idx="67">
                  <c:v>69861.58889948974</c:v>
                </c:pt>
                <c:pt idx="68">
                  <c:v>68836.534684963612</c:v>
                </c:pt>
                <c:pt idx="69">
                  <c:v>67806.490967216072</c:v>
                </c:pt>
                <c:pt idx="70">
                  <c:v>66771.433459587875</c:v>
                </c:pt>
                <c:pt idx="71">
                  <c:v>65731.337757203262</c:v>
                </c:pt>
                <c:pt idx="72">
                  <c:v>64686.179336394496</c:v>
                </c:pt>
                <c:pt idx="73">
                  <c:v>63635.933554123651</c:v>
                </c:pt>
                <c:pt idx="74">
                  <c:v>62580.575647401558</c:v>
                </c:pt>
                <c:pt idx="75">
                  <c:v>61520.080732703966</c:v>
                </c:pt>
                <c:pt idx="76">
                  <c:v>60454.423805384795</c:v>
                </c:pt>
                <c:pt idx="77">
                  <c:v>59383.579739086585</c:v>
                </c:pt>
                <c:pt idx="78">
                  <c:v>58307.523285148076</c:v>
                </c:pt>
                <c:pt idx="79">
                  <c:v>57226.229072008857</c:v>
                </c:pt>
                <c:pt idx="80">
                  <c:v>56139.671604611169</c:v>
                </c:pt>
                <c:pt idx="81">
                  <c:v>55047.825263798768</c:v>
                </c:pt>
                <c:pt idx="82">
                  <c:v>53950.664305712882</c:v>
                </c:pt>
                <c:pt idx="83">
                  <c:v>52848.162861185192</c:v>
                </c:pt>
                <c:pt idx="84">
                  <c:v>51740.294935127902</c:v>
                </c:pt>
                <c:pt idx="85">
                  <c:v>50627.0344059208</c:v>
                </c:pt>
                <c:pt idx="86">
                  <c:v>49508.355024795383</c:v>
                </c:pt>
                <c:pt idx="87">
                  <c:v>48384.230415215934</c:v>
                </c:pt>
                <c:pt idx="88">
                  <c:v>47254.634072257613</c:v>
                </c:pt>
                <c:pt idx="89">
                  <c:v>46119.539361981515</c:v>
                </c:pt>
                <c:pt idx="90">
                  <c:v>44978.919520806696</c:v>
                </c:pt>
                <c:pt idx="91">
                  <c:v>43832.747654879124</c:v>
                </c:pt>
                <c:pt idx="92">
                  <c:v>42680.996739437571</c:v>
                </c:pt>
                <c:pt idx="93">
                  <c:v>41523.639618176428</c:v>
                </c:pt>
                <c:pt idx="94">
                  <c:v>40360.649002605387</c:v>
                </c:pt>
                <c:pt idx="95">
                  <c:v>39191.997471406037</c:v>
                </c:pt>
                <c:pt idx="96">
                  <c:v>38017.657469785307</c:v>
                </c:pt>
                <c:pt idx="97">
                  <c:v>36837.601308825782</c:v>
                </c:pt>
                <c:pt idx="98">
                  <c:v>35651.801164832839</c:v>
                </c:pt>
                <c:pt idx="99">
                  <c:v>34460.229078678625</c:v>
                </c:pt>
                <c:pt idx="100">
                  <c:v>33262.856955142801</c:v>
                </c:pt>
                <c:pt idx="101">
                  <c:v>32059.656562250133</c:v>
                </c:pt>
                <c:pt idx="102">
                  <c:v>30850.599530604821</c:v>
                </c:pt>
                <c:pt idx="103">
                  <c:v>29635.657352721591</c:v>
                </c:pt>
                <c:pt idx="104">
                  <c:v>28414.801382353548</c:v>
                </c:pt>
                <c:pt idx="105">
                  <c:v>27188.002833816736</c:v>
                </c:pt>
                <c:pt idx="106">
                  <c:v>25955.232781311432</c:v>
                </c:pt>
                <c:pt idx="107">
                  <c:v>24716.46215824012</c:v>
                </c:pt>
                <c:pt idx="108">
                  <c:v>23471.661756522146</c:v>
                </c:pt>
                <c:pt idx="109">
                  <c:v>22220.802225905049</c:v>
                </c:pt>
                <c:pt idx="110">
                  <c:v>20963.854073272531</c:v>
                </c:pt>
                <c:pt idx="111">
                  <c:v>19700.78766194906</c:v>
                </c:pt>
                <c:pt idx="112">
                  <c:v>18431.573211001087</c:v>
                </c:pt>
                <c:pt idx="113">
                  <c:v>17156.180794534859</c:v>
                </c:pt>
                <c:pt idx="114">
                  <c:v>15874.580340990828</c:v>
                </c:pt>
                <c:pt idx="115">
                  <c:v>14586.741632434605</c:v>
                </c:pt>
                <c:pt idx="116">
                  <c:v>13292.634303844477</c:v>
                </c:pt>
                <c:pt idx="117">
                  <c:v>11992.227842395458</c:v>
                </c:pt>
                <c:pt idx="118">
                  <c:v>10685.491586739836</c:v>
                </c:pt>
                <c:pt idx="119">
                  <c:v>9372.394726284243</c:v>
                </c:pt>
                <c:pt idx="120">
                  <c:v>8052.9063004631898</c:v>
                </c:pt>
                <c:pt idx="121">
                  <c:v>6726.9951980090682</c:v>
                </c:pt>
                <c:pt idx="122">
                  <c:v>5394.6301562186009</c:v>
                </c:pt>
                <c:pt idx="123">
                  <c:v>4055.7797602157229</c:v>
                </c:pt>
                <c:pt idx="124">
                  <c:v>2710.4124422108716</c:v>
                </c:pt>
                <c:pt idx="125">
                  <c:v>1358.4964807566719</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numCache>
            </c:numRef>
          </c:val>
          <c:smooth val="0"/>
          <c:extLst>
            <c:ext xmlns:c16="http://schemas.microsoft.com/office/drawing/2014/chart" uri="{C3380CC4-5D6E-409C-BE32-E72D297353CC}">
              <c16:uniqueId val="{00000002-07BE-4145-90AB-927650AADD8C}"/>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5.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1009396</xdr:colOff>
      <xdr:row>3</xdr:row>
      <xdr:rowOff>76143</xdr:rowOff>
    </xdr:to>
    <xdr:pic>
      <xdr:nvPicPr>
        <xdr:cNvPr id="2" name="Picture 1">
          <a:extLst>
            <a:ext uri="{FF2B5EF4-FFF2-40B4-BE49-F238E27FC236}">
              <a16:creationId xmlns:a16="http://schemas.microsoft.com/office/drawing/2014/main" id="{2D1F99D0-F263-4688-B3D3-C4CA77662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4840" y="182880"/>
          <a:ext cx="2060956" cy="441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3676650</xdr:colOff>
      <xdr:row>1</xdr:row>
      <xdr:rowOff>40247</xdr:rowOff>
    </xdr:from>
    <xdr:to>
      <xdr:col>1</xdr:col>
      <xdr:colOff>5019421</xdr:colOff>
      <xdr:row>2</xdr:row>
      <xdr:rowOff>199968</xdr:rowOff>
    </xdr:to>
    <xdr:pic>
      <xdr:nvPicPr>
        <xdr:cNvPr id="2" name="Picture 1">
          <a:extLst>
            <a:ext uri="{FF2B5EF4-FFF2-40B4-BE49-F238E27FC236}">
              <a16:creationId xmlns:a16="http://schemas.microsoft.com/office/drawing/2014/main" id="{00033916-A548-493A-A0A8-6FE5C0A45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86250" y="306947"/>
          <a:ext cx="1342771" cy="35022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920115</xdr:colOff>
      <xdr:row>13</xdr:row>
      <xdr:rowOff>70580</xdr:rowOff>
    </xdr:from>
    <xdr:to>
      <xdr:col>6</xdr:col>
      <xdr:colOff>397366</xdr:colOff>
      <xdr:row>15</xdr:row>
      <xdr:rowOff>42333</xdr:rowOff>
    </xdr:to>
    <xdr:pic>
      <xdr:nvPicPr>
        <xdr:cNvPr id="2" name="Picture 1">
          <a:hlinkClick xmlns:r="http://schemas.openxmlformats.org/officeDocument/2006/relationships" r:id="rId1"/>
          <a:extLst>
            <a:ext uri="{FF2B5EF4-FFF2-40B4-BE49-F238E27FC236}">
              <a16:creationId xmlns:a16="http://schemas.microsoft.com/office/drawing/2014/main" id="{02C471E7-C1E9-458E-9FB7-93513FF73F2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18535" y="3583400"/>
          <a:ext cx="1336531" cy="307033"/>
        </a:xfrm>
        <a:prstGeom prst="rect">
          <a:avLst/>
        </a:prstGeom>
      </xdr:spPr>
    </xdr:pic>
    <xdr:clientData/>
  </xdr:twoCellAnchor>
  <xdr:twoCellAnchor>
    <xdr:from>
      <xdr:col>1</xdr:col>
      <xdr:colOff>1</xdr:colOff>
      <xdr:row>1</xdr:row>
      <xdr:rowOff>1</xdr:rowOff>
    </xdr:from>
    <xdr:to>
      <xdr:col>9</xdr:col>
      <xdr:colOff>38101</xdr:colOff>
      <xdr:row>1</xdr:row>
      <xdr:rowOff>314325</xdr:rowOff>
    </xdr:to>
    <xdr:sp macro="" textlink="">
      <xdr:nvSpPr>
        <xdr:cNvPr id="3" name="TextBox 2">
          <a:extLst>
            <a:ext uri="{FF2B5EF4-FFF2-40B4-BE49-F238E27FC236}">
              <a16:creationId xmlns:a16="http://schemas.microsoft.com/office/drawing/2014/main" id="{C23C19E3-2B8E-4EB2-B3B9-9D4C54E08F3F}"/>
            </a:ext>
          </a:extLst>
        </xdr:cNvPr>
        <xdr:cNvSpPr txBox="1"/>
      </xdr:nvSpPr>
      <xdr:spPr>
        <a:xfrm>
          <a:off x="171451" y="171451"/>
          <a:ext cx="7658100" cy="31432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Student Loan Amortization Schedule</a:t>
          </a:r>
        </a:p>
      </xdr:txBody>
    </xdr:sp>
    <xdr:clientData/>
  </xdr:twoCellAnchor>
  <xdr:twoCellAnchor>
    <xdr:from>
      <xdr:col>7</xdr:col>
      <xdr:colOff>162193</xdr:colOff>
      <xdr:row>9</xdr:row>
      <xdr:rowOff>119062</xdr:rowOff>
    </xdr:from>
    <xdr:to>
      <xdr:col>9</xdr:col>
      <xdr:colOff>0</xdr:colOff>
      <xdr:row>27</xdr:row>
      <xdr:rowOff>190500</xdr:rowOff>
    </xdr:to>
    <xdr:graphicFrame macro="">
      <xdr:nvGraphicFramePr>
        <xdr:cNvPr id="4" name="Chart 3">
          <a:extLst>
            <a:ext uri="{FF2B5EF4-FFF2-40B4-BE49-F238E27FC236}">
              <a16:creationId xmlns:a16="http://schemas.microsoft.com/office/drawing/2014/main" id="{4823343D-7A38-49BB-BD2E-C4D3460F2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72389</xdr:colOff>
      <xdr:row>14</xdr:row>
      <xdr:rowOff>75342</xdr:rowOff>
    </xdr:from>
    <xdr:to>
      <xdr:col>6</xdr:col>
      <xdr:colOff>621203</xdr:colOff>
      <xdr:row>19</xdr:row>
      <xdr:rowOff>201876</xdr:rowOff>
    </xdr:to>
    <xdr:pic>
      <xdr:nvPicPr>
        <xdr:cNvPr id="3" name="Picture 2">
          <a:hlinkClick xmlns:r="http://schemas.openxmlformats.org/officeDocument/2006/relationships" r:id="rId1"/>
          <a:extLst>
            <a:ext uri="{FF2B5EF4-FFF2-40B4-BE49-F238E27FC236}">
              <a16:creationId xmlns:a16="http://schemas.microsoft.com/office/drawing/2014/main" id="{C23795EC-481F-4C0E-9AA0-D6BC0A6DBF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70483" y="3492436"/>
          <a:ext cx="1287001" cy="305128"/>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2" name="TextBox 1">
          <a:extLst>
            <a:ext uri="{FF2B5EF4-FFF2-40B4-BE49-F238E27FC236}">
              <a16:creationId xmlns:a16="http://schemas.microsoft.com/office/drawing/2014/main" id="{FD50B110-59DF-4322-AA93-A41A223D209D}"/>
            </a:ext>
          </a:extLst>
        </xdr:cNvPr>
        <xdr:cNvSpPr txBox="1"/>
      </xdr:nvSpPr>
      <xdr:spPr>
        <a:xfrm>
          <a:off x="169333" y="169334"/>
          <a:ext cx="12065000"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Student Loan Amortization Schedule with Extra Payments</a:t>
          </a:r>
        </a:p>
      </xdr:txBody>
    </xdr:sp>
    <xdr:clientData/>
  </xdr:twoCellAnchor>
  <xdr:twoCellAnchor>
    <xdr:from>
      <xdr:col>9</xdr:col>
      <xdr:colOff>145521</xdr:colOff>
      <xdr:row>2</xdr:row>
      <xdr:rowOff>45775</xdr:rowOff>
    </xdr:from>
    <xdr:to>
      <xdr:col>15</xdr:col>
      <xdr:colOff>35718</xdr:colOff>
      <xdr:row>22</xdr:row>
      <xdr:rowOff>35719</xdr:rowOff>
    </xdr:to>
    <xdr:graphicFrame macro="">
      <xdr:nvGraphicFramePr>
        <xdr:cNvPr id="5" name="Chart 4">
          <a:extLst>
            <a:ext uri="{FF2B5EF4-FFF2-40B4-BE49-F238E27FC236}">
              <a16:creationId xmlns:a16="http://schemas.microsoft.com/office/drawing/2014/main" id="{1F136180-E5A5-44FB-A192-2F77CB435C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1</xdr:rowOff>
    </xdr:from>
    <xdr:to>
      <xdr:col>17</xdr:col>
      <xdr:colOff>11906</xdr:colOff>
      <xdr:row>1</xdr:row>
      <xdr:rowOff>392907</xdr:rowOff>
    </xdr:to>
    <xdr:sp macro="" textlink="">
      <xdr:nvSpPr>
        <xdr:cNvPr id="2" name="TextBox 1">
          <a:extLst>
            <a:ext uri="{FF2B5EF4-FFF2-40B4-BE49-F238E27FC236}">
              <a16:creationId xmlns:a16="http://schemas.microsoft.com/office/drawing/2014/main" id="{E57F40D5-4238-42D6-BFF6-A5954A04F7E1}"/>
            </a:ext>
          </a:extLst>
        </xdr:cNvPr>
        <xdr:cNvSpPr txBox="1"/>
      </xdr:nvSpPr>
      <xdr:spPr>
        <a:xfrm>
          <a:off x="214313" y="130970"/>
          <a:ext cx="11179968" cy="392906"/>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Student Loan Amortization Schedule (With Grace Period)</a:t>
          </a:r>
        </a:p>
      </xdr:txBody>
    </xdr:sp>
    <xdr:clientData/>
  </xdr:twoCellAnchor>
  <xdr:twoCellAnchor editAs="oneCell">
    <xdr:from>
      <xdr:col>5</xdr:col>
      <xdr:colOff>180974</xdr:colOff>
      <xdr:row>17</xdr:row>
      <xdr:rowOff>42864</xdr:rowOff>
    </xdr:from>
    <xdr:to>
      <xdr:col>7</xdr:col>
      <xdr:colOff>49529</xdr:colOff>
      <xdr:row>18</xdr:row>
      <xdr:rowOff>136301</xdr:rowOff>
    </xdr:to>
    <xdr:pic>
      <xdr:nvPicPr>
        <xdr:cNvPr id="3" name="Picture 2">
          <a:extLst>
            <a:ext uri="{FF2B5EF4-FFF2-40B4-BE49-F238E27FC236}">
              <a16:creationId xmlns:a16="http://schemas.microsoft.com/office/drawing/2014/main" id="{AF865511-67AA-468F-B03E-39B7B0BAD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43349" y="3543302"/>
          <a:ext cx="1237774" cy="295844"/>
        </a:xfrm>
        <a:prstGeom prst="rect">
          <a:avLst/>
        </a:prstGeom>
      </xdr:spPr>
    </xdr:pic>
    <xdr:clientData/>
  </xdr:twoCellAnchor>
  <xdr:twoCellAnchor>
    <xdr:from>
      <xdr:col>10</xdr:col>
      <xdr:colOff>130970</xdr:colOff>
      <xdr:row>3</xdr:row>
      <xdr:rowOff>1</xdr:rowOff>
    </xdr:from>
    <xdr:to>
      <xdr:col>16</xdr:col>
      <xdr:colOff>1726407</xdr:colOff>
      <xdr:row>20</xdr:row>
      <xdr:rowOff>47625</xdr:rowOff>
    </xdr:to>
    <xdr:graphicFrame macro="">
      <xdr:nvGraphicFramePr>
        <xdr:cNvPr id="5" name="Chart 4">
          <a:extLst>
            <a:ext uri="{FF2B5EF4-FFF2-40B4-BE49-F238E27FC236}">
              <a16:creationId xmlns:a16="http://schemas.microsoft.com/office/drawing/2014/main" id="{61B48B3D-A5C9-4444-A379-61F702D040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C%2023\Downloads\Loan-Amortization-Schedule-Excel-with-Moratorium-Period.xlsx" TargetMode="External"/><Relationship Id="rId1" Type="http://schemas.openxmlformats.org/officeDocument/2006/relationships/externalLinkPath" Target="file:///C:\Users\PC%2023\Downloads\Loan-Amortization-Schedule-Excel-with-Moratorium-Perio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amed Ranges"/>
      <sheetName val="Home"/>
      <sheetName val="Amortization (EMI Change)"/>
      <sheetName val="Amortization MO Range (EMI CNG)"/>
      <sheetName val="Amortization (No EMI Change)"/>
      <sheetName val="Amortization MOR_RNG No EMI CNG"/>
      <sheetName val="Amortization MOR_RNG_Diff_Grace"/>
    </sheetNames>
    <sheetDataSet>
      <sheetData sheetId="0">
        <row r="1">
          <cell r="A1" t="str">
            <v>Interest Compounded</v>
          </cell>
          <cell r="B1" t="str">
            <v>Calculated After
(Days or Months)</v>
          </cell>
          <cell r="C1" t="str">
            <v>No. of Payments/Year</v>
          </cell>
          <cell r="D1" t="str">
            <v>Name</v>
          </cell>
          <cell r="E1" t="str">
            <v>Number</v>
          </cell>
          <cell r="G1" t="str">
            <v>End of the Period</v>
          </cell>
        </row>
        <row r="2">
          <cell r="A2" t="str">
            <v>Weekly</v>
          </cell>
          <cell r="B2">
            <v>7</v>
          </cell>
          <cell r="C2">
            <v>52</v>
          </cell>
          <cell r="D2" t="str">
            <v>Weeks</v>
          </cell>
          <cell r="E2">
            <v>1</v>
          </cell>
          <cell r="G2" t="str">
            <v>Beginning of the Period</v>
          </cell>
        </row>
        <row r="3">
          <cell r="A3" t="str">
            <v>Bi-weekly</v>
          </cell>
          <cell r="B3">
            <v>14</v>
          </cell>
          <cell r="C3">
            <v>26</v>
          </cell>
          <cell r="D3" t="str">
            <v>Bi-weekly</v>
          </cell>
          <cell r="E3">
            <v>2</v>
          </cell>
        </row>
        <row r="4">
          <cell r="A4" t="str">
            <v>Semi-monthly</v>
          </cell>
          <cell r="B4">
            <v>15</v>
          </cell>
          <cell r="C4">
            <v>24</v>
          </cell>
          <cell r="D4" t="str">
            <v>Semi-monthly</v>
          </cell>
        </row>
        <row r="5">
          <cell r="A5" t="str">
            <v>Monthly</v>
          </cell>
          <cell r="B5">
            <v>1</v>
          </cell>
          <cell r="C5">
            <v>12</v>
          </cell>
          <cell r="D5" t="str">
            <v>Months</v>
          </cell>
          <cell r="E5">
            <v>1</v>
          </cell>
        </row>
        <row r="6">
          <cell r="A6" t="str">
            <v>Bi-monthly</v>
          </cell>
          <cell r="B6">
            <v>2</v>
          </cell>
          <cell r="C6">
            <v>6</v>
          </cell>
          <cell r="D6" t="str">
            <v>Bi-monthly</v>
          </cell>
          <cell r="E6">
            <v>2</v>
          </cell>
        </row>
        <row r="7">
          <cell r="A7" t="str">
            <v>Quarterly</v>
          </cell>
          <cell r="B7">
            <v>3</v>
          </cell>
          <cell r="C7">
            <v>4</v>
          </cell>
          <cell r="D7" t="str">
            <v>Quarters</v>
          </cell>
          <cell r="E7">
            <v>3</v>
          </cell>
        </row>
        <row r="8">
          <cell r="A8" t="str">
            <v>Semi-annually</v>
          </cell>
          <cell r="B8">
            <v>6</v>
          </cell>
          <cell r="C8">
            <v>2</v>
          </cell>
          <cell r="D8" t="str">
            <v>Semi-annually</v>
          </cell>
          <cell r="E8">
            <v>6</v>
          </cell>
        </row>
        <row r="9">
          <cell r="A9" t="str">
            <v>Yearly</v>
          </cell>
          <cell r="B9">
            <v>12</v>
          </cell>
          <cell r="C9">
            <v>1</v>
          </cell>
          <cell r="D9" t="str">
            <v>Years</v>
          </cell>
          <cell r="E9">
            <v>12</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exceldemy.com/author/exceldemy/" TargetMode="External"/><Relationship Id="rId1" Type="http://schemas.openxmlformats.org/officeDocument/2006/relationships/hyperlink" Target="https://www.exceldemy.com/author/tanim/"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exceldemy.com/mortgage-calculator-with-extra-payments-and-lump-sum/" TargetMode="External"/><Relationship Id="rId1" Type="http://schemas.openxmlformats.org/officeDocument/2006/relationships/hyperlink" Target="https://www.exceldemy.com/private-use-only-license/"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BB56B-08FB-4854-B952-F9084C761A4A}">
  <dimension ref="B6:H27"/>
  <sheetViews>
    <sheetView showGridLines="0" workbookViewId="0">
      <selection activeCell="C14" sqref="C14"/>
    </sheetView>
  </sheetViews>
  <sheetFormatPr defaultColWidth="9.140625" defaultRowHeight="15" x14ac:dyDescent="0.25"/>
  <cols>
    <col min="1" max="1" width="9.140625" style="48"/>
    <col min="2" max="8" width="15.28515625" style="48" customWidth="1"/>
    <col min="9" max="16384" width="9.140625" style="48"/>
  </cols>
  <sheetData>
    <row r="6" spans="2:8" ht="28.5" x14ac:dyDescent="0.25">
      <c r="B6" s="47" t="s">
        <v>70</v>
      </c>
      <c r="C6" s="47"/>
      <c r="D6" s="47"/>
      <c r="E6" s="47"/>
      <c r="F6" s="47"/>
      <c r="G6" s="47"/>
      <c r="H6" s="47"/>
    </row>
    <row r="8" spans="2:8" ht="16.5" x14ac:dyDescent="0.3">
      <c r="B8" s="49" t="s">
        <v>71</v>
      </c>
    </row>
    <row r="11" spans="2:8" ht="15.75" x14ac:dyDescent="0.25">
      <c r="B11" s="50" t="s">
        <v>62</v>
      </c>
      <c r="C11" s="51" t="s">
        <v>68</v>
      </c>
    </row>
    <row r="12" spans="2:8" ht="15.75" x14ac:dyDescent="0.25">
      <c r="B12" s="52" t="s">
        <v>63</v>
      </c>
      <c r="C12" s="57" t="s">
        <v>67</v>
      </c>
      <c r="D12"/>
    </row>
    <row r="13" spans="2:8" ht="15.75" x14ac:dyDescent="0.25">
      <c r="B13" s="50" t="s">
        <v>64</v>
      </c>
      <c r="C13" s="53">
        <v>45259</v>
      </c>
    </row>
    <row r="14" spans="2:8" ht="15.75" x14ac:dyDescent="0.25">
      <c r="B14" s="50" t="s">
        <v>65</v>
      </c>
      <c r="C14" t="s">
        <v>70</v>
      </c>
    </row>
    <row r="15" spans="2:8" ht="15.75" x14ac:dyDescent="0.25">
      <c r="B15" s="54"/>
    </row>
    <row r="16" spans="2:8" ht="15.75" x14ac:dyDescent="0.25">
      <c r="B16" s="50"/>
    </row>
    <row r="17" spans="2:2" x14ac:dyDescent="0.25">
      <c r="B17" s="55"/>
    </row>
    <row r="18" spans="2:2" x14ac:dyDescent="0.25">
      <c r="B18" s="51"/>
    </row>
    <row r="19" spans="2:2" x14ac:dyDescent="0.25">
      <c r="B19" s="51"/>
    </row>
    <row r="20" spans="2:2" x14ac:dyDescent="0.25">
      <c r="B20" s="51"/>
    </row>
    <row r="21" spans="2:2" x14ac:dyDescent="0.25">
      <c r="B21" s="51"/>
    </row>
    <row r="22" spans="2:2" x14ac:dyDescent="0.25">
      <c r="B22" s="51"/>
    </row>
    <row r="23" spans="2:2" x14ac:dyDescent="0.25">
      <c r="B23" s="51"/>
    </row>
    <row r="27" spans="2:2" ht="15.75" x14ac:dyDescent="0.25">
      <c r="B27" s="56" t="s">
        <v>66</v>
      </c>
    </row>
  </sheetData>
  <hyperlinks>
    <hyperlink ref="C11" r:id="rId1" xr:uid="{8807F5EA-63C7-40F9-8D09-F9EDE6139716}"/>
    <hyperlink ref="C12" r:id="rId2" xr:uid="{972B7AB1-2093-4C3F-9FF2-17E6800CE734}"/>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30E64-1935-4B3E-B0D6-49213BD22C6F}">
  <dimension ref="B1:B16"/>
  <sheetViews>
    <sheetView showGridLines="0" workbookViewId="0">
      <selection activeCell="B20" sqref="B20"/>
    </sheetView>
  </sheetViews>
  <sheetFormatPr defaultRowHeight="15" x14ac:dyDescent="0.25"/>
  <cols>
    <col min="1" max="1" width="4.28515625" customWidth="1"/>
    <col min="2" max="2" width="84.85546875" bestFit="1" customWidth="1"/>
  </cols>
  <sheetData>
    <row r="1" spans="2:2" ht="18.75" x14ac:dyDescent="0.25">
      <c r="B1" s="10" t="s">
        <v>55</v>
      </c>
    </row>
    <row r="3" spans="2:2" ht="18.75" x14ac:dyDescent="0.3">
      <c r="B3" s="3" t="s">
        <v>34</v>
      </c>
    </row>
    <row r="4" spans="2:2" x14ac:dyDescent="0.25">
      <c r="B4" s="11" t="s">
        <v>54</v>
      </c>
    </row>
    <row r="5" spans="2:2" ht="18.75" x14ac:dyDescent="0.3">
      <c r="B5" s="3"/>
    </row>
    <row r="6" spans="2:2" ht="18.75" x14ac:dyDescent="0.3">
      <c r="B6" s="4" t="s">
        <v>35</v>
      </c>
    </row>
    <row r="7" spans="2:2" ht="18.75" x14ac:dyDescent="0.3">
      <c r="B7" s="3"/>
    </row>
    <row r="8" spans="2:2" ht="37.5" x14ac:dyDescent="0.25">
      <c r="B8" s="5" t="s">
        <v>36</v>
      </c>
    </row>
    <row r="9" spans="2:2" ht="18.75" x14ac:dyDescent="0.3">
      <c r="B9" s="6"/>
    </row>
    <row r="10" spans="2:2" ht="56.25" x14ac:dyDescent="0.25">
      <c r="B10" s="7" t="s">
        <v>37</v>
      </c>
    </row>
    <row r="11" spans="2:2" ht="18.75" x14ac:dyDescent="0.3">
      <c r="B11" s="6"/>
    </row>
    <row r="12" spans="2:2" ht="37.5" x14ac:dyDescent="0.25">
      <c r="B12" s="5" t="s">
        <v>38</v>
      </c>
    </row>
    <row r="13" spans="2:2" ht="18.75" x14ac:dyDescent="0.3">
      <c r="B13" s="6"/>
    </row>
    <row r="14" spans="2:2" ht="18.75" x14ac:dyDescent="0.25">
      <c r="B14" s="8" t="s">
        <v>39</v>
      </c>
    </row>
    <row r="15" spans="2:2" ht="18.75" x14ac:dyDescent="0.3">
      <c r="B15" s="9"/>
    </row>
    <row r="16" spans="2:2" ht="37.5" x14ac:dyDescent="0.25">
      <c r="B16" s="5" t="s">
        <v>40</v>
      </c>
    </row>
  </sheetData>
  <sheetProtection sheet="1" objects="1" scenarios="1"/>
  <hyperlinks>
    <hyperlink ref="B14" r:id="rId1" xr:uid="{4BCA4FC3-4135-4FC0-BB1B-FDB9FD453B52}"/>
    <hyperlink ref="B4" r:id="rId2" xr:uid="{79593BD9-03F8-4AB3-8FD1-704A3D2E28B2}"/>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7995F-E6D5-4C6E-9D6B-5AD49034448B}">
  <dimension ref="A1:AA16"/>
  <sheetViews>
    <sheetView showGridLines="0" workbookViewId="0">
      <selection activeCell="E2" sqref="E2:E9"/>
    </sheetView>
  </sheetViews>
  <sheetFormatPr defaultRowHeight="15" x14ac:dyDescent="0.25"/>
  <cols>
    <col min="1" max="1" width="20.7109375" bestFit="1" customWidth="1"/>
    <col min="2" max="2" width="19" customWidth="1"/>
    <col min="3" max="3" width="20.5703125" bestFit="1" customWidth="1"/>
    <col min="4" max="4" width="20.5703125" customWidth="1"/>
    <col min="5" max="5" width="8.28515625" bestFit="1" customWidth="1"/>
    <col min="6" max="6" width="5.85546875" customWidth="1"/>
    <col min="7" max="7" width="22.28515625" bestFit="1" customWidth="1"/>
    <col min="9" max="9" width="10.140625" bestFit="1" customWidth="1"/>
    <col min="10" max="10" width="13.85546875" bestFit="1" customWidth="1"/>
    <col min="12" max="12" width="9.28515625" bestFit="1" customWidth="1"/>
    <col min="13" max="13" width="8.85546875" bestFit="1" customWidth="1"/>
    <col min="14" max="18" width="12.28515625" bestFit="1" customWidth="1"/>
    <col min="19" max="19" width="6" bestFit="1" customWidth="1"/>
    <col min="20" max="20" width="12.28515625" bestFit="1" customWidth="1"/>
    <col min="22" max="22" width="12.28515625" bestFit="1" customWidth="1"/>
  </cols>
  <sheetData>
    <row r="1" spans="1:27" ht="30" x14ac:dyDescent="0.25">
      <c r="A1" s="12" t="s">
        <v>4</v>
      </c>
      <c r="B1" s="13" t="s">
        <v>20</v>
      </c>
      <c r="C1" s="2" t="s">
        <v>21</v>
      </c>
      <c r="D1" s="2" t="s">
        <v>25</v>
      </c>
      <c r="E1" s="14" t="s">
        <v>32</v>
      </c>
      <c r="G1" s="20" t="s">
        <v>18</v>
      </c>
      <c r="I1" s="20" t="s">
        <v>5</v>
      </c>
      <c r="J1" s="20" t="s">
        <v>8</v>
      </c>
      <c r="L1" t="s">
        <v>58</v>
      </c>
      <c r="M1" t="s">
        <v>6</v>
      </c>
      <c r="N1" t="s">
        <v>7</v>
      </c>
      <c r="O1" t="s">
        <v>8</v>
      </c>
      <c r="P1" t="s">
        <v>9</v>
      </c>
      <c r="Q1" t="s">
        <v>10</v>
      </c>
      <c r="R1" t="s">
        <v>11</v>
      </c>
      <c r="S1" t="s">
        <v>12</v>
      </c>
    </row>
    <row r="2" spans="1:27" x14ac:dyDescent="0.25">
      <c r="A2" s="15" t="s">
        <v>5</v>
      </c>
      <c r="B2">
        <v>7</v>
      </c>
      <c r="C2">
        <v>52</v>
      </c>
      <c r="D2" t="s">
        <v>26</v>
      </c>
      <c r="E2" s="16">
        <v>1</v>
      </c>
      <c r="G2" s="21" t="s">
        <v>19</v>
      </c>
      <c r="I2" s="22" t="s">
        <v>31</v>
      </c>
      <c r="J2" s="22" t="s">
        <v>9</v>
      </c>
      <c r="L2" s="1" t="s">
        <v>5</v>
      </c>
      <c r="M2" s="1" t="s">
        <v>6</v>
      </c>
      <c r="N2" s="1" t="s">
        <v>7</v>
      </c>
      <c r="O2" s="1" t="s">
        <v>8</v>
      </c>
      <c r="P2" s="1" t="s">
        <v>9</v>
      </c>
      <c r="Q2" s="1" t="s">
        <v>10</v>
      </c>
      <c r="R2" s="1" t="s">
        <v>11</v>
      </c>
      <c r="S2" s="1" t="s">
        <v>12</v>
      </c>
      <c r="T2" s="1">
        <v>1</v>
      </c>
      <c r="V2" t="s">
        <v>9</v>
      </c>
    </row>
    <row r="3" spans="1:27" x14ac:dyDescent="0.25">
      <c r="A3" s="15" t="s">
        <v>6</v>
      </c>
      <c r="B3">
        <v>14</v>
      </c>
      <c r="C3">
        <v>26</v>
      </c>
      <c r="D3" t="s">
        <v>6</v>
      </c>
      <c r="E3" s="16">
        <v>2</v>
      </c>
      <c r="I3" s="22"/>
      <c r="J3" s="22" t="s">
        <v>10</v>
      </c>
      <c r="L3" s="1" t="s">
        <v>31</v>
      </c>
      <c r="M3" s="1"/>
      <c r="N3" s="1" t="s">
        <v>8</v>
      </c>
      <c r="O3" s="1" t="s">
        <v>9</v>
      </c>
      <c r="P3" s="1" t="s">
        <v>11</v>
      </c>
      <c r="Q3" s="1" t="s">
        <v>11</v>
      </c>
      <c r="R3" s="1" t="s">
        <v>12</v>
      </c>
      <c r="S3" s="1"/>
      <c r="T3" s="1">
        <v>2</v>
      </c>
      <c r="V3" t="s">
        <v>11</v>
      </c>
    </row>
    <row r="4" spans="1:27" x14ac:dyDescent="0.25">
      <c r="A4" s="15" t="s">
        <v>7</v>
      </c>
      <c r="B4">
        <v>15</v>
      </c>
      <c r="C4">
        <v>24</v>
      </c>
      <c r="D4" t="s">
        <v>7</v>
      </c>
      <c r="E4" s="16"/>
      <c r="I4" s="22"/>
      <c r="J4" s="22" t="s">
        <v>11</v>
      </c>
      <c r="L4" s="1"/>
      <c r="M4" s="1"/>
      <c r="N4" s="1" t="s">
        <v>9</v>
      </c>
      <c r="O4" s="1" t="s">
        <v>10</v>
      </c>
      <c r="P4" s="1" t="s">
        <v>12</v>
      </c>
      <c r="Q4" s="1" t="s">
        <v>12</v>
      </c>
      <c r="R4" s="1"/>
      <c r="S4" s="1"/>
      <c r="T4" s="1">
        <v>4</v>
      </c>
      <c r="V4" t="s">
        <v>12</v>
      </c>
    </row>
    <row r="5" spans="1:27" x14ac:dyDescent="0.25">
      <c r="A5" s="15" t="s">
        <v>8</v>
      </c>
      <c r="B5">
        <v>1</v>
      </c>
      <c r="C5">
        <v>12</v>
      </c>
      <c r="D5" t="s">
        <v>28</v>
      </c>
      <c r="E5" s="16">
        <v>1</v>
      </c>
      <c r="I5" s="22"/>
      <c r="J5" s="22" t="s">
        <v>12</v>
      </c>
      <c r="L5" s="1"/>
      <c r="M5" s="1"/>
      <c r="N5" s="1" t="s">
        <v>10</v>
      </c>
      <c r="O5" s="1" t="s">
        <v>11</v>
      </c>
      <c r="P5" s="1"/>
      <c r="Q5" s="1"/>
      <c r="R5" s="1"/>
      <c r="S5" s="1"/>
      <c r="T5" s="1">
        <v>6</v>
      </c>
    </row>
    <row r="6" spans="1:27" x14ac:dyDescent="0.25">
      <c r="A6" s="15" t="s">
        <v>9</v>
      </c>
      <c r="B6">
        <v>2</v>
      </c>
      <c r="C6">
        <v>6</v>
      </c>
      <c r="D6" t="s">
        <v>9</v>
      </c>
      <c r="E6" s="16">
        <v>2</v>
      </c>
      <c r="I6" s="22"/>
      <c r="J6" s="22"/>
      <c r="L6" s="1"/>
      <c r="M6" s="1"/>
      <c r="N6" s="1" t="s">
        <v>11</v>
      </c>
      <c r="O6" s="1" t="s">
        <v>12</v>
      </c>
      <c r="P6" s="1"/>
      <c r="Q6" s="1"/>
      <c r="R6" s="1"/>
      <c r="S6" s="1"/>
      <c r="T6" s="1">
        <v>12</v>
      </c>
    </row>
    <row r="7" spans="1:27" x14ac:dyDescent="0.25">
      <c r="A7" s="15" t="s">
        <v>10</v>
      </c>
      <c r="B7">
        <v>3</v>
      </c>
      <c r="C7">
        <v>4</v>
      </c>
      <c r="D7" t="s">
        <v>29</v>
      </c>
      <c r="E7" s="16">
        <v>3</v>
      </c>
      <c r="I7" s="22"/>
      <c r="J7" s="22"/>
      <c r="L7" s="1"/>
      <c r="M7" s="1"/>
      <c r="N7" s="1" t="s">
        <v>12</v>
      </c>
      <c r="O7" s="1"/>
      <c r="P7" s="1"/>
      <c r="Q7" s="1"/>
      <c r="R7" s="1"/>
      <c r="S7" s="1"/>
      <c r="T7" s="1">
        <v>24</v>
      </c>
    </row>
    <row r="8" spans="1:27" x14ac:dyDescent="0.25">
      <c r="A8" s="15" t="s">
        <v>11</v>
      </c>
      <c r="B8">
        <v>6</v>
      </c>
      <c r="C8">
        <v>2</v>
      </c>
      <c r="D8" t="s">
        <v>11</v>
      </c>
      <c r="E8" s="16">
        <v>6</v>
      </c>
      <c r="I8" s="22"/>
      <c r="J8" s="22"/>
    </row>
    <row r="9" spans="1:27" x14ac:dyDescent="0.25">
      <c r="A9" s="17" t="s">
        <v>12</v>
      </c>
      <c r="B9" s="18">
        <v>12</v>
      </c>
      <c r="C9" s="18">
        <v>1</v>
      </c>
      <c r="D9" s="18" t="s">
        <v>27</v>
      </c>
      <c r="E9" s="19">
        <v>12</v>
      </c>
      <c r="I9" s="21"/>
      <c r="J9" s="21"/>
    </row>
    <row r="11" spans="1:27" x14ac:dyDescent="0.25">
      <c r="L11" s="1" t="s">
        <v>5</v>
      </c>
      <c r="M11">
        <v>1</v>
      </c>
      <c r="N11" s="1" t="s">
        <v>6</v>
      </c>
      <c r="O11">
        <v>1</v>
      </c>
      <c r="P11" s="1" t="s">
        <v>7</v>
      </c>
      <c r="Q11">
        <v>1</v>
      </c>
      <c r="R11" s="1" t="s">
        <v>8</v>
      </c>
      <c r="S11">
        <v>1</v>
      </c>
      <c r="T11" s="1" t="s">
        <v>9</v>
      </c>
      <c r="U11">
        <v>1</v>
      </c>
      <c r="V11" s="1" t="s">
        <v>10</v>
      </c>
      <c r="W11">
        <v>1</v>
      </c>
      <c r="X11" s="1" t="s">
        <v>11</v>
      </c>
      <c r="Y11">
        <v>1</v>
      </c>
      <c r="Z11" s="1" t="s">
        <v>12</v>
      </c>
      <c r="AA11">
        <v>1</v>
      </c>
    </row>
    <row r="12" spans="1:27" x14ac:dyDescent="0.25">
      <c r="L12" s="1" t="s">
        <v>31</v>
      </c>
      <c r="M12">
        <v>2</v>
      </c>
      <c r="P12" s="1" t="s">
        <v>8</v>
      </c>
      <c r="Q12">
        <v>2</v>
      </c>
      <c r="R12" s="1" t="s">
        <v>9</v>
      </c>
      <c r="S12">
        <v>2</v>
      </c>
      <c r="T12" s="1" t="s">
        <v>11</v>
      </c>
      <c r="U12">
        <v>3</v>
      </c>
      <c r="V12" s="1" t="s">
        <v>11</v>
      </c>
      <c r="W12">
        <v>2</v>
      </c>
      <c r="X12" s="1" t="s">
        <v>12</v>
      </c>
      <c r="Y12">
        <v>2</v>
      </c>
    </row>
    <row r="13" spans="1:27" x14ac:dyDescent="0.25">
      <c r="P13" s="1" t="s">
        <v>9</v>
      </c>
      <c r="Q13">
        <v>4</v>
      </c>
      <c r="R13" s="1" t="s">
        <v>10</v>
      </c>
      <c r="S13">
        <v>3</v>
      </c>
      <c r="T13" s="1" t="s">
        <v>12</v>
      </c>
      <c r="U13">
        <v>6</v>
      </c>
      <c r="V13" s="1" t="s">
        <v>12</v>
      </c>
      <c r="W13">
        <v>4</v>
      </c>
    </row>
    <row r="14" spans="1:27" x14ac:dyDescent="0.25">
      <c r="P14" s="1" t="s">
        <v>10</v>
      </c>
      <c r="Q14">
        <v>6</v>
      </c>
      <c r="R14" s="1" t="s">
        <v>11</v>
      </c>
      <c r="S14">
        <v>6</v>
      </c>
    </row>
    <row r="15" spans="1:27" x14ac:dyDescent="0.25">
      <c r="P15" s="1" t="s">
        <v>11</v>
      </c>
      <c r="Q15">
        <v>12</v>
      </c>
      <c r="R15" s="1" t="s">
        <v>12</v>
      </c>
      <c r="S15">
        <v>12</v>
      </c>
    </row>
    <row r="16" spans="1:27" x14ac:dyDescent="0.25">
      <c r="P16" s="1" t="s">
        <v>12</v>
      </c>
      <c r="Q16">
        <v>24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C6CBB-5557-46B9-86EC-109E856AE06F}">
  <dimension ref="B1:O1646"/>
  <sheetViews>
    <sheetView showGridLines="0" zoomScale="80" zoomScaleNormal="80" workbookViewId="0">
      <pane ySplit="30" topLeftCell="A136" activePane="bottomLeft" state="frozen"/>
      <selection pane="bottomLeft" activeCell="D11" sqref="D11"/>
    </sheetView>
  </sheetViews>
  <sheetFormatPr defaultColWidth="8.85546875" defaultRowHeight="15" x14ac:dyDescent="0.25"/>
  <cols>
    <col min="1" max="1" width="2.42578125" style="58" customWidth="1"/>
    <col min="2" max="2" width="14.140625" style="66" customWidth="1"/>
    <col min="3" max="3" width="14" style="66" customWidth="1"/>
    <col min="4" max="4" width="9.7109375" style="59" customWidth="1"/>
    <col min="5" max="5" width="16.140625" style="59" customWidth="1"/>
    <col min="6" max="6" width="11" style="59" customWidth="1"/>
    <col min="7" max="7" width="10.85546875" style="59" bestFit="1" customWidth="1"/>
    <col min="8" max="8" width="13.42578125" style="59" customWidth="1"/>
    <col min="9" max="9" width="41.28515625" style="59" customWidth="1"/>
    <col min="10" max="10" width="89.28515625" style="58" customWidth="1"/>
    <col min="11" max="13" width="8.85546875" style="58"/>
    <col min="14" max="14" width="13.7109375" style="58" customWidth="1"/>
    <col min="15" max="15" width="10.140625" style="58" bestFit="1" customWidth="1"/>
    <col min="16" max="16" width="25.7109375" style="58" customWidth="1"/>
    <col min="17" max="16384" width="8.85546875" style="58"/>
  </cols>
  <sheetData>
    <row r="1" spans="2:12" ht="13.15" customHeight="1" x14ac:dyDescent="0.25">
      <c r="B1" s="58"/>
      <c r="C1" s="58"/>
      <c r="D1" s="58"/>
      <c r="E1" s="58"/>
      <c r="F1" s="58"/>
      <c r="G1" s="58"/>
      <c r="H1" s="58"/>
      <c r="I1" s="58"/>
    </row>
    <row r="2" spans="2:12" ht="31.15" customHeight="1" x14ac:dyDescent="0.25">
      <c r="B2" s="58"/>
      <c r="C2" s="58"/>
      <c r="D2" s="58"/>
      <c r="E2" s="58"/>
      <c r="F2" s="58"/>
      <c r="G2" s="58"/>
      <c r="H2" s="58"/>
      <c r="I2" s="58"/>
    </row>
    <row r="3" spans="2:12" ht="4.9000000000000004" customHeight="1" thickBot="1" x14ac:dyDescent="0.3">
      <c r="B3" s="58"/>
      <c r="C3" s="58"/>
      <c r="D3" s="58"/>
      <c r="E3" s="58"/>
      <c r="F3" s="58"/>
      <c r="G3" s="58"/>
      <c r="H3" s="58"/>
      <c r="I3" s="58"/>
    </row>
    <row r="4" spans="2:12" ht="46.9" customHeight="1" thickBot="1" x14ac:dyDescent="0.3">
      <c r="B4" s="127" t="s">
        <v>15</v>
      </c>
      <c r="C4" s="128"/>
      <c r="D4" s="129"/>
      <c r="E4" s="23" t="s">
        <v>60</v>
      </c>
      <c r="F4" s="58"/>
      <c r="G4" s="130" t="s">
        <v>16</v>
      </c>
      <c r="H4" s="131"/>
      <c r="I4" s="132"/>
    </row>
    <row r="5" spans="2:12" ht="15.75" thickBot="1" x14ac:dyDescent="0.3">
      <c r="B5" s="25"/>
      <c r="C5" s="26"/>
      <c r="D5" s="24" t="s">
        <v>48</v>
      </c>
      <c r="E5" s="78">
        <v>10</v>
      </c>
      <c r="F5" s="58"/>
      <c r="G5" s="39"/>
      <c r="H5" s="40" t="s">
        <v>43</v>
      </c>
      <c r="I5" s="77">
        <f>(1+apr/VLOOKUP(interest_compounded,periodic_table,3,0))^(VLOOKUP(interest_compounded,periodic_table,3,0)/VLOOKUP(payment_frequency,periodic_table,3,0))-1</f>
        <v>4.8675505653430484E-3</v>
      </c>
      <c r="J5" s="133"/>
      <c r="K5" s="133"/>
      <c r="L5" s="133"/>
    </row>
    <row r="6" spans="2:12" ht="16.899999999999999" customHeight="1" thickBot="1" x14ac:dyDescent="0.3">
      <c r="B6" s="27"/>
      <c r="C6" s="28"/>
      <c r="D6" s="29" t="s">
        <v>69</v>
      </c>
      <c r="E6" s="35">
        <v>120000</v>
      </c>
      <c r="F6" s="58"/>
      <c r="G6" s="134" t="s">
        <v>44</v>
      </c>
      <c r="H6" s="135" t="s">
        <v>44</v>
      </c>
      <c r="I6" s="68">
        <f>SUM(interest_paid,principal_paid)</f>
        <v>158722.59764343212</v>
      </c>
      <c r="J6" s="133"/>
      <c r="K6" s="133"/>
      <c r="L6" s="133"/>
    </row>
    <row r="7" spans="2:12" ht="15.75" thickBot="1" x14ac:dyDescent="0.3">
      <c r="B7" s="27"/>
      <c r="C7" s="28"/>
      <c r="D7" s="29" t="s">
        <v>49</v>
      </c>
      <c r="E7" s="36">
        <v>0.06</v>
      </c>
      <c r="F7" s="58"/>
      <c r="G7" s="41"/>
      <c r="H7" s="42" t="s">
        <v>45</v>
      </c>
      <c r="I7" s="68">
        <f ca="1">SUM(OFFSET($E$19,0,0,I8))</f>
        <v>38722.59764343212</v>
      </c>
      <c r="J7" s="133"/>
      <c r="K7" s="133"/>
      <c r="L7" s="133"/>
    </row>
    <row r="8" spans="2:12" ht="15.75" thickBot="1" x14ac:dyDescent="0.3">
      <c r="B8" s="27"/>
      <c r="C8" s="28"/>
      <c r="D8" s="31" t="s">
        <v>78</v>
      </c>
      <c r="E8" s="37">
        <v>44927</v>
      </c>
      <c r="F8" s="58"/>
      <c r="G8" s="41"/>
      <c r="H8" s="42" t="s">
        <v>42</v>
      </c>
      <c r="I8" s="1">
        <f>COUNTIF(array,"&gt;0")</f>
        <v>120</v>
      </c>
      <c r="J8" s="133"/>
      <c r="K8" s="133"/>
      <c r="L8" s="133"/>
    </row>
    <row r="9" spans="2:12" ht="15.75" thickBot="1" x14ac:dyDescent="0.3">
      <c r="B9" s="27"/>
      <c r="C9" s="28"/>
      <c r="D9" s="30" t="s">
        <v>50</v>
      </c>
      <c r="E9" s="34" t="s">
        <v>18</v>
      </c>
      <c r="F9" s="58"/>
      <c r="G9" s="43"/>
      <c r="H9" s="44" t="s">
        <v>46</v>
      </c>
      <c r="I9" s="69" t="str">
        <f>DATEDIF(first_payment_date,INDEX(dates,I8),"y") &amp; " Years, " &amp; DATEDIF(first_payment_date,INDEX(dates,I8),"ym") &amp; " Months, " &amp; DATEDIF(first_payment_date,INDEX(dates,I8),"md") &amp; " Days"</f>
        <v>10 Years, 0 Months, 0 Days</v>
      </c>
      <c r="J9" s="133"/>
      <c r="K9" s="133"/>
      <c r="L9" s="133"/>
    </row>
    <row r="10" spans="2:12" ht="15.75" thickBot="1" x14ac:dyDescent="0.3">
      <c r="B10" s="27"/>
      <c r="C10" s="28"/>
      <c r="D10" s="31" t="s">
        <v>51</v>
      </c>
      <c r="E10" s="34" t="s">
        <v>8</v>
      </c>
      <c r="F10" s="58"/>
      <c r="J10" s="133"/>
      <c r="K10" s="133"/>
      <c r="L10" s="133"/>
    </row>
    <row r="11" spans="2:12" x14ac:dyDescent="0.25">
      <c r="B11" s="32"/>
      <c r="C11" s="33"/>
      <c r="D11" s="38" t="s">
        <v>52</v>
      </c>
      <c r="E11" s="34" t="s">
        <v>12</v>
      </c>
      <c r="F11" s="58"/>
      <c r="G11"/>
      <c r="H11"/>
      <c r="I11"/>
      <c r="J11" s="133"/>
      <c r="K11" s="133"/>
      <c r="L11" s="133"/>
    </row>
    <row r="12" spans="2:12" hidden="1" x14ac:dyDescent="0.25">
      <c r="B12" s="60"/>
      <c r="C12" s="60"/>
      <c r="D12" s="61" t="s">
        <v>14</v>
      </c>
      <c r="E12" s="60">
        <f>IF(E9="Beginning of the Period", 1,0)</f>
        <v>0</v>
      </c>
      <c r="F12" s="60"/>
      <c r="G12"/>
      <c r="H12"/>
      <c r="I12"/>
    </row>
    <row r="13" spans="2:12" hidden="1" x14ac:dyDescent="0.25">
      <c r="B13" s="60"/>
      <c r="C13" s="60"/>
      <c r="D13" s="61" t="s">
        <v>24</v>
      </c>
      <c r="E13" s="60">
        <f>term*VLOOKUP(payment_frequency,periodic_table,3,FALSE)</f>
        <v>120</v>
      </c>
      <c r="F13" s="60"/>
      <c r="G13"/>
      <c r="H13"/>
      <c r="I13"/>
    </row>
    <row r="14" spans="2:12" ht="11.25" customHeight="1" x14ac:dyDescent="0.25">
      <c r="B14" s="58"/>
      <c r="C14" s="58"/>
      <c r="D14" s="58"/>
      <c r="E14" s="58"/>
      <c r="F14" s="58"/>
      <c r="G14" s="58"/>
      <c r="H14" s="58"/>
      <c r="I14" s="58"/>
    </row>
    <row r="15" spans="2:12" ht="15.75" x14ac:dyDescent="0.25">
      <c r="B15" s="126" t="str">
        <f>E10&amp;" Payment Amount"</f>
        <v>Monthly Payment Amount</v>
      </c>
      <c r="C15" s="126"/>
      <c r="D15" s="71">
        <f>-IF(payment_type=1,PMT(rate,nper,_xlfn.SINGLE(loan),,1),PMT(rate,nper,_xlfn.SINGLE(loan),,0))</f>
        <v>1322.6883136952679</v>
      </c>
      <c r="E15" s="58"/>
      <c r="F15" s="58"/>
      <c r="G15" s="58"/>
      <c r="H15" s="58"/>
      <c r="I15" s="58"/>
    </row>
    <row r="16" spans="2:12" ht="6.6" customHeight="1" thickBot="1" x14ac:dyDescent="0.3">
      <c r="B16" s="58"/>
      <c r="C16" s="58"/>
      <c r="D16" s="58"/>
      <c r="E16" s="58"/>
      <c r="F16" s="58"/>
      <c r="G16" s="58"/>
      <c r="H16" s="58"/>
      <c r="I16" s="58"/>
    </row>
    <row r="17" spans="2:15" ht="48" customHeight="1" thickBot="1" x14ac:dyDescent="0.3">
      <c r="B17" s="45" t="s">
        <v>1</v>
      </c>
      <c r="C17" s="46" t="s">
        <v>0</v>
      </c>
      <c r="D17" s="46" t="s">
        <v>2</v>
      </c>
      <c r="E17" s="46" t="s">
        <v>22</v>
      </c>
      <c r="F17" s="46" t="s">
        <v>23</v>
      </c>
      <c r="G17" s="23" t="s">
        <v>3</v>
      </c>
      <c r="H17" s="58"/>
      <c r="I17" s="58"/>
    </row>
    <row r="18" spans="2:15" ht="15.75" thickBot="1" x14ac:dyDescent="0.3">
      <c r="B18" s="72"/>
      <c r="C18" s="73"/>
      <c r="D18" s="72"/>
      <c r="E18" s="72"/>
      <c r="F18" s="72"/>
      <c r="G18" s="75" cm="1">
        <f t="array" ref="G18">loan</f>
        <v>120000</v>
      </c>
      <c r="H18" s="58"/>
      <c r="I18" s="58"/>
    </row>
    <row r="19" spans="2:15" ht="15.75" thickBot="1" x14ac:dyDescent="0.3">
      <c r="B19" s="72">
        <f t="shared" ref="B19:B82" si="0">IFERROR(IF(G18&lt;=0,"",B18+1),"")</f>
        <v>1</v>
      </c>
      <c r="C19" s="73">
        <f t="shared" ref="C19:C82" si="1">IF($E$9="End of the Period",IF(B19="","",IF(OR(payment_frequency="Weekly",payment_frequency="Bi-weekly",payment_frequency="Semi-monthly"),first_payment_date+B19*VLOOKUP(payment_frequency,periodic_table,2,0),EDATE(first_payment_date,B19*VLOOKUP(payment_frequency,periodic_table,2,0)))),IF(B19="","",IF(OR(payment_frequency="Weekly",payment_frequency="Bi-weekly",payment_frequency="Semi-monthly"),first_payment_date+(B19-1)*VLOOKUP(payment_frequency,periodic_table,2,0),EDATE(first_payment_date,(B19-1)*VLOOKUP(payment_frequency,periodic_table,2,0)))))</f>
        <v>44958</v>
      </c>
      <c r="D19" s="76">
        <f t="shared" ref="D19:D82" si="2">IF(B19="","",IF(G18&lt;payment,G18*(1+rate),payment))</f>
        <v>1322.6883136952679</v>
      </c>
      <c r="E19" s="75">
        <f t="shared" ref="E19:E82" si="3">IF(AND(payment_type=1,B19=1),0,IF(B19="","",G18*rate))</f>
        <v>584.10606784116578</v>
      </c>
      <c r="F19" s="75">
        <f>IF(B19="","",D19-E19)</f>
        <v>738.5822458541021</v>
      </c>
      <c r="G19" s="75">
        <f>IFERROR(IF(F19&lt;=0,"",G18-F19),"")</f>
        <v>119261.41775414589</v>
      </c>
      <c r="H19" s="58"/>
      <c r="I19" s="58"/>
    </row>
    <row r="20" spans="2:15" ht="15.75" thickBot="1" x14ac:dyDescent="0.3">
      <c r="B20" s="72">
        <f t="shared" si="0"/>
        <v>2</v>
      </c>
      <c r="C20" s="73">
        <f t="shared" si="1"/>
        <v>44986</v>
      </c>
      <c r="D20" s="76">
        <f t="shared" si="2"/>
        <v>1322.6883136952679</v>
      </c>
      <c r="E20" s="75">
        <f t="shared" si="3"/>
        <v>580.51098141280636</v>
      </c>
      <c r="F20" s="75">
        <f t="shared" ref="F20:F83" si="4">IF(B20="","",D20-E20)</f>
        <v>742.17733228246152</v>
      </c>
      <c r="G20" s="75">
        <f t="shared" ref="G20:G83" si="5">IFERROR(IF(F20&lt;=0,"",G19-F20),"")</f>
        <v>118519.24042186343</v>
      </c>
      <c r="H20" s="58"/>
      <c r="I20" s="58"/>
      <c r="K20" s="62"/>
      <c r="O20" s="63"/>
    </row>
    <row r="21" spans="2:15" ht="15.75" thickBot="1" x14ac:dyDescent="0.3">
      <c r="B21" s="72">
        <f t="shared" si="0"/>
        <v>3</v>
      </c>
      <c r="C21" s="73">
        <f t="shared" si="1"/>
        <v>45017</v>
      </c>
      <c r="D21" s="76">
        <f t="shared" si="2"/>
        <v>1322.6883136952679</v>
      </c>
      <c r="E21" s="75">
        <f t="shared" si="3"/>
        <v>576.89839571947005</v>
      </c>
      <c r="F21" s="75">
        <f t="shared" si="4"/>
        <v>745.78991797579783</v>
      </c>
      <c r="G21" s="75">
        <f t="shared" si="5"/>
        <v>117773.45050388764</v>
      </c>
      <c r="H21" s="58"/>
      <c r="I21" s="58"/>
    </row>
    <row r="22" spans="2:15" ht="15.75" thickBot="1" x14ac:dyDescent="0.3">
      <c r="B22" s="72">
        <f t="shared" si="0"/>
        <v>4</v>
      </c>
      <c r="C22" s="73">
        <f t="shared" si="1"/>
        <v>45047</v>
      </c>
      <c r="D22" s="76">
        <f t="shared" si="2"/>
        <v>1322.6883136952679</v>
      </c>
      <c r="E22" s="75">
        <f t="shared" si="3"/>
        <v>573.26822558259983</v>
      </c>
      <c r="F22" s="75">
        <f t="shared" si="4"/>
        <v>749.42008811266805</v>
      </c>
      <c r="G22" s="75">
        <f t="shared" si="5"/>
        <v>117024.03041577496</v>
      </c>
      <c r="H22" s="58"/>
      <c r="I22" s="58"/>
      <c r="M22" s="62"/>
    </row>
    <row r="23" spans="2:15" ht="15.75" thickBot="1" x14ac:dyDescent="0.3">
      <c r="B23" s="72">
        <f t="shared" si="0"/>
        <v>5</v>
      </c>
      <c r="C23" s="73">
        <f t="shared" si="1"/>
        <v>45078</v>
      </c>
      <c r="D23" s="76">
        <f t="shared" si="2"/>
        <v>1322.6883136952679</v>
      </c>
      <c r="E23" s="75">
        <f t="shared" si="3"/>
        <v>569.62038540902756</v>
      </c>
      <c r="F23" s="75">
        <f t="shared" si="4"/>
        <v>753.06792828624032</v>
      </c>
      <c r="G23" s="75">
        <f t="shared" si="5"/>
        <v>116270.96248748872</v>
      </c>
      <c r="H23" s="58"/>
      <c r="I23" s="58"/>
    </row>
    <row r="24" spans="2:15" ht="15.75" thickBot="1" x14ac:dyDescent="0.3">
      <c r="B24" s="72">
        <f t="shared" si="0"/>
        <v>6</v>
      </c>
      <c r="C24" s="73">
        <f t="shared" si="1"/>
        <v>45108</v>
      </c>
      <c r="D24" s="76">
        <f t="shared" si="2"/>
        <v>1322.6883136952679</v>
      </c>
      <c r="E24" s="75">
        <f t="shared" si="3"/>
        <v>565.95478918895606</v>
      </c>
      <c r="F24" s="75">
        <f t="shared" si="4"/>
        <v>756.73352450631182</v>
      </c>
      <c r="G24" s="75">
        <f t="shared" si="5"/>
        <v>115514.22896298241</v>
      </c>
      <c r="H24" s="58"/>
      <c r="I24" s="58"/>
    </row>
    <row r="25" spans="2:15" ht="15.75" thickBot="1" x14ac:dyDescent="0.3">
      <c r="B25" s="72">
        <f t="shared" si="0"/>
        <v>7</v>
      </c>
      <c r="C25" s="73">
        <f t="shared" si="1"/>
        <v>45139</v>
      </c>
      <c r="D25" s="76">
        <f t="shared" si="2"/>
        <v>1322.6883136952679</v>
      </c>
      <c r="E25" s="75">
        <f t="shared" si="3"/>
        <v>562.27135049393132</v>
      </c>
      <c r="F25" s="75">
        <f t="shared" si="4"/>
        <v>760.41696320133656</v>
      </c>
      <c r="G25" s="75">
        <f t="shared" si="5"/>
        <v>114753.81199978107</v>
      </c>
      <c r="H25" s="58"/>
      <c r="I25" s="58"/>
    </row>
    <row r="26" spans="2:15" ht="15.75" thickBot="1" x14ac:dyDescent="0.3">
      <c r="B26" s="72">
        <f t="shared" si="0"/>
        <v>8</v>
      </c>
      <c r="C26" s="73">
        <f t="shared" si="1"/>
        <v>45170</v>
      </c>
      <c r="D26" s="76">
        <f t="shared" si="2"/>
        <v>1322.6883136952679</v>
      </c>
      <c r="E26" s="75">
        <f t="shared" si="3"/>
        <v>558.56998247480431</v>
      </c>
      <c r="F26" s="75">
        <f t="shared" si="4"/>
        <v>764.11833122046357</v>
      </c>
      <c r="G26" s="75">
        <f t="shared" si="5"/>
        <v>113989.69366856061</v>
      </c>
      <c r="H26" s="58"/>
      <c r="I26" s="58"/>
    </row>
    <row r="27" spans="2:15" ht="15.75" thickBot="1" x14ac:dyDescent="0.3">
      <c r="B27" s="72">
        <f t="shared" si="0"/>
        <v>9</v>
      </c>
      <c r="C27" s="73">
        <f t="shared" si="1"/>
        <v>45200</v>
      </c>
      <c r="D27" s="76">
        <f t="shared" si="2"/>
        <v>1322.6883136952679</v>
      </c>
      <c r="E27" s="75">
        <f t="shared" si="3"/>
        <v>554.85059785968303</v>
      </c>
      <c r="F27" s="75">
        <f t="shared" si="4"/>
        <v>767.83771583558485</v>
      </c>
      <c r="G27" s="75">
        <f t="shared" si="5"/>
        <v>113221.85595272502</v>
      </c>
      <c r="H27" s="58"/>
      <c r="I27" s="58"/>
    </row>
    <row r="28" spans="2:15" ht="15.75" thickBot="1" x14ac:dyDescent="0.3">
      <c r="B28" s="72">
        <f t="shared" si="0"/>
        <v>10</v>
      </c>
      <c r="C28" s="73">
        <f t="shared" si="1"/>
        <v>45231</v>
      </c>
      <c r="D28" s="76">
        <f t="shared" si="2"/>
        <v>1322.6883136952679</v>
      </c>
      <c r="E28" s="75">
        <f t="shared" si="3"/>
        <v>551.1131089518758</v>
      </c>
      <c r="F28" s="75">
        <f t="shared" si="4"/>
        <v>771.57520474339208</v>
      </c>
      <c r="G28" s="75">
        <f t="shared" si="5"/>
        <v>112450.28074798163</v>
      </c>
      <c r="H28" s="58"/>
      <c r="I28" s="58"/>
    </row>
    <row r="29" spans="2:15" ht="15.75" thickBot="1" x14ac:dyDescent="0.3">
      <c r="B29" s="72">
        <f t="shared" si="0"/>
        <v>11</v>
      </c>
      <c r="C29" s="73">
        <f t="shared" si="1"/>
        <v>45261</v>
      </c>
      <c r="D29" s="76">
        <f t="shared" si="2"/>
        <v>1322.6883136952679</v>
      </c>
      <c r="E29" s="75">
        <f t="shared" si="3"/>
        <v>547.35742762782252</v>
      </c>
      <c r="F29" s="75">
        <f t="shared" si="4"/>
        <v>775.33088606744536</v>
      </c>
      <c r="G29" s="75">
        <f t="shared" si="5"/>
        <v>111674.94986191418</v>
      </c>
      <c r="H29" s="58"/>
      <c r="I29" s="58"/>
    </row>
    <row r="30" spans="2:15" ht="15.75" thickBot="1" x14ac:dyDescent="0.3">
      <c r="B30" s="72">
        <f t="shared" si="0"/>
        <v>12</v>
      </c>
      <c r="C30" s="73">
        <f t="shared" si="1"/>
        <v>45292</v>
      </c>
      <c r="D30" s="76">
        <f t="shared" si="2"/>
        <v>1322.6883136952679</v>
      </c>
      <c r="E30" s="75">
        <f t="shared" si="3"/>
        <v>543.58346533501697</v>
      </c>
      <c r="F30" s="75">
        <f t="shared" si="4"/>
        <v>779.10484836025091</v>
      </c>
      <c r="G30" s="75">
        <f t="shared" si="5"/>
        <v>110895.84501355393</v>
      </c>
      <c r="H30" s="58"/>
      <c r="I30" s="58"/>
    </row>
    <row r="31" spans="2:15" ht="15.75" thickBot="1" x14ac:dyDescent="0.3">
      <c r="B31" s="72">
        <f t="shared" si="0"/>
        <v>13</v>
      </c>
      <c r="C31" s="73">
        <f t="shared" si="1"/>
        <v>45323</v>
      </c>
      <c r="D31" s="76">
        <f t="shared" si="2"/>
        <v>1322.6883136952679</v>
      </c>
      <c r="E31" s="75">
        <f t="shared" si="3"/>
        <v>539.79113308991953</v>
      </c>
      <c r="F31" s="75">
        <f t="shared" si="4"/>
        <v>782.89718060534835</v>
      </c>
      <c r="G31" s="75">
        <f t="shared" si="5"/>
        <v>110112.94783294859</v>
      </c>
      <c r="H31" s="58"/>
      <c r="I31" s="58"/>
    </row>
    <row r="32" spans="2:15" ht="15.75" thickBot="1" x14ac:dyDescent="0.3">
      <c r="B32" s="72">
        <f t="shared" si="0"/>
        <v>14</v>
      </c>
      <c r="C32" s="73">
        <f t="shared" si="1"/>
        <v>45352</v>
      </c>
      <c r="D32" s="76">
        <f t="shared" si="2"/>
        <v>1322.6883136952679</v>
      </c>
      <c r="E32" s="75">
        <f t="shared" si="3"/>
        <v>535.98034147585849</v>
      </c>
      <c r="F32" s="75">
        <f t="shared" si="4"/>
        <v>786.70797221940938</v>
      </c>
      <c r="G32" s="75">
        <f t="shared" si="5"/>
        <v>109326.23986072918</v>
      </c>
      <c r="H32" s="58"/>
      <c r="I32" s="58"/>
    </row>
    <row r="33" spans="2:9" ht="15.75" thickBot="1" x14ac:dyDescent="0.3">
      <c r="B33" s="72">
        <f t="shared" si="0"/>
        <v>15</v>
      </c>
      <c r="C33" s="73">
        <f t="shared" si="1"/>
        <v>45383</v>
      </c>
      <c r="D33" s="76">
        <f t="shared" si="2"/>
        <v>1322.6883136952679</v>
      </c>
      <c r="E33" s="75">
        <f t="shared" si="3"/>
        <v>532.15100064092201</v>
      </c>
      <c r="F33" s="75">
        <f t="shared" si="4"/>
        <v>790.53731305434587</v>
      </c>
      <c r="G33" s="75">
        <f t="shared" si="5"/>
        <v>108535.70254767484</v>
      </c>
      <c r="H33" s="58"/>
      <c r="I33" s="58"/>
    </row>
    <row r="34" spans="2:9" ht="15.75" thickBot="1" x14ac:dyDescent="0.3">
      <c r="B34" s="72">
        <f t="shared" si="0"/>
        <v>16</v>
      </c>
      <c r="C34" s="73">
        <f t="shared" si="1"/>
        <v>45413</v>
      </c>
      <c r="D34" s="76">
        <f t="shared" si="2"/>
        <v>1322.6883136952679</v>
      </c>
      <c r="E34" s="75">
        <f t="shared" si="3"/>
        <v>528.30302029583959</v>
      </c>
      <c r="F34" s="75">
        <f t="shared" si="4"/>
        <v>794.38529339942829</v>
      </c>
      <c r="G34" s="75">
        <f t="shared" si="5"/>
        <v>107741.3172542754</v>
      </c>
      <c r="H34" s="58"/>
      <c r="I34" s="58"/>
    </row>
    <row r="35" spans="2:9" ht="15.75" thickBot="1" x14ac:dyDescent="0.3">
      <c r="B35" s="72">
        <f t="shared" si="0"/>
        <v>17</v>
      </c>
      <c r="C35" s="73">
        <f t="shared" si="1"/>
        <v>45444</v>
      </c>
      <c r="D35" s="76">
        <f t="shared" si="2"/>
        <v>1322.6883136952679</v>
      </c>
      <c r="E35" s="75">
        <f t="shared" si="3"/>
        <v>524.43630971185303</v>
      </c>
      <c r="F35" s="75">
        <f t="shared" si="4"/>
        <v>798.25200398341485</v>
      </c>
      <c r="G35" s="75">
        <f t="shared" si="5"/>
        <v>106943.06525029198</v>
      </c>
      <c r="H35" s="58"/>
      <c r="I35" s="58"/>
    </row>
    <row r="36" spans="2:9" ht="15.75" thickBot="1" x14ac:dyDescent="0.3">
      <c r="B36" s="72">
        <f t="shared" si="0"/>
        <v>18</v>
      </c>
      <c r="C36" s="73">
        <f t="shared" si="1"/>
        <v>45474</v>
      </c>
      <c r="D36" s="76">
        <f t="shared" si="2"/>
        <v>1322.6883136952679</v>
      </c>
      <c r="E36" s="75">
        <f t="shared" si="3"/>
        <v>520.55077771857725</v>
      </c>
      <c r="F36" s="75">
        <f t="shared" si="4"/>
        <v>802.13753597669063</v>
      </c>
      <c r="G36" s="75">
        <f t="shared" si="5"/>
        <v>106140.92771431529</v>
      </c>
      <c r="H36" s="58"/>
      <c r="I36" s="58"/>
    </row>
    <row r="37" spans="2:9" ht="15.75" thickBot="1" x14ac:dyDescent="0.3">
      <c r="B37" s="72">
        <f t="shared" si="0"/>
        <v>19</v>
      </c>
      <c r="C37" s="73">
        <f t="shared" si="1"/>
        <v>45505</v>
      </c>
      <c r="D37" s="76">
        <f t="shared" si="2"/>
        <v>1322.6883136952679</v>
      </c>
      <c r="E37" s="75">
        <f t="shared" si="3"/>
        <v>516.64633270185107</v>
      </c>
      <c r="F37" s="75">
        <f t="shared" si="4"/>
        <v>806.04198099341681</v>
      </c>
      <c r="G37" s="75">
        <f t="shared" si="5"/>
        <v>105334.88573332188</v>
      </c>
      <c r="H37" s="58"/>
      <c r="I37" s="58"/>
    </row>
    <row r="38" spans="2:9" ht="15.75" thickBot="1" x14ac:dyDescent="0.3">
      <c r="B38" s="72">
        <f t="shared" si="0"/>
        <v>20</v>
      </c>
      <c r="C38" s="73">
        <f t="shared" si="1"/>
        <v>45536</v>
      </c>
      <c r="D38" s="76">
        <f t="shared" si="2"/>
        <v>1322.6883136952679</v>
      </c>
      <c r="E38" s="75">
        <f t="shared" si="3"/>
        <v>512.72288260157632</v>
      </c>
      <c r="F38" s="75">
        <f t="shared" si="4"/>
        <v>809.96543109369156</v>
      </c>
      <c r="G38" s="75">
        <f t="shared" si="5"/>
        <v>104524.92030222819</v>
      </c>
      <c r="H38" s="58"/>
      <c r="I38" s="58"/>
    </row>
    <row r="39" spans="2:9" ht="15.75" thickBot="1" x14ac:dyDescent="0.3">
      <c r="B39" s="72">
        <f t="shared" si="0"/>
        <v>21</v>
      </c>
      <c r="C39" s="73">
        <f t="shared" si="1"/>
        <v>45566</v>
      </c>
      <c r="D39" s="76">
        <f t="shared" si="2"/>
        <v>1322.6883136952679</v>
      </c>
      <c r="E39" s="75">
        <f t="shared" si="3"/>
        <v>508.78033490954789</v>
      </c>
      <c r="F39" s="75">
        <f t="shared" si="4"/>
        <v>813.90797878571993</v>
      </c>
      <c r="G39" s="75">
        <f t="shared" si="5"/>
        <v>103711.01232344247</v>
      </c>
      <c r="H39" s="58"/>
      <c r="I39" s="58"/>
    </row>
    <row r="40" spans="2:9" ht="15.75" thickBot="1" x14ac:dyDescent="0.3">
      <c r="B40" s="72">
        <f t="shared" si="0"/>
        <v>22</v>
      </c>
      <c r="C40" s="73">
        <f t="shared" si="1"/>
        <v>45597</v>
      </c>
      <c r="D40" s="76">
        <f t="shared" si="2"/>
        <v>1322.6883136952679</v>
      </c>
      <c r="E40" s="75">
        <f t="shared" si="3"/>
        <v>504.81859666727223</v>
      </c>
      <c r="F40" s="75">
        <f t="shared" si="4"/>
        <v>817.86971702799565</v>
      </c>
      <c r="G40" s="75">
        <f t="shared" si="5"/>
        <v>102893.14260641448</v>
      </c>
      <c r="H40" s="58"/>
      <c r="I40" s="58"/>
    </row>
    <row r="41" spans="2:9" ht="15.75" thickBot="1" x14ac:dyDescent="0.3">
      <c r="B41" s="72">
        <f t="shared" si="0"/>
        <v>23</v>
      </c>
      <c r="C41" s="73">
        <f t="shared" si="1"/>
        <v>45627</v>
      </c>
      <c r="D41" s="76">
        <f t="shared" si="2"/>
        <v>1322.6883136952679</v>
      </c>
      <c r="E41" s="75">
        <f t="shared" si="3"/>
        <v>500.8375744637757</v>
      </c>
      <c r="F41" s="75">
        <f t="shared" si="4"/>
        <v>821.85073923149218</v>
      </c>
      <c r="G41" s="75">
        <f t="shared" si="5"/>
        <v>102071.29186718298</v>
      </c>
      <c r="H41" s="58"/>
      <c r="I41" s="58"/>
    </row>
    <row r="42" spans="2:9" ht="15.75" thickBot="1" x14ac:dyDescent="0.3">
      <c r="B42" s="72">
        <f t="shared" si="0"/>
        <v>24</v>
      </c>
      <c r="C42" s="73">
        <f t="shared" si="1"/>
        <v>45658</v>
      </c>
      <c r="D42" s="76">
        <f t="shared" si="2"/>
        <v>1322.6883136952679</v>
      </c>
      <c r="E42" s="75">
        <f t="shared" si="3"/>
        <v>496.83717443340186</v>
      </c>
      <c r="F42" s="75">
        <f t="shared" si="4"/>
        <v>825.85113926186602</v>
      </c>
      <c r="G42" s="75">
        <f t="shared" si="5"/>
        <v>101245.44072792112</v>
      </c>
      <c r="H42" s="58"/>
      <c r="I42" s="58"/>
    </row>
    <row r="43" spans="2:9" ht="15.75" thickBot="1" x14ac:dyDescent="0.3">
      <c r="B43" s="72">
        <f t="shared" si="0"/>
        <v>25</v>
      </c>
      <c r="C43" s="73">
        <f t="shared" si="1"/>
        <v>45689</v>
      </c>
      <c r="D43" s="76">
        <f t="shared" si="2"/>
        <v>1322.6883136952679</v>
      </c>
      <c r="E43" s="75">
        <f t="shared" si="3"/>
        <v>492.81730225359854</v>
      </c>
      <c r="F43" s="75">
        <f t="shared" si="4"/>
        <v>829.87101144166934</v>
      </c>
      <c r="G43" s="75">
        <f t="shared" si="5"/>
        <v>100415.56971647944</v>
      </c>
      <c r="H43" s="58"/>
      <c r="I43" s="58"/>
    </row>
    <row r="44" spans="2:9" ht="15.75" thickBot="1" x14ac:dyDescent="0.3">
      <c r="B44" s="72">
        <f t="shared" si="0"/>
        <v>26</v>
      </c>
      <c r="C44" s="73">
        <f t="shared" si="1"/>
        <v>45717</v>
      </c>
      <c r="D44" s="76">
        <f t="shared" si="2"/>
        <v>1322.6883136952679</v>
      </c>
      <c r="E44" s="75">
        <f t="shared" si="3"/>
        <v>488.77786314269377</v>
      </c>
      <c r="F44" s="75">
        <f t="shared" si="4"/>
        <v>833.91045055257405</v>
      </c>
      <c r="G44" s="75">
        <f t="shared" si="5"/>
        <v>99581.659265926864</v>
      </c>
      <c r="H44" s="58"/>
      <c r="I44" s="58"/>
    </row>
    <row r="45" spans="2:9" ht="15.75" thickBot="1" x14ac:dyDescent="0.3">
      <c r="B45" s="72">
        <f t="shared" si="0"/>
        <v>27</v>
      </c>
      <c r="C45" s="73">
        <f t="shared" si="1"/>
        <v>45748</v>
      </c>
      <c r="D45" s="76">
        <f t="shared" si="2"/>
        <v>1322.6883136952679</v>
      </c>
      <c r="E45" s="75">
        <f t="shared" si="3"/>
        <v>484.71876185766115</v>
      </c>
      <c r="F45" s="75">
        <f t="shared" si="4"/>
        <v>837.96955183760679</v>
      </c>
      <c r="G45" s="75">
        <f t="shared" si="5"/>
        <v>98743.689714089254</v>
      </c>
      <c r="H45" s="58"/>
      <c r="I45" s="58"/>
    </row>
    <row r="46" spans="2:9" ht="15.75" thickBot="1" x14ac:dyDescent="0.3">
      <c r="B46" s="72">
        <f t="shared" si="0"/>
        <v>28</v>
      </c>
      <c r="C46" s="73">
        <f t="shared" si="1"/>
        <v>45778</v>
      </c>
      <c r="D46" s="76">
        <f t="shared" si="2"/>
        <v>1322.6883136952679</v>
      </c>
      <c r="E46" s="75">
        <f t="shared" si="3"/>
        <v>480.63990269187371</v>
      </c>
      <c r="F46" s="75">
        <f t="shared" si="4"/>
        <v>842.04841100339422</v>
      </c>
      <c r="G46" s="75">
        <f t="shared" si="5"/>
        <v>97901.641303085853</v>
      </c>
      <c r="H46" s="58"/>
      <c r="I46" s="58"/>
    </row>
    <row r="47" spans="2:9" ht="15.75" thickBot="1" x14ac:dyDescent="0.3">
      <c r="B47" s="72">
        <f t="shared" si="0"/>
        <v>29</v>
      </c>
      <c r="C47" s="73">
        <f t="shared" si="1"/>
        <v>45809</v>
      </c>
      <c r="D47" s="76">
        <f t="shared" si="2"/>
        <v>1322.6883136952679</v>
      </c>
      <c r="E47" s="75">
        <f t="shared" si="3"/>
        <v>476.54118947284786</v>
      </c>
      <c r="F47" s="75">
        <f t="shared" si="4"/>
        <v>846.14712422241996</v>
      </c>
      <c r="G47" s="75">
        <f t="shared" si="5"/>
        <v>97055.494178863431</v>
      </c>
      <c r="H47" s="58"/>
      <c r="I47" s="58"/>
    </row>
    <row r="48" spans="2:9" ht="15.75" thickBot="1" x14ac:dyDescent="0.3">
      <c r="B48" s="72">
        <f t="shared" si="0"/>
        <v>30</v>
      </c>
      <c r="C48" s="73">
        <f t="shared" si="1"/>
        <v>45839</v>
      </c>
      <c r="D48" s="76">
        <f t="shared" si="2"/>
        <v>1322.6883136952679</v>
      </c>
      <c r="E48" s="75">
        <f t="shared" si="3"/>
        <v>472.42252555997567</v>
      </c>
      <c r="F48" s="75">
        <f t="shared" si="4"/>
        <v>850.26578813529227</v>
      </c>
      <c r="G48" s="75">
        <f t="shared" si="5"/>
        <v>96205.228390728138</v>
      </c>
      <c r="H48" s="58"/>
      <c r="I48" s="58"/>
    </row>
    <row r="49" spans="2:9" ht="15.75" thickBot="1" x14ac:dyDescent="0.3">
      <c r="B49" s="72">
        <f t="shared" si="0"/>
        <v>31</v>
      </c>
      <c r="C49" s="73">
        <f t="shared" si="1"/>
        <v>45870</v>
      </c>
      <c r="D49" s="76">
        <f t="shared" si="2"/>
        <v>1322.6883136952679</v>
      </c>
      <c r="E49" s="75">
        <f t="shared" si="3"/>
        <v>468.28381384224582</v>
      </c>
      <c r="F49" s="75">
        <f t="shared" si="4"/>
        <v>854.40449985302212</v>
      </c>
      <c r="G49" s="75">
        <f t="shared" si="5"/>
        <v>95350.823890875123</v>
      </c>
      <c r="H49" s="58"/>
      <c r="I49" s="58"/>
    </row>
    <row r="50" spans="2:9" ht="15.75" thickBot="1" x14ac:dyDescent="0.3">
      <c r="B50" s="72">
        <f t="shared" si="0"/>
        <v>32</v>
      </c>
      <c r="C50" s="73">
        <f t="shared" si="1"/>
        <v>45901</v>
      </c>
      <c r="D50" s="76">
        <f t="shared" si="2"/>
        <v>1322.6883136952679</v>
      </c>
      <c r="E50" s="75">
        <f t="shared" si="3"/>
        <v>464.12495673595464</v>
      </c>
      <c r="F50" s="75">
        <f t="shared" si="4"/>
        <v>858.5633569593133</v>
      </c>
      <c r="G50" s="75">
        <f t="shared" si="5"/>
        <v>94492.260533915804</v>
      </c>
      <c r="H50" s="58"/>
      <c r="I50" s="58"/>
    </row>
    <row r="51" spans="2:9" ht="15.75" thickBot="1" x14ac:dyDescent="0.3">
      <c r="B51" s="72">
        <f t="shared" si="0"/>
        <v>33</v>
      </c>
      <c r="C51" s="73">
        <f t="shared" si="1"/>
        <v>45931</v>
      </c>
      <c r="D51" s="76">
        <f t="shared" si="2"/>
        <v>1322.6883136952679</v>
      </c>
      <c r="E51" s="75">
        <f t="shared" si="3"/>
        <v>459.9458561824045</v>
      </c>
      <c r="F51" s="75">
        <f t="shared" si="4"/>
        <v>862.74245751286344</v>
      </c>
      <c r="G51" s="75">
        <f t="shared" si="5"/>
        <v>93629.518076402936</v>
      </c>
      <c r="H51" s="58"/>
      <c r="I51" s="58"/>
    </row>
    <row r="52" spans="2:9" ht="15.75" thickBot="1" x14ac:dyDescent="0.3">
      <c r="B52" s="72">
        <f t="shared" si="0"/>
        <v>34</v>
      </c>
      <c r="C52" s="73">
        <f t="shared" si="1"/>
        <v>45962</v>
      </c>
      <c r="D52" s="76">
        <f t="shared" si="2"/>
        <v>1322.6883136952679</v>
      </c>
      <c r="E52" s="75">
        <f t="shared" si="3"/>
        <v>455.74641364559227</v>
      </c>
      <c r="F52" s="75">
        <f t="shared" si="4"/>
        <v>866.94190004967561</v>
      </c>
      <c r="G52" s="75">
        <f t="shared" si="5"/>
        <v>92762.576176353265</v>
      </c>
      <c r="H52" s="58"/>
      <c r="I52" s="58"/>
    </row>
    <row r="53" spans="2:9" ht="15.75" thickBot="1" x14ac:dyDescent="0.3">
      <c r="B53" s="72">
        <f t="shared" si="0"/>
        <v>35</v>
      </c>
      <c r="C53" s="73">
        <f t="shared" si="1"/>
        <v>45992</v>
      </c>
      <c r="D53" s="76">
        <f t="shared" si="2"/>
        <v>1322.6883136952679</v>
      </c>
      <c r="E53" s="75">
        <f t="shared" si="3"/>
        <v>451.52653010988593</v>
      </c>
      <c r="F53" s="75">
        <f t="shared" si="4"/>
        <v>871.16178358538195</v>
      </c>
      <c r="G53" s="75">
        <f t="shared" si="5"/>
        <v>91891.414392767882</v>
      </c>
      <c r="H53" s="58"/>
      <c r="I53" s="58"/>
    </row>
    <row r="54" spans="2:9" ht="15.75" thickBot="1" x14ac:dyDescent="0.3">
      <c r="B54" s="72">
        <f t="shared" si="0"/>
        <v>36</v>
      </c>
      <c r="C54" s="73">
        <f t="shared" si="1"/>
        <v>46023</v>
      </c>
      <c r="D54" s="76">
        <f t="shared" si="2"/>
        <v>1322.6883136952679</v>
      </c>
      <c r="E54" s="75">
        <f t="shared" si="3"/>
        <v>447.28610607768962</v>
      </c>
      <c r="F54" s="75">
        <f t="shared" si="4"/>
        <v>875.40220761757826</v>
      </c>
      <c r="G54" s="75">
        <f t="shared" si="5"/>
        <v>91016.012185150306</v>
      </c>
      <c r="H54" s="58"/>
      <c r="I54" s="58"/>
    </row>
    <row r="55" spans="2:9" ht="15.75" thickBot="1" x14ac:dyDescent="0.3">
      <c r="B55" s="72">
        <f t="shared" si="0"/>
        <v>37</v>
      </c>
      <c r="C55" s="73">
        <f t="shared" si="1"/>
        <v>46054</v>
      </c>
      <c r="D55" s="76">
        <f t="shared" si="2"/>
        <v>1322.6883136952679</v>
      </c>
      <c r="E55" s="75">
        <f t="shared" si="3"/>
        <v>443.02504156709819</v>
      </c>
      <c r="F55" s="75">
        <f t="shared" si="4"/>
        <v>879.66327212816964</v>
      </c>
      <c r="G55" s="75">
        <f t="shared" si="5"/>
        <v>90136.348913022142</v>
      </c>
      <c r="H55" s="58"/>
      <c r="I55" s="58"/>
    </row>
    <row r="56" spans="2:9" ht="15.75" thickBot="1" x14ac:dyDescent="0.3">
      <c r="B56" s="72">
        <f t="shared" si="0"/>
        <v>38</v>
      </c>
      <c r="C56" s="73">
        <f t="shared" si="1"/>
        <v>46082</v>
      </c>
      <c r="D56" s="76">
        <f t="shared" si="2"/>
        <v>1322.6883136952679</v>
      </c>
      <c r="E56" s="75">
        <f t="shared" si="3"/>
        <v>438.74323610953923</v>
      </c>
      <c r="F56" s="75">
        <f t="shared" si="4"/>
        <v>883.94507758572865</v>
      </c>
      <c r="G56" s="75">
        <f t="shared" si="5"/>
        <v>89252.403835436417</v>
      </c>
      <c r="H56" s="58"/>
      <c r="I56" s="58"/>
    </row>
    <row r="57" spans="2:9" ht="15.75" thickBot="1" x14ac:dyDescent="0.3">
      <c r="B57" s="72">
        <f t="shared" si="0"/>
        <v>39</v>
      </c>
      <c r="C57" s="73">
        <f t="shared" si="1"/>
        <v>46113</v>
      </c>
      <c r="D57" s="76">
        <f t="shared" si="2"/>
        <v>1322.6883136952679</v>
      </c>
      <c r="E57" s="75">
        <f t="shared" si="3"/>
        <v>434.4405887474046</v>
      </c>
      <c r="F57" s="75">
        <f t="shared" si="4"/>
        <v>888.24772494786328</v>
      </c>
      <c r="G57" s="75">
        <f t="shared" si="5"/>
        <v>88364.156110488548</v>
      </c>
      <c r="H57" s="58"/>
      <c r="I57" s="58"/>
    </row>
    <row r="58" spans="2:9" ht="15.75" thickBot="1" x14ac:dyDescent="0.3">
      <c r="B58" s="72">
        <f t="shared" si="0"/>
        <v>40</v>
      </c>
      <c r="C58" s="73">
        <f t="shared" si="1"/>
        <v>46143</v>
      </c>
      <c r="D58" s="76">
        <f t="shared" si="2"/>
        <v>1322.6883136952679</v>
      </c>
      <c r="E58" s="75">
        <f t="shared" si="3"/>
        <v>430.11699803166994</v>
      </c>
      <c r="F58" s="75">
        <f t="shared" si="4"/>
        <v>892.57131566359794</v>
      </c>
      <c r="G58" s="75">
        <f t="shared" si="5"/>
        <v>87471.584794824943</v>
      </c>
      <c r="H58" s="58"/>
      <c r="I58" s="58"/>
    </row>
    <row r="59" spans="2:9" ht="15.75" thickBot="1" x14ac:dyDescent="0.3">
      <c r="B59" s="72">
        <f t="shared" si="0"/>
        <v>41</v>
      </c>
      <c r="C59" s="73">
        <f t="shared" si="1"/>
        <v>46174</v>
      </c>
      <c r="D59" s="76">
        <f t="shared" si="2"/>
        <v>1322.6883136952679</v>
      </c>
      <c r="E59" s="75">
        <f t="shared" si="3"/>
        <v>425.77236201950257</v>
      </c>
      <c r="F59" s="75">
        <f t="shared" si="4"/>
        <v>896.91595167576531</v>
      </c>
      <c r="G59" s="75">
        <f t="shared" si="5"/>
        <v>86574.668843149178</v>
      </c>
      <c r="H59" s="58"/>
      <c r="I59" s="58"/>
    </row>
    <row r="60" spans="2:9" ht="15.75" thickBot="1" x14ac:dyDescent="0.3">
      <c r="B60" s="72">
        <f t="shared" si="0"/>
        <v>42</v>
      </c>
      <c r="C60" s="73">
        <f t="shared" si="1"/>
        <v>46204</v>
      </c>
      <c r="D60" s="76">
        <f t="shared" si="2"/>
        <v>1322.6883136952679</v>
      </c>
      <c r="E60" s="75">
        <f t="shared" si="3"/>
        <v>421.406578271858</v>
      </c>
      <c r="F60" s="75">
        <f t="shared" si="4"/>
        <v>901.28173542340983</v>
      </c>
      <c r="G60" s="75">
        <f t="shared" si="5"/>
        <v>85673.387107725765</v>
      </c>
      <c r="H60" s="58"/>
      <c r="I60" s="58"/>
    </row>
    <row r="61" spans="2:9" ht="15.75" thickBot="1" x14ac:dyDescent="0.3">
      <c r="B61" s="72">
        <f t="shared" si="0"/>
        <v>43</v>
      </c>
      <c r="C61" s="73">
        <f t="shared" si="1"/>
        <v>46235</v>
      </c>
      <c r="D61" s="76">
        <f t="shared" si="2"/>
        <v>1322.6883136952679</v>
      </c>
      <c r="E61" s="75">
        <f t="shared" si="3"/>
        <v>417.01954385106438</v>
      </c>
      <c r="F61" s="75">
        <f t="shared" si="4"/>
        <v>905.66876984420355</v>
      </c>
      <c r="G61" s="75">
        <f t="shared" si="5"/>
        <v>84767.718337881568</v>
      </c>
      <c r="H61" s="58"/>
      <c r="I61" s="58"/>
    </row>
    <row r="62" spans="2:9" ht="15.75" thickBot="1" x14ac:dyDescent="0.3">
      <c r="B62" s="72">
        <f t="shared" si="0"/>
        <v>44</v>
      </c>
      <c r="C62" s="73">
        <f t="shared" si="1"/>
        <v>46266</v>
      </c>
      <c r="D62" s="76">
        <f t="shared" si="2"/>
        <v>1322.6883136952679</v>
      </c>
      <c r="E62" s="75">
        <f t="shared" si="3"/>
        <v>412.61115531839573</v>
      </c>
      <c r="F62" s="75">
        <f t="shared" si="4"/>
        <v>910.07715837687215</v>
      </c>
      <c r="G62" s="75">
        <f t="shared" si="5"/>
        <v>83857.641179504702</v>
      </c>
      <c r="H62" s="58"/>
      <c r="I62" s="58"/>
    </row>
    <row r="63" spans="2:9" ht="15.75" thickBot="1" x14ac:dyDescent="0.3">
      <c r="B63" s="72">
        <f t="shared" si="0"/>
        <v>45</v>
      </c>
      <c r="C63" s="73">
        <f t="shared" si="1"/>
        <v>46296</v>
      </c>
      <c r="D63" s="76">
        <f t="shared" si="2"/>
        <v>1322.6883136952679</v>
      </c>
      <c r="E63" s="75">
        <f t="shared" si="3"/>
        <v>408.18130873163261</v>
      </c>
      <c r="F63" s="75">
        <f t="shared" si="4"/>
        <v>914.50700496363527</v>
      </c>
      <c r="G63" s="75">
        <f t="shared" si="5"/>
        <v>82943.134174541061</v>
      </c>
      <c r="H63" s="58"/>
      <c r="I63" s="58"/>
    </row>
    <row r="64" spans="2:9" ht="15.75" thickBot="1" x14ac:dyDescent="0.3">
      <c r="B64" s="72">
        <f t="shared" si="0"/>
        <v>46</v>
      </c>
      <c r="C64" s="73">
        <f t="shared" si="1"/>
        <v>46327</v>
      </c>
      <c r="D64" s="76">
        <f t="shared" si="2"/>
        <v>1322.6883136952679</v>
      </c>
      <c r="E64" s="75">
        <f t="shared" si="3"/>
        <v>403.72989964261166</v>
      </c>
      <c r="F64" s="75">
        <f t="shared" si="4"/>
        <v>918.95841405265628</v>
      </c>
      <c r="G64" s="75">
        <f t="shared" si="5"/>
        <v>82024.175760488404</v>
      </c>
      <c r="H64" s="58"/>
      <c r="I64" s="58"/>
    </row>
    <row r="65" spans="2:9" ht="15.75" thickBot="1" x14ac:dyDescent="0.3">
      <c r="B65" s="72">
        <f t="shared" si="0"/>
        <v>47</v>
      </c>
      <c r="C65" s="73">
        <f t="shared" si="1"/>
        <v>46357</v>
      </c>
      <c r="D65" s="76">
        <f t="shared" si="2"/>
        <v>1322.6883136952679</v>
      </c>
      <c r="E65" s="75">
        <f t="shared" si="3"/>
        <v>399.25682309476292</v>
      </c>
      <c r="F65" s="75">
        <f t="shared" si="4"/>
        <v>923.43149060050496</v>
      </c>
      <c r="G65" s="75">
        <f t="shared" si="5"/>
        <v>81100.744269887902</v>
      </c>
      <c r="H65" s="58"/>
      <c r="I65" s="58"/>
    </row>
    <row r="66" spans="2:9" ht="15.75" thickBot="1" x14ac:dyDescent="0.3">
      <c r="B66" s="72">
        <f t="shared" si="0"/>
        <v>48</v>
      </c>
      <c r="C66" s="73">
        <f t="shared" si="1"/>
        <v>46388</v>
      </c>
      <c r="D66" s="76">
        <f t="shared" si="2"/>
        <v>1322.6883136952679</v>
      </c>
      <c r="E66" s="75">
        <f t="shared" si="3"/>
        <v>394.76197362063488</v>
      </c>
      <c r="F66" s="75">
        <f t="shared" si="4"/>
        <v>927.926340074633</v>
      </c>
      <c r="G66" s="75">
        <f t="shared" si="5"/>
        <v>80172.817929813275</v>
      </c>
      <c r="H66" s="58"/>
      <c r="I66" s="58"/>
    </row>
    <row r="67" spans="2:9" ht="15.75" thickBot="1" x14ac:dyDescent="0.3">
      <c r="B67" s="72">
        <f t="shared" si="0"/>
        <v>49</v>
      </c>
      <c r="C67" s="73">
        <f t="shared" si="1"/>
        <v>46419</v>
      </c>
      <c r="D67" s="76">
        <f t="shared" si="2"/>
        <v>1322.6883136952679</v>
      </c>
      <c r="E67" s="75">
        <f t="shared" si="3"/>
        <v>390.24524523940789</v>
      </c>
      <c r="F67" s="75">
        <f t="shared" si="4"/>
        <v>932.44306845585993</v>
      </c>
      <c r="G67" s="75">
        <f t="shared" si="5"/>
        <v>79240.374861357413</v>
      </c>
      <c r="H67" s="58"/>
      <c r="I67" s="58"/>
    </row>
    <row r="68" spans="2:9" ht="15.75" thickBot="1" x14ac:dyDescent="0.3">
      <c r="B68" s="72">
        <f t="shared" si="0"/>
        <v>50</v>
      </c>
      <c r="C68" s="73">
        <f t="shared" si="1"/>
        <v>46447</v>
      </c>
      <c r="D68" s="76">
        <f t="shared" si="2"/>
        <v>1322.6883136952679</v>
      </c>
      <c r="E68" s="75">
        <f t="shared" si="3"/>
        <v>385.70653145439536</v>
      </c>
      <c r="F68" s="75">
        <f t="shared" si="4"/>
        <v>936.98178224087246</v>
      </c>
      <c r="G68" s="75">
        <f t="shared" si="5"/>
        <v>78303.393079116548</v>
      </c>
      <c r="H68" s="58"/>
      <c r="I68" s="58"/>
    </row>
    <row r="69" spans="2:9" ht="15.75" thickBot="1" x14ac:dyDescent="0.3">
      <c r="B69" s="72">
        <f t="shared" si="0"/>
        <v>51</v>
      </c>
      <c r="C69" s="73">
        <f t="shared" si="1"/>
        <v>46478</v>
      </c>
      <c r="D69" s="76">
        <f t="shared" si="2"/>
        <v>1322.6883136952679</v>
      </c>
      <c r="E69" s="75">
        <f t="shared" si="3"/>
        <v>381.14572525053268</v>
      </c>
      <c r="F69" s="75">
        <f t="shared" si="4"/>
        <v>941.5425884447352</v>
      </c>
      <c r="G69" s="75">
        <f t="shared" si="5"/>
        <v>77361.850490671815</v>
      </c>
      <c r="H69" s="58"/>
      <c r="I69" s="58"/>
    </row>
    <row r="70" spans="2:9" ht="15.75" thickBot="1" x14ac:dyDescent="0.3">
      <c r="B70" s="72">
        <f t="shared" si="0"/>
        <v>52</v>
      </c>
      <c r="C70" s="73">
        <f t="shared" si="1"/>
        <v>46508</v>
      </c>
      <c r="D70" s="76">
        <f t="shared" si="2"/>
        <v>1322.6883136952679</v>
      </c>
      <c r="E70" s="75">
        <f t="shared" si="3"/>
        <v>376.56271909185398</v>
      </c>
      <c r="F70" s="75">
        <f t="shared" si="4"/>
        <v>946.1255946034139</v>
      </c>
      <c r="G70" s="75">
        <f t="shared" si="5"/>
        <v>76415.724896068408</v>
      </c>
      <c r="H70" s="58"/>
      <c r="I70" s="58"/>
    </row>
    <row r="71" spans="2:9" ht="15.75" thickBot="1" x14ac:dyDescent="0.3">
      <c r="B71" s="72">
        <f t="shared" si="0"/>
        <v>53</v>
      </c>
      <c r="C71" s="73">
        <f t="shared" si="1"/>
        <v>46539</v>
      </c>
      <c r="D71" s="76">
        <f t="shared" si="2"/>
        <v>1322.6883136952679</v>
      </c>
      <c r="E71" s="75">
        <f t="shared" si="3"/>
        <v>371.95740491895663</v>
      </c>
      <c r="F71" s="75">
        <f t="shared" si="4"/>
        <v>950.73090877631125</v>
      </c>
      <c r="G71" s="75">
        <f t="shared" si="5"/>
        <v>75464.993987292095</v>
      </c>
      <c r="H71" s="58"/>
      <c r="I71" s="58"/>
    </row>
    <row r="72" spans="2:9" ht="15.75" thickBot="1" x14ac:dyDescent="0.3">
      <c r="B72" s="72">
        <f t="shared" si="0"/>
        <v>54</v>
      </c>
      <c r="C72" s="73">
        <f t="shared" si="1"/>
        <v>46569</v>
      </c>
      <c r="D72" s="76">
        <f t="shared" si="2"/>
        <v>1322.6883136952679</v>
      </c>
      <c r="E72" s="75">
        <f t="shared" si="3"/>
        <v>367.32967414645339</v>
      </c>
      <c r="F72" s="75">
        <f t="shared" si="4"/>
        <v>955.35863954881449</v>
      </c>
      <c r="G72" s="75">
        <f t="shared" si="5"/>
        <v>74509.635347743286</v>
      </c>
      <c r="H72" s="58"/>
      <c r="I72" s="58"/>
    </row>
    <row r="73" spans="2:9" ht="15.75" thickBot="1" x14ac:dyDescent="0.3">
      <c r="B73" s="72">
        <f t="shared" si="0"/>
        <v>55</v>
      </c>
      <c r="C73" s="73">
        <f t="shared" si="1"/>
        <v>46600</v>
      </c>
      <c r="D73" s="76">
        <f t="shared" si="2"/>
        <v>1322.6883136952679</v>
      </c>
      <c r="E73" s="75">
        <f t="shared" si="3"/>
        <v>362.67941766041224</v>
      </c>
      <c r="F73" s="75">
        <f t="shared" si="4"/>
        <v>960.00889603485564</v>
      </c>
      <c r="G73" s="75">
        <f t="shared" si="5"/>
        <v>73549.626451708435</v>
      </c>
      <c r="H73" s="58"/>
      <c r="I73" s="58"/>
    </row>
    <row r="74" spans="2:9" ht="15.75" thickBot="1" x14ac:dyDescent="0.3">
      <c r="B74" s="72">
        <f t="shared" si="0"/>
        <v>56</v>
      </c>
      <c r="C74" s="73">
        <f t="shared" si="1"/>
        <v>46631</v>
      </c>
      <c r="D74" s="76">
        <f t="shared" si="2"/>
        <v>1322.6883136952679</v>
      </c>
      <c r="E74" s="75">
        <f t="shared" si="3"/>
        <v>358.00652581578339</v>
      </c>
      <c r="F74" s="75">
        <f t="shared" si="4"/>
        <v>964.68178787948455</v>
      </c>
      <c r="G74" s="75">
        <f t="shared" si="5"/>
        <v>72584.944663828952</v>
      </c>
      <c r="H74" s="58"/>
      <c r="I74" s="58"/>
    </row>
    <row r="75" spans="2:9" ht="15.75" thickBot="1" x14ac:dyDescent="0.3">
      <c r="B75" s="72">
        <f t="shared" si="0"/>
        <v>57</v>
      </c>
      <c r="C75" s="73">
        <f t="shared" si="1"/>
        <v>46661</v>
      </c>
      <c r="D75" s="76">
        <f t="shared" si="2"/>
        <v>1322.6883136952679</v>
      </c>
      <c r="E75" s="75">
        <f t="shared" si="3"/>
        <v>353.31088843381451</v>
      </c>
      <c r="F75" s="75">
        <f t="shared" si="4"/>
        <v>969.37742526145337</v>
      </c>
      <c r="G75" s="75">
        <f t="shared" si="5"/>
        <v>71615.567238567499</v>
      </c>
      <c r="H75" s="58"/>
      <c r="I75" s="58"/>
    </row>
    <row r="76" spans="2:9" ht="15.75" thickBot="1" x14ac:dyDescent="0.3">
      <c r="B76" s="72">
        <f t="shared" si="0"/>
        <v>58</v>
      </c>
      <c r="C76" s="73">
        <f t="shared" si="1"/>
        <v>46692</v>
      </c>
      <c r="D76" s="76">
        <f t="shared" si="2"/>
        <v>1322.6883136952679</v>
      </c>
      <c r="E76" s="75">
        <f t="shared" si="3"/>
        <v>348.59239479945234</v>
      </c>
      <c r="F76" s="75">
        <f t="shared" si="4"/>
        <v>974.09591889581554</v>
      </c>
      <c r="G76" s="75">
        <f t="shared" si="5"/>
        <v>70641.471319671677</v>
      </c>
      <c r="H76" s="58"/>
      <c r="I76" s="58"/>
    </row>
    <row r="77" spans="2:9" ht="15.75" thickBot="1" x14ac:dyDescent="0.3">
      <c r="B77" s="72">
        <f t="shared" si="0"/>
        <v>59</v>
      </c>
      <c r="C77" s="73">
        <f t="shared" si="1"/>
        <v>46722</v>
      </c>
      <c r="D77" s="76">
        <f t="shared" si="2"/>
        <v>1322.6883136952679</v>
      </c>
      <c r="E77" s="75">
        <f t="shared" si="3"/>
        <v>343.85093365873263</v>
      </c>
      <c r="F77" s="75">
        <f t="shared" si="4"/>
        <v>978.83738003653525</v>
      </c>
      <c r="G77" s="75">
        <f t="shared" si="5"/>
        <v>69662.63393963514</v>
      </c>
      <c r="H77" s="58"/>
      <c r="I77" s="58"/>
    </row>
    <row r="78" spans="2:9" ht="15.75" thickBot="1" x14ac:dyDescent="0.3">
      <c r="B78" s="72">
        <f t="shared" si="0"/>
        <v>60</v>
      </c>
      <c r="C78" s="73">
        <f t="shared" si="1"/>
        <v>46753</v>
      </c>
      <c r="D78" s="76">
        <f t="shared" si="2"/>
        <v>1322.6883136952679</v>
      </c>
      <c r="E78" s="75">
        <f t="shared" si="3"/>
        <v>339.08639321615686</v>
      </c>
      <c r="F78" s="75">
        <f t="shared" si="4"/>
        <v>983.60192047911096</v>
      </c>
      <c r="G78" s="75">
        <f t="shared" si="5"/>
        <v>68679.032019156031</v>
      </c>
      <c r="H78" s="58"/>
      <c r="I78" s="58"/>
    </row>
    <row r="79" spans="2:9" ht="15.75" thickBot="1" x14ac:dyDescent="0.3">
      <c r="B79" s="72">
        <f t="shared" si="0"/>
        <v>61</v>
      </c>
      <c r="C79" s="73">
        <f t="shared" si="1"/>
        <v>46784</v>
      </c>
      <c r="D79" s="76">
        <f t="shared" si="2"/>
        <v>1322.6883136952679</v>
      </c>
      <c r="E79" s="75">
        <f t="shared" si="3"/>
        <v>334.29866113205628</v>
      </c>
      <c r="F79" s="75">
        <f t="shared" si="4"/>
        <v>988.3896525632116</v>
      </c>
      <c r="G79" s="75">
        <f t="shared" si="5"/>
        <v>67690.642366592816</v>
      </c>
      <c r="H79" s="58"/>
      <c r="I79" s="58"/>
    </row>
    <row r="80" spans="2:9" ht="15.75" thickBot="1" x14ac:dyDescent="0.3">
      <c r="B80" s="72">
        <f t="shared" si="0"/>
        <v>62</v>
      </c>
      <c r="C80" s="73">
        <f t="shared" si="1"/>
        <v>46813</v>
      </c>
      <c r="D80" s="76">
        <f t="shared" si="2"/>
        <v>1322.6883136952679</v>
      </c>
      <c r="E80" s="75">
        <f t="shared" si="3"/>
        <v>329.48762451994298</v>
      </c>
      <c r="F80" s="75">
        <f t="shared" si="4"/>
        <v>993.2006891753249</v>
      </c>
      <c r="G80" s="75">
        <f t="shared" si="5"/>
        <v>66697.44167741749</v>
      </c>
      <c r="H80" s="58"/>
      <c r="I80" s="58"/>
    </row>
    <row r="81" spans="2:9" ht="15.75" thickBot="1" x14ac:dyDescent="0.3">
      <c r="B81" s="72">
        <f t="shared" si="0"/>
        <v>63</v>
      </c>
      <c r="C81" s="73">
        <f t="shared" si="1"/>
        <v>46844</v>
      </c>
      <c r="D81" s="76">
        <f t="shared" si="2"/>
        <v>1322.6883136952679</v>
      </c>
      <c r="E81" s="75">
        <f t="shared" si="3"/>
        <v>324.65316994384852</v>
      </c>
      <c r="F81" s="75">
        <f t="shared" si="4"/>
        <v>998.03514375141935</v>
      </c>
      <c r="G81" s="75">
        <f t="shared" si="5"/>
        <v>65699.406533666071</v>
      </c>
      <c r="H81" s="58"/>
      <c r="I81" s="58"/>
    </row>
    <row r="82" spans="2:9" ht="15.75" thickBot="1" x14ac:dyDescent="0.3">
      <c r="B82" s="72">
        <f t="shared" si="0"/>
        <v>64</v>
      </c>
      <c r="C82" s="73">
        <f t="shared" si="1"/>
        <v>46874</v>
      </c>
      <c r="D82" s="76">
        <f t="shared" si="2"/>
        <v>1322.6883136952679</v>
      </c>
      <c r="E82" s="75">
        <f t="shared" si="3"/>
        <v>319.79518341564903</v>
      </c>
      <c r="F82" s="75">
        <f t="shared" si="4"/>
        <v>1002.8931302796188</v>
      </c>
      <c r="G82" s="75">
        <f t="shared" si="5"/>
        <v>64696.513403386452</v>
      </c>
      <c r="H82" s="58"/>
      <c r="I82" s="58"/>
    </row>
    <row r="83" spans="2:9" ht="15.75" thickBot="1" x14ac:dyDescent="0.3">
      <c r="B83" s="72">
        <f t="shared" ref="B83:B146" si="6">IFERROR(IF(G82&lt;=0,"",B82+1),"")</f>
        <v>65</v>
      </c>
      <c r="C83" s="73">
        <f t="shared" ref="C83:C146" si="7">IF($E$9="End of the Period",IF(B83="","",IF(OR(payment_frequency="Weekly",payment_frequency="Bi-weekly",payment_frequency="Semi-monthly"),first_payment_date+B83*VLOOKUP(payment_frequency,periodic_table,2,0),EDATE(first_payment_date,B83*VLOOKUP(payment_frequency,periodic_table,2,0)))),IF(B83="","",IF(OR(payment_frequency="Weekly",payment_frequency="Bi-weekly",payment_frequency="Semi-monthly"),first_payment_date+(B83-1)*VLOOKUP(payment_frequency,periodic_table,2,0),EDATE(first_payment_date,(B83-1)*VLOOKUP(payment_frequency,periodic_table,2,0)))))</f>
        <v>46905</v>
      </c>
      <c r="D83" s="76">
        <f t="shared" ref="D83:D146" si="8">IF(B83="","",IF(G82&lt;payment,G82*(1+rate),payment))</f>
        <v>1322.6883136952679</v>
      </c>
      <c r="E83" s="75">
        <f t="shared" ref="E83:E146" si="9">IF(AND(payment_type=1,B83=1),0,IF(B83="","",G82*rate))</f>
        <v>314.91355039237783</v>
      </c>
      <c r="F83" s="75">
        <f t="shared" si="4"/>
        <v>1007.7747633028901</v>
      </c>
      <c r="G83" s="75">
        <f t="shared" si="5"/>
        <v>63688.73864008356</v>
      </c>
      <c r="H83" s="58"/>
      <c r="I83" s="58"/>
    </row>
    <row r="84" spans="2:9" ht="15.75" thickBot="1" x14ac:dyDescent="0.3">
      <c r="B84" s="72">
        <f t="shared" si="6"/>
        <v>66</v>
      </c>
      <c r="C84" s="73">
        <f t="shared" si="7"/>
        <v>46935</v>
      </c>
      <c r="D84" s="76">
        <f t="shared" si="8"/>
        <v>1322.6883136952679</v>
      </c>
      <c r="E84" s="75">
        <f t="shared" si="9"/>
        <v>310.00815577352438</v>
      </c>
      <c r="F84" s="75">
        <f t="shared" ref="F84:F147" si="10">IF(B84="","",D84-E84)</f>
        <v>1012.6801579217436</v>
      </c>
      <c r="G84" s="75">
        <f t="shared" ref="G84:G147" si="11">IFERROR(IF(F84&lt;=0,"",G83-F84),"")</f>
        <v>62676.058482161818</v>
      </c>
      <c r="H84" s="58"/>
      <c r="I84" s="58"/>
    </row>
    <row r="85" spans="2:9" ht="15.75" thickBot="1" x14ac:dyDescent="0.3">
      <c r="B85" s="72">
        <f t="shared" si="6"/>
        <v>67</v>
      </c>
      <c r="C85" s="73">
        <f t="shared" si="7"/>
        <v>46966</v>
      </c>
      <c r="D85" s="76">
        <f t="shared" si="8"/>
        <v>1322.6883136952679</v>
      </c>
      <c r="E85" s="75">
        <f t="shared" si="9"/>
        <v>305.07888389832073</v>
      </c>
      <c r="F85" s="75">
        <f t="shared" si="10"/>
        <v>1017.6094297969471</v>
      </c>
      <c r="G85" s="75">
        <f t="shared" si="11"/>
        <v>61658.449052364871</v>
      </c>
      <c r="H85" s="58"/>
      <c r="I85" s="58"/>
    </row>
    <row r="86" spans="2:9" ht="15.75" thickBot="1" x14ac:dyDescent="0.3">
      <c r="B86" s="72">
        <f t="shared" si="6"/>
        <v>68</v>
      </c>
      <c r="C86" s="73">
        <f t="shared" si="7"/>
        <v>46997</v>
      </c>
      <c r="D86" s="76">
        <f t="shared" si="8"/>
        <v>1322.6883136952679</v>
      </c>
      <c r="E86" s="75">
        <f t="shared" si="9"/>
        <v>300.12561854301418</v>
      </c>
      <c r="F86" s="75">
        <f t="shared" si="10"/>
        <v>1022.5626951522537</v>
      </c>
      <c r="G86" s="75">
        <f t="shared" si="11"/>
        <v>60635.886357212614</v>
      </c>
      <c r="H86" s="58"/>
      <c r="I86" s="58"/>
    </row>
    <row r="87" spans="2:9" ht="15.75" thickBot="1" x14ac:dyDescent="0.3">
      <c r="B87" s="72">
        <f t="shared" si="6"/>
        <v>69</v>
      </c>
      <c r="C87" s="73">
        <f t="shared" si="7"/>
        <v>47027</v>
      </c>
      <c r="D87" s="76">
        <f t="shared" si="8"/>
        <v>1322.6883136952679</v>
      </c>
      <c r="E87" s="75">
        <f t="shared" si="9"/>
        <v>295.1482429181271</v>
      </c>
      <c r="F87" s="75">
        <f t="shared" si="10"/>
        <v>1027.5400707771407</v>
      </c>
      <c r="G87" s="75">
        <f t="shared" si="11"/>
        <v>59608.346286435473</v>
      </c>
      <c r="H87" s="58"/>
      <c r="I87" s="58"/>
    </row>
    <row r="88" spans="2:9" ht="15.75" thickBot="1" x14ac:dyDescent="0.3">
      <c r="B88" s="72">
        <f t="shared" si="6"/>
        <v>70</v>
      </c>
      <c r="C88" s="73">
        <f t="shared" si="7"/>
        <v>47058</v>
      </c>
      <c r="D88" s="76">
        <f t="shared" si="8"/>
        <v>1322.6883136952679</v>
      </c>
      <c r="E88" s="75">
        <f t="shared" si="9"/>
        <v>290.14663966570316</v>
      </c>
      <c r="F88" s="75">
        <f t="shared" si="10"/>
        <v>1032.5416740295648</v>
      </c>
      <c r="G88" s="75">
        <f t="shared" si="11"/>
        <v>58575.804612405911</v>
      </c>
      <c r="H88" s="58"/>
      <c r="I88" s="58"/>
    </row>
    <row r="89" spans="2:9" ht="15.75" thickBot="1" x14ac:dyDescent="0.3">
      <c r="B89" s="72">
        <f t="shared" si="6"/>
        <v>71</v>
      </c>
      <c r="C89" s="73">
        <f t="shared" si="7"/>
        <v>47088</v>
      </c>
      <c r="D89" s="76">
        <f t="shared" si="8"/>
        <v>1322.6883136952679</v>
      </c>
      <c r="E89" s="75">
        <f t="shared" si="9"/>
        <v>285.12069085654036</v>
      </c>
      <c r="F89" s="75">
        <f t="shared" si="10"/>
        <v>1037.5676228387274</v>
      </c>
      <c r="G89" s="75">
        <f t="shared" si="11"/>
        <v>57538.236989567187</v>
      </c>
      <c r="H89" s="58"/>
      <c r="I89" s="58"/>
    </row>
    <row r="90" spans="2:9" ht="15.75" thickBot="1" x14ac:dyDescent="0.3">
      <c r="B90" s="72">
        <f t="shared" si="6"/>
        <v>72</v>
      </c>
      <c r="C90" s="73">
        <f t="shared" si="7"/>
        <v>47119</v>
      </c>
      <c r="D90" s="76">
        <f t="shared" si="8"/>
        <v>1322.6883136952679</v>
      </c>
      <c r="E90" s="75">
        <f t="shared" si="9"/>
        <v>280.07027798741007</v>
      </c>
      <c r="F90" s="75">
        <f t="shared" si="10"/>
        <v>1042.6180357078579</v>
      </c>
      <c r="G90" s="75">
        <f t="shared" si="11"/>
        <v>56495.618953859332</v>
      </c>
      <c r="H90" s="58"/>
      <c r="I90" s="58"/>
    </row>
    <row r="91" spans="2:9" ht="15.75" thickBot="1" x14ac:dyDescent="0.3">
      <c r="B91" s="72">
        <f t="shared" si="6"/>
        <v>73</v>
      </c>
      <c r="C91" s="73">
        <f t="shared" si="7"/>
        <v>47150</v>
      </c>
      <c r="D91" s="76">
        <f t="shared" si="8"/>
        <v>1322.6883136952679</v>
      </c>
      <c r="E91" s="75">
        <f t="shared" si="9"/>
        <v>274.99528197826345</v>
      </c>
      <c r="F91" s="75">
        <f t="shared" si="10"/>
        <v>1047.6930317170045</v>
      </c>
      <c r="G91" s="75">
        <f t="shared" si="11"/>
        <v>55447.925922142327</v>
      </c>
      <c r="H91" s="58"/>
      <c r="I91" s="58"/>
    </row>
    <row r="92" spans="2:9" ht="15.75" thickBot="1" x14ac:dyDescent="0.3">
      <c r="B92" s="72">
        <f t="shared" si="6"/>
        <v>74</v>
      </c>
      <c r="C92" s="73">
        <f t="shared" si="7"/>
        <v>47178</v>
      </c>
      <c r="D92" s="76">
        <f t="shared" si="8"/>
        <v>1322.6883136952679</v>
      </c>
      <c r="E92" s="75">
        <f t="shared" si="9"/>
        <v>269.89558316942333</v>
      </c>
      <c r="F92" s="75">
        <f t="shared" si="10"/>
        <v>1052.7927305258445</v>
      </c>
      <c r="G92" s="75">
        <f t="shared" si="11"/>
        <v>54395.133191616485</v>
      </c>
      <c r="H92" s="58"/>
      <c r="I92" s="58"/>
    </row>
    <row r="93" spans="2:9" ht="15.75" thickBot="1" x14ac:dyDescent="0.3">
      <c r="B93" s="72">
        <f t="shared" si="6"/>
        <v>75</v>
      </c>
      <c r="C93" s="73">
        <f t="shared" si="7"/>
        <v>47209</v>
      </c>
      <c r="D93" s="76">
        <f t="shared" si="8"/>
        <v>1322.6883136952679</v>
      </c>
      <c r="E93" s="75">
        <f t="shared" si="9"/>
        <v>264.77106131876326</v>
      </c>
      <c r="F93" s="75">
        <f t="shared" si="10"/>
        <v>1057.9172523765046</v>
      </c>
      <c r="G93" s="75">
        <f t="shared" si="11"/>
        <v>53337.215939239977</v>
      </c>
      <c r="H93" s="58"/>
      <c r="I93" s="58"/>
    </row>
    <row r="94" spans="2:9" ht="15.75" thickBot="1" x14ac:dyDescent="0.3">
      <c r="B94" s="72">
        <f t="shared" si="6"/>
        <v>76</v>
      </c>
      <c r="C94" s="73">
        <f t="shared" si="7"/>
        <v>47239</v>
      </c>
      <c r="D94" s="76">
        <f t="shared" si="8"/>
        <v>1322.6883136952679</v>
      </c>
      <c r="E94" s="75">
        <f t="shared" si="9"/>
        <v>259.62159559887181</v>
      </c>
      <c r="F94" s="75">
        <f t="shared" si="10"/>
        <v>1063.066718096396</v>
      </c>
      <c r="G94" s="75">
        <f t="shared" si="11"/>
        <v>52274.149221143583</v>
      </c>
      <c r="H94" s="58"/>
      <c r="I94" s="58"/>
    </row>
    <row r="95" spans="2:9" ht="15.75" thickBot="1" x14ac:dyDescent="0.3">
      <c r="B95" s="72">
        <f t="shared" si="6"/>
        <v>77</v>
      </c>
      <c r="C95" s="73">
        <f t="shared" si="7"/>
        <v>47270</v>
      </c>
      <c r="D95" s="76">
        <f t="shared" si="8"/>
        <v>1322.6883136952679</v>
      </c>
      <c r="E95" s="75">
        <f t="shared" si="9"/>
        <v>254.44706459420433</v>
      </c>
      <c r="F95" s="75">
        <f t="shared" si="10"/>
        <v>1068.2412491010637</v>
      </c>
      <c r="G95" s="75">
        <f t="shared" si="11"/>
        <v>51205.907972042522</v>
      </c>
      <c r="H95" s="58"/>
      <c r="I95" s="58"/>
    </row>
    <row r="96" spans="2:9" ht="15.75" thickBot="1" x14ac:dyDescent="0.3">
      <c r="B96" s="72">
        <f t="shared" si="6"/>
        <v>78</v>
      </c>
      <c r="C96" s="73">
        <f t="shared" si="7"/>
        <v>47300</v>
      </c>
      <c r="D96" s="76">
        <f t="shared" si="8"/>
        <v>1322.6883136952679</v>
      </c>
      <c r="E96" s="75">
        <f t="shared" si="9"/>
        <v>249.2473462982197</v>
      </c>
      <c r="F96" s="75">
        <f t="shared" si="10"/>
        <v>1073.4409673970481</v>
      </c>
      <c r="G96" s="75">
        <f t="shared" si="11"/>
        <v>50132.46700464547</v>
      </c>
      <c r="H96" s="58"/>
      <c r="I96" s="58"/>
    </row>
    <row r="97" spans="2:9" ht="15.75" thickBot="1" x14ac:dyDescent="0.3">
      <c r="B97" s="72">
        <f t="shared" si="6"/>
        <v>79</v>
      </c>
      <c r="C97" s="73">
        <f t="shared" si="7"/>
        <v>47331</v>
      </c>
      <c r="D97" s="76">
        <f t="shared" si="8"/>
        <v>1322.6883136952679</v>
      </c>
      <c r="E97" s="75">
        <f t="shared" si="9"/>
        <v>244.02231811050379</v>
      </c>
      <c r="F97" s="75">
        <f t="shared" si="10"/>
        <v>1078.665995584764</v>
      </c>
      <c r="G97" s="75">
        <f t="shared" si="11"/>
        <v>49053.801009060706</v>
      </c>
      <c r="H97" s="58"/>
      <c r="I97" s="58"/>
    </row>
    <row r="98" spans="2:9" ht="15.75" thickBot="1" x14ac:dyDescent="0.3">
      <c r="B98" s="72">
        <f t="shared" si="6"/>
        <v>80</v>
      </c>
      <c r="C98" s="73">
        <f t="shared" si="7"/>
        <v>47362</v>
      </c>
      <c r="D98" s="76">
        <f t="shared" si="8"/>
        <v>1322.6883136952679</v>
      </c>
      <c r="E98" s="75">
        <f t="shared" si="9"/>
        <v>238.77185683387884</v>
      </c>
      <c r="F98" s="75">
        <f t="shared" si="10"/>
        <v>1083.916456861389</v>
      </c>
      <c r="G98" s="75">
        <f t="shared" si="11"/>
        <v>47969.884552199313</v>
      </c>
      <c r="H98" s="58"/>
      <c r="I98" s="58"/>
    </row>
    <row r="99" spans="2:9" ht="15.75" thickBot="1" x14ac:dyDescent="0.3">
      <c r="B99" s="72">
        <f t="shared" si="6"/>
        <v>81</v>
      </c>
      <c r="C99" s="73">
        <f t="shared" si="7"/>
        <v>47392</v>
      </c>
      <c r="D99" s="76">
        <f t="shared" si="8"/>
        <v>1322.6883136952679</v>
      </c>
      <c r="E99" s="75">
        <f t="shared" si="9"/>
        <v>233.49583867149855</v>
      </c>
      <c r="F99" s="75">
        <f t="shared" si="10"/>
        <v>1089.1924750237692</v>
      </c>
      <c r="G99" s="75">
        <f t="shared" si="11"/>
        <v>46880.692077175547</v>
      </c>
      <c r="H99" s="58"/>
      <c r="I99" s="58"/>
    </row>
    <row r="100" spans="2:9" ht="15.75" thickBot="1" x14ac:dyDescent="0.3">
      <c r="B100" s="72">
        <f t="shared" si="6"/>
        <v>82</v>
      </c>
      <c r="C100" s="73">
        <f t="shared" si="7"/>
        <v>47423</v>
      </c>
      <c r="D100" s="76">
        <f t="shared" si="8"/>
        <v>1322.6883136952679</v>
      </c>
      <c r="E100" s="75">
        <f t="shared" si="9"/>
        <v>228.1941392239292</v>
      </c>
      <c r="F100" s="75">
        <f t="shared" si="10"/>
        <v>1094.4941744713387</v>
      </c>
      <c r="G100" s="75">
        <f t="shared" si="11"/>
        <v>45786.197902704211</v>
      </c>
      <c r="H100" s="58"/>
      <c r="I100" s="58"/>
    </row>
    <row r="101" spans="2:9" ht="15.75" thickBot="1" x14ac:dyDescent="0.3">
      <c r="B101" s="72">
        <f t="shared" si="6"/>
        <v>83</v>
      </c>
      <c r="C101" s="73">
        <f t="shared" si="7"/>
        <v>47453</v>
      </c>
      <c r="D101" s="76">
        <f t="shared" si="8"/>
        <v>1322.6883136952679</v>
      </c>
      <c r="E101" s="75">
        <f t="shared" si="9"/>
        <v>222.86663348621659</v>
      </c>
      <c r="F101" s="75">
        <f t="shared" si="10"/>
        <v>1099.8216802090512</v>
      </c>
      <c r="G101" s="75">
        <f t="shared" si="11"/>
        <v>44686.376222495157</v>
      </c>
      <c r="H101" s="58"/>
      <c r="I101" s="58"/>
    </row>
    <row r="102" spans="2:9" ht="15.75" thickBot="1" x14ac:dyDescent="0.3">
      <c r="B102" s="72">
        <f t="shared" si="6"/>
        <v>84</v>
      </c>
      <c r="C102" s="73">
        <f t="shared" si="7"/>
        <v>47484</v>
      </c>
      <c r="D102" s="76">
        <f t="shared" si="8"/>
        <v>1322.6883136952679</v>
      </c>
      <c r="E102" s="75">
        <f t="shared" si="9"/>
        <v>217.51319584493845</v>
      </c>
      <c r="F102" s="75">
        <f t="shared" si="10"/>
        <v>1105.1751178503293</v>
      </c>
      <c r="G102" s="75">
        <f t="shared" si="11"/>
        <v>43581.201104644824</v>
      </c>
      <c r="H102" s="58"/>
      <c r="I102" s="58"/>
    </row>
    <row r="103" spans="2:9" ht="15.75" thickBot="1" x14ac:dyDescent="0.3">
      <c r="B103" s="72">
        <f t="shared" si="6"/>
        <v>85</v>
      </c>
      <c r="C103" s="73">
        <f t="shared" si="7"/>
        <v>47515</v>
      </c>
      <c r="D103" s="76">
        <f t="shared" si="8"/>
        <v>1322.6883136952679</v>
      </c>
      <c r="E103" s="75">
        <f t="shared" si="9"/>
        <v>212.13370007524301</v>
      </c>
      <c r="F103" s="75">
        <f t="shared" si="10"/>
        <v>1110.5546136200248</v>
      </c>
      <c r="G103" s="75">
        <f t="shared" si="11"/>
        <v>42470.646491024796</v>
      </c>
      <c r="H103" s="58"/>
      <c r="I103" s="58"/>
    </row>
    <row r="104" spans="2:9" ht="15.75" thickBot="1" x14ac:dyDescent="0.3">
      <c r="B104" s="72">
        <f t="shared" si="6"/>
        <v>86</v>
      </c>
      <c r="C104" s="73">
        <f t="shared" si="7"/>
        <v>47543</v>
      </c>
      <c r="D104" s="76">
        <f t="shared" si="8"/>
        <v>1322.6883136952679</v>
      </c>
      <c r="E104" s="75">
        <f t="shared" si="9"/>
        <v>206.7280193378725</v>
      </c>
      <c r="F104" s="75">
        <f t="shared" si="10"/>
        <v>1115.9602943573955</v>
      </c>
      <c r="G104" s="75">
        <f t="shared" si="11"/>
        <v>41354.686196667404</v>
      </c>
      <c r="H104" s="58"/>
      <c r="I104" s="58"/>
    </row>
    <row r="105" spans="2:9" ht="15.75" thickBot="1" x14ac:dyDescent="0.3">
      <c r="B105" s="72">
        <f t="shared" si="6"/>
        <v>87</v>
      </c>
      <c r="C105" s="73">
        <f t="shared" si="7"/>
        <v>47574</v>
      </c>
      <c r="D105" s="76">
        <f t="shared" si="8"/>
        <v>1322.6883136952679</v>
      </c>
      <c r="E105" s="75">
        <f t="shared" si="9"/>
        <v>201.29602617617277</v>
      </c>
      <c r="F105" s="75">
        <f t="shared" si="10"/>
        <v>1121.3922875190951</v>
      </c>
      <c r="G105" s="75">
        <f t="shared" si="11"/>
        <v>40233.293909148306</v>
      </c>
      <c r="H105" s="58"/>
      <c r="I105" s="58"/>
    </row>
    <row r="106" spans="2:9" ht="15.75" thickBot="1" x14ac:dyDescent="0.3">
      <c r="B106" s="72">
        <f t="shared" si="6"/>
        <v>88</v>
      </c>
      <c r="C106" s="73">
        <f t="shared" si="7"/>
        <v>47604</v>
      </c>
      <c r="D106" s="76">
        <f t="shared" si="8"/>
        <v>1322.6883136952679</v>
      </c>
      <c r="E106" s="75">
        <f t="shared" si="9"/>
        <v>195.83759251308786</v>
      </c>
      <c r="F106" s="75">
        <f t="shared" si="10"/>
        <v>1126.85072118218</v>
      </c>
      <c r="G106" s="75">
        <f t="shared" si="11"/>
        <v>39106.443187966128</v>
      </c>
      <c r="H106" s="58"/>
      <c r="I106" s="58"/>
    </row>
    <row r="107" spans="2:9" ht="15.75" thickBot="1" x14ac:dyDescent="0.3">
      <c r="B107" s="72">
        <f t="shared" si="6"/>
        <v>89</v>
      </c>
      <c r="C107" s="73">
        <f t="shared" si="7"/>
        <v>47635</v>
      </c>
      <c r="D107" s="76">
        <f t="shared" si="8"/>
        <v>1322.6883136952679</v>
      </c>
      <c r="E107" s="75">
        <f t="shared" si="9"/>
        <v>190.35258964814034</v>
      </c>
      <c r="F107" s="75">
        <f t="shared" si="10"/>
        <v>1132.3357240471275</v>
      </c>
      <c r="G107" s="75">
        <f t="shared" si="11"/>
        <v>37974.107463918997</v>
      </c>
      <c r="H107" s="58"/>
      <c r="I107" s="58"/>
    </row>
    <row r="108" spans="2:9" ht="15.75" thickBot="1" x14ac:dyDescent="0.3">
      <c r="B108" s="72">
        <f t="shared" si="6"/>
        <v>90</v>
      </c>
      <c r="C108" s="73">
        <f t="shared" si="7"/>
        <v>47665</v>
      </c>
      <c r="D108" s="76">
        <f t="shared" si="8"/>
        <v>1322.6883136952679</v>
      </c>
      <c r="E108" s="75">
        <f t="shared" si="9"/>
        <v>184.84088825439659</v>
      </c>
      <c r="F108" s="75">
        <f t="shared" si="10"/>
        <v>1137.8474254408713</v>
      </c>
      <c r="G108" s="75">
        <f t="shared" si="11"/>
        <v>36836.260038478125</v>
      </c>
      <c r="H108" s="58"/>
      <c r="I108" s="58"/>
    </row>
    <row r="109" spans="2:9" ht="15.75" thickBot="1" x14ac:dyDescent="0.3">
      <c r="B109" s="72">
        <f t="shared" si="6"/>
        <v>91</v>
      </c>
      <c r="C109" s="73">
        <f t="shared" si="7"/>
        <v>47696</v>
      </c>
      <c r="D109" s="76">
        <f t="shared" si="8"/>
        <v>1322.6883136952679</v>
      </c>
      <c r="E109" s="75">
        <f t="shared" si="9"/>
        <v>179.30235837541775</v>
      </c>
      <c r="F109" s="75">
        <f t="shared" si="10"/>
        <v>1143.3859553198502</v>
      </c>
      <c r="G109" s="75">
        <f t="shared" si="11"/>
        <v>35692.874083158276</v>
      </c>
      <c r="H109" s="58"/>
      <c r="I109" s="58"/>
    </row>
    <row r="110" spans="2:9" ht="15.75" thickBot="1" x14ac:dyDescent="0.3">
      <c r="B110" s="72">
        <f t="shared" si="6"/>
        <v>92</v>
      </c>
      <c r="C110" s="73">
        <f t="shared" si="7"/>
        <v>47727</v>
      </c>
      <c r="D110" s="76">
        <f t="shared" si="8"/>
        <v>1322.6883136952679</v>
      </c>
      <c r="E110" s="75">
        <f t="shared" si="9"/>
        <v>173.7368694221953</v>
      </c>
      <c r="F110" s="75">
        <f t="shared" si="10"/>
        <v>1148.9514442730726</v>
      </c>
      <c r="G110" s="75">
        <f t="shared" si="11"/>
        <v>34543.922638885204</v>
      </c>
      <c r="H110" s="58"/>
      <c r="I110" s="58"/>
    </row>
    <row r="111" spans="2:9" ht="15.75" thickBot="1" x14ac:dyDescent="0.3">
      <c r="B111" s="72">
        <f t="shared" si="6"/>
        <v>93</v>
      </c>
      <c r="C111" s="73">
        <f t="shared" si="7"/>
        <v>47757</v>
      </c>
      <c r="D111" s="76">
        <f t="shared" si="8"/>
        <v>1322.6883136952679</v>
      </c>
      <c r="E111" s="75">
        <f t="shared" si="9"/>
        <v>168.1442901700722</v>
      </c>
      <c r="F111" s="75">
        <f t="shared" si="10"/>
        <v>1154.5440235251956</v>
      </c>
      <c r="G111" s="75">
        <f t="shared" si="11"/>
        <v>33389.378615360009</v>
      </c>
      <c r="H111" s="58"/>
      <c r="I111" s="58"/>
    </row>
    <row r="112" spans="2:9" ht="15.75" thickBot="1" x14ac:dyDescent="0.3">
      <c r="B112" s="72">
        <f t="shared" si="6"/>
        <v>94</v>
      </c>
      <c r="C112" s="73">
        <f t="shared" si="7"/>
        <v>47788</v>
      </c>
      <c r="D112" s="76">
        <f t="shared" si="8"/>
        <v>1322.6883136952679</v>
      </c>
      <c r="E112" s="75">
        <f t="shared" si="9"/>
        <v>162.52448875564869</v>
      </c>
      <c r="F112" s="75">
        <f t="shared" si="10"/>
        <v>1160.1638249396192</v>
      </c>
      <c r="G112" s="75">
        <f t="shared" si="11"/>
        <v>32229.214790420388</v>
      </c>
      <c r="H112" s="58"/>
      <c r="I112" s="58"/>
    </row>
    <row r="113" spans="2:9" ht="15.75" thickBot="1" x14ac:dyDescent="0.3">
      <c r="B113" s="72">
        <f t="shared" si="6"/>
        <v>95</v>
      </c>
      <c r="C113" s="73">
        <f t="shared" si="7"/>
        <v>47818</v>
      </c>
      <c r="D113" s="76">
        <f t="shared" si="8"/>
        <v>1322.6883136952679</v>
      </c>
      <c r="E113" s="75">
        <f t="shared" si="9"/>
        <v>156.87733267367329</v>
      </c>
      <c r="F113" s="75">
        <f t="shared" si="10"/>
        <v>1165.8109810215947</v>
      </c>
      <c r="G113" s="75">
        <f t="shared" si="11"/>
        <v>31063.403809398795</v>
      </c>
      <c r="H113" s="58"/>
      <c r="I113" s="58"/>
    </row>
    <row r="114" spans="2:9" ht="15.75" thickBot="1" x14ac:dyDescent="0.3">
      <c r="B114" s="72">
        <f t="shared" si="6"/>
        <v>96</v>
      </c>
      <c r="C114" s="73">
        <f t="shared" si="7"/>
        <v>47849</v>
      </c>
      <c r="D114" s="76">
        <f t="shared" si="8"/>
        <v>1322.6883136952679</v>
      </c>
      <c r="E114" s="75">
        <f t="shared" si="9"/>
        <v>151.20268877391851</v>
      </c>
      <c r="F114" s="75">
        <f t="shared" si="10"/>
        <v>1171.4856249213494</v>
      </c>
      <c r="G114" s="75">
        <f t="shared" si="11"/>
        <v>29891.918184477447</v>
      </c>
      <c r="H114" s="58"/>
      <c r="I114" s="58"/>
    </row>
    <row r="115" spans="2:9" ht="15.75" thickBot="1" x14ac:dyDescent="0.3">
      <c r="B115" s="72">
        <f t="shared" si="6"/>
        <v>97</v>
      </c>
      <c r="C115" s="73">
        <f t="shared" si="7"/>
        <v>47880</v>
      </c>
      <c r="D115" s="76">
        <f t="shared" si="8"/>
        <v>1322.6883136952679</v>
      </c>
      <c r="E115" s="75">
        <f t="shared" si="9"/>
        <v>145.50042325804134</v>
      </c>
      <c r="F115" s="75">
        <f t="shared" si="10"/>
        <v>1177.1878904372265</v>
      </c>
      <c r="G115" s="75">
        <f t="shared" si="11"/>
        <v>28714.730294040219</v>
      </c>
      <c r="H115" s="58"/>
      <c r="I115" s="58"/>
    </row>
    <row r="116" spans="2:9" ht="15.75" thickBot="1" x14ac:dyDescent="0.3">
      <c r="B116" s="72">
        <f t="shared" si="6"/>
        <v>98</v>
      </c>
      <c r="C116" s="73">
        <f t="shared" si="7"/>
        <v>47908</v>
      </c>
      <c r="D116" s="76">
        <f t="shared" si="8"/>
        <v>1322.6883136952679</v>
      </c>
      <c r="E116" s="75">
        <f t="shared" si="9"/>
        <v>139.77040167642863</v>
      </c>
      <c r="F116" s="75">
        <f t="shared" si="10"/>
        <v>1182.9179120188392</v>
      </c>
      <c r="G116" s="75">
        <f t="shared" si="11"/>
        <v>27531.81238202138</v>
      </c>
      <c r="H116" s="58"/>
      <c r="I116" s="58"/>
    </row>
    <row r="117" spans="2:9" ht="15.75" thickBot="1" x14ac:dyDescent="0.3">
      <c r="B117" s="72">
        <f t="shared" si="6"/>
        <v>99</v>
      </c>
      <c r="C117" s="73">
        <f t="shared" si="7"/>
        <v>47939</v>
      </c>
      <c r="D117" s="76">
        <f t="shared" si="8"/>
        <v>1322.6883136952679</v>
      </c>
      <c r="E117" s="75">
        <f t="shared" si="9"/>
        <v>134.0124889250269</v>
      </c>
      <c r="F117" s="75">
        <f t="shared" si="10"/>
        <v>1188.675824770241</v>
      </c>
      <c r="G117" s="75">
        <f t="shared" si="11"/>
        <v>26343.136557251139</v>
      </c>
      <c r="H117" s="58"/>
      <c r="I117" s="58"/>
    </row>
    <row r="118" spans="2:9" ht="15.75" thickBot="1" x14ac:dyDescent="0.3">
      <c r="B118" s="72">
        <f t="shared" si="6"/>
        <v>100</v>
      </c>
      <c r="C118" s="73">
        <f t="shared" si="7"/>
        <v>47969</v>
      </c>
      <c r="D118" s="76">
        <f t="shared" si="8"/>
        <v>1322.6883136952679</v>
      </c>
      <c r="E118" s="75">
        <f t="shared" si="9"/>
        <v>128.22654924215689</v>
      </c>
      <c r="F118" s="75">
        <f t="shared" si="10"/>
        <v>1194.4617644531111</v>
      </c>
      <c r="G118" s="75">
        <f t="shared" si="11"/>
        <v>25148.674792798029</v>
      </c>
      <c r="H118" s="58"/>
      <c r="I118" s="58"/>
    </row>
    <row r="119" spans="2:9" ht="15.75" thickBot="1" x14ac:dyDescent="0.3">
      <c r="B119" s="72">
        <f t="shared" si="6"/>
        <v>101</v>
      </c>
      <c r="C119" s="73">
        <f t="shared" si="7"/>
        <v>48000</v>
      </c>
      <c r="D119" s="76">
        <f t="shared" si="8"/>
        <v>1322.6883136952679</v>
      </c>
      <c r="E119" s="75">
        <f t="shared" si="9"/>
        <v>122.41244620531252</v>
      </c>
      <c r="F119" s="75">
        <f t="shared" si="10"/>
        <v>1200.2758674899553</v>
      </c>
      <c r="G119" s="75">
        <f t="shared" si="11"/>
        <v>23948.398925308073</v>
      </c>
      <c r="H119" s="58"/>
      <c r="I119" s="58"/>
    </row>
    <row r="120" spans="2:9" ht="15.75" thickBot="1" x14ac:dyDescent="0.3">
      <c r="B120" s="72">
        <f t="shared" si="6"/>
        <v>102</v>
      </c>
      <c r="C120" s="73">
        <f t="shared" si="7"/>
        <v>48030</v>
      </c>
      <c r="D120" s="76">
        <f t="shared" si="8"/>
        <v>1322.6883136952679</v>
      </c>
      <c r="E120" s="75">
        <f t="shared" si="9"/>
        <v>116.57004272794416</v>
      </c>
      <c r="F120" s="75">
        <f t="shared" si="10"/>
        <v>1206.1182709673237</v>
      </c>
      <c r="G120" s="75">
        <f t="shared" si="11"/>
        <v>22742.28065434075</v>
      </c>
      <c r="H120" s="58"/>
      <c r="I120" s="58"/>
    </row>
    <row r="121" spans="2:9" ht="15.75" thickBot="1" x14ac:dyDescent="0.3">
      <c r="B121" s="72">
        <f t="shared" si="6"/>
        <v>103</v>
      </c>
      <c r="C121" s="73">
        <f t="shared" si="7"/>
        <v>48061</v>
      </c>
      <c r="D121" s="76">
        <f t="shared" si="8"/>
        <v>1322.6883136952679</v>
      </c>
      <c r="E121" s="75">
        <f t="shared" si="9"/>
        <v>110.69920105622658</v>
      </c>
      <c r="F121" s="75">
        <f t="shared" si="10"/>
        <v>1211.9891126390412</v>
      </c>
      <c r="G121" s="75">
        <f t="shared" si="11"/>
        <v>21530.291541701707</v>
      </c>
      <c r="H121" s="58"/>
      <c r="I121" s="58"/>
    </row>
    <row r="122" spans="2:9" ht="15.75" thickBot="1" x14ac:dyDescent="0.3">
      <c r="B122" s="72">
        <f t="shared" si="6"/>
        <v>104</v>
      </c>
      <c r="C122" s="73">
        <f t="shared" si="7"/>
        <v>48092</v>
      </c>
      <c r="D122" s="76">
        <f t="shared" si="8"/>
        <v>1322.6883136952679</v>
      </c>
      <c r="E122" s="75">
        <f t="shared" si="9"/>
        <v>104.79978276581079</v>
      </c>
      <c r="F122" s="75">
        <f t="shared" si="10"/>
        <v>1217.8885309294571</v>
      </c>
      <c r="G122" s="75">
        <f t="shared" si="11"/>
        <v>20312.40301077225</v>
      </c>
      <c r="H122" s="58"/>
      <c r="I122" s="58"/>
    </row>
    <row r="123" spans="2:9" ht="15.75" thickBot="1" x14ac:dyDescent="0.3">
      <c r="B123" s="72">
        <f t="shared" si="6"/>
        <v>105</v>
      </c>
      <c r="C123" s="73">
        <f t="shared" si="7"/>
        <v>48122</v>
      </c>
      <c r="D123" s="76">
        <f t="shared" si="8"/>
        <v>1322.6883136952679</v>
      </c>
      <c r="E123" s="75">
        <f t="shared" si="9"/>
        <v>98.871648758560312</v>
      </c>
      <c r="F123" s="75">
        <f t="shared" si="10"/>
        <v>1223.8166649367076</v>
      </c>
      <c r="G123" s="75">
        <f t="shared" si="11"/>
        <v>19088.586345835542</v>
      </c>
      <c r="H123" s="58"/>
      <c r="I123" s="58"/>
    </row>
    <row r="124" spans="2:9" ht="15.75" thickBot="1" x14ac:dyDescent="0.3">
      <c r="B124" s="72">
        <f t="shared" si="6"/>
        <v>106</v>
      </c>
      <c r="C124" s="73">
        <f t="shared" si="7"/>
        <v>48153</v>
      </c>
      <c r="D124" s="76">
        <f t="shared" si="8"/>
        <v>1322.6883136952679</v>
      </c>
      <c r="E124" s="75">
        <f t="shared" si="9"/>
        <v>92.914659259271389</v>
      </c>
      <c r="F124" s="75">
        <f t="shared" si="10"/>
        <v>1229.7736544359964</v>
      </c>
      <c r="G124" s="75">
        <f t="shared" si="11"/>
        <v>17858.812691399544</v>
      </c>
      <c r="H124" s="58"/>
      <c r="I124" s="58"/>
    </row>
    <row r="125" spans="2:9" ht="15.75" thickBot="1" x14ac:dyDescent="0.3">
      <c r="B125" s="72">
        <f t="shared" si="6"/>
        <v>107</v>
      </c>
      <c r="C125" s="73">
        <f t="shared" si="7"/>
        <v>48183</v>
      </c>
      <c r="D125" s="76">
        <f t="shared" si="8"/>
        <v>1322.6883136952679</v>
      </c>
      <c r="E125" s="75">
        <f t="shared" si="9"/>
        <v>86.928673812377454</v>
      </c>
      <c r="F125" s="75">
        <f t="shared" si="10"/>
        <v>1235.7596398828905</v>
      </c>
      <c r="G125" s="75">
        <f t="shared" si="11"/>
        <v>16623.053051516654</v>
      </c>
      <c r="H125" s="58"/>
      <c r="I125" s="58"/>
    </row>
    <row r="126" spans="2:9" ht="15.75" thickBot="1" x14ac:dyDescent="0.3">
      <c r="B126" s="72">
        <f t="shared" si="6"/>
        <v>108</v>
      </c>
      <c r="C126" s="73">
        <f t="shared" si="7"/>
        <v>48214</v>
      </c>
      <c r="D126" s="76">
        <f t="shared" si="8"/>
        <v>1322.6883136952679</v>
      </c>
      <c r="E126" s="75">
        <f t="shared" si="9"/>
        <v>80.913551278637371</v>
      </c>
      <c r="F126" s="75">
        <f t="shared" si="10"/>
        <v>1241.7747624166304</v>
      </c>
      <c r="G126" s="75">
        <f t="shared" si="11"/>
        <v>15381.278289100024</v>
      </c>
      <c r="H126" s="58"/>
      <c r="I126" s="58"/>
    </row>
    <row r="127" spans="2:9" ht="15.75" thickBot="1" x14ac:dyDescent="0.3">
      <c r="B127" s="72">
        <f t="shared" si="6"/>
        <v>109</v>
      </c>
      <c r="C127" s="73">
        <f t="shared" si="7"/>
        <v>48245</v>
      </c>
      <c r="D127" s="76">
        <f t="shared" si="8"/>
        <v>1322.6883136952679</v>
      </c>
      <c r="E127" s="75">
        <f t="shared" si="9"/>
        <v>74.869149831807576</v>
      </c>
      <c r="F127" s="75">
        <f t="shared" si="10"/>
        <v>1247.8191638634603</v>
      </c>
      <c r="G127" s="75">
        <f t="shared" si="11"/>
        <v>14133.459125236564</v>
      </c>
      <c r="H127" s="58"/>
      <c r="I127" s="58"/>
    </row>
    <row r="128" spans="2:9" ht="15.75" thickBot="1" x14ac:dyDescent="0.3">
      <c r="B128" s="72">
        <f t="shared" si="6"/>
        <v>110</v>
      </c>
      <c r="C128" s="73">
        <f t="shared" si="7"/>
        <v>48274</v>
      </c>
      <c r="D128" s="76">
        <f t="shared" si="8"/>
        <v>1322.6883136952679</v>
      </c>
      <c r="E128" s="75">
        <f t="shared" si="9"/>
        <v>68.795326955298108</v>
      </c>
      <c r="F128" s="75">
        <f t="shared" si="10"/>
        <v>1253.8929867399697</v>
      </c>
      <c r="G128" s="75">
        <f t="shared" si="11"/>
        <v>12879.566138496595</v>
      </c>
      <c r="H128" s="58"/>
      <c r="I128" s="58"/>
    </row>
    <row r="129" spans="2:9" ht="15.75" thickBot="1" x14ac:dyDescent="0.3">
      <c r="B129" s="72">
        <f t="shared" si="6"/>
        <v>111</v>
      </c>
      <c r="C129" s="73">
        <f t="shared" si="7"/>
        <v>48305</v>
      </c>
      <c r="D129" s="76">
        <f t="shared" si="8"/>
        <v>1322.6883136952679</v>
      </c>
      <c r="E129" s="75">
        <f t="shared" si="9"/>
        <v>62.691939438812284</v>
      </c>
      <c r="F129" s="75">
        <f t="shared" si="10"/>
        <v>1259.9963742564555</v>
      </c>
      <c r="G129" s="75">
        <f t="shared" si="11"/>
        <v>11619.569764240139</v>
      </c>
      <c r="H129" s="58"/>
      <c r="I129" s="58"/>
    </row>
    <row r="130" spans="2:9" ht="15.75" thickBot="1" x14ac:dyDescent="0.3">
      <c r="B130" s="72">
        <f t="shared" si="6"/>
        <v>112</v>
      </c>
      <c r="C130" s="73">
        <f t="shared" si="7"/>
        <v>48335</v>
      </c>
      <c r="D130" s="76">
        <f t="shared" si="8"/>
        <v>1322.6883136952679</v>
      </c>
      <c r="E130" s="75">
        <f t="shared" si="9"/>
        <v>56.558843374970081</v>
      </c>
      <c r="F130" s="75">
        <f t="shared" si="10"/>
        <v>1266.1294703202977</v>
      </c>
      <c r="G130" s="75">
        <f t="shared" si="11"/>
        <v>10353.440293919841</v>
      </c>
      <c r="H130" s="58"/>
      <c r="I130" s="58"/>
    </row>
    <row r="131" spans="2:9" ht="15.75" thickBot="1" x14ac:dyDescent="0.3">
      <c r="B131" s="72">
        <f t="shared" si="6"/>
        <v>113</v>
      </c>
      <c r="C131" s="73">
        <f t="shared" si="7"/>
        <v>48366</v>
      </c>
      <c r="D131" s="76">
        <f t="shared" si="8"/>
        <v>1322.6883136952679</v>
      </c>
      <c r="E131" s="75">
        <f t="shared" si="9"/>
        <v>50.395894155915016</v>
      </c>
      <c r="F131" s="75">
        <f t="shared" si="10"/>
        <v>1272.292419539353</v>
      </c>
      <c r="G131" s="75">
        <f t="shared" si="11"/>
        <v>9081.1478743804873</v>
      </c>
      <c r="H131" s="58"/>
      <c r="I131" s="58"/>
    </row>
    <row r="132" spans="2:9" ht="15.75" thickBot="1" x14ac:dyDescent="0.3">
      <c r="B132" s="72">
        <f t="shared" si="6"/>
        <v>114</v>
      </c>
      <c r="C132" s="73">
        <f t="shared" si="7"/>
        <v>48396</v>
      </c>
      <c r="D132" s="76">
        <f t="shared" si="8"/>
        <v>1322.6883136952679</v>
      </c>
      <c r="E132" s="75">
        <f t="shared" si="9"/>
        <v>44.20294646990456</v>
      </c>
      <c r="F132" s="75">
        <f t="shared" si="10"/>
        <v>1278.4853672253632</v>
      </c>
      <c r="G132" s="75">
        <f t="shared" si="11"/>
        <v>7802.6625071551243</v>
      </c>
      <c r="H132" s="58"/>
      <c r="I132" s="58"/>
    </row>
    <row r="133" spans="2:9" ht="15.75" thickBot="1" x14ac:dyDescent="0.3">
      <c r="B133" s="72">
        <f t="shared" si="6"/>
        <v>115</v>
      </c>
      <c r="C133" s="73">
        <f t="shared" si="7"/>
        <v>48427</v>
      </c>
      <c r="D133" s="76">
        <f t="shared" si="8"/>
        <v>1322.6883136952679</v>
      </c>
      <c r="E133" s="75">
        <f t="shared" si="9"/>
        <v>37.979854297883932</v>
      </c>
      <c r="F133" s="75">
        <f t="shared" si="10"/>
        <v>1284.7084593973839</v>
      </c>
      <c r="G133" s="75">
        <f t="shared" si="11"/>
        <v>6517.9540477577402</v>
      </c>
      <c r="H133" s="58"/>
      <c r="I133" s="58"/>
    </row>
    <row r="134" spans="2:9" ht="15.75" thickBot="1" x14ac:dyDescent="0.3">
      <c r="B134" s="72">
        <f t="shared" si="6"/>
        <v>116</v>
      </c>
      <c r="C134" s="73">
        <f t="shared" si="7"/>
        <v>48458</v>
      </c>
      <c r="D134" s="76">
        <f t="shared" si="8"/>
        <v>1322.6883136952679</v>
      </c>
      <c r="E134" s="75">
        <f t="shared" si="9"/>
        <v>31.726470910043201</v>
      </c>
      <c r="F134" s="75">
        <f t="shared" si="10"/>
        <v>1290.9618427852247</v>
      </c>
      <c r="G134" s="75">
        <f t="shared" si="11"/>
        <v>5226.9922049725155</v>
      </c>
      <c r="H134" s="58"/>
      <c r="I134" s="58"/>
    </row>
    <row r="135" spans="2:9" ht="15.75" thickBot="1" x14ac:dyDescent="0.3">
      <c r="B135" s="72">
        <f t="shared" si="6"/>
        <v>117</v>
      </c>
      <c r="C135" s="73">
        <f t="shared" si="7"/>
        <v>48488</v>
      </c>
      <c r="D135" s="76">
        <f t="shared" si="8"/>
        <v>1322.6883136952679</v>
      </c>
      <c r="E135" s="75">
        <f t="shared" si="9"/>
        <v>25.442648862357675</v>
      </c>
      <c r="F135" s="75">
        <f t="shared" si="10"/>
        <v>1297.2456648329103</v>
      </c>
      <c r="G135" s="75">
        <f t="shared" si="11"/>
        <v>3929.7465401396053</v>
      </c>
      <c r="H135" s="58"/>
      <c r="I135" s="58"/>
    </row>
    <row r="136" spans="2:9" ht="15.75" thickBot="1" x14ac:dyDescent="0.3">
      <c r="B136" s="72">
        <f t="shared" si="6"/>
        <v>118</v>
      </c>
      <c r="C136" s="73">
        <f t="shared" si="7"/>
        <v>48519</v>
      </c>
      <c r="D136" s="76">
        <f t="shared" si="8"/>
        <v>1322.6883136952679</v>
      </c>
      <c r="E136" s="75">
        <f t="shared" si="9"/>
        <v>19.128239993111425</v>
      </c>
      <c r="F136" s="75">
        <f t="shared" si="10"/>
        <v>1303.5600737021564</v>
      </c>
      <c r="G136" s="75">
        <f t="shared" si="11"/>
        <v>2626.1864664374489</v>
      </c>
      <c r="H136" s="58"/>
      <c r="I136" s="58"/>
    </row>
    <row r="137" spans="2:9" ht="15.75" thickBot="1" x14ac:dyDescent="0.3">
      <c r="B137" s="72">
        <f t="shared" si="6"/>
        <v>119</v>
      </c>
      <c r="C137" s="73">
        <f t="shared" si="7"/>
        <v>48549</v>
      </c>
      <c r="D137" s="76">
        <f t="shared" si="8"/>
        <v>1322.6883136952679</v>
      </c>
      <c r="E137" s="75">
        <f t="shared" si="9"/>
        <v>12.783095419403868</v>
      </c>
      <c r="F137" s="75">
        <f t="shared" si="10"/>
        <v>1309.9052182758639</v>
      </c>
      <c r="G137" s="75">
        <f t="shared" si="11"/>
        <v>1316.2812481615849</v>
      </c>
      <c r="H137" s="58"/>
      <c r="I137" s="58"/>
    </row>
    <row r="138" spans="2:9" ht="15.75" thickBot="1" x14ac:dyDescent="0.3">
      <c r="B138" s="72">
        <f t="shared" si="6"/>
        <v>120</v>
      </c>
      <c r="C138" s="73">
        <f t="shared" si="7"/>
        <v>48580</v>
      </c>
      <c r="D138" s="76">
        <f t="shared" si="8"/>
        <v>1322.6883136952242</v>
      </c>
      <c r="E138" s="75">
        <f t="shared" si="9"/>
        <v>6.4070655336393765</v>
      </c>
      <c r="F138" s="75">
        <f t="shared" si="10"/>
        <v>1316.2812481615849</v>
      </c>
      <c r="G138" s="75">
        <f t="shared" si="11"/>
        <v>0</v>
      </c>
      <c r="H138" s="58"/>
      <c r="I138" s="58"/>
    </row>
    <row r="139" spans="2:9" ht="15.75" thickBot="1" x14ac:dyDescent="0.3">
      <c r="B139" s="72" t="str">
        <f t="shared" si="6"/>
        <v/>
      </c>
      <c r="C139" s="73" t="str">
        <f t="shared" si="7"/>
        <v/>
      </c>
      <c r="D139" s="76" t="str">
        <f t="shared" si="8"/>
        <v/>
      </c>
      <c r="E139" s="75" t="str">
        <f t="shared" si="9"/>
        <v/>
      </c>
      <c r="F139" s="75" t="str">
        <f t="shared" si="10"/>
        <v/>
      </c>
      <c r="G139" s="75" t="str">
        <f t="shared" si="11"/>
        <v/>
      </c>
      <c r="H139" s="58"/>
      <c r="I139" s="58"/>
    </row>
    <row r="140" spans="2:9" ht="15.75" thickBot="1" x14ac:dyDescent="0.3">
      <c r="B140" s="72" t="str">
        <f t="shared" si="6"/>
        <v/>
      </c>
      <c r="C140" s="73" t="str">
        <f t="shared" si="7"/>
        <v/>
      </c>
      <c r="D140" s="76" t="str">
        <f t="shared" si="8"/>
        <v/>
      </c>
      <c r="E140" s="75" t="str">
        <f t="shared" si="9"/>
        <v/>
      </c>
      <c r="F140" s="75" t="str">
        <f t="shared" si="10"/>
        <v/>
      </c>
      <c r="G140" s="75" t="str">
        <f t="shared" si="11"/>
        <v/>
      </c>
      <c r="H140" s="58"/>
      <c r="I140" s="58"/>
    </row>
    <row r="141" spans="2:9" ht="15.75" thickBot="1" x14ac:dyDescent="0.3">
      <c r="B141" s="72" t="str">
        <f t="shared" si="6"/>
        <v/>
      </c>
      <c r="C141" s="73" t="str">
        <f t="shared" si="7"/>
        <v/>
      </c>
      <c r="D141" s="76" t="str">
        <f t="shared" si="8"/>
        <v/>
      </c>
      <c r="E141" s="75" t="str">
        <f t="shared" si="9"/>
        <v/>
      </c>
      <c r="F141" s="75" t="str">
        <f t="shared" si="10"/>
        <v/>
      </c>
      <c r="G141" s="75" t="str">
        <f t="shared" si="11"/>
        <v/>
      </c>
      <c r="H141" s="58"/>
      <c r="I141" s="58"/>
    </row>
    <row r="142" spans="2:9" ht="15.75" thickBot="1" x14ac:dyDescent="0.3">
      <c r="B142" s="72" t="str">
        <f t="shared" si="6"/>
        <v/>
      </c>
      <c r="C142" s="73" t="str">
        <f t="shared" si="7"/>
        <v/>
      </c>
      <c r="D142" s="76" t="str">
        <f t="shared" si="8"/>
        <v/>
      </c>
      <c r="E142" s="75" t="str">
        <f t="shared" si="9"/>
        <v/>
      </c>
      <c r="F142" s="75" t="str">
        <f t="shared" si="10"/>
        <v/>
      </c>
      <c r="G142" s="75" t="str">
        <f t="shared" si="11"/>
        <v/>
      </c>
      <c r="H142" s="58"/>
      <c r="I142" s="58"/>
    </row>
    <row r="143" spans="2:9" ht="15.75" thickBot="1" x14ac:dyDescent="0.3">
      <c r="B143" s="72" t="str">
        <f t="shared" si="6"/>
        <v/>
      </c>
      <c r="C143" s="73" t="str">
        <f t="shared" si="7"/>
        <v/>
      </c>
      <c r="D143" s="76" t="str">
        <f t="shared" si="8"/>
        <v/>
      </c>
      <c r="E143" s="75" t="str">
        <f t="shared" si="9"/>
        <v/>
      </c>
      <c r="F143" s="75" t="str">
        <f t="shared" si="10"/>
        <v/>
      </c>
      <c r="G143" s="75" t="str">
        <f t="shared" si="11"/>
        <v/>
      </c>
      <c r="H143" s="58"/>
      <c r="I143" s="58"/>
    </row>
    <row r="144" spans="2:9" ht="15.75" thickBot="1" x14ac:dyDescent="0.3">
      <c r="B144" s="72" t="str">
        <f t="shared" si="6"/>
        <v/>
      </c>
      <c r="C144" s="73" t="str">
        <f t="shared" si="7"/>
        <v/>
      </c>
      <c r="D144" s="76" t="str">
        <f t="shared" si="8"/>
        <v/>
      </c>
      <c r="E144" s="75" t="str">
        <f t="shared" si="9"/>
        <v/>
      </c>
      <c r="F144" s="75" t="str">
        <f t="shared" si="10"/>
        <v/>
      </c>
      <c r="G144" s="75" t="str">
        <f t="shared" si="11"/>
        <v/>
      </c>
      <c r="H144" s="58"/>
      <c r="I144" s="58"/>
    </row>
    <row r="145" spans="2:9" ht="15.75" thickBot="1" x14ac:dyDescent="0.3">
      <c r="B145" s="72" t="str">
        <f t="shared" si="6"/>
        <v/>
      </c>
      <c r="C145" s="73" t="str">
        <f t="shared" si="7"/>
        <v/>
      </c>
      <c r="D145" s="76" t="str">
        <f t="shared" si="8"/>
        <v/>
      </c>
      <c r="E145" s="75" t="str">
        <f t="shared" si="9"/>
        <v/>
      </c>
      <c r="F145" s="75" t="str">
        <f t="shared" si="10"/>
        <v/>
      </c>
      <c r="G145" s="75" t="str">
        <f t="shared" si="11"/>
        <v/>
      </c>
      <c r="H145" s="58"/>
      <c r="I145" s="58"/>
    </row>
    <row r="146" spans="2:9" ht="15.75" thickBot="1" x14ac:dyDescent="0.3">
      <c r="B146" s="72" t="str">
        <f t="shared" si="6"/>
        <v/>
      </c>
      <c r="C146" s="73" t="str">
        <f t="shared" si="7"/>
        <v/>
      </c>
      <c r="D146" s="76" t="str">
        <f t="shared" si="8"/>
        <v/>
      </c>
      <c r="E146" s="75" t="str">
        <f t="shared" si="9"/>
        <v/>
      </c>
      <c r="F146" s="75" t="str">
        <f t="shared" si="10"/>
        <v/>
      </c>
      <c r="G146" s="75" t="str">
        <f t="shared" si="11"/>
        <v/>
      </c>
      <c r="H146" s="58"/>
      <c r="I146" s="58"/>
    </row>
    <row r="147" spans="2:9" ht="15.75" thickBot="1" x14ac:dyDescent="0.3">
      <c r="B147" s="72" t="str">
        <f t="shared" ref="B147:B210" si="12">IFERROR(IF(G146&lt;=0,"",B146+1),"")</f>
        <v/>
      </c>
      <c r="C147" s="73" t="str">
        <f t="shared" ref="C147:C210" si="13">IF($E$9="End of the Period",IF(B147="","",IF(OR(payment_frequency="Weekly",payment_frequency="Bi-weekly",payment_frequency="Semi-monthly"),first_payment_date+B147*VLOOKUP(payment_frequency,periodic_table,2,0),EDATE(first_payment_date,B147*VLOOKUP(payment_frequency,periodic_table,2,0)))),IF(B147="","",IF(OR(payment_frequency="Weekly",payment_frequency="Bi-weekly",payment_frequency="Semi-monthly"),first_payment_date+(B147-1)*VLOOKUP(payment_frequency,periodic_table,2,0),EDATE(first_payment_date,(B147-1)*VLOOKUP(payment_frequency,periodic_table,2,0)))))</f>
        <v/>
      </c>
      <c r="D147" s="76" t="str">
        <f t="shared" ref="D147:D210" si="14">IF(B147="","",IF(G146&lt;payment,G146*(1+rate),payment))</f>
        <v/>
      </c>
      <c r="E147" s="75" t="str">
        <f t="shared" ref="E147:E210" si="15">IF(AND(payment_type=1,B147=1),0,IF(B147="","",G146*rate))</f>
        <v/>
      </c>
      <c r="F147" s="75" t="str">
        <f t="shared" si="10"/>
        <v/>
      </c>
      <c r="G147" s="75" t="str">
        <f t="shared" si="11"/>
        <v/>
      </c>
      <c r="H147" s="58"/>
      <c r="I147" s="58"/>
    </row>
    <row r="148" spans="2:9" ht="15.75" thickBot="1" x14ac:dyDescent="0.3">
      <c r="B148" s="72" t="str">
        <f t="shared" si="12"/>
        <v/>
      </c>
      <c r="C148" s="73" t="str">
        <f t="shared" si="13"/>
        <v/>
      </c>
      <c r="D148" s="76" t="str">
        <f t="shared" si="14"/>
        <v/>
      </c>
      <c r="E148" s="75" t="str">
        <f t="shared" si="15"/>
        <v/>
      </c>
      <c r="F148" s="75" t="str">
        <f t="shared" ref="F148:F211" si="16">IF(B148="","",D148-E148)</f>
        <v/>
      </c>
      <c r="G148" s="75" t="str">
        <f t="shared" ref="G148:G211" si="17">IFERROR(IF(F148&lt;=0,"",G147-F148),"")</f>
        <v/>
      </c>
      <c r="H148" s="58"/>
      <c r="I148" s="58"/>
    </row>
    <row r="149" spans="2:9" ht="15.75" thickBot="1" x14ac:dyDescent="0.3">
      <c r="B149" s="72" t="str">
        <f t="shared" si="12"/>
        <v/>
      </c>
      <c r="C149" s="73" t="str">
        <f t="shared" si="13"/>
        <v/>
      </c>
      <c r="D149" s="76" t="str">
        <f t="shared" si="14"/>
        <v/>
      </c>
      <c r="E149" s="75" t="str">
        <f t="shared" si="15"/>
        <v/>
      </c>
      <c r="F149" s="75" t="str">
        <f t="shared" si="16"/>
        <v/>
      </c>
      <c r="G149" s="75" t="str">
        <f t="shared" si="17"/>
        <v/>
      </c>
      <c r="H149" s="58"/>
      <c r="I149" s="58"/>
    </row>
    <row r="150" spans="2:9" ht="15.75" thickBot="1" x14ac:dyDescent="0.3">
      <c r="B150" s="72" t="str">
        <f t="shared" si="12"/>
        <v/>
      </c>
      <c r="C150" s="73" t="str">
        <f t="shared" si="13"/>
        <v/>
      </c>
      <c r="D150" s="76" t="str">
        <f t="shared" si="14"/>
        <v/>
      </c>
      <c r="E150" s="75" t="str">
        <f t="shared" si="15"/>
        <v/>
      </c>
      <c r="F150" s="75" t="str">
        <f t="shared" si="16"/>
        <v/>
      </c>
      <c r="G150" s="75" t="str">
        <f t="shared" si="17"/>
        <v/>
      </c>
      <c r="H150" s="58"/>
      <c r="I150" s="58"/>
    </row>
    <row r="151" spans="2:9" ht="15.75" thickBot="1" x14ac:dyDescent="0.3">
      <c r="B151" s="72" t="str">
        <f t="shared" si="12"/>
        <v/>
      </c>
      <c r="C151" s="73" t="str">
        <f t="shared" si="13"/>
        <v/>
      </c>
      <c r="D151" s="76" t="str">
        <f t="shared" si="14"/>
        <v/>
      </c>
      <c r="E151" s="75" t="str">
        <f t="shared" si="15"/>
        <v/>
      </c>
      <c r="F151" s="75" t="str">
        <f t="shared" si="16"/>
        <v/>
      </c>
      <c r="G151" s="75" t="str">
        <f t="shared" si="17"/>
        <v/>
      </c>
      <c r="H151" s="58"/>
      <c r="I151" s="58"/>
    </row>
    <row r="152" spans="2:9" ht="15.75" thickBot="1" x14ac:dyDescent="0.3">
      <c r="B152" s="72" t="str">
        <f t="shared" si="12"/>
        <v/>
      </c>
      <c r="C152" s="73" t="str">
        <f t="shared" si="13"/>
        <v/>
      </c>
      <c r="D152" s="76" t="str">
        <f t="shared" si="14"/>
        <v/>
      </c>
      <c r="E152" s="75" t="str">
        <f t="shared" si="15"/>
        <v/>
      </c>
      <c r="F152" s="75" t="str">
        <f t="shared" si="16"/>
        <v/>
      </c>
      <c r="G152" s="75" t="str">
        <f t="shared" si="17"/>
        <v/>
      </c>
      <c r="H152" s="58"/>
      <c r="I152" s="58"/>
    </row>
    <row r="153" spans="2:9" ht="15.75" thickBot="1" x14ac:dyDescent="0.3">
      <c r="B153" s="72" t="str">
        <f t="shared" si="12"/>
        <v/>
      </c>
      <c r="C153" s="73" t="str">
        <f t="shared" si="13"/>
        <v/>
      </c>
      <c r="D153" s="76" t="str">
        <f t="shared" si="14"/>
        <v/>
      </c>
      <c r="E153" s="75" t="str">
        <f t="shared" si="15"/>
        <v/>
      </c>
      <c r="F153" s="75" t="str">
        <f t="shared" si="16"/>
        <v/>
      </c>
      <c r="G153" s="75" t="str">
        <f t="shared" si="17"/>
        <v/>
      </c>
      <c r="H153" s="58"/>
      <c r="I153" s="58"/>
    </row>
    <row r="154" spans="2:9" ht="15.75" thickBot="1" x14ac:dyDescent="0.3">
      <c r="B154" s="72" t="str">
        <f t="shared" si="12"/>
        <v/>
      </c>
      <c r="C154" s="73" t="str">
        <f t="shared" si="13"/>
        <v/>
      </c>
      <c r="D154" s="76" t="str">
        <f t="shared" si="14"/>
        <v/>
      </c>
      <c r="E154" s="75" t="str">
        <f t="shared" si="15"/>
        <v/>
      </c>
      <c r="F154" s="75" t="str">
        <f t="shared" si="16"/>
        <v/>
      </c>
      <c r="G154" s="75" t="str">
        <f t="shared" si="17"/>
        <v/>
      </c>
      <c r="H154" s="58"/>
      <c r="I154" s="58"/>
    </row>
    <row r="155" spans="2:9" ht="15.75" thickBot="1" x14ac:dyDescent="0.3">
      <c r="B155" s="72" t="str">
        <f t="shared" si="12"/>
        <v/>
      </c>
      <c r="C155" s="73" t="str">
        <f t="shared" si="13"/>
        <v/>
      </c>
      <c r="D155" s="76" t="str">
        <f t="shared" si="14"/>
        <v/>
      </c>
      <c r="E155" s="75" t="str">
        <f t="shared" si="15"/>
        <v/>
      </c>
      <c r="F155" s="75" t="str">
        <f t="shared" si="16"/>
        <v/>
      </c>
      <c r="G155" s="75" t="str">
        <f t="shared" si="17"/>
        <v/>
      </c>
      <c r="H155" s="58"/>
      <c r="I155" s="58"/>
    </row>
    <row r="156" spans="2:9" ht="15.75" thickBot="1" x14ac:dyDescent="0.3">
      <c r="B156" s="72" t="str">
        <f t="shared" si="12"/>
        <v/>
      </c>
      <c r="C156" s="73" t="str">
        <f t="shared" si="13"/>
        <v/>
      </c>
      <c r="D156" s="76" t="str">
        <f t="shared" si="14"/>
        <v/>
      </c>
      <c r="E156" s="75" t="str">
        <f t="shared" si="15"/>
        <v/>
      </c>
      <c r="F156" s="75" t="str">
        <f t="shared" si="16"/>
        <v/>
      </c>
      <c r="G156" s="75" t="str">
        <f t="shared" si="17"/>
        <v/>
      </c>
      <c r="H156" s="58"/>
      <c r="I156" s="58"/>
    </row>
    <row r="157" spans="2:9" ht="15.75" thickBot="1" x14ac:dyDescent="0.3">
      <c r="B157" s="72" t="str">
        <f t="shared" si="12"/>
        <v/>
      </c>
      <c r="C157" s="73" t="str">
        <f t="shared" si="13"/>
        <v/>
      </c>
      <c r="D157" s="76" t="str">
        <f t="shared" si="14"/>
        <v/>
      </c>
      <c r="E157" s="75" t="str">
        <f t="shared" si="15"/>
        <v/>
      </c>
      <c r="F157" s="75" t="str">
        <f t="shared" si="16"/>
        <v/>
      </c>
      <c r="G157" s="75" t="str">
        <f t="shared" si="17"/>
        <v/>
      </c>
      <c r="H157" s="58"/>
      <c r="I157" s="58"/>
    </row>
    <row r="158" spans="2:9" ht="15.75" thickBot="1" x14ac:dyDescent="0.3">
      <c r="B158" s="72" t="str">
        <f t="shared" si="12"/>
        <v/>
      </c>
      <c r="C158" s="73" t="str">
        <f t="shared" si="13"/>
        <v/>
      </c>
      <c r="D158" s="76" t="str">
        <f t="shared" si="14"/>
        <v/>
      </c>
      <c r="E158" s="75" t="str">
        <f t="shared" si="15"/>
        <v/>
      </c>
      <c r="F158" s="75" t="str">
        <f t="shared" si="16"/>
        <v/>
      </c>
      <c r="G158" s="75" t="str">
        <f t="shared" si="17"/>
        <v/>
      </c>
      <c r="H158" s="58"/>
      <c r="I158" s="58"/>
    </row>
    <row r="159" spans="2:9" ht="15.75" thickBot="1" x14ac:dyDescent="0.3">
      <c r="B159" s="72" t="str">
        <f t="shared" si="12"/>
        <v/>
      </c>
      <c r="C159" s="73" t="str">
        <f t="shared" si="13"/>
        <v/>
      </c>
      <c r="D159" s="76" t="str">
        <f t="shared" si="14"/>
        <v/>
      </c>
      <c r="E159" s="75" t="str">
        <f t="shared" si="15"/>
        <v/>
      </c>
      <c r="F159" s="75" t="str">
        <f t="shared" si="16"/>
        <v/>
      </c>
      <c r="G159" s="75" t="str">
        <f t="shared" si="17"/>
        <v/>
      </c>
      <c r="H159" s="58"/>
      <c r="I159" s="58"/>
    </row>
    <row r="160" spans="2:9" ht="15.75" thickBot="1" x14ac:dyDescent="0.3">
      <c r="B160" s="72" t="str">
        <f t="shared" si="12"/>
        <v/>
      </c>
      <c r="C160" s="73" t="str">
        <f t="shared" si="13"/>
        <v/>
      </c>
      <c r="D160" s="76" t="str">
        <f t="shared" si="14"/>
        <v/>
      </c>
      <c r="E160" s="75" t="str">
        <f t="shared" si="15"/>
        <v/>
      </c>
      <c r="F160" s="75" t="str">
        <f t="shared" si="16"/>
        <v/>
      </c>
      <c r="G160" s="75" t="str">
        <f t="shared" si="17"/>
        <v/>
      </c>
      <c r="H160" s="58"/>
      <c r="I160" s="58"/>
    </row>
    <row r="161" spans="2:9" ht="15.75" thickBot="1" x14ac:dyDescent="0.3">
      <c r="B161" s="72" t="str">
        <f t="shared" si="12"/>
        <v/>
      </c>
      <c r="C161" s="73" t="str">
        <f t="shared" si="13"/>
        <v/>
      </c>
      <c r="D161" s="76" t="str">
        <f t="shared" si="14"/>
        <v/>
      </c>
      <c r="E161" s="75" t="str">
        <f t="shared" si="15"/>
        <v/>
      </c>
      <c r="F161" s="75" t="str">
        <f t="shared" si="16"/>
        <v/>
      </c>
      <c r="G161" s="75" t="str">
        <f t="shared" si="17"/>
        <v/>
      </c>
      <c r="H161" s="58"/>
      <c r="I161" s="58"/>
    </row>
    <row r="162" spans="2:9" ht="15.75" thickBot="1" x14ac:dyDescent="0.3">
      <c r="B162" s="72" t="str">
        <f t="shared" si="12"/>
        <v/>
      </c>
      <c r="C162" s="73" t="str">
        <f t="shared" si="13"/>
        <v/>
      </c>
      <c r="D162" s="76" t="str">
        <f t="shared" si="14"/>
        <v/>
      </c>
      <c r="E162" s="75" t="str">
        <f t="shared" si="15"/>
        <v/>
      </c>
      <c r="F162" s="75" t="str">
        <f t="shared" si="16"/>
        <v/>
      </c>
      <c r="G162" s="75" t="str">
        <f t="shared" si="17"/>
        <v/>
      </c>
      <c r="H162" s="58"/>
      <c r="I162" s="58"/>
    </row>
    <row r="163" spans="2:9" ht="15.75" thickBot="1" x14ac:dyDescent="0.3">
      <c r="B163" s="72" t="str">
        <f t="shared" si="12"/>
        <v/>
      </c>
      <c r="C163" s="73" t="str">
        <f t="shared" si="13"/>
        <v/>
      </c>
      <c r="D163" s="76" t="str">
        <f t="shared" si="14"/>
        <v/>
      </c>
      <c r="E163" s="75" t="str">
        <f t="shared" si="15"/>
        <v/>
      </c>
      <c r="F163" s="75" t="str">
        <f t="shared" si="16"/>
        <v/>
      </c>
      <c r="G163" s="75" t="str">
        <f t="shared" si="17"/>
        <v/>
      </c>
      <c r="H163" s="58"/>
      <c r="I163" s="58"/>
    </row>
    <row r="164" spans="2:9" ht="15.75" thickBot="1" x14ac:dyDescent="0.3">
      <c r="B164" s="72" t="str">
        <f t="shared" si="12"/>
        <v/>
      </c>
      <c r="C164" s="73" t="str">
        <f t="shared" si="13"/>
        <v/>
      </c>
      <c r="D164" s="76" t="str">
        <f t="shared" si="14"/>
        <v/>
      </c>
      <c r="E164" s="75" t="str">
        <f t="shared" si="15"/>
        <v/>
      </c>
      <c r="F164" s="75" t="str">
        <f t="shared" si="16"/>
        <v/>
      </c>
      <c r="G164" s="75" t="str">
        <f t="shared" si="17"/>
        <v/>
      </c>
      <c r="H164" s="58"/>
      <c r="I164" s="58"/>
    </row>
    <row r="165" spans="2:9" ht="15.75" thickBot="1" x14ac:dyDescent="0.3">
      <c r="B165" s="72" t="str">
        <f t="shared" si="12"/>
        <v/>
      </c>
      <c r="C165" s="73" t="str">
        <f t="shared" si="13"/>
        <v/>
      </c>
      <c r="D165" s="76" t="str">
        <f t="shared" si="14"/>
        <v/>
      </c>
      <c r="E165" s="75" t="str">
        <f t="shared" si="15"/>
        <v/>
      </c>
      <c r="F165" s="75" t="str">
        <f t="shared" si="16"/>
        <v/>
      </c>
      <c r="G165" s="75" t="str">
        <f t="shared" si="17"/>
        <v/>
      </c>
      <c r="H165" s="58"/>
      <c r="I165" s="58"/>
    </row>
    <row r="166" spans="2:9" ht="15.75" thickBot="1" x14ac:dyDescent="0.3">
      <c r="B166" s="72" t="str">
        <f t="shared" si="12"/>
        <v/>
      </c>
      <c r="C166" s="73" t="str">
        <f t="shared" si="13"/>
        <v/>
      </c>
      <c r="D166" s="76" t="str">
        <f t="shared" si="14"/>
        <v/>
      </c>
      <c r="E166" s="75" t="str">
        <f t="shared" si="15"/>
        <v/>
      </c>
      <c r="F166" s="75" t="str">
        <f t="shared" si="16"/>
        <v/>
      </c>
      <c r="G166" s="75" t="str">
        <f t="shared" si="17"/>
        <v/>
      </c>
      <c r="H166" s="58"/>
      <c r="I166" s="58"/>
    </row>
    <row r="167" spans="2:9" ht="15.75" thickBot="1" x14ac:dyDescent="0.3">
      <c r="B167" s="72" t="str">
        <f t="shared" si="12"/>
        <v/>
      </c>
      <c r="C167" s="73" t="str">
        <f t="shared" si="13"/>
        <v/>
      </c>
      <c r="D167" s="76" t="str">
        <f t="shared" si="14"/>
        <v/>
      </c>
      <c r="E167" s="75" t="str">
        <f t="shared" si="15"/>
        <v/>
      </c>
      <c r="F167" s="75" t="str">
        <f t="shared" si="16"/>
        <v/>
      </c>
      <c r="G167" s="75" t="str">
        <f t="shared" si="17"/>
        <v/>
      </c>
      <c r="H167" s="58"/>
      <c r="I167" s="58"/>
    </row>
    <row r="168" spans="2:9" ht="15.75" thickBot="1" x14ac:dyDescent="0.3">
      <c r="B168" s="72" t="str">
        <f t="shared" si="12"/>
        <v/>
      </c>
      <c r="C168" s="73" t="str">
        <f t="shared" si="13"/>
        <v/>
      </c>
      <c r="D168" s="76" t="str">
        <f t="shared" si="14"/>
        <v/>
      </c>
      <c r="E168" s="75" t="str">
        <f t="shared" si="15"/>
        <v/>
      </c>
      <c r="F168" s="75" t="str">
        <f t="shared" si="16"/>
        <v/>
      </c>
      <c r="G168" s="75" t="str">
        <f t="shared" si="17"/>
        <v/>
      </c>
      <c r="H168" s="58"/>
      <c r="I168" s="58"/>
    </row>
    <row r="169" spans="2:9" ht="15.75" thickBot="1" x14ac:dyDescent="0.3">
      <c r="B169" s="72" t="str">
        <f t="shared" si="12"/>
        <v/>
      </c>
      <c r="C169" s="73" t="str">
        <f t="shared" si="13"/>
        <v/>
      </c>
      <c r="D169" s="76" t="str">
        <f t="shared" si="14"/>
        <v/>
      </c>
      <c r="E169" s="75" t="str">
        <f t="shared" si="15"/>
        <v/>
      </c>
      <c r="F169" s="75" t="str">
        <f t="shared" si="16"/>
        <v/>
      </c>
      <c r="G169" s="75" t="str">
        <f t="shared" si="17"/>
        <v/>
      </c>
      <c r="H169" s="58"/>
      <c r="I169" s="58"/>
    </row>
    <row r="170" spans="2:9" ht="15.75" thickBot="1" x14ac:dyDescent="0.3">
      <c r="B170" s="72" t="str">
        <f t="shared" si="12"/>
        <v/>
      </c>
      <c r="C170" s="73" t="str">
        <f t="shared" si="13"/>
        <v/>
      </c>
      <c r="D170" s="76" t="str">
        <f t="shared" si="14"/>
        <v/>
      </c>
      <c r="E170" s="75" t="str">
        <f t="shared" si="15"/>
        <v/>
      </c>
      <c r="F170" s="75" t="str">
        <f t="shared" si="16"/>
        <v/>
      </c>
      <c r="G170" s="75" t="str">
        <f t="shared" si="17"/>
        <v/>
      </c>
      <c r="H170" s="58"/>
      <c r="I170" s="58"/>
    </row>
    <row r="171" spans="2:9" ht="15.75" thickBot="1" x14ac:dyDescent="0.3">
      <c r="B171" s="72" t="str">
        <f t="shared" si="12"/>
        <v/>
      </c>
      <c r="C171" s="73" t="str">
        <f t="shared" si="13"/>
        <v/>
      </c>
      <c r="D171" s="76" t="str">
        <f t="shared" si="14"/>
        <v/>
      </c>
      <c r="E171" s="75" t="str">
        <f t="shared" si="15"/>
        <v/>
      </c>
      <c r="F171" s="75" t="str">
        <f t="shared" si="16"/>
        <v/>
      </c>
      <c r="G171" s="75" t="str">
        <f t="shared" si="17"/>
        <v/>
      </c>
      <c r="H171" s="58"/>
      <c r="I171" s="58"/>
    </row>
    <row r="172" spans="2:9" ht="15.75" thickBot="1" x14ac:dyDescent="0.3">
      <c r="B172" s="72" t="str">
        <f t="shared" si="12"/>
        <v/>
      </c>
      <c r="C172" s="73" t="str">
        <f t="shared" si="13"/>
        <v/>
      </c>
      <c r="D172" s="76" t="str">
        <f t="shared" si="14"/>
        <v/>
      </c>
      <c r="E172" s="75" t="str">
        <f t="shared" si="15"/>
        <v/>
      </c>
      <c r="F172" s="75" t="str">
        <f t="shared" si="16"/>
        <v/>
      </c>
      <c r="G172" s="75" t="str">
        <f t="shared" si="17"/>
        <v/>
      </c>
      <c r="H172" s="58"/>
      <c r="I172" s="58"/>
    </row>
    <row r="173" spans="2:9" ht="15.75" thickBot="1" x14ac:dyDescent="0.3">
      <c r="B173" s="72" t="str">
        <f t="shared" si="12"/>
        <v/>
      </c>
      <c r="C173" s="73" t="str">
        <f t="shared" si="13"/>
        <v/>
      </c>
      <c r="D173" s="76" t="str">
        <f t="shared" si="14"/>
        <v/>
      </c>
      <c r="E173" s="75" t="str">
        <f t="shared" si="15"/>
        <v/>
      </c>
      <c r="F173" s="75" t="str">
        <f t="shared" si="16"/>
        <v/>
      </c>
      <c r="G173" s="75" t="str">
        <f t="shared" si="17"/>
        <v/>
      </c>
      <c r="H173" s="58"/>
      <c r="I173" s="58"/>
    </row>
    <row r="174" spans="2:9" ht="15.75" thickBot="1" x14ac:dyDescent="0.3">
      <c r="B174" s="72" t="str">
        <f t="shared" si="12"/>
        <v/>
      </c>
      <c r="C174" s="73" t="str">
        <f t="shared" si="13"/>
        <v/>
      </c>
      <c r="D174" s="76" t="str">
        <f t="shared" si="14"/>
        <v/>
      </c>
      <c r="E174" s="75" t="str">
        <f t="shared" si="15"/>
        <v/>
      </c>
      <c r="F174" s="75" t="str">
        <f t="shared" si="16"/>
        <v/>
      </c>
      <c r="G174" s="75" t="str">
        <f t="shared" si="17"/>
        <v/>
      </c>
      <c r="H174" s="58"/>
      <c r="I174" s="58"/>
    </row>
    <row r="175" spans="2:9" ht="15.75" thickBot="1" x14ac:dyDescent="0.3">
      <c r="B175" s="72" t="str">
        <f t="shared" si="12"/>
        <v/>
      </c>
      <c r="C175" s="73" t="str">
        <f t="shared" si="13"/>
        <v/>
      </c>
      <c r="D175" s="76" t="str">
        <f t="shared" si="14"/>
        <v/>
      </c>
      <c r="E175" s="75" t="str">
        <f t="shared" si="15"/>
        <v/>
      </c>
      <c r="F175" s="75" t="str">
        <f t="shared" si="16"/>
        <v/>
      </c>
      <c r="G175" s="75" t="str">
        <f t="shared" si="17"/>
        <v/>
      </c>
      <c r="H175" s="58"/>
      <c r="I175" s="58"/>
    </row>
    <row r="176" spans="2:9" ht="15.75" thickBot="1" x14ac:dyDescent="0.3">
      <c r="B176" s="72" t="str">
        <f t="shared" si="12"/>
        <v/>
      </c>
      <c r="C176" s="73" t="str">
        <f t="shared" si="13"/>
        <v/>
      </c>
      <c r="D176" s="76" t="str">
        <f t="shared" si="14"/>
        <v/>
      </c>
      <c r="E176" s="75" t="str">
        <f t="shared" si="15"/>
        <v/>
      </c>
      <c r="F176" s="75" t="str">
        <f t="shared" si="16"/>
        <v/>
      </c>
      <c r="G176" s="75" t="str">
        <f t="shared" si="17"/>
        <v/>
      </c>
      <c r="H176" s="58"/>
      <c r="I176" s="58"/>
    </row>
    <row r="177" spans="2:9" ht="15.75" thickBot="1" x14ac:dyDescent="0.3">
      <c r="B177" s="72" t="str">
        <f t="shared" si="12"/>
        <v/>
      </c>
      <c r="C177" s="73" t="str">
        <f t="shared" si="13"/>
        <v/>
      </c>
      <c r="D177" s="76" t="str">
        <f t="shared" si="14"/>
        <v/>
      </c>
      <c r="E177" s="75" t="str">
        <f t="shared" si="15"/>
        <v/>
      </c>
      <c r="F177" s="75" t="str">
        <f t="shared" si="16"/>
        <v/>
      </c>
      <c r="G177" s="75" t="str">
        <f t="shared" si="17"/>
        <v/>
      </c>
      <c r="H177" s="58"/>
      <c r="I177" s="58"/>
    </row>
    <row r="178" spans="2:9" ht="15.75" thickBot="1" x14ac:dyDescent="0.3">
      <c r="B178" s="72" t="str">
        <f t="shared" si="12"/>
        <v/>
      </c>
      <c r="C178" s="73" t="str">
        <f t="shared" si="13"/>
        <v/>
      </c>
      <c r="D178" s="76" t="str">
        <f t="shared" si="14"/>
        <v/>
      </c>
      <c r="E178" s="75" t="str">
        <f t="shared" si="15"/>
        <v/>
      </c>
      <c r="F178" s="75" t="str">
        <f t="shared" si="16"/>
        <v/>
      </c>
      <c r="G178" s="75" t="str">
        <f t="shared" si="17"/>
        <v/>
      </c>
      <c r="H178" s="58"/>
      <c r="I178" s="58"/>
    </row>
    <row r="179" spans="2:9" ht="15.75" thickBot="1" x14ac:dyDescent="0.3">
      <c r="B179" s="72" t="str">
        <f t="shared" si="12"/>
        <v/>
      </c>
      <c r="C179" s="73" t="str">
        <f t="shared" si="13"/>
        <v/>
      </c>
      <c r="D179" s="76" t="str">
        <f t="shared" si="14"/>
        <v/>
      </c>
      <c r="E179" s="75" t="str">
        <f t="shared" si="15"/>
        <v/>
      </c>
      <c r="F179" s="75" t="str">
        <f t="shared" si="16"/>
        <v/>
      </c>
      <c r="G179" s="75" t="str">
        <f t="shared" si="17"/>
        <v/>
      </c>
      <c r="H179" s="58"/>
      <c r="I179" s="58"/>
    </row>
    <row r="180" spans="2:9" ht="15.75" thickBot="1" x14ac:dyDescent="0.3">
      <c r="B180" s="72" t="str">
        <f t="shared" si="12"/>
        <v/>
      </c>
      <c r="C180" s="73" t="str">
        <f t="shared" si="13"/>
        <v/>
      </c>
      <c r="D180" s="76" t="str">
        <f t="shared" si="14"/>
        <v/>
      </c>
      <c r="E180" s="75" t="str">
        <f t="shared" si="15"/>
        <v/>
      </c>
      <c r="F180" s="75" t="str">
        <f t="shared" si="16"/>
        <v/>
      </c>
      <c r="G180" s="75" t="str">
        <f t="shared" si="17"/>
        <v/>
      </c>
      <c r="H180" s="58"/>
      <c r="I180" s="58"/>
    </row>
    <row r="181" spans="2:9" ht="15.75" thickBot="1" x14ac:dyDescent="0.3">
      <c r="B181" s="72" t="str">
        <f t="shared" si="12"/>
        <v/>
      </c>
      <c r="C181" s="73" t="str">
        <f t="shared" si="13"/>
        <v/>
      </c>
      <c r="D181" s="76" t="str">
        <f t="shared" si="14"/>
        <v/>
      </c>
      <c r="E181" s="75" t="str">
        <f t="shared" si="15"/>
        <v/>
      </c>
      <c r="F181" s="75" t="str">
        <f t="shared" si="16"/>
        <v/>
      </c>
      <c r="G181" s="75" t="str">
        <f t="shared" si="17"/>
        <v/>
      </c>
      <c r="H181" s="58"/>
      <c r="I181" s="58"/>
    </row>
    <row r="182" spans="2:9" ht="15.75" thickBot="1" x14ac:dyDescent="0.3">
      <c r="B182" s="72" t="str">
        <f t="shared" si="12"/>
        <v/>
      </c>
      <c r="C182" s="73" t="str">
        <f t="shared" si="13"/>
        <v/>
      </c>
      <c r="D182" s="76" t="str">
        <f t="shared" si="14"/>
        <v/>
      </c>
      <c r="E182" s="75" t="str">
        <f t="shared" si="15"/>
        <v/>
      </c>
      <c r="F182" s="75" t="str">
        <f t="shared" si="16"/>
        <v/>
      </c>
      <c r="G182" s="75" t="str">
        <f t="shared" si="17"/>
        <v/>
      </c>
      <c r="H182" s="58"/>
      <c r="I182" s="58"/>
    </row>
    <row r="183" spans="2:9" ht="15.75" thickBot="1" x14ac:dyDescent="0.3">
      <c r="B183" s="72" t="str">
        <f t="shared" si="12"/>
        <v/>
      </c>
      <c r="C183" s="73" t="str">
        <f t="shared" si="13"/>
        <v/>
      </c>
      <c r="D183" s="76" t="str">
        <f t="shared" si="14"/>
        <v/>
      </c>
      <c r="E183" s="75" t="str">
        <f t="shared" si="15"/>
        <v/>
      </c>
      <c r="F183" s="75" t="str">
        <f t="shared" si="16"/>
        <v/>
      </c>
      <c r="G183" s="75" t="str">
        <f t="shared" si="17"/>
        <v/>
      </c>
      <c r="H183" s="58"/>
      <c r="I183" s="58"/>
    </row>
    <row r="184" spans="2:9" ht="15.75" thickBot="1" x14ac:dyDescent="0.3">
      <c r="B184" s="72" t="str">
        <f t="shared" si="12"/>
        <v/>
      </c>
      <c r="C184" s="73" t="str">
        <f t="shared" si="13"/>
        <v/>
      </c>
      <c r="D184" s="76" t="str">
        <f t="shared" si="14"/>
        <v/>
      </c>
      <c r="E184" s="75" t="str">
        <f t="shared" si="15"/>
        <v/>
      </c>
      <c r="F184" s="75" t="str">
        <f t="shared" si="16"/>
        <v/>
      </c>
      <c r="G184" s="75" t="str">
        <f t="shared" si="17"/>
        <v/>
      </c>
      <c r="H184" s="58"/>
      <c r="I184" s="58"/>
    </row>
    <row r="185" spans="2:9" ht="15.75" thickBot="1" x14ac:dyDescent="0.3">
      <c r="B185" s="72" t="str">
        <f t="shared" si="12"/>
        <v/>
      </c>
      <c r="C185" s="73" t="str">
        <f t="shared" si="13"/>
        <v/>
      </c>
      <c r="D185" s="76" t="str">
        <f t="shared" si="14"/>
        <v/>
      </c>
      <c r="E185" s="75" t="str">
        <f t="shared" si="15"/>
        <v/>
      </c>
      <c r="F185" s="75" t="str">
        <f t="shared" si="16"/>
        <v/>
      </c>
      <c r="G185" s="75" t="str">
        <f t="shared" si="17"/>
        <v/>
      </c>
      <c r="H185" s="58"/>
      <c r="I185" s="58"/>
    </row>
    <row r="186" spans="2:9" ht="15.75" thickBot="1" x14ac:dyDescent="0.3">
      <c r="B186" s="72" t="str">
        <f t="shared" si="12"/>
        <v/>
      </c>
      <c r="C186" s="73" t="str">
        <f t="shared" si="13"/>
        <v/>
      </c>
      <c r="D186" s="76" t="str">
        <f t="shared" si="14"/>
        <v/>
      </c>
      <c r="E186" s="75" t="str">
        <f t="shared" si="15"/>
        <v/>
      </c>
      <c r="F186" s="75" t="str">
        <f t="shared" si="16"/>
        <v/>
      </c>
      <c r="G186" s="75" t="str">
        <f t="shared" si="17"/>
        <v/>
      </c>
      <c r="H186" s="58"/>
      <c r="I186" s="58"/>
    </row>
    <row r="187" spans="2:9" ht="15.75" thickBot="1" x14ac:dyDescent="0.3">
      <c r="B187" s="72" t="str">
        <f t="shared" si="12"/>
        <v/>
      </c>
      <c r="C187" s="73" t="str">
        <f t="shared" si="13"/>
        <v/>
      </c>
      <c r="D187" s="76" t="str">
        <f t="shared" si="14"/>
        <v/>
      </c>
      <c r="E187" s="75" t="str">
        <f t="shared" si="15"/>
        <v/>
      </c>
      <c r="F187" s="75" t="str">
        <f t="shared" si="16"/>
        <v/>
      </c>
      <c r="G187" s="75" t="str">
        <f t="shared" si="17"/>
        <v/>
      </c>
      <c r="H187" s="58"/>
      <c r="I187" s="58"/>
    </row>
    <row r="188" spans="2:9" ht="15.75" thickBot="1" x14ac:dyDescent="0.3">
      <c r="B188" s="72" t="str">
        <f t="shared" si="12"/>
        <v/>
      </c>
      <c r="C188" s="73" t="str">
        <f t="shared" si="13"/>
        <v/>
      </c>
      <c r="D188" s="76" t="str">
        <f t="shared" si="14"/>
        <v/>
      </c>
      <c r="E188" s="75" t="str">
        <f t="shared" si="15"/>
        <v/>
      </c>
      <c r="F188" s="75" t="str">
        <f t="shared" si="16"/>
        <v/>
      </c>
      <c r="G188" s="75" t="str">
        <f t="shared" si="17"/>
        <v/>
      </c>
      <c r="H188" s="58"/>
      <c r="I188" s="58"/>
    </row>
    <row r="189" spans="2:9" ht="15.75" thickBot="1" x14ac:dyDescent="0.3">
      <c r="B189" s="72" t="str">
        <f t="shared" si="12"/>
        <v/>
      </c>
      <c r="C189" s="73" t="str">
        <f t="shared" si="13"/>
        <v/>
      </c>
      <c r="D189" s="76" t="str">
        <f t="shared" si="14"/>
        <v/>
      </c>
      <c r="E189" s="75" t="str">
        <f t="shared" si="15"/>
        <v/>
      </c>
      <c r="F189" s="75" t="str">
        <f t="shared" si="16"/>
        <v/>
      </c>
      <c r="G189" s="75" t="str">
        <f t="shared" si="17"/>
        <v/>
      </c>
      <c r="H189" s="58"/>
      <c r="I189" s="58"/>
    </row>
    <row r="190" spans="2:9" ht="15.75" thickBot="1" x14ac:dyDescent="0.3">
      <c r="B190" s="72" t="str">
        <f t="shared" si="12"/>
        <v/>
      </c>
      <c r="C190" s="73" t="str">
        <f t="shared" si="13"/>
        <v/>
      </c>
      <c r="D190" s="76" t="str">
        <f t="shared" si="14"/>
        <v/>
      </c>
      <c r="E190" s="75" t="str">
        <f t="shared" si="15"/>
        <v/>
      </c>
      <c r="F190" s="75" t="str">
        <f t="shared" si="16"/>
        <v/>
      </c>
      <c r="G190" s="75" t="str">
        <f t="shared" si="17"/>
        <v/>
      </c>
      <c r="H190" s="58"/>
      <c r="I190" s="58"/>
    </row>
    <row r="191" spans="2:9" ht="15.75" thickBot="1" x14ac:dyDescent="0.3">
      <c r="B191" s="72" t="str">
        <f t="shared" si="12"/>
        <v/>
      </c>
      <c r="C191" s="73" t="str">
        <f t="shared" si="13"/>
        <v/>
      </c>
      <c r="D191" s="76" t="str">
        <f t="shared" si="14"/>
        <v/>
      </c>
      <c r="E191" s="75" t="str">
        <f t="shared" si="15"/>
        <v/>
      </c>
      <c r="F191" s="75" t="str">
        <f t="shared" si="16"/>
        <v/>
      </c>
      <c r="G191" s="75" t="str">
        <f t="shared" si="17"/>
        <v/>
      </c>
      <c r="H191" s="58"/>
      <c r="I191" s="58"/>
    </row>
    <row r="192" spans="2:9" ht="15.75" thickBot="1" x14ac:dyDescent="0.3">
      <c r="B192" s="72" t="str">
        <f t="shared" si="12"/>
        <v/>
      </c>
      <c r="C192" s="73" t="str">
        <f t="shared" si="13"/>
        <v/>
      </c>
      <c r="D192" s="76" t="str">
        <f t="shared" si="14"/>
        <v/>
      </c>
      <c r="E192" s="75" t="str">
        <f t="shared" si="15"/>
        <v/>
      </c>
      <c r="F192" s="75" t="str">
        <f t="shared" si="16"/>
        <v/>
      </c>
      <c r="G192" s="75" t="str">
        <f t="shared" si="17"/>
        <v/>
      </c>
      <c r="H192" s="58"/>
      <c r="I192" s="58"/>
    </row>
    <row r="193" spans="2:9" ht="15.75" thickBot="1" x14ac:dyDescent="0.3">
      <c r="B193" s="72" t="str">
        <f t="shared" si="12"/>
        <v/>
      </c>
      <c r="C193" s="73" t="str">
        <f t="shared" si="13"/>
        <v/>
      </c>
      <c r="D193" s="76" t="str">
        <f t="shared" si="14"/>
        <v/>
      </c>
      <c r="E193" s="75" t="str">
        <f t="shared" si="15"/>
        <v/>
      </c>
      <c r="F193" s="75" t="str">
        <f t="shared" si="16"/>
        <v/>
      </c>
      <c r="G193" s="75" t="str">
        <f t="shared" si="17"/>
        <v/>
      </c>
      <c r="H193" s="58"/>
      <c r="I193" s="58"/>
    </row>
    <row r="194" spans="2:9" ht="15.75" thickBot="1" x14ac:dyDescent="0.3">
      <c r="B194" s="72" t="str">
        <f t="shared" si="12"/>
        <v/>
      </c>
      <c r="C194" s="73" t="str">
        <f t="shared" si="13"/>
        <v/>
      </c>
      <c r="D194" s="76" t="str">
        <f t="shared" si="14"/>
        <v/>
      </c>
      <c r="E194" s="75" t="str">
        <f t="shared" si="15"/>
        <v/>
      </c>
      <c r="F194" s="75" t="str">
        <f t="shared" si="16"/>
        <v/>
      </c>
      <c r="G194" s="75" t="str">
        <f t="shared" si="17"/>
        <v/>
      </c>
      <c r="H194" s="58"/>
      <c r="I194" s="58"/>
    </row>
    <row r="195" spans="2:9" ht="15.75" thickBot="1" x14ac:dyDescent="0.3">
      <c r="B195" s="72" t="str">
        <f t="shared" si="12"/>
        <v/>
      </c>
      <c r="C195" s="73" t="str">
        <f t="shared" si="13"/>
        <v/>
      </c>
      <c r="D195" s="76" t="str">
        <f t="shared" si="14"/>
        <v/>
      </c>
      <c r="E195" s="75" t="str">
        <f t="shared" si="15"/>
        <v/>
      </c>
      <c r="F195" s="75" t="str">
        <f t="shared" si="16"/>
        <v/>
      </c>
      <c r="G195" s="75" t="str">
        <f t="shared" si="17"/>
        <v/>
      </c>
      <c r="H195" s="58"/>
      <c r="I195" s="58"/>
    </row>
    <row r="196" spans="2:9" ht="15.75" thickBot="1" x14ac:dyDescent="0.3">
      <c r="B196" s="72" t="str">
        <f t="shared" si="12"/>
        <v/>
      </c>
      <c r="C196" s="73" t="str">
        <f t="shared" si="13"/>
        <v/>
      </c>
      <c r="D196" s="76" t="str">
        <f t="shared" si="14"/>
        <v/>
      </c>
      <c r="E196" s="75" t="str">
        <f t="shared" si="15"/>
        <v/>
      </c>
      <c r="F196" s="75" t="str">
        <f t="shared" si="16"/>
        <v/>
      </c>
      <c r="G196" s="75" t="str">
        <f t="shared" si="17"/>
        <v/>
      </c>
      <c r="H196" s="58"/>
      <c r="I196" s="58"/>
    </row>
    <row r="197" spans="2:9" ht="15.75" thickBot="1" x14ac:dyDescent="0.3">
      <c r="B197" s="72" t="str">
        <f t="shared" si="12"/>
        <v/>
      </c>
      <c r="C197" s="73" t="str">
        <f t="shared" si="13"/>
        <v/>
      </c>
      <c r="D197" s="76" t="str">
        <f t="shared" si="14"/>
        <v/>
      </c>
      <c r="E197" s="75" t="str">
        <f t="shared" si="15"/>
        <v/>
      </c>
      <c r="F197" s="75" t="str">
        <f t="shared" si="16"/>
        <v/>
      </c>
      <c r="G197" s="75" t="str">
        <f t="shared" si="17"/>
        <v/>
      </c>
      <c r="H197" s="58"/>
      <c r="I197" s="58"/>
    </row>
    <row r="198" spans="2:9" ht="15.75" thickBot="1" x14ac:dyDescent="0.3">
      <c r="B198" s="72" t="str">
        <f t="shared" si="12"/>
        <v/>
      </c>
      <c r="C198" s="73" t="str">
        <f t="shared" si="13"/>
        <v/>
      </c>
      <c r="D198" s="76" t="str">
        <f t="shared" si="14"/>
        <v/>
      </c>
      <c r="E198" s="75" t="str">
        <f t="shared" si="15"/>
        <v/>
      </c>
      <c r="F198" s="75" t="str">
        <f t="shared" si="16"/>
        <v/>
      </c>
      <c r="G198" s="75" t="str">
        <f t="shared" si="17"/>
        <v/>
      </c>
      <c r="H198" s="58"/>
      <c r="I198" s="58"/>
    </row>
    <row r="199" spans="2:9" ht="15.75" thickBot="1" x14ac:dyDescent="0.3">
      <c r="B199" s="72" t="str">
        <f t="shared" si="12"/>
        <v/>
      </c>
      <c r="C199" s="73" t="str">
        <f t="shared" si="13"/>
        <v/>
      </c>
      <c r="D199" s="76" t="str">
        <f t="shared" si="14"/>
        <v/>
      </c>
      <c r="E199" s="75" t="str">
        <f t="shared" si="15"/>
        <v/>
      </c>
      <c r="F199" s="75" t="str">
        <f t="shared" si="16"/>
        <v/>
      </c>
      <c r="G199" s="75" t="str">
        <f t="shared" si="17"/>
        <v/>
      </c>
      <c r="H199" s="58"/>
      <c r="I199" s="58"/>
    </row>
    <row r="200" spans="2:9" ht="15.75" thickBot="1" x14ac:dyDescent="0.3">
      <c r="B200" s="72" t="str">
        <f t="shared" si="12"/>
        <v/>
      </c>
      <c r="C200" s="73" t="str">
        <f t="shared" si="13"/>
        <v/>
      </c>
      <c r="D200" s="76" t="str">
        <f t="shared" si="14"/>
        <v/>
      </c>
      <c r="E200" s="75" t="str">
        <f t="shared" si="15"/>
        <v/>
      </c>
      <c r="F200" s="75" t="str">
        <f t="shared" si="16"/>
        <v/>
      </c>
      <c r="G200" s="75" t="str">
        <f t="shared" si="17"/>
        <v/>
      </c>
      <c r="H200" s="58"/>
      <c r="I200" s="58"/>
    </row>
    <row r="201" spans="2:9" ht="15.75" thickBot="1" x14ac:dyDescent="0.3">
      <c r="B201" s="72" t="str">
        <f t="shared" si="12"/>
        <v/>
      </c>
      <c r="C201" s="73" t="str">
        <f t="shared" si="13"/>
        <v/>
      </c>
      <c r="D201" s="76" t="str">
        <f t="shared" si="14"/>
        <v/>
      </c>
      <c r="E201" s="75" t="str">
        <f t="shared" si="15"/>
        <v/>
      </c>
      <c r="F201" s="75" t="str">
        <f t="shared" si="16"/>
        <v/>
      </c>
      <c r="G201" s="75" t="str">
        <f t="shared" si="17"/>
        <v/>
      </c>
      <c r="H201" s="58"/>
      <c r="I201" s="58"/>
    </row>
    <row r="202" spans="2:9" ht="15.75" thickBot="1" x14ac:dyDescent="0.3">
      <c r="B202" s="72" t="str">
        <f t="shared" si="12"/>
        <v/>
      </c>
      <c r="C202" s="73" t="str">
        <f t="shared" si="13"/>
        <v/>
      </c>
      <c r="D202" s="76" t="str">
        <f t="shared" si="14"/>
        <v/>
      </c>
      <c r="E202" s="75" t="str">
        <f t="shared" si="15"/>
        <v/>
      </c>
      <c r="F202" s="75" t="str">
        <f t="shared" si="16"/>
        <v/>
      </c>
      <c r="G202" s="75" t="str">
        <f t="shared" si="17"/>
        <v/>
      </c>
      <c r="H202" s="58"/>
      <c r="I202" s="58"/>
    </row>
    <row r="203" spans="2:9" ht="15.75" thickBot="1" x14ac:dyDescent="0.3">
      <c r="B203" s="72" t="str">
        <f t="shared" si="12"/>
        <v/>
      </c>
      <c r="C203" s="73" t="str">
        <f t="shared" si="13"/>
        <v/>
      </c>
      <c r="D203" s="76" t="str">
        <f t="shared" si="14"/>
        <v/>
      </c>
      <c r="E203" s="75" t="str">
        <f t="shared" si="15"/>
        <v/>
      </c>
      <c r="F203" s="75" t="str">
        <f t="shared" si="16"/>
        <v/>
      </c>
      <c r="G203" s="75" t="str">
        <f t="shared" si="17"/>
        <v/>
      </c>
      <c r="H203" s="58"/>
      <c r="I203" s="58"/>
    </row>
    <row r="204" spans="2:9" ht="15.75" thickBot="1" x14ac:dyDescent="0.3">
      <c r="B204" s="72" t="str">
        <f t="shared" si="12"/>
        <v/>
      </c>
      <c r="C204" s="73" t="str">
        <f t="shared" si="13"/>
        <v/>
      </c>
      <c r="D204" s="76" t="str">
        <f t="shared" si="14"/>
        <v/>
      </c>
      <c r="E204" s="75" t="str">
        <f t="shared" si="15"/>
        <v/>
      </c>
      <c r="F204" s="75" t="str">
        <f t="shared" si="16"/>
        <v/>
      </c>
      <c r="G204" s="75" t="str">
        <f t="shared" si="17"/>
        <v/>
      </c>
      <c r="H204" s="58"/>
      <c r="I204" s="58"/>
    </row>
    <row r="205" spans="2:9" ht="15.75" thickBot="1" x14ac:dyDescent="0.3">
      <c r="B205" s="72" t="str">
        <f t="shared" si="12"/>
        <v/>
      </c>
      <c r="C205" s="73" t="str">
        <f t="shared" si="13"/>
        <v/>
      </c>
      <c r="D205" s="76" t="str">
        <f t="shared" si="14"/>
        <v/>
      </c>
      <c r="E205" s="75" t="str">
        <f t="shared" si="15"/>
        <v/>
      </c>
      <c r="F205" s="75" t="str">
        <f t="shared" si="16"/>
        <v/>
      </c>
      <c r="G205" s="75" t="str">
        <f t="shared" si="17"/>
        <v/>
      </c>
      <c r="H205" s="58"/>
      <c r="I205" s="58"/>
    </row>
    <row r="206" spans="2:9" ht="15.75" thickBot="1" x14ac:dyDescent="0.3">
      <c r="B206" s="72" t="str">
        <f t="shared" si="12"/>
        <v/>
      </c>
      <c r="C206" s="73" t="str">
        <f t="shared" si="13"/>
        <v/>
      </c>
      <c r="D206" s="76" t="str">
        <f t="shared" si="14"/>
        <v/>
      </c>
      <c r="E206" s="75" t="str">
        <f t="shared" si="15"/>
        <v/>
      </c>
      <c r="F206" s="75" t="str">
        <f t="shared" si="16"/>
        <v/>
      </c>
      <c r="G206" s="75" t="str">
        <f t="shared" si="17"/>
        <v/>
      </c>
      <c r="H206" s="58"/>
      <c r="I206" s="58"/>
    </row>
    <row r="207" spans="2:9" ht="15.75" thickBot="1" x14ac:dyDescent="0.3">
      <c r="B207" s="72" t="str">
        <f t="shared" si="12"/>
        <v/>
      </c>
      <c r="C207" s="73" t="str">
        <f t="shared" si="13"/>
        <v/>
      </c>
      <c r="D207" s="76" t="str">
        <f t="shared" si="14"/>
        <v/>
      </c>
      <c r="E207" s="75" t="str">
        <f t="shared" si="15"/>
        <v/>
      </c>
      <c r="F207" s="75" t="str">
        <f t="shared" si="16"/>
        <v/>
      </c>
      <c r="G207" s="75" t="str">
        <f t="shared" si="17"/>
        <v/>
      </c>
      <c r="H207" s="58"/>
      <c r="I207" s="58"/>
    </row>
    <row r="208" spans="2:9" ht="15.75" thickBot="1" x14ac:dyDescent="0.3">
      <c r="B208" s="72" t="str">
        <f t="shared" si="12"/>
        <v/>
      </c>
      <c r="C208" s="73" t="str">
        <f t="shared" si="13"/>
        <v/>
      </c>
      <c r="D208" s="76" t="str">
        <f t="shared" si="14"/>
        <v/>
      </c>
      <c r="E208" s="75" t="str">
        <f t="shared" si="15"/>
        <v/>
      </c>
      <c r="F208" s="75" t="str">
        <f t="shared" si="16"/>
        <v/>
      </c>
      <c r="G208" s="75" t="str">
        <f t="shared" si="17"/>
        <v/>
      </c>
      <c r="H208" s="58"/>
      <c r="I208" s="58"/>
    </row>
    <row r="209" spans="2:9" ht="15.75" thickBot="1" x14ac:dyDescent="0.3">
      <c r="B209" s="72" t="str">
        <f t="shared" si="12"/>
        <v/>
      </c>
      <c r="C209" s="73" t="str">
        <f t="shared" si="13"/>
        <v/>
      </c>
      <c r="D209" s="76" t="str">
        <f t="shared" si="14"/>
        <v/>
      </c>
      <c r="E209" s="75" t="str">
        <f t="shared" si="15"/>
        <v/>
      </c>
      <c r="F209" s="75" t="str">
        <f t="shared" si="16"/>
        <v/>
      </c>
      <c r="G209" s="75" t="str">
        <f t="shared" si="17"/>
        <v/>
      </c>
      <c r="H209" s="58"/>
      <c r="I209" s="58"/>
    </row>
    <row r="210" spans="2:9" ht="15.75" thickBot="1" x14ac:dyDescent="0.3">
      <c r="B210" s="72" t="str">
        <f t="shared" si="12"/>
        <v/>
      </c>
      <c r="C210" s="73" t="str">
        <f t="shared" si="13"/>
        <v/>
      </c>
      <c r="D210" s="76" t="str">
        <f t="shared" si="14"/>
        <v/>
      </c>
      <c r="E210" s="75" t="str">
        <f t="shared" si="15"/>
        <v/>
      </c>
      <c r="F210" s="75" t="str">
        <f t="shared" si="16"/>
        <v/>
      </c>
      <c r="G210" s="75" t="str">
        <f t="shared" si="17"/>
        <v/>
      </c>
      <c r="H210" s="58"/>
      <c r="I210" s="58"/>
    </row>
    <row r="211" spans="2:9" ht="15.75" thickBot="1" x14ac:dyDescent="0.3">
      <c r="B211" s="72" t="str">
        <f t="shared" ref="B211:B274" si="18">IFERROR(IF(G210&lt;=0,"",B210+1),"")</f>
        <v/>
      </c>
      <c r="C211" s="73" t="str">
        <f t="shared" ref="C211:C274" si="19">IF($E$9="End of the Period",IF(B211="","",IF(OR(payment_frequency="Weekly",payment_frequency="Bi-weekly",payment_frequency="Semi-monthly"),first_payment_date+B211*VLOOKUP(payment_frequency,periodic_table,2,0),EDATE(first_payment_date,B211*VLOOKUP(payment_frequency,periodic_table,2,0)))),IF(B211="","",IF(OR(payment_frequency="Weekly",payment_frequency="Bi-weekly",payment_frequency="Semi-monthly"),first_payment_date+(B211-1)*VLOOKUP(payment_frequency,periodic_table,2,0),EDATE(first_payment_date,(B211-1)*VLOOKUP(payment_frequency,periodic_table,2,0)))))</f>
        <v/>
      </c>
      <c r="D211" s="76" t="str">
        <f t="shared" ref="D211:D274" si="20">IF(B211="","",IF(G210&lt;payment,G210*(1+rate),payment))</f>
        <v/>
      </c>
      <c r="E211" s="75" t="str">
        <f t="shared" ref="E211:E274" si="21">IF(AND(payment_type=1,B211=1),0,IF(B211="","",G210*rate))</f>
        <v/>
      </c>
      <c r="F211" s="75" t="str">
        <f t="shared" si="16"/>
        <v/>
      </c>
      <c r="G211" s="75" t="str">
        <f t="shared" si="17"/>
        <v/>
      </c>
      <c r="H211" s="58"/>
      <c r="I211" s="58"/>
    </row>
    <row r="212" spans="2:9" ht="15.75" thickBot="1" x14ac:dyDescent="0.3">
      <c r="B212" s="72" t="str">
        <f t="shared" si="18"/>
        <v/>
      </c>
      <c r="C212" s="73" t="str">
        <f t="shared" si="19"/>
        <v/>
      </c>
      <c r="D212" s="76" t="str">
        <f t="shared" si="20"/>
        <v/>
      </c>
      <c r="E212" s="75" t="str">
        <f t="shared" si="21"/>
        <v/>
      </c>
      <c r="F212" s="75" t="str">
        <f t="shared" ref="F212:F275" si="22">IF(B212="","",D212-E212)</f>
        <v/>
      </c>
      <c r="G212" s="75" t="str">
        <f t="shared" ref="G212:G275" si="23">IFERROR(IF(F212&lt;=0,"",G211-F212),"")</f>
        <v/>
      </c>
      <c r="H212" s="58"/>
      <c r="I212" s="58"/>
    </row>
    <row r="213" spans="2:9" ht="15.75" thickBot="1" x14ac:dyDescent="0.3">
      <c r="B213" s="72" t="str">
        <f t="shared" si="18"/>
        <v/>
      </c>
      <c r="C213" s="73" t="str">
        <f t="shared" si="19"/>
        <v/>
      </c>
      <c r="D213" s="76" t="str">
        <f t="shared" si="20"/>
        <v/>
      </c>
      <c r="E213" s="75" t="str">
        <f t="shared" si="21"/>
        <v/>
      </c>
      <c r="F213" s="75" t="str">
        <f t="shared" si="22"/>
        <v/>
      </c>
      <c r="G213" s="75" t="str">
        <f t="shared" si="23"/>
        <v/>
      </c>
      <c r="H213" s="58"/>
      <c r="I213" s="58"/>
    </row>
    <row r="214" spans="2:9" ht="15.75" thickBot="1" x14ac:dyDescent="0.3">
      <c r="B214" s="72" t="str">
        <f t="shared" si="18"/>
        <v/>
      </c>
      <c r="C214" s="73" t="str">
        <f t="shared" si="19"/>
        <v/>
      </c>
      <c r="D214" s="76" t="str">
        <f t="shared" si="20"/>
        <v/>
      </c>
      <c r="E214" s="75" t="str">
        <f t="shared" si="21"/>
        <v/>
      </c>
      <c r="F214" s="75" t="str">
        <f t="shared" si="22"/>
        <v/>
      </c>
      <c r="G214" s="75" t="str">
        <f t="shared" si="23"/>
        <v/>
      </c>
      <c r="H214" s="58"/>
      <c r="I214" s="58"/>
    </row>
    <row r="215" spans="2:9" ht="15.75" thickBot="1" x14ac:dyDescent="0.3">
      <c r="B215" s="72" t="str">
        <f t="shared" si="18"/>
        <v/>
      </c>
      <c r="C215" s="73" t="str">
        <f t="shared" si="19"/>
        <v/>
      </c>
      <c r="D215" s="76" t="str">
        <f t="shared" si="20"/>
        <v/>
      </c>
      <c r="E215" s="75" t="str">
        <f t="shared" si="21"/>
        <v/>
      </c>
      <c r="F215" s="75" t="str">
        <f t="shared" si="22"/>
        <v/>
      </c>
      <c r="G215" s="75" t="str">
        <f t="shared" si="23"/>
        <v/>
      </c>
      <c r="H215" s="58"/>
      <c r="I215" s="58"/>
    </row>
    <row r="216" spans="2:9" ht="15.75" thickBot="1" x14ac:dyDescent="0.3">
      <c r="B216" s="72" t="str">
        <f t="shared" si="18"/>
        <v/>
      </c>
      <c r="C216" s="73" t="str">
        <f t="shared" si="19"/>
        <v/>
      </c>
      <c r="D216" s="76" t="str">
        <f t="shared" si="20"/>
        <v/>
      </c>
      <c r="E216" s="75" t="str">
        <f t="shared" si="21"/>
        <v/>
      </c>
      <c r="F216" s="75" t="str">
        <f t="shared" si="22"/>
        <v/>
      </c>
      <c r="G216" s="75" t="str">
        <f t="shared" si="23"/>
        <v/>
      </c>
      <c r="H216" s="58"/>
      <c r="I216" s="58"/>
    </row>
    <row r="217" spans="2:9" ht="15.75" thickBot="1" x14ac:dyDescent="0.3">
      <c r="B217" s="72" t="str">
        <f t="shared" si="18"/>
        <v/>
      </c>
      <c r="C217" s="73" t="str">
        <f t="shared" si="19"/>
        <v/>
      </c>
      <c r="D217" s="76" t="str">
        <f t="shared" si="20"/>
        <v/>
      </c>
      <c r="E217" s="75" t="str">
        <f t="shared" si="21"/>
        <v/>
      </c>
      <c r="F217" s="75" t="str">
        <f t="shared" si="22"/>
        <v/>
      </c>
      <c r="G217" s="75" t="str">
        <f t="shared" si="23"/>
        <v/>
      </c>
      <c r="H217" s="58"/>
      <c r="I217" s="58"/>
    </row>
    <row r="218" spans="2:9" ht="15.75" thickBot="1" x14ac:dyDescent="0.3">
      <c r="B218" s="72" t="str">
        <f t="shared" si="18"/>
        <v/>
      </c>
      <c r="C218" s="73" t="str">
        <f t="shared" si="19"/>
        <v/>
      </c>
      <c r="D218" s="76" t="str">
        <f t="shared" si="20"/>
        <v/>
      </c>
      <c r="E218" s="75" t="str">
        <f t="shared" si="21"/>
        <v/>
      </c>
      <c r="F218" s="75" t="str">
        <f t="shared" si="22"/>
        <v/>
      </c>
      <c r="G218" s="75" t="str">
        <f t="shared" si="23"/>
        <v/>
      </c>
      <c r="H218" s="58"/>
      <c r="I218" s="58"/>
    </row>
    <row r="219" spans="2:9" ht="15.75" thickBot="1" x14ac:dyDescent="0.3">
      <c r="B219" s="72" t="str">
        <f t="shared" si="18"/>
        <v/>
      </c>
      <c r="C219" s="73" t="str">
        <f t="shared" si="19"/>
        <v/>
      </c>
      <c r="D219" s="76" t="str">
        <f t="shared" si="20"/>
        <v/>
      </c>
      <c r="E219" s="75" t="str">
        <f t="shared" si="21"/>
        <v/>
      </c>
      <c r="F219" s="75" t="str">
        <f t="shared" si="22"/>
        <v/>
      </c>
      <c r="G219" s="75" t="str">
        <f t="shared" si="23"/>
        <v/>
      </c>
      <c r="H219" s="58"/>
      <c r="I219" s="58"/>
    </row>
    <row r="220" spans="2:9" ht="15.75" thickBot="1" x14ac:dyDescent="0.3">
      <c r="B220" s="72" t="str">
        <f t="shared" si="18"/>
        <v/>
      </c>
      <c r="C220" s="73" t="str">
        <f t="shared" si="19"/>
        <v/>
      </c>
      <c r="D220" s="76" t="str">
        <f t="shared" si="20"/>
        <v/>
      </c>
      <c r="E220" s="75" t="str">
        <f t="shared" si="21"/>
        <v/>
      </c>
      <c r="F220" s="75" t="str">
        <f t="shared" si="22"/>
        <v/>
      </c>
      <c r="G220" s="75" t="str">
        <f t="shared" si="23"/>
        <v/>
      </c>
      <c r="H220" s="58"/>
      <c r="I220" s="58"/>
    </row>
    <row r="221" spans="2:9" ht="15.75" thickBot="1" x14ac:dyDescent="0.3">
      <c r="B221" s="72" t="str">
        <f t="shared" si="18"/>
        <v/>
      </c>
      <c r="C221" s="73" t="str">
        <f t="shared" si="19"/>
        <v/>
      </c>
      <c r="D221" s="76" t="str">
        <f t="shared" si="20"/>
        <v/>
      </c>
      <c r="E221" s="75" t="str">
        <f t="shared" si="21"/>
        <v/>
      </c>
      <c r="F221" s="75" t="str">
        <f t="shared" si="22"/>
        <v/>
      </c>
      <c r="G221" s="75" t="str">
        <f t="shared" si="23"/>
        <v/>
      </c>
      <c r="H221" s="58"/>
      <c r="I221" s="58"/>
    </row>
    <row r="222" spans="2:9" ht="15.75" thickBot="1" x14ac:dyDescent="0.3">
      <c r="B222" s="72" t="str">
        <f t="shared" si="18"/>
        <v/>
      </c>
      <c r="C222" s="73" t="str">
        <f t="shared" si="19"/>
        <v/>
      </c>
      <c r="D222" s="76" t="str">
        <f t="shared" si="20"/>
        <v/>
      </c>
      <c r="E222" s="75" t="str">
        <f t="shared" si="21"/>
        <v/>
      </c>
      <c r="F222" s="75" t="str">
        <f t="shared" si="22"/>
        <v/>
      </c>
      <c r="G222" s="75" t="str">
        <f t="shared" si="23"/>
        <v/>
      </c>
      <c r="H222" s="58"/>
      <c r="I222" s="58"/>
    </row>
    <row r="223" spans="2:9" ht="15.75" thickBot="1" x14ac:dyDescent="0.3">
      <c r="B223" s="72" t="str">
        <f t="shared" si="18"/>
        <v/>
      </c>
      <c r="C223" s="73" t="str">
        <f t="shared" si="19"/>
        <v/>
      </c>
      <c r="D223" s="76" t="str">
        <f t="shared" si="20"/>
        <v/>
      </c>
      <c r="E223" s="75" t="str">
        <f t="shared" si="21"/>
        <v/>
      </c>
      <c r="F223" s="75" t="str">
        <f t="shared" si="22"/>
        <v/>
      </c>
      <c r="G223" s="75" t="str">
        <f t="shared" si="23"/>
        <v/>
      </c>
      <c r="H223" s="58"/>
      <c r="I223" s="58"/>
    </row>
    <row r="224" spans="2:9" ht="15.75" thickBot="1" x14ac:dyDescent="0.3">
      <c r="B224" s="72" t="str">
        <f t="shared" si="18"/>
        <v/>
      </c>
      <c r="C224" s="73" t="str">
        <f t="shared" si="19"/>
        <v/>
      </c>
      <c r="D224" s="76" t="str">
        <f t="shared" si="20"/>
        <v/>
      </c>
      <c r="E224" s="75" t="str">
        <f t="shared" si="21"/>
        <v/>
      </c>
      <c r="F224" s="75" t="str">
        <f t="shared" si="22"/>
        <v/>
      </c>
      <c r="G224" s="75" t="str">
        <f t="shared" si="23"/>
        <v/>
      </c>
      <c r="H224" s="58"/>
      <c r="I224" s="58"/>
    </row>
    <row r="225" spans="2:9" ht="15.75" thickBot="1" x14ac:dyDescent="0.3">
      <c r="B225" s="72" t="str">
        <f t="shared" si="18"/>
        <v/>
      </c>
      <c r="C225" s="73" t="str">
        <f t="shared" si="19"/>
        <v/>
      </c>
      <c r="D225" s="76" t="str">
        <f t="shared" si="20"/>
        <v/>
      </c>
      <c r="E225" s="75" t="str">
        <f t="shared" si="21"/>
        <v/>
      </c>
      <c r="F225" s="75" t="str">
        <f t="shared" si="22"/>
        <v/>
      </c>
      <c r="G225" s="75" t="str">
        <f t="shared" si="23"/>
        <v/>
      </c>
      <c r="H225" s="58"/>
      <c r="I225" s="58"/>
    </row>
    <row r="226" spans="2:9" ht="15.75" thickBot="1" x14ac:dyDescent="0.3">
      <c r="B226" s="72" t="str">
        <f t="shared" si="18"/>
        <v/>
      </c>
      <c r="C226" s="73" t="str">
        <f t="shared" si="19"/>
        <v/>
      </c>
      <c r="D226" s="76" t="str">
        <f t="shared" si="20"/>
        <v/>
      </c>
      <c r="E226" s="75" t="str">
        <f t="shared" si="21"/>
        <v/>
      </c>
      <c r="F226" s="75" t="str">
        <f t="shared" si="22"/>
        <v/>
      </c>
      <c r="G226" s="75" t="str">
        <f t="shared" si="23"/>
        <v/>
      </c>
      <c r="H226" s="58"/>
      <c r="I226" s="58"/>
    </row>
    <row r="227" spans="2:9" ht="15.75" thickBot="1" x14ac:dyDescent="0.3">
      <c r="B227" s="72" t="str">
        <f t="shared" si="18"/>
        <v/>
      </c>
      <c r="C227" s="73" t="str">
        <f t="shared" si="19"/>
        <v/>
      </c>
      <c r="D227" s="76" t="str">
        <f t="shared" si="20"/>
        <v/>
      </c>
      <c r="E227" s="75" t="str">
        <f t="shared" si="21"/>
        <v/>
      </c>
      <c r="F227" s="75" t="str">
        <f t="shared" si="22"/>
        <v/>
      </c>
      <c r="G227" s="75" t="str">
        <f t="shared" si="23"/>
        <v/>
      </c>
      <c r="H227" s="58"/>
      <c r="I227" s="58"/>
    </row>
    <row r="228" spans="2:9" ht="15.75" thickBot="1" x14ac:dyDescent="0.3">
      <c r="B228" s="72" t="str">
        <f t="shared" si="18"/>
        <v/>
      </c>
      <c r="C228" s="73" t="str">
        <f t="shared" si="19"/>
        <v/>
      </c>
      <c r="D228" s="76" t="str">
        <f t="shared" si="20"/>
        <v/>
      </c>
      <c r="E228" s="75" t="str">
        <f t="shared" si="21"/>
        <v/>
      </c>
      <c r="F228" s="75" t="str">
        <f t="shared" si="22"/>
        <v/>
      </c>
      <c r="G228" s="75" t="str">
        <f t="shared" si="23"/>
        <v/>
      </c>
      <c r="H228" s="58"/>
      <c r="I228" s="58"/>
    </row>
    <row r="229" spans="2:9" ht="15.75" thickBot="1" x14ac:dyDescent="0.3">
      <c r="B229" s="72" t="str">
        <f t="shared" si="18"/>
        <v/>
      </c>
      <c r="C229" s="73" t="str">
        <f t="shared" si="19"/>
        <v/>
      </c>
      <c r="D229" s="76" t="str">
        <f t="shared" si="20"/>
        <v/>
      </c>
      <c r="E229" s="75" t="str">
        <f t="shared" si="21"/>
        <v/>
      </c>
      <c r="F229" s="75" t="str">
        <f t="shared" si="22"/>
        <v/>
      </c>
      <c r="G229" s="75" t="str">
        <f t="shared" si="23"/>
        <v/>
      </c>
      <c r="H229" s="58"/>
      <c r="I229" s="58"/>
    </row>
    <row r="230" spans="2:9" ht="15.75" thickBot="1" x14ac:dyDescent="0.3">
      <c r="B230" s="72" t="str">
        <f t="shared" si="18"/>
        <v/>
      </c>
      <c r="C230" s="73" t="str">
        <f t="shared" si="19"/>
        <v/>
      </c>
      <c r="D230" s="76" t="str">
        <f t="shared" si="20"/>
        <v/>
      </c>
      <c r="E230" s="75" t="str">
        <f t="shared" si="21"/>
        <v/>
      </c>
      <c r="F230" s="75" t="str">
        <f t="shared" si="22"/>
        <v/>
      </c>
      <c r="G230" s="75" t="str">
        <f t="shared" si="23"/>
        <v/>
      </c>
      <c r="H230" s="58"/>
      <c r="I230" s="58"/>
    </row>
    <row r="231" spans="2:9" ht="15.75" thickBot="1" x14ac:dyDescent="0.3">
      <c r="B231" s="72" t="str">
        <f t="shared" si="18"/>
        <v/>
      </c>
      <c r="C231" s="73" t="str">
        <f t="shared" si="19"/>
        <v/>
      </c>
      <c r="D231" s="76" t="str">
        <f t="shared" si="20"/>
        <v/>
      </c>
      <c r="E231" s="75" t="str">
        <f t="shared" si="21"/>
        <v/>
      </c>
      <c r="F231" s="75" t="str">
        <f t="shared" si="22"/>
        <v/>
      </c>
      <c r="G231" s="75" t="str">
        <f t="shared" si="23"/>
        <v/>
      </c>
      <c r="H231" s="58"/>
      <c r="I231" s="58"/>
    </row>
    <row r="232" spans="2:9" ht="15.75" thickBot="1" x14ac:dyDescent="0.3">
      <c r="B232" s="72" t="str">
        <f t="shared" si="18"/>
        <v/>
      </c>
      <c r="C232" s="73" t="str">
        <f t="shared" si="19"/>
        <v/>
      </c>
      <c r="D232" s="76" t="str">
        <f t="shared" si="20"/>
        <v/>
      </c>
      <c r="E232" s="75" t="str">
        <f t="shared" si="21"/>
        <v/>
      </c>
      <c r="F232" s="75" t="str">
        <f t="shared" si="22"/>
        <v/>
      </c>
      <c r="G232" s="75" t="str">
        <f t="shared" si="23"/>
        <v/>
      </c>
      <c r="H232" s="58"/>
      <c r="I232" s="58"/>
    </row>
    <row r="233" spans="2:9" ht="15.75" thickBot="1" x14ac:dyDescent="0.3">
      <c r="B233" s="72" t="str">
        <f t="shared" si="18"/>
        <v/>
      </c>
      <c r="C233" s="73" t="str">
        <f t="shared" si="19"/>
        <v/>
      </c>
      <c r="D233" s="76" t="str">
        <f t="shared" si="20"/>
        <v/>
      </c>
      <c r="E233" s="75" t="str">
        <f t="shared" si="21"/>
        <v/>
      </c>
      <c r="F233" s="75" t="str">
        <f t="shared" si="22"/>
        <v/>
      </c>
      <c r="G233" s="75" t="str">
        <f t="shared" si="23"/>
        <v/>
      </c>
      <c r="H233" s="58"/>
      <c r="I233" s="58"/>
    </row>
    <row r="234" spans="2:9" ht="15.75" thickBot="1" x14ac:dyDescent="0.3">
      <c r="B234" s="72" t="str">
        <f t="shared" si="18"/>
        <v/>
      </c>
      <c r="C234" s="73" t="str">
        <f t="shared" si="19"/>
        <v/>
      </c>
      <c r="D234" s="76" t="str">
        <f t="shared" si="20"/>
        <v/>
      </c>
      <c r="E234" s="75" t="str">
        <f t="shared" si="21"/>
        <v/>
      </c>
      <c r="F234" s="75" t="str">
        <f t="shared" si="22"/>
        <v/>
      </c>
      <c r="G234" s="75" t="str">
        <f t="shared" si="23"/>
        <v/>
      </c>
      <c r="H234" s="58"/>
      <c r="I234" s="58"/>
    </row>
    <row r="235" spans="2:9" ht="15.75" thickBot="1" x14ac:dyDescent="0.3">
      <c r="B235" s="72" t="str">
        <f t="shared" si="18"/>
        <v/>
      </c>
      <c r="C235" s="73" t="str">
        <f t="shared" si="19"/>
        <v/>
      </c>
      <c r="D235" s="76" t="str">
        <f t="shared" si="20"/>
        <v/>
      </c>
      <c r="E235" s="75" t="str">
        <f t="shared" si="21"/>
        <v/>
      </c>
      <c r="F235" s="75" t="str">
        <f t="shared" si="22"/>
        <v/>
      </c>
      <c r="G235" s="75" t="str">
        <f t="shared" si="23"/>
        <v/>
      </c>
      <c r="H235" s="58"/>
      <c r="I235" s="58"/>
    </row>
    <row r="236" spans="2:9" ht="15.75" thickBot="1" x14ac:dyDescent="0.3">
      <c r="B236" s="72" t="str">
        <f t="shared" si="18"/>
        <v/>
      </c>
      <c r="C236" s="73" t="str">
        <f t="shared" si="19"/>
        <v/>
      </c>
      <c r="D236" s="76" t="str">
        <f t="shared" si="20"/>
        <v/>
      </c>
      <c r="E236" s="75" t="str">
        <f t="shared" si="21"/>
        <v/>
      </c>
      <c r="F236" s="75" t="str">
        <f t="shared" si="22"/>
        <v/>
      </c>
      <c r="G236" s="75" t="str">
        <f t="shared" si="23"/>
        <v/>
      </c>
      <c r="H236" s="58"/>
      <c r="I236" s="58"/>
    </row>
    <row r="237" spans="2:9" ht="15.75" thickBot="1" x14ac:dyDescent="0.3">
      <c r="B237" s="72" t="str">
        <f t="shared" si="18"/>
        <v/>
      </c>
      <c r="C237" s="73" t="str">
        <f t="shared" si="19"/>
        <v/>
      </c>
      <c r="D237" s="76" t="str">
        <f t="shared" si="20"/>
        <v/>
      </c>
      <c r="E237" s="75" t="str">
        <f t="shared" si="21"/>
        <v/>
      </c>
      <c r="F237" s="75" t="str">
        <f t="shared" si="22"/>
        <v/>
      </c>
      <c r="G237" s="75" t="str">
        <f t="shared" si="23"/>
        <v/>
      </c>
      <c r="H237" s="58"/>
      <c r="I237" s="58"/>
    </row>
    <row r="238" spans="2:9" ht="15.75" thickBot="1" x14ac:dyDescent="0.3">
      <c r="B238" s="72" t="str">
        <f t="shared" si="18"/>
        <v/>
      </c>
      <c r="C238" s="73" t="str">
        <f t="shared" si="19"/>
        <v/>
      </c>
      <c r="D238" s="76" t="str">
        <f t="shared" si="20"/>
        <v/>
      </c>
      <c r="E238" s="75" t="str">
        <f t="shared" si="21"/>
        <v/>
      </c>
      <c r="F238" s="75" t="str">
        <f t="shared" si="22"/>
        <v/>
      </c>
      <c r="G238" s="75" t="str">
        <f t="shared" si="23"/>
        <v/>
      </c>
      <c r="H238" s="58"/>
      <c r="I238" s="58"/>
    </row>
    <row r="239" spans="2:9" ht="15.75" thickBot="1" x14ac:dyDescent="0.3">
      <c r="B239" s="72" t="str">
        <f t="shared" si="18"/>
        <v/>
      </c>
      <c r="C239" s="73" t="str">
        <f t="shared" si="19"/>
        <v/>
      </c>
      <c r="D239" s="76" t="str">
        <f t="shared" si="20"/>
        <v/>
      </c>
      <c r="E239" s="75" t="str">
        <f t="shared" si="21"/>
        <v/>
      </c>
      <c r="F239" s="75" t="str">
        <f t="shared" si="22"/>
        <v/>
      </c>
      <c r="G239" s="75" t="str">
        <f t="shared" si="23"/>
        <v/>
      </c>
      <c r="H239" s="58"/>
      <c r="I239" s="58"/>
    </row>
    <row r="240" spans="2:9" ht="15.75" thickBot="1" x14ac:dyDescent="0.3">
      <c r="B240" s="72" t="str">
        <f t="shared" si="18"/>
        <v/>
      </c>
      <c r="C240" s="73" t="str">
        <f t="shared" si="19"/>
        <v/>
      </c>
      <c r="D240" s="76" t="str">
        <f t="shared" si="20"/>
        <v/>
      </c>
      <c r="E240" s="75" t="str">
        <f t="shared" si="21"/>
        <v/>
      </c>
      <c r="F240" s="75" t="str">
        <f t="shared" si="22"/>
        <v/>
      </c>
      <c r="G240" s="75" t="str">
        <f t="shared" si="23"/>
        <v/>
      </c>
      <c r="H240" s="58"/>
      <c r="I240" s="58"/>
    </row>
    <row r="241" spans="2:9" ht="15.75" thickBot="1" x14ac:dyDescent="0.3">
      <c r="B241" s="72" t="str">
        <f t="shared" si="18"/>
        <v/>
      </c>
      <c r="C241" s="73" t="str">
        <f t="shared" si="19"/>
        <v/>
      </c>
      <c r="D241" s="76" t="str">
        <f t="shared" si="20"/>
        <v/>
      </c>
      <c r="E241" s="75" t="str">
        <f t="shared" si="21"/>
        <v/>
      </c>
      <c r="F241" s="75" t="str">
        <f t="shared" si="22"/>
        <v/>
      </c>
      <c r="G241" s="75" t="str">
        <f t="shared" si="23"/>
        <v/>
      </c>
      <c r="H241" s="58"/>
      <c r="I241" s="58"/>
    </row>
    <row r="242" spans="2:9" ht="15.75" thickBot="1" x14ac:dyDescent="0.3">
      <c r="B242" s="72" t="str">
        <f t="shared" si="18"/>
        <v/>
      </c>
      <c r="C242" s="73" t="str">
        <f t="shared" si="19"/>
        <v/>
      </c>
      <c r="D242" s="76" t="str">
        <f t="shared" si="20"/>
        <v/>
      </c>
      <c r="E242" s="75" t="str">
        <f t="shared" si="21"/>
        <v/>
      </c>
      <c r="F242" s="75" t="str">
        <f t="shared" si="22"/>
        <v/>
      </c>
      <c r="G242" s="75" t="str">
        <f t="shared" si="23"/>
        <v/>
      </c>
      <c r="H242" s="58"/>
      <c r="I242" s="58"/>
    </row>
    <row r="243" spans="2:9" ht="15.75" thickBot="1" x14ac:dyDescent="0.3">
      <c r="B243" s="72" t="str">
        <f t="shared" si="18"/>
        <v/>
      </c>
      <c r="C243" s="73" t="str">
        <f t="shared" si="19"/>
        <v/>
      </c>
      <c r="D243" s="76" t="str">
        <f t="shared" si="20"/>
        <v/>
      </c>
      <c r="E243" s="75" t="str">
        <f t="shared" si="21"/>
        <v/>
      </c>
      <c r="F243" s="75" t="str">
        <f t="shared" si="22"/>
        <v/>
      </c>
      <c r="G243" s="75" t="str">
        <f t="shared" si="23"/>
        <v/>
      </c>
      <c r="H243" s="58"/>
      <c r="I243" s="58"/>
    </row>
    <row r="244" spans="2:9" ht="15.75" thickBot="1" x14ac:dyDescent="0.3">
      <c r="B244" s="72" t="str">
        <f t="shared" si="18"/>
        <v/>
      </c>
      <c r="C244" s="73" t="str">
        <f t="shared" si="19"/>
        <v/>
      </c>
      <c r="D244" s="76" t="str">
        <f t="shared" si="20"/>
        <v/>
      </c>
      <c r="E244" s="75" t="str">
        <f t="shared" si="21"/>
        <v/>
      </c>
      <c r="F244" s="75" t="str">
        <f t="shared" si="22"/>
        <v/>
      </c>
      <c r="G244" s="75" t="str">
        <f t="shared" si="23"/>
        <v/>
      </c>
      <c r="H244" s="58"/>
      <c r="I244" s="58"/>
    </row>
    <row r="245" spans="2:9" ht="15.75" thickBot="1" x14ac:dyDescent="0.3">
      <c r="B245" s="72" t="str">
        <f t="shared" si="18"/>
        <v/>
      </c>
      <c r="C245" s="73" t="str">
        <f t="shared" si="19"/>
        <v/>
      </c>
      <c r="D245" s="76" t="str">
        <f t="shared" si="20"/>
        <v/>
      </c>
      <c r="E245" s="75" t="str">
        <f t="shared" si="21"/>
        <v/>
      </c>
      <c r="F245" s="75" t="str">
        <f t="shared" si="22"/>
        <v/>
      </c>
      <c r="G245" s="75" t="str">
        <f t="shared" si="23"/>
        <v/>
      </c>
      <c r="H245" s="58"/>
      <c r="I245" s="58"/>
    </row>
    <row r="246" spans="2:9" ht="15.75" thickBot="1" x14ac:dyDescent="0.3">
      <c r="B246" s="72" t="str">
        <f t="shared" si="18"/>
        <v/>
      </c>
      <c r="C246" s="73" t="str">
        <f t="shared" si="19"/>
        <v/>
      </c>
      <c r="D246" s="76" t="str">
        <f t="shared" si="20"/>
        <v/>
      </c>
      <c r="E246" s="75" t="str">
        <f t="shared" si="21"/>
        <v/>
      </c>
      <c r="F246" s="75" t="str">
        <f t="shared" si="22"/>
        <v/>
      </c>
      <c r="G246" s="75" t="str">
        <f t="shared" si="23"/>
        <v/>
      </c>
      <c r="H246" s="58"/>
      <c r="I246" s="58"/>
    </row>
    <row r="247" spans="2:9" ht="15.75" thickBot="1" x14ac:dyDescent="0.3">
      <c r="B247" s="72" t="str">
        <f t="shared" si="18"/>
        <v/>
      </c>
      <c r="C247" s="73" t="str">
        <f t="shared" si="19"/>
        <v/>
      </c>
      <c r="D247" s="76" t="str">
        <f t="shared" si="20"/>
        <v/>
      </c>
      <c r="E247" s="75" t="str">
        <f t="shared" si="21"/>
        <v/>
      </c>
      <c r="F247" s="75" t="str">
        <f t="shared" si="22"/>
        <v/>
      </c>
      <c r="G247" s="75" t="str">
        <f t="shared" si="23"/>
        <v/>
      </c>
      <c r="H247" s="58"/>
      <c r="I247" s="58"/>
    </row>
    <row r="248" spans="2:9" ht="15.75" thickBot="1" x14ac:dyDescent="0.3">
      <c r="B248" s="72" t="str">
        <f t="shared" si="18"/>
        <v/>
      </c>
      <c r="C248" s="73" t="str">
        <f t="shared" si="19"/>
        <v/>
      </c>
      <c r="D248" s="76" t="str">
        <f t="shared" si="20"/>
        <v/>
      </c>
      <c r="E248" s="75" t="str">
        <f t="shared" si="21"/>
        <v/>
      </c>
      <c r="F248" s="75" t="str">
        <f t="shared" si="22"/>
        <v/>
      </c>
      <c r="G248" s="75" t="str">
        <f t="shared" si="23"/>
        <v/>
      </c>
      <c r="H248" s="58"/>
      <c r="I248" s="58"/>
    </row>
    <row r="249" spans="2:9" ht="15.75" thickBot="1" x14ac:dyDescent="0.3">
      <c r="B249" s="72" t="str">
        <f t="shared" si="18"/>
        <v/>
      </c>
      <c r="C249" s="73" t="str">
        <f t="shared" si="19"/>
        <v/>
      </c>
      <c r="D249" s="76" t="str">
        <f t="shared" si="20"/>
        <v/>
      </c>
      <c r="E249" s="75" t="str">
        <f t="shared" si="21"/>
        <v/>
      </c>
      <c r="F249" s="75" t="str">
        <f t="shared" si="22"/>
        <v/>
      </c>
      <c r="G249" s="75" t="str">
        <f t="shared" si="23"/>
        <v/>
      </c>
      <c r="H249" s="58"/>
      <c r="I249" s="58"/>
    </row>
    <row r="250" spans="2:9" ht="15.75" thickBot="1" x14ac:dyDescent="0.3">
      <c r="B250" s="72" t="str">
        <f t="shared" si="18"/>
        <v/>
      </c>
      <c r="C250" s="73" t="str">
        <f t="shared" si="19"/>
        <v/>
      </c>
      <c r="D250" s="76" t="str">
        <f t="shared" si="20"/>
        <v/>
      </c>
      <c r="E250" s="75" t="str">
        <f t="shared" si="21"/>
        <v/>
      </c>
      <c r="F250" s="75" t="str">
        <f t="shared" si="22"/>
        <v/>
      </c>
      <c r="G250" s="75" t="str">
        <f t="shared" si="23"/>
        <v/>
      </c>
      <c r="H250" s="58"/>
      <c r="I250" s="58"/>
    </row>
    <row r="251" spans="2:9" ht="15.75" thickBot="1" x14ac:dyDescent="0.3">
      <c r="B251" s="72" t="str">
        <f t="shared" si="18"/>
        <v/>
      </c>
      <c r="C251" s="73" t="str">
        <f t="shared" si="19"/>
        <v/>
      </c>
      <c r="D251" s="76" t="str">
        <f t="shared" si="20"/>
        <v/>
      </c>
      <c r="E251" s="75" t="str">
        <f t="shared" si="21"/>
        <v/>
      </c>
      <c r="F251" s="75" t="str">
        <f t="shared" si="22"/>
        <v/>
      </c>
      <c r="G251" s="75" t="str">
        <f t="shared" si="23"/>
        <v/>
      </c>
      <c r="H251" s="58"/>
      <c r="I251" s="58"/>
    </row>
    <row r="252" spans="2:9" ht="15.75" thickBot="1" x14ac:dyDescent="0.3">
      <c r="B252" s="72" t="str">
        <f t="shared" si="18"/>
        <v/>
      </c>
      <c r="C252" s="73" t="str">
        <f t="shared" si="19"/>
        <v/>
      </c>
      <c r="D252" s="76" t="str">
        <f t="shared" si="20"/>
        <v/>
      </c>
      <c r="E252" s="75" t="str">
        <f t="shared" si="21"/>
        <v/>
      </c>
      <c r="F252" s="75" t="str">
        <f t="shared" si="22"/>
        <v/>
      </c>
      <c r="G252" s="75" t="str">
        <f t="shared" si="23"/>
        <v/>
      </c>
      <c r="H252" s="58"/>
      <c r="I252" s="58"/>
    </row>
    <row r="253" spans="2:9" ht="15.75" thickBot="1" x14ac:dyDescent="0.3">
      <c r="B253" s="72" t="str">
        <f t="shared" si="18"/>
        <v/>
      </c>
      <c r="C253" s="73" t="str">
        <f t="shared" si="19"/>
        <v/>
      </c>
      <c r="D253" s="76" t="str">
        <f t="shared" si="20"/>
        <v/>
      </c>
      <c r="E253" s="75" t="str">
        <f t="shared" si="21"/>
        <v/>
      </c>
      <c r="F253" s="75" t="str">
        <f t="shared" si="22"/>
        <v/>
      </c>
      <c r="G253" s="75" t="str">
        <f t="shared" si="23"/>
        <v/>
      </c>
      <c r="H253" s="58"/>
      <c r="I253" s="58"/>
    </row>
    <row r="254" spans="2:9" ht="15.75" thickBot="1" x14ac:dyDescent="0.3">
      <c r="B254" s="72" t="str">
        <f t="shared" si="18"/>
        <v/>
      </c>
      <c r="C254" s="73" t="str">
        <f t="shared" si="19"/>
        <v/>
      </c>
      <c r="D254" s="76" t="str">
        <f t="shared" si="20"/>
        <v/>
      </c>
      <c r="E254" s="75" t="str">
        <f t="shared" si="21"/>
        <v/>
      </c>
      <c r="F254" s="75" t="str">
        <f t="shared" si="22"/>
        <v/>
      </c>
      <c r="G254" s="75" t="str">
        <f t="shared" si="23"/>
        <v/>
      </c>
      <c r="H254" s="58"/>
      <c r="I254" s="58"/>
    </row>
    <row r="255" spans="2:9" ht="15.75" thickBot="1" x14ac:dyDescent="0.3">
      <c r="B255" s="72" t="str">
        <f t="shared" si="18"/>
        <v/>
      </c>
      <c r="C255" s="73" t="str">
        <f t="shared" si="19"/>
        <v/>
      </c>
      <c r="D255" s="76" t="str">
        <f t="shared" si="20"/>
        <v/>
      </c>
      <c r="E255" s="75" t="str">
        <f t="shared" si="21"/>
        <v/>
      </c>
      <c r="F255" s="75" t="str">
        <f t="shared" si="22"/>
        <v/>
      </c>
      <c r="G255" s="75" t="str">
        <f t="shared" si="23"/>
        <v/>
      </c>
      <c r="H255" s="58"/>
      <c r="I255" s="58"/>
    </row>
    <row r="256" spans="2:9" ht="15.75" thickBot="1" x14ac:dyDescent="0.3">
      <c r="B256" s="72" t="str">
        <f t="shared" si="18"/>
        <v/>
      </c>
      <c r="C256" s="73" t="str">
        <f t="shared" si="19"/>
        <v/>
      </c>
      <c r="D256" s="76" t="str">
        <f t="shared" si="20"/>
        <v/>
      </c>
      <c r="E256" s="75" t="str">
        <f t="shared" si="21"/>
        <v/>
      </c>
      <c r="F256" s="75" t="str">
        <f t="shared" si="22"/>
        <v/>
      </c>
      <c r="G256" s="75" t="str">
        <f t="shared" si="23"/>
        <v/>
      </c>
      <c r="H256" s="58"/>
      <c r="I256" s="58"/>
    </row>
    <row r="257" spans="2:9" ht="15.75" thickBot="1" x14ac:dyDescent="0.3">
      <c r="B257" s="72" t="str">
        <f t="shared" si="18"/>
        <v/>
      </c>
      <c r="C257" s="73" t="str">
        <f t="shared" si="19"/>
        <v/>
      </c>
      <c r="D257" s="76" t="str">
        <f t="shared" si="20"/>
        <v/>
      </c>
      <c r="E257" s="75" t="str">
        <f t="shared" si="21"/>
        <v/>
      </c>
      <c r="F257" s="75" t="str">
        <f t="shared" si="22"/>
        <v/>
      </c>
      <c r="G257" s="75" t="str">
        <f t="shared" si="23"/>
        <v/>
      </c>
      <c r="H257" s="58"/>
      <c r="I257" s="58"/>
    </row>
    <row r="258" spans="2:9" ht="15.75" thickBot="1" x14ac:dyDescent="0.3">
      <c r="B258" s="72" t="str">
        <f t="shared" si="18"/>
        <v/>
      </c>
      <c r="C258" s="73" t="str">
        <f t="shared" si="19"/>
        <v/>
      </c>
      <c r="D258" s="76" t="str">
        <f t="shared" si="20"/>
        <v/>
      </c>
      <c r="E258" s="75" t="str">
        <f t="shared" si="21"/>
        <v/>
      </c>
      <c r="F258" s="75" t="str">
        <f t="shared" si="22"/>
        <v/>
      </c>
      <c r="G258" s="75" t="str">
        <f t="shared" si="23"/>
        <v/>
      </c>
      <c r="H258" s="58"/>
      <c r="I258" s="58"/>
    </row>
    <row r="259" spans="2:9" ht="15.75" thickBot="1" x14ac:dyDescent="0.3">
      <c r="B259" s="72" t="str">
        <f t="shared" si="18"/>
        <v/>
      </c>
      <c r="C259" s="73" t="str">
        <f t="shared" si="19"/>
        <v/>
      </c>
      <c r="D259" s="76" t="str">
        <f t="shared" si="20"/>
        <v/>
      </c>
      <c r="E259" s="75" t="str">
        <f t="shared" si="21"/>
        <v/>
      </c>
      <c r="F259" s="75" t="str">
        <f t="shared" si="22"/>
        <v/>
      </c>
      <c r="G259" s="75" t="str">
        <f t="shared" si="23"/>
        <v/>
      </c>
      <c r="H259" s="58"/>
      <c r="I259" s="58"/>
    </row>
    <row r="260" spans="2:9" ht="15.75" thickBot="1" x14ac:dyDescent="0.3">
      <c r="B260" s="72" t="str">
        <f t="shared" si="18"/>
        <v/>
      </c>
      <c r="C260" s="73" t="str">
        <f t="shared" si="19"/>
        <v/>
      </c>
      <c r="D260" s="76" t="str">
        <f t="shared" si="20"/>
        <v/>
      </c>
      <c r="E260" s="75" t="str">
        <f t="shared" si="21"/>
        <v/>
      </c>
      <c r="F260" s="75" t="str">
        <f t="shared" si="22"/>
        <v/>
      </c>
      <c r="G260" s="75" t="str">
        <f t="shared" si="23"/>
        <v/>
      </c>
      <c r="H260" s="58"/>
      <c r="I260" s="58"/>
    </row>
    <row r="261" spans="2:9" ht="15.75" thickBot="1" x14ac:dyDescent="0.3">
      <c r="B261" s="72" t="str">
        <f t="shared" si="18"/>
        <v/>
      </c>
      <c r="C261" s="73" t="str">
        <f t="shared" si="19"/>
        <v/>
      </c>
      <c r="D261" s="76" t="str">
        <f t="shared" si="20"/>
        <v/>
      </c>
      <c r="E261" s="75" t="str">
        <f t="shared" si="21"/>
        <v/>
      </c>
      <c r="F261" s="75" t="str">
        <f t="shared" si="22"/>
        <v/>
      </c>
      <c r="G261" s="75" t="str">
        <f t="shared" si="23"/>
        <v/>
      </c>
      <c r="H261" s="58"/>
      <c r="I261" s="58"/>
    </row>
    <row r="262" spans="2:9" ht="15.75" thickBot="1" x14ac:dyDescent="0.3">
      <c r="B262" s="72" t="str">
        <f t="shared" si="18"/>
        <v/>
      </c>
      <c r="C262" s="73" t="str">
        <f t="shared" si="19"/>
        <v/>
      </c>
      <c r="D262" s="76" t="str">
        <f t="shared" si="20"/>
        <v/>
      </c>
      <c r="E262" s="75" t="str">
        <f t="shared" si="21"/>
        <v/>
      </c>
      <c r="F262" s="75" t="str">
        <f t="shared" si="22"/>
        <v/>
      </c>
      <c r="G262" s="75" t="str">
        <f t="shared" si="23"/>
        <v/>
      </c>
      <c r="H262" s="58"/>
      <c r="I262" s="58"/>
    </row>
    <row r="263" spans="2:9" ht="15.75" thickBot="1" x14ac:dyDescent="0.3">
      <c r="B263" s="72" t="str">
        <f t="shared" si="18"/>
        <v/>
      </c>
      <c r="C263" s="73" t="str">
        <f t="shared" si="19"/>
        <v/>
      </c>
      <c r="D263" s="76" t="str">
        <f t="shared" si="20"/>
        <v/>
      </c>
      <c r="E263" s="75" t="str">
        <f t="shared" si="21"/>
        <v/>
      </c>
      <c r="F263" s="75" t="str">
        <f t="shared" si="22"/>
        <v/>
      </c>
      <c r="G263" s="75" t="str">
        <f t="shared" si="23"/>
        <v/>
      </c>
      <c r="H263" s="58"/>
      <c r="I263" s="58"/>
    </row>
    <row r="264" spans="2:9" ht="15.75" thickBot="1" x14ac:dyDescent="0.3">
      <c r="B264" s="72" t="str">
        <f t="shared" si="18"/>
        <v/>
      </c>
      <c r="C264" s="73" t="str">
        <f t="shared" si="19"/>
        <v/>
      </c>
      <c r="D264" s="76" t="str">
        <f t="shared" si="20"/>
        <v/>
      </c>
      <c r="E264" s="75" t="str">
        <f t="shared" si="21"/>
        <v/>
      </c>
      <c r="F264" s="75" t="str">
        <f t="shared" si="22"/>
        <v/>
      </c>
      <c r="G264" s="75" t="str">
        <f t="shared" si="23"/>
        <v/>
      </c>
      <c r="H264" s="58"/>
      <c r="I264" s="58"/>
    </row>
    <row r="265" spans="2:9" ht="15.75" thickBot="1" x14ac:dyDescent="0.3">
      <c r="B265" s="72" t="str">
        <f t="shared" si="18"/>
        <v/>
      </c>
      <c r="C265" s="73" t="str">
        <f t="shared" si="19"/>
        <v/>
      </c>
      <c r="D265" s="76" t="str">
        <f t="shared" si="20"/>
        <v/>
      </c>
      <c r="E265" s="75" t="str">
        <f t="shared" si="21"/>
        <v/>
      </c>
      <c r="F265" s="75" t="str">
        <f t="shared" si="22"/>
        <v/>
      </c>
      <c r="G265" s="75" t="str">
        <f t="shared" si="23"/>
        <v/>
      </c>
      <c r="H265" s="58"/>
      <c r="I265" s="58"/>
    </row>
    <row r="266" spans="2:9" ht="15.75" thickBot="1" x14ac:dyDescent="0.3">
      <c r="B266" s="72" t="str">
        <f t="shared" si="18"/>
        <v/>
      </c>
      <c r="C266" s="73" t="str">
        <f t="shared" si="19"/>
        <v/>
      </c>
      <c r="D266" s="76" t="str">
        <f t="shared" si="20"/>
        <v/>
      </c>
      <c r="E266" s="75" t="str">
        <f t="shared" si="21"/>
        <v/>
      </c>
      <c r="F266" s="75" t="str">
        <f t="shared" si="22"/>
        <v/>
      </c>
      <c r="G266" s="75" t="str">
        <f t="shared" si="23"/>
        <v/>
      </c>
      <c r="H266" s="58"/>
      <c r="I266" s="58"/>
    </row>
    <row r="267" spans="2:9" ht="15.75" thickBot="1" x14ac:dyDescent="0.3">
      <c r="B267" s="72" t="str">
        <f t="shared" si="18"/>
        <v/>
      </c>
      <c r="C267" s="73" t="str">
        <f t="shared" si="19"/>
        <v/>
      </c>
      <c r="D267" s="76" t="str">
        <f t="shared" si="20"/>
        <v/>
      </c>
      <c r="E267" s="75" t="str">
        <f t="shared" si="21"/>
        <v/>
      </c>
      <c r="F267" s="75" t="str">
        <f t="shared" si="22"/>
        <v/>
      </c>
      <c r="G267" s="75" t="str">
        <f t="shared" si="23"/>
        <v/>
      </c>
      <c r="H267" s="58"/>
      <c r="I267" s="58"/>
    </row>
    <row r="268" spans="2:9" ht="15.75" thickBot="1" x14ac:dyDescent="0.3">
      <c r="B268" s="72" t="str">
        <f t="shared" si="18"/>
        <v/>
      </c>
      <c r="C268" s="73" t="str">
        <f t="shared" si="19"/>
        <v/>
      </c>
      <c r="D268" s="76" t="str">
        <f t="shared" si="20"/>
        <v/>
      </c>
      <c r="E268" s="75" t="str">
        <f t="shared" si="21"/>
        <v/>
      </c>
      <c r="F268" s="75" t="str">
        <f t="shared" si="22"/>
        <v/>
      </c>
      <c r="G268" s="75" t="str">
        <f t="shared" si="23"/>
        <v/>
      </c>
      <c r="H268" s="58"/>
      <c r="I268" s="58"/>
    </row>
    <row r="269" spans="2:9" ht="15.75" thickBot="1" x14ac:dyDescent="0.3">
      <c r="B269" s="72" t="str">
        <f t="shared" si="18"/>
        <v/>
      </c>
      <c r="C269" s="73" t="str">
        <f t="shared" si="19"/>
        <v/>
      </c>
      <c r="D269" s="76" t="str">
        <f t="shared" si="20"/>
        <v/>
      </c>
      <c r="E269" s="75" t="str">
        <f t="shared" si="21"/>
        <v/>
      </c>
      <c r="F269" s="75" t="str">
        <f t="shared" si="22"/>
        <v/>
      </c>
      <c r="G269" s="75" t="str">
        <f t="shared" si="23"/>
        <v/>
      </c>
      <c r="H269" s="58"/>
      <c r="I269" s="58"/>
    </row>
    <row r="270" spans="2:9" ht="15.75" thickBot="1" x14ac:dyDescent="0.3">
      <c r="B270" s="72" t="str">
        <f t="shared" si="18"/>
        <v/>
      </c>
      <c r="C270" s="73" t="str">
        <f t="shared" si="19"/>
        <v/>
      </c>
      <c r="D270" s="76" t="str">
        <f t="shared" si="20"/>
        <v/>
      </c>
      <c r="E270" s="75" t="str">
        <f t="shared" si="21"/>
        <v/>
      </c>
      <c r="F270" s="75" t="str">
        <f t="shared" si="22"/>
        <v/>
      </c>
      <c r="G270" s="75" t="str">
        <f t="shared" si="23"/>
        <v/>
      </c>
      <c r="H270" s="58"/>
      <c r="I270" s="58"/>
    </row>
    <row r="271" spans="2:9" ht="15.75" thickBot="1" x14ac:dyDescent="0.3">
      <c r="B271" s="72" t="str">
        <f t="shared" si="18"/>
        <v/>
      </c>
      <c r="C271" s="73" t="str">
        <f t="shared" si="19"/>
        <v/>
      </c>
      <c r="D271" s="76" t="str">
        <f t="shared" si="20"/>
        <v/>
      </c>
      <c r="E271" s="75" t="str">
        <f t="shared" si="21"/>
        <v/>
      </c>
      <c r="F271" s="75" t="str">
        <f t="shared" si="22"/>
        <v/>
      </c>
      <c r="G271" s="75" t="str">
        <f t="shared" si="23"/>
        <v/>
      </c>
      <c r="H271" s="58"/>
      <c r="I271" s="58"/>
    </row>
    <row r="272" spans="2:9" ht="15.75" thickBot="1" x14ac:dyDescent="0.3">
      <c r="B272" s="72" t="str">
        <f t="shared" si="18"/>
        <v/>
      </c>
      <c r="C272" s="73" t="str">
        <f t="shared" si="19"/>
        <v/>
      </c>
      <c r="D272" s="76" t="str">
        <f t="shared" si="20"/>
        <v/>
      </c>
      <c r="E272" s="75" t="str">
        <f t="shared" si="21"/>
        <v/>
      </c>
      <c r="F272" s="75" t="str">
        <f t="shared" si="22"/>
        <v/>
      </c>
      <c r="G272" s="75" t="str">
        <f t="shared" si="23"/>
        <v/>
      </c>
      <c r="H272" s="58"/>
      <c r="I272" s="58"/>
    </row>
    <row r="273" spans="2:9" ht="15.75" thickBot="1" x14ac:dyDescent="0.3">
      <c r="B273" s="72" t="str">
        <f t="shared" si="18"/>
        <v/>
      </c>
      <c r="C273" s="73" t="str">
        <f t="shared" si="19"/>
        <v/>
      </c>
      <c r="D273" s="76" t="str">
        <f t="shared" si="20"/>
        <v/>
      </c>
      <c r="E273" s="75" t="str">
        <f t="shared" si="21"/>
        <v/>
      </c>
      <c r="F273" s="75" t="str">
        <f t="shared" si="22"/>
        <v/>
      </c>
      <c r="G273" s="75" t="str">
        <f t="shared" si="23"/>
        <v/>
      </c>
      <c r="H273" s="58"/>
      <c r="I273" s="58"/>
    </row>
    <row r="274" spans="2:9" ht="15.75" thickBot="1" x14ac:dyDescent="0.3">
      <c r="B274" s="72" t="str">
        <f t="shared" si="18"/>
        <v/>
      </c>
      <c r="C274" s="73" t="str">
        <f t="shared" si="19"/>
        <v/>
      </c>
      <c r="D274" s="76" t="str">
        <f t="shared" si="20"/>
        <v/>
      </c>
      <c r="E274" s="75" t="str">
        <f t="shared" si="21"/>
        <v/>
      </c>
      <c r="F274" s="75" t="str">
        <f t="shared" si="22"/>
        <v/>
      </c>
      <c r="G274" s="75" t="str">
        <f t="shared" si="23"/>
        <v/>
      </c>
      <c r="H274" s="58"/>
      <c r="I274" s="58"/>
    </row>
    <row r="275" spans="2:9" ht="15.75" thickBot="1" x14ac:dyDescent="0.3">
      <c r="B275" s="72" t="str">
        <f t="shared" ref="B275:B338" si="24">IFERROR(IF(G274&lt;=0,"",B274+1),"")</f>
        <v/>
      </c>
      <c r="C275" s="73" t="str">
        <f t="shared" ref="C275:C338" si="25">IF($E$9="End of the Period",IF(B275="","",IF(OR(payment_frequency="Weekly",payment_frequency="Bi-weekly",payment_frequency="Semi-monthly"),first_payment_date+B275*VLOOKUP(payment_frequency,periodic_table,2,0),EDATE(first_payment_date,B275*VLOOKUP(payment_frequency,periodic_table,2,0)))),IF(B275="","",IF(OR(payment_frequency="Weekly",payment_frequency="Bi-weekly",payment_frequency="Semi-monthly"),first_payment_date+(B275-1)*VLOOKUP(payment_frequency,periodic_table,2,0),EDATE(first_payment_date,(B275-1)*VLOOKUP(payment_frequency,periodic_table,2,0)))))</f>
        <v/>
      </c>
      <c r="D275" s="76" t="str">
        <f t="shared" ref="D275:D338" si="26">IF(B275="","",IF(G274&lt;payment,G274*(1+rate),payment))</f>
        <v/>
      </c>
      <c r="E275" s="75" t="str">
        <f t="shared" ref="E275:E338" si="27">IF(AND(payment_type=1,B275=1),0,IF(B275="","",G274*rate))</f>
        <v/>
      </c>
      <c r="F275" s="75" t="str">
        <f t="shared" si="22"/>
        <v/>
      </c>
      <c r="G275" s="75" t="str">
        <f t="shared" si="23"/>
        <v/>
      </c>
      <c r="H275" s="58"/>
      <c r="I275" s="58"/>
    </row>
    <row r="276" spans="2:9" ht="15.75" thickBot="1" x14ac:dyDescent="0.3">
      <c r="B276" s="72" t="str">
        <f t="shared" si="24"/>
        <v/>
      </c>
      <c r="C276" s="73" t="str">
        <f t="shared" si="25"/>
        <v/>
      </c>
      <c r="D276" s="76" t="str">
        <f t="shared" si="26"/>
        <v/>
      </c>
      <c r="E276" s="75" t="str">
        <f t="shared" si="27"/>
        <v/>
      </c>
      <c r="F276" s="75" t="str">
        <f t="shared" ref="F276:F339" si="28">IF(B276="","",D276-E276)</f>
        <v/>
      </c>
      <c r="G276" s="75" t="str">
        <f t="shared" ref="G276:G339" si="29">IFERROR(IF(F276&lt;=0,"",G275-F276),"")</f>
        <v/>
      </c>
      <c r="H276" s="58"/>
      <c r="I276" s="58"/>
    </row>
    <row r="277" spans="2:9" ht="15.75" thickBot="1" x14ac:dyDescent="0.3">
      <c r="B277" s="72" t="str">
        <f t="shared" si="24"/>
        <v/>
      </c>
      <c r="C277" s="73" t="str">
        <f t="shared" si="25"/>
        <v/>
      </c>
      <c r="D277" s="76" t="str">
        <f t="shared" si="26"/>
        <v/>
      </c>
      <c r="E277" s="75" t="str">
        <f t="shared" si="27"/>
        <v/>
      </c>
      <c r="F277" s="75" t="str">
        <f t="shared" si="28"/>
        <v/>
      </c>
      <c r="G277" s="75" t="str">
        <f t="shared" si="29"/>
        <v/>
      </c>
      <c r="H277" s="58"/>
      <c r="I277" s="58"/>
    </row>
    <row r="278" spans="2:9" ht="15.75" thickBot="1" x14ac:dyDescent="0.3">
      <c r="B278" s="72" t="str">
        <f t="shared" si="24"/>
        <v/>
      </c>
      <c r="C278" s="73" t="str">
        <f t="shared" si="25"/>
        <v/>
      </c>
      <c r="D278" s="76" t="str">
        <f t="shared" si="26"/>
        <v/>
      </c>
      <c r="E278" s="75" t="str">
        <f t="shared" si="27"/>
        <v/>
      </c>
      <c r="F278" s="75" t="str">
        <f t="shared" si="28"/>
        <v/>
      </c>
      <c r="G278" s="75" t="str">
        <f t="shared" si="29"/>
        <v/>
      </c>
      <c r="H278" s="58"/>
      <c r="I278" s="58"/>
    </row>
    <row r="279" spans="2:9" ht="15.75" thickBot="1" x14ac:dyDescent="0.3">
      <c r="B279" s="72" t="str">
        <f t="shared" si="24"/>
        <v/>
      </c>
      <c r="C279" s="73" t="str">
        <f t="shared" si="25"/>
        <v/>
      </c>
      <c r="D279" s="76" t="str">
        <f t="shared" si="26"/>
        <v/>
      </c>
      <c r="E279" s="75" t="str">
        <f t="shared" si="27"/>
        <v/>
      </c>
      <c r="F279" s="75" t="str">
        <f t="shared" si="28"/>
        <v/>
      </c>
      <c r="G279" s="75" t="str">
        <f t="shared" si="29"/>
        <v/>
      </c>
      <c r="H279" s="58"/>
      <c r="I279" s="58"/>
    </row>
    <row r="280" spans="2:9" ht="15.75" thickBot="1" x14ac:dyDescent="0.3">
      <c r="B280" s="72" t="str">
        <f t="shared" si="24"/>
        <v/>
      </c>
      <c r="C280" s="73" t="str">
        <f t="shared" si="25"/>
        <v/>
      </c>
      <c r="D280" s="76" t="str">
        <f t="shared" si="26"/>
        <v/>
      </c>
      <c r="E280" s="75" t="str">
        <f t="shared" si="27"/>
        <v/>
      </c>
      <c r="F280" s="75" t="str">
        <f t="shared" si="28"/>
        <v/>
      </c>
      <c r="G280" s="75" t="str">
        <f t="shared" si="29"/>
        <v/>
      </c>
      <c r="H280" s="58"/>
      <c r="I280" s="58"/>
    </row>
    <row r="281" spans="2:9" ht="15.75" thickBot="1" x14ac:dyDescent="0.3">
      <c r="B281" s="72" t="str">
        <f t="shared" si="24"/>
        <v/>
      </c>
      <c r="C281" s="73" t="str">
        <f t="shared" si="25"/>
        <v/>
      </c>
      <c r="D281" s="76" t="str">
        <f t="shared" si="26"/>
        <v/>
      </c>
      <c r="E281" s="75" t="str">
        <f t="shared" si="27"/>
        <v/>
      </c>
      <c r="F281" s="75" t="str">
        <f t="shared" si="28"/>
        <v/>
      </c>
      <c r="G281" s="75" t="str">
        <f t="shared" si="29"/>
        <v/>
      </c>
      <c r="H281" s="58"/>
      <c r="I281" s="58"/>
    </row>
    <row r="282" spans="2:9" ht="15.75" thickBot="1" x14ac:dyDescent="0.3">
      <c r="B282" s="72" t="str">
        <f t="shared" si="24"/>
        <v/>
      </c>
      <c r="C282" s="73" t="str">
        <f t="shared" si="25"/>
        <v/>
      </c>
      <c r="D282" s="76" t="str">
        <f t="shared" si="26"/>
        <v/>
      </c>
      <c r="E282" s="75" t="str">
        <f t="shared" si="27"/>
        <v/>
      </c>
      <c r="F282" s="75" t="str">
        <f t="shared" si="28"/>
        <v/>
      </c>
      <c r="G282" s="75" t="str">
        <f t="shared" si="29"/>
        <v/>
      </c>
      <c r="H282" s="58"/>
      <c r="I282" s="58"/>
    </row>
    <row r="283" spans="2:9" ht="15.75" thickBot="1" x14ac:dyDescent="0.3">
      <c r="B283" s="72" t="str">
        <f t="shared" si="24"/>
        <v/>
      </c>
      <c r="C283" s="73" t="str">
        <f t="shared" si="25"/>
        <v/>
      </c>
      <c r="D283" s="76" t="str">
        <f t="shared" si="26"/>
        <v/>
      </c>
      <c r="E283" s="75" t="str">
        <f t="shared" si="27"/>
        <v/>
      </c>
      <c r="F283" s="75" t="str">
        <f t="shared" si="28"/>
        <v/>
      </c>
      <c r="G283" s="75" t="str">
        <f t="shared" si="29"/>
        <v/>
      </c>
      <c r="H283" s="58"/>
      <c r="I283" s="58"/>
    </row>
    <row r="284" spans="2:9" ht="15.75" thickBot="1" x14ac:dyDescent="0.3">
      <c r="B284" s="72" t="str">
        <f t="shared" si="24"/>
        <v/>
      </c>
      <c r="C284" s="73" t="str">
        <f t="shared" si="25"/>
        <v/>
      </c>
      <c r="D284" s="76" t="str">
        <f t="shared" si="26"/>
        <v/>
      </c>
      <c r="E284" s="75" t="str">
        <f t="shared" si="27"/>
        <v/>
      </c>
      <c r="F284" s="75" t="str">
        <f t="shared" si="28"/>
        <v/>
      </c>
      <c r="G284" s="75" t="str">
        <f t="shared" si="29"/>
        <v/>
      </c>
      <c r="H284" s="58"/>
      <c r="I284" s="58"/>
    </row>
    <row r="285" spans="2:9" ht="15.75" thickBot="1" x14ac:dyDescent="0.3">
      <c r="B285" s="72" t="str">
        <f t="shared" si="24"/>
        <v/>
      </c>
      <c r="C285" s="73" t="str">
        <f t="shared" si="25"/>
        <v/>
      </c>
      <c r="D285" s="76" t="str">
        <f t="shared" si="26"/>
        <v/>
      </c>
      <c r="E285" s="75" t="str">
        <f t="shared" si="27"/>
        <v/>
      </c>
      <c r="F285" s="75" t="str">
        <f t="shared" si="28"/>
        <v/>
      </c>
      <c r="G285" s="75" t="str">
        <f t="shared" si="29"/>
        <v/>
      </c>
      <c r="H285" s="58"/>
      <c r="I285" s="58"/>
    </row>
    <row r="286" spans="2:9" ht="15.75" thickBot="1" x14ac:dyDescent="0.3">
      <c r="B286" s="72" t="str">
        <f t="shared" si="24"/>
        <v/>
      </c>
      <c r="C286" s="73" t="str">
        <f t="shared" si="25"/>
        <v/>
      </c>
      <c r="D286" s="76" t="str">
        <f t="shared" si="26"/>
        <v/>
      </c>
      <c r="E286" s="75" t="str">
        <f t="shared" si="27"/>
        <v/>
      </c>
      <c r="F286" s="75" t="str">
        <f t="shared" si="28"/>
        <v/>
      </c>
      <c r="G286" s="75" t="str">
        <f t="shared" si="29"/>
        <v/>
      </c>
      <c r="H286" s="58"/>
      <c r="I286" s="58"/>
    </row>
    <row r="287" spans="2:9" ht="15.75" thickBot="1" x14ac:dyDescent="0.3">
      <c r="B287" s="72" t="str">
        <f t="shared" si="24"/>
        <v/>
      </c>
      <c r="C287" s="73" t="str">
        <f t="shared" si="25"/>
        <v/>
      </c>
      <c r="D287" s="76" t="str">
        <f t="shared" si="26"/>
        <v/>
      </c>
      <c r="E287" s="75" t="str">
        <f t="shared" si="27"/>
        <v/>
      </c>
      <c r="F287" s="75" t="str">
        <f t="shared" si="28"/>
        <v/>
      </c>
      <c r="G287" s="75" t="str">
        <f t="shared" si="29"/>
        <v/>
      </c>
      <c r="H287" s="58"/>
      <c r="I287" s="58"/>
    </row>
    <row r="288" spans="2:9" ht="15.75" thickBot="1" x14ac:dyDescent="0.3">
      <c r="B288" s="72" t="str">
        <f t="shared" si="24"/>
        <v/>
      </c>
      <c r="C288" s="73" t="str">
        <f t="shared" si="25"/>
        <v/>
      </c>
      <c r="D288" s="76" t="str">
        <f t="shared" si="26"/>
        <v/>
      </c>
      <c r="E288" s="75" t="str">
        <f t="shared" si="27"/>
        <v/>
      </c>
      <c r="F288" s="75" t="str">
        <f t="shared" si="28"/>
        <v/>
      </c>
      <c r="G288" s="75" t="str">
        <f t="shared" si="29"/>
        <v/>
      </c>
      <c r="H288" s="58"/>
      <c r="I288" s="58"/>
    </row>
    <row r="289" spans="2:9" ht="15.75" thickBot="1" x14ac:dyDescent="0.3">
      <c r="B289" s="72" t="str">
        <f t="shared" si="24"/>
        <v/>
      </c>
      <c r="C289" s="73" t="str">
        <f t="shared" si="25"/>
        <v/>
      </c>
      <c r="D289" s="76" t="str">
        <f t="shared" si="26"/>
        <v/>
      </c>
      <c r="E289" s="75" t="str">
        <f t="shared" si="27"/>
        <v/>
      </c>
      <c r="F289" s="75" t="str">
        <f t="shared" si="28"/>
        <v/>
      </c>
      <c r="G289" s="75" t="str">
        <f t="shared" si="29"/>
        <v/>
      </c>
      <c r="H289" s="58"/>
      <c r="I289" s="58"/>
    </row>
    <row r="290" spans="2:9" ht="15.75" thickBot="1" x14ac:dyDescent="0.3">
      <c r="B290" s="72" t="str">
        <f t="shared" si="24"/>
        <v/>
      </c>
      <c r="C290" s="73" t="str">
        <f t="shared" si="25"/>
        <v/>
      </c>
      <c r="D290" s="76" t="str">
        <f t="shared" si="26"/>
        <v/>
      </c>
      <c r="E290" s="75" t="str">
        <f t="shared" si="27"/>
        <v/>
      </c>
      <c r="F290" s="75" t="str">
        <f t="shared" si="28"/>
        <v/>
      </c>
      <c r="G290" s="75" t="str">
        <f t="shared" si="29"/>
        <v/>
      </c>
      <c r="H290" s="58"/>
      <c r="I290" s="58"/>
    </row>
    <row r="291" spans="2:9" ht="15.75" thickBot="1" x14ac:dyDescent="0.3">
      <c r="B291" s="72" t="str">
        <f t="shared" si="24"/>
        <v/>
      </c>
      <c r="C291" s="73" t="str">
        <f t="shared" si="25"/>
        <v/>
      </c>
      <c r="D291" s="76" t="str">
        <f t="shared" si="26"/>
        <v/>
      </c>
      <c r="E291" s="75" t="str">
        <f t="shared" si="27"/>
        <v/>
      </c>
      <c r="F291" s="75" t="str">
        <f t="shared" si="28"/>
        <v/>
      </c>
      <c r="G291" s="75" t="str">
        <f t="shared" si="29"/>
        <v/>
      </c>
      <c r="H291" s="58"/>
      <c r="I291" s="58"/>
    </row>
    <row r="292" spans="2:9" ht="15.75" thickBot="1" x14ac:dyDescent="0.3">
      <c r="B292" s="72" t="str">
        <f t="shared" si="24"/>
        <v/>
      </c>
      <c r="C292" s="73" t="str">
        <f t="shared" si="25"/>
        <v/>
      </c>
      <c r="D292" s="76" t="str">
        <f t="shared" si="26"/>
        <v/>
      </c>
      <c r="E292" s="75" t="str">
        <f t="shared" si="27"/>
        <v/>
      </c>
      <c r="F292" s="75" t="str">
        <f t="shared" si="28"/>
        <v/>
      </c>
      <c r="G292" s="75" t="str">
        <f t="shared" si="29"/>
        <v/>
      </c>
      <c r="H292" s="58"/>
      <c r="I292" s="58"/>
    </row>
    <row r="293" spans="2:9" ht="15.75" thickBot="1" x14ac:dyDescent="0.3">
      <c r="B293" s="72" t="str">
        <f t="shared" si="24"/>
        <v/>
      </c>
      <c r="C293" s="73" t="str">
        <f t="shared" si="25"/>
        <v/>
      </c>
      <c r="D293" s="76" t="str">
        <f t="shared" si="26"/>
        <v/>
      </c>
      <c r="E293" s="75" t="str">
        <f t="shared" si="27"/>
        <v/>
      </c>
      <c r="F293" s="75" t="str">
        <f t="shared" si="28"/>
        <v/>
      </c>
      <c r="G293" s="75" t="str">
        <f t="shared" si="29"/>
        <v/>
      </c>
      <c r="H293" s="58"/>
      <c r="I293" s="58"/>
    </row>
    <row r="294" spans="2:9" ht="15.75" thickBot="1" x14ac:dyDescent="0.3">
      <c r="B294" s="72" t="str">
        <f t="shared" si="24"/>
        <v/>
      </c>
      <c r="C294" s="73" t="str">
        <f t="shared" si="25"/>
        <v/>
      </c>
      <c r="D294" s="76" t="str">
        <f t="shared" si="26"/>
        <v/>
      </c>
      <c r="E294" s="75" t="str">
        <f t="shared" si="27"/>
        <v/>
      </c>
      <c r="F294" s="75" t="str">
        <f t="shared" si="28"/>
        <v/>
      </c>
      <c r="G294" s="75" t="str">
        <f t="shared" si="29"/>
        <v/>
      </c>
      <c r="H294" s="58"/>
      <c r="I294" s="58"/>
    </row>
    <row r="295" spans="2:9" ht="15.75" thickBot="1" x14ac:dyDescent="0.3">
      <c r="B295" s="72" t="str">
        <f t="shared" si="24"/>
        <v/>
      </c>
      <c r="C295" s="73" t="str">
        <f t="shared" si="25"/>
        <v/>
      </c>
      <c r="D295" s="76" t="str">
        <f t="shared" si="26"/>
        <v/>
      </c>
      <c r="E295" s="75" t="str">
        <f t="shared" si="27"/>
        <v/>
      </c>
      <c r="F295" s="75" t="str">
        <f t="shared" si="28"/>
        <v/>
      </c>
      <c r="G295" s="75" t="str">
        <f t="shared" si="29"/>
        <v/>
      </c>
      <c r="H295" s="58"/>
      <c r="I295" s="58"/>
    </row>
    <row r="296" spans="2:9" ht="15.75" thickBot="1" x14ac:dyDescent="0.3">
      <c r="B296" s="72" t="str">
        <f t="shared" si="24"/>
        <v/>
      </c>
      <c r="C296" s="73" t="str">
        <f t="shared" si="25"/>
        <v/>
      </c>
      <c r="D296" s="76" t="str">
        <f t="shared" si="26"/>
        <v/>
      </c>
      <c r="E296" s="75" t="str">
        <f t="shared" si="27"/>
        <v/>
      </c>
      <c r="F296" s="75" t="str">
        <f t="shared" si="28"/>
        <v/>
      </c>
      <c r="G296" s="75" t="str">
        <f t="shared" si="29"/>
        <v/>
      </c>
      <c r="H296" s="58"/>
      <c r="I296" s="58"/>
    </row>
    <row r="297" spans="2:9" ht="15.75" thickBot="1" x14ac:dyDescent="0.3">
      <c r="B297" s="72" t="str">
        <f t="shared" si="24"/>
        <v/>
      </c>
      <c r="C297" s="73" t="str">
        <f t="shared" si="25"/>
        <v/>
      </c>
      <c r="D297" s="76" t="str">
        <f t="shared" si="26"/>
        <v/>
      </c>
      <c r="E297" s="75" t="str">
        <f t="shared" si="27"/>
        <v/>
      </c>
      <c r="F297" s="75" t="str">
        <f t="shared" si="28"/>
        <v/>
      </c>
      <c r="G297" s="75" t="str">
        <f t="shared" si="29"/>
        <v/>
      </c>
      <c r="H297" s="58"/>
      <c r="I297" s="58"/>
    </row>
    <row r="298" spans="2:9" ht="15.75" thickBot="1" x14ac:dyDescent="0.3">
      <c r="B298" s="72" t="str">
        <f t="shared" si="24"/>
        <v/>
      </c>
      <c r="C298" s="73" t="str">
        <f t="shared" si="25"/>
        <v/>
      </c>
      <c r="D298" s="76" t="str">
        <f t="shared" si="26"/>
        <v/>
      </c>
      <c r="E298" s="75" t="str">
        <f t="shared" si="27"/>
        <v/>
      </c>
      <c r="F298" s="75" t="str">
        <f t="shared" si="28"/>
        <v/>
      </c>
      <c r="G298" s="75" t="str">
        <f t="shared" si="29"/>
        <v/>
      </c>
      <c r="H298" s="58"/>
      <c r="I298" s="58"/>
    </row>
    <row r="299" spans="2:9" ht="15.75" thickBot="1" x14ac:dyDescent="0.3">
      <c r="B299" s="72" t="str">
        <f t="shared" si="24"/>
        <v/>
      </c>
      <c r="C299" s="73" t="str">
        <f t="shared" si="25"/>
        <v/>
      </c>
      <c r="D299" s="76" t="str">
        <f t="shared" si="26"/>
        <v/>
      </c>
      <c r="E299" s="75" t="str">
        <f t="shared" si="27"/>
        <v/>
      </c>
      <c r="F299" s="75" t="str">
        <f t="shared" si="28"/>
        <v/>
      </c>
      <c r="G299" s="75" t="str">
        <f t="shared" si="29"/>
        <v/>
      </c>
      <c r="H299" s="58"/>
      <c r="I299" s="58"/>
    </row>
    <row r="300" spans="2:9" ht="15.75" thickBot="1" x14ac:dyDescent="0.3">
      <c r="B300" s="72" t="str">
        <f t="shared" si="24"/>
        <v/>
      </c>
      <c r="C300" s="73" t="str">
        <f t="shared" si="25"/>
        <v/>
      </c>
      <c r="D300" s="76" t="str">
        <f t="shared" si="26"/>
        <v/>
      </c>
      <c r="E300" s="75" t="str">
        <f t="shared" si="27"/>
        <v/>
      </c>
      <c r="F300" s="75" t="str">
        <f t="shared" si="28"/>
        <v/>
      </c>
      <c r="G300" s="75" t="str">
        <f t="shared" si="29"/>
        <v/>
      </c>
      <c r="H300" s="58"/>
      <c r="I300" s="58"/>
    </row>
    <row r="301" spans="2:9" ht="15.75" thickBot="1" x14ac:dyDescent="0.3">
      <c r="B301" s="72" t="str">
        <f t="shared" si="24"/>
        <v/>
      </c>
      <c r="C301" s="73" t="str">
        <f t="shared" si="25"/>
        <v/>
      </c>
      <c r="D301" s="76" t="str">
        <f t="shared" si="26"/>
        <v/>
      </c>
      <c r="E301" s="75" t="str">
        <f t="shared" si="27"/>
        <v/>
      </c>
      <c r="F301" s="75" t="str">
        <f t="shared" si="28"/>
        <v/>
      </c>
      <c r="G301" s="75" t="str">
        <f t="shared" si="29"/>
        <v/>
      </c>
      <c r="H301" s="58"/>
      <c r="I301" s="58"/>
    </row>
    <row r="302" spans="2:9" ht="15.75" thickBot="1" x14ac:dyDescent="0.3">
      <c r="B302" s="72" t="str">
        <f t="shared" si="24"/>
        <v/>
      </c>
      <c r="C302" s="73" t="str">
        <f t="shared" si="25"/>
        <v/>
      </c>
      <c r="D302" s="76" t="str">
        <f t="shared" si="26"/>
        <v/>
      </c>
      <c r="E302" s="75" t="str">
        <f t="shared" si="27"/>
        <v/>
      </c>
      <c r="F302" s="75" t="str">
        <f t="shared" si="28"/>
        <v/>
      </c>
      <c r="G302" s="75" t="str">
        <f t="shared" si="29"/>
        <v/>
      </c>
      <c r="H302" s="58"/>
      <c r="I302" s="58"/>
    </row>
    <row r="303" spans="2:9" ht="15.75" thickBot="1" x14ac:dyDescent="0.3">
      <c r="B303" s="72" t="str">
        <f t="shared" si="24"/>
        <v/>
      </c>
      <c r="C303" s="73" t="str">
        <f t="shared" si="25"/>
        <v/>
      </c>
      <c r="D303" s="76" t="str">
        <f t="shared" si="26"/>
        <v/>
      </c>
      <c r="E303" s="75" t="str">
        <f t="shared" si="27"/>
        <v/>
      </c>
      <c r="F303" s="75" t="str">
        <f t="shared" si="28"/>
        <v/>
      </c>
      <c r="G303" s="75" t="str">
        <f t="shared" si="29"/>
        <v/>
      </c>
      <c r="H303" s="58"/>
      <c r="I303" s="58"/>
    </row>
    <row r="304" spans="2:9" ht="15.75" thickBot="1" x14ac:dyDescent="0.3">
      <c r="B304" s="72" t="str">
        <f t="shared" si="24"/>
        <v/>
      </c>
      <c r="C304" s="73" t="str">
        <f t="shared" si="25"/>
        <v/>
      </c>
      <c r="D304" s="76" t="str">
        <f t="shared" si="26"/>
        <v/>
      </c>
      <c r="E304" s="75" t="str">
        <f t="shared" si="27"/>
        <v/>
      </c>
      <c r="F304" s="75" t="str">
        <f t="shared" si="28"/>
        <v/>
      </c>
      <c r="G304" s="75" t="str">
        <f t="shared" si="29"/>
        <v/>
      </c>
      <c r="H304" s="58"/>
      <c r="I304" s="58"/>
    </row>
    <row r="305" spans="2:9" ht="15.75" thickBot="1" x14ac:dyDescent="0.3">
      <c r="B305" s="72" t="str">
        <f t="shared" si="24"/>
        <v/>
      </c>
      <c r="C305" s="73" t="str">
        <f t="shared" si="25"/>
        <v/>
      </c>
      <c r="D305" s="76" t="str">
        <f t="shared" si="26"/>
        <v/>
      </c>
      <c r="E305" s="75" t="str">
        <f t="shared" si="27"/>
        <v/>
      </c>
      <c r="F305" s="75" t="str">
        <f t="shared" si="28"/>
        <v/>
      </c>
      <c r="G305" s="75" t="str">
        <f t="shared" si="29"/>
        <v/>
      </c>
      <c r="H305" s="58"/>
      <c r="I305" s="58"/>
    </row>
    <row r="306" spans="2:9" ht="15.75" thickBot="1" x14ac:dyDescent="0.3">
      <c r="B306" s="72" t="str">
        <f t="shared" si="24"/>
        <v/>
      </c>
      <c r="C306" s="73" t="str">
        <f t="shared" si="25"/>
        <v/>
      </c>
      <c r="D306" s="76" t="str">
        <f t="shared" si="26"/>
        <v/>
      </c>
      <c r="E306" s="75" t="str">
        <f t="shared" si="27"/>
        <v/>
      </c>
      <c r="F306" s="75" t="str">
        <f t="shared" si="28"/>
        <v/>
      </c>
      <c r="G306" s="75" t="str">
        <f t="shared" si="29"/>
        <v/>
      </c>
      <c r="H306" s="58"/>
      <c r="I306" s="58"/>
    </row>
    <row r="307" spans="2:9" ht="15.75" thickBot="1" x14ac:dyDescent="0.3">
      <c r="B307" s="72" t="str">
        <f t="shared" si="24"/>
        <v/>
      </c>
      <c r="C307" s="73" t="str">
        <f t="shared" si="25"/>
        <v/>
      </c>
      <c r="D307" s="76" t="str">
        <f t="shared" si="26"/>
        <v/>
      </c>
      <c r="E307" s="75" t="str">
        <f t="shared" si="27"/>
        <v/>
      </c>
      <c r="F307" s="75" t="str">
        <f t="shared" si="28"/>
        <v/>
      </c>
      <c r="G307" s="75" t="str">
        <f t="shared" si="29"/>
        <v/>
      </c>
      <c r="H307" s="58"/>
      <c r="I307" s="58"/>
    </row>
    <row r="308" spans="2:9" ht="15.75" thickBot="1" x14ac:dyDescent="0.3">
      <c r="B308" s="72" t="str">
        <f t="shared" si="24"/>
        <v/>
      </c>
      <c r="C308" s="73" t="str">
        <f t="shared" si="25"/>
        <v/>
      </c>
      <c r="D308" s="76" t="str">
        <f t="shared" si="26"/>
        <v/>
      </c>
      <c r="E308" s="75" t="str">
        <f t="shared" si="27"/>
        <v/>
      </c>
      <c r="F308" s="75" t="str">
        <f t="shared" si="28"/>
        <v/>
      </c>
      <c r="G308" s="75" t="str">
        <f t="shared" si="29"/>
        <v/>
      </c>
      <c r="H308" s="58"/>
      <c r="I308" s="58"/>
    </row>
    <row r="309" spans="2:9" ht="15.75" thickBot="1" x14ac:dyDescent="0.3">
      <c r="B309" s="72" t="str">
        <f t="shared" si="24"/>
        <v/>
      </c>
      <c r="C309" s="73" t="str">
        <f t="shared" si="25"/>
        <v/>
      </c>
      <c r="D309" s="76" t="str">
        <f t="shared" si="26"/>
        <v/>
      </c>
      <c r="E309" s="75" t="str">
        <f t="shared" si="27"/>
        <v/>
      </c>
      <c r="F309" s="75" t="str">
        <f t="shared" si="28"/>
        <v/>
      </c>
      <c r="G309" s="75" t="str">
        <f t="shared" si="29"/>
        <v/>
      </c>
      <c r="H309" s="58"/>
      <c r="I309" s="58"/>
    </row>
    <row r="310" spans="2:9" ht="15.75" thickBot="1" x14ac:dyDescent="0.3">
      <c r="B310" s="72" t="str">
        <f t="shared" si="24"/>
        <v/>
      </c>
      <c r="C310" s="73" t="str">
        <f t="shared" si="25"/>
        <v/>
      </c>
      <c r="D310" s="76" t="str">
        <f t="shared" si="26"/>
        <v/>
      </c>
      <c r="E310" s="75" t="str">
        <f t="shared" si="27"/>
        <v/>
      </c>
      <c r="F310" s="75" t="str">
        <f t="shared" si="28"/>
        <v/>
      </c>
      <c r="G310" s="75" t="str">
        <f t="shared" si="29"/>
        <v/>
      </c>
      <c r="H310" s="58"/>
      <c r="I310" s="58"/>
    </row>
    <row r="311" spans="2:9" ht="15.75" thickBot="1" x14ac:dyDescent="0.3">
      <c r="B311" s="72" t="str">
        <f t="shared" si="24"/>
        <v/>
      </c>
      <c r="C311" s="73" t="str">
        <f t="shared" si="25"/>
        <v/>
      </c>
      <c r="D311" s="76" t="str">
        <f t="shared" si="26"/>
        <v/>
      </c>
      <c r="E311" s="75" t="str">
        <f t="shared" si="27"/>
        <v/>
      </c>
      <c r="F311" s="75" t="str">
        <f t="shared" si="28"/>
        <v/>
      </c>
      <c r="G311" s="75" t="str">
        <f t="shared" si="29"/>
        <v/>
      </c>
      <c r="H311" s="58"/>
      <c r="I311" s="58"/>
    </row>
    <row r="312" spans="2:9" ht="15.75" thickBot="1" x14ac:dyDescent="0.3">
      <c r="B312" s="72" t="str">
        <f t="shared" si="24"/>
        <v/>
      </c>
      <c r="C312" s="73" t="str">
        <f t="shared" si="25"/>
        <v/>
      </c>
      <c r="D312" s="76" t="str">
        <f t="shared" si="26"/>
        <v/>
      </c>
      <c r="E312" s="75" t="str">
        <f t="shared" si="27"/>
        <v/>
      </c>
      <c r="F312" s="75" t="str">
        <f t="shared" si="28"/>
        <v/>
      </c>
      <c r="G312" s="75" t="str">
        <f t="shared" si="29"/>
        <v/>
      </c>
      <c r="H312" s="58"/>
      <c r="I312" s="58"/>
    </row>
    <row r="313" spans="2:9" ht="15.75" thickBot="1" x14ac:dyDescent="0.3">
      <c r="B313" s="72" t="str">
        <f t="shared" si="24"/>
        <v/>
      </c>
      <c r="C313" s="73" t="str">
        <f t="shared" si="25"/>
        <v/>
      </c>
      <c r="D313" s="76" t="str">
        <f t="shared" si="26"/>
        <v/>
      </c>
      <c r="E313" s="75" t="str">
        <f t="shared" si="27"/>
        <v/>
      </c>
      <c r="F313" s="75" t="str">
        <f t="shared" si="28"/>
        <v/>
      </c>
      <c r="G313" s="75" t="str">
        <f t="shared" si="29"/>
        <v/>
      </c>
      <c r="H313" s="58"/>
      <c r="I313" s="58"/>
    </row>
    <row r="314" spans="2:9" ht="15.75" thickBot="1" x14ac:dyDescent="0.3">
      <c r="B314" s="72" t="str">
        <f t="shared" si="24"/>
        <v/>
      </c>
      <c r="C314" s="73" t="str">
        <f t="shared" si="25"/>
        <v/>
      </c>
      <c r="D314" s="76" t="str">
        <f t="shared" si="26"/>
        <v/>
      </c>
      <c r="E314" s="75" t="str">
        <f t="shared" si="27"/>
        <v/>
      </c>
      <c r="F314" s="75" t="str">
        <f t="shared" si="28"/>
        <v/>
      </c>
      <c r="G314" s="75" t="str">
        <f t="shared" si="29"/>
        <v/>
      </c>
      <c r="H314" s="58"/>
      <c r="I314" s="58"/>
    </row>
    <row r="315" spans="2:9" ht="15.75" thickBot="1" x14ac:dyDescent="0.3">
      <c r="B315" s="72" t="str">
        <f t="shared" si="24"/>
        <v/>
      </c>
      <c r="C315" s="73" t="str">
        <f t="shared" si="25"/>
        <v/>
      </c>
      <c r="D315" s="76" t="str">
        <f t="shared" si="26"/>
        <v/>
      </c>
      <c r="E315" s="75" t="str">
        <f t="shared" si="27"/>
        <v/>
      </c>
      <c r="F315" s="75" t="str">
        <f t="shared" si="28"/>
        <v/>
      </c>
      <c r="G315" s="75" t="str">
        <f t="shared" si="29"/>
        <v/>
      </c>
      <c r="H315" s="58"/>
      <c r="I315" s="58"/>
    </row>
    <row r="316" spans="2:9" ht="15.75" thickBot="1" x14ac:dyDescent="0.3">
      <c r="B316" s="72" t="str">
        <f t="shared" si="24"/>
        <v/>
      </c>
      <c r="C316" s="73" t="str">
        <f t="shared" si="25"/>
        <v/>
      </c>
      <c r="D316" s="76" t="str">
        <f t="shared" si="26"/>
        <v/>
      </c>
      <c r="E316" s="75" t="str">
        <f t="shared" si="27"/>
        <v/>
      </c>
      <c r="F316" s="75" t="str">
        <f t="shared" si="28"/>
        <v/>
      </c>
      <c r="G316" s="75" t="str">
        <f t="shared" si="29"/>
        <v/>
      </c>
      <c r="H316" s="58"/>
      <c r="I316" s="58"/>
    </row>
    <row r="317" spans="2:9" ht="15.75" thickBot="1" x14ac:dyDescent="0.3">
      <c r="B317" s="72" t="str">
        <f t="shared" si="24"/>
        <v/>
      </c>
      <c r="C317" s="73" t="str">
        <f t="shared" si="25"/>
        <v/>
      </c>
      <c r="D317" s="76" t="str">
        <f t="shared" si="26"/>
        <v/>
      </c>
      <c r="E317" s="75" t="str">
        <f t="shared" si="27"/>
        <v/>
      </c>
      <c r="F317" s="75" t="str">
        <f t="shared" si="28"/>
        <v/>
      </c>
      <c r="G317" s="75" t="str">
        <f t="shared" si="29"/>
        <v/>
      </c>
      <c r="H317" s="58"/>
      <c r="I317" s="58"/>
    </row>
    <row r="318" spans="2:9" ht="15.75" thickBot="1" x14ac:dyDescent="0.3">
      <c r="B318" s="72" t="str">
        <f t="shared" si="24"/>
        <v/>
      </c>
      <c r="C318" s="73" t="str">
        <f t="shared" si="25"/>
        <v/>
      </c>
      <c r="D318" s="76" t="str">
        <f t="shared" si="26"/>
        <v/>
      </c>
      <c r="E318" s="75" t="str">
        <f t="shared" si="27"/>
        <v/>
      </c>
      <c r="F318" s="75" t="str">
        <f t="shared" si="28"/>
        <v/>
      </c>
      <c r="G318" s="75" t="str">
        <f t="shared" si="29"/>
        <v/>
      </c>
      <c r="H318" s="58"/>
      <c r="I318" s="58"/>
    </row>
    <row r="319" spans="2:9" ht="15.75" thickBot="1" x14ac:dyDescent="0.3">
      <c r="B319" s="72" t="str">
        <f t="shared" si="24"/>
        <v/>
      </c>
      <c r="C319" s="73" t="str">
        <f t="shared" si="25"/>
        <v/>
      </c>
      <c r="D319" s="76" t="str">
        <f t="shared" si="26"/>
        <v/>
      </c>
      <c r="E319" s="75" t="str">
        <f t="shared" si="27"/>
        <v/>
      </c>
      <c r="F319" s="75" t="str">
        <f t="shared" si="28"/>
        <v/>
      </c>
      <c r="G319" s="75" t="str">
        <f t="shared" si="29"/>
        <v/>
      </c>
      <c r="H319" s="58"/>
      <c r="I319" s="58"/>
    </row>
    <row r="320" spans="2:9" ht="15.75" thickBot="1" x14ac:dyDescent="0.3">
      <c r="B320" s="72" t="str">
        <f t="shared" si="24"/>
        <v/>
      </c>
      <c r="C320" s="73" t="str">
        <f t="shared" si="25"/>
        <v/>
      </c>
      <c r="D320" s="76" t="str">
        <f t="shared" si="26"/>
        <v/>
      </c>
      <c r="E320" s="75" t="str">
        <f t="shared" si="27"/>
        <v/>
      </c>
      <c r="F320" s="75" t="str">
        <f t="shared" si="28"/>
        <v/>
      </c>
      <c r="G320" s="75" t="str">
        <f t="shared" si="29"/>
        <v/>
      </c>
      <c r="H320" s="58"/>
      <c r="I320" s="58"/>
    </row>
    <row r="321" spans="2:9" ht="15.75" thickBot="1" x14ac:dyDescent="0.3">
      <c r="B321" s="72" t="str">
        <f t="shared" si="24"/>
        <v/>
      </c>
      <c r="C321" s="73" t="str">
        <f t="shared" si="25"/>
        <v/>
      </c>
      <c r="D321" s="76" t="str">
        <f t="shared" si="26"/>
        <v/>
      </c>
      <c r="E321" s="75" t="str">
        <f t="shared" si="27"/>
        <v/>
      </c>
      <c r="F321" s="75" t="str">
        <f t="shared" si="28"/>
        <v/>
      </c>
      <c r="G321" s="75" t="str">
        <f t="shared" si="29"/>
        <v/>
      </c>
      <c r="H321" s="58"/>
      <c r="I321" s="58"/>
    </row>
    <row r="322" spans="2:9" ht="15.75" thickBot="1" x14ac:dyDescent="0.3">
      <c r="B322" s="72" t="str">
        <f t="shared" si="24"/>
        <v/>
      </c>
      <c r="C322" s="73" t="str">
        <f t="shared" si="25"/>
        <v/>
      </c>
      <c r="D322" s="76" t="str">
        <f t="shared" si="26"/>
        <v/>
      </c>
      <c r="E322" s="75" t="str">
        <f t="shared" si="27"/>
        <v/>
      </c>
      <c r="F322" s="75" t="str">
        <f t="shared" si="28"/>
        <v/>
      </c>
      <c r="G322" s="75" t="str">
        <f t="shared" si="29"/>
        <v/>
      </c>
      <c r="H322" s="58"/>
      <c r="I322" s="58"/>
    </row>
    <row r="323" spans="2:9" ht="15.75" thickBot="1" x14ac:dyDescent="0.3">
      <c r="B323" s="72" t="str">
        <f t="shared" si="24"/>
        <v/>
      </c>
      <c r="C323" s="73" t="str">
        <f t="shared" si="25"/>
        <v/>
      </c>
      <c r="D323" s="76" t="str">
        <f t="shared" si="26"/>
        <v/>
      </c>
      <c r="E323" s="75" t="str">
        <f t="shared" si="27"/>
        <v/>
      </c>
      <c r="F323" s="75" t="str">
        <f t="shared" si="28"/>
        <v/>
      </c>
      <c r="G323" s="75" t="str">
        <f t="shared" si="29"/>
        <v/>
      </c>
      <c r="H323" s="58"/>
      <c r="I323" s="58"/>
    </row>
    <row r="324" spans="2:9" ht="15.75" thickBot="1" x14ac:dyDescent="0.3">
      <c r="B324" s="72" t="str">
        <f t="shared" si="24"/>
        <v/>
      </c>
      <c r="C324" s="73" t="str">
        <f t="shared" si="25"/>
        <v/>
      </c>
      <c r="D324" s="76" t="str">
        <f t="shared" si="26"/>
        <v/>
      </c>
      <c r="E324" s="75" t="str">
        <f t="shared" si="27"/>
        <v/>
      </c>
      <c r="F324" s="75" t="str">
        <f t="shared" si="28"/>
        <v/>
      </c>
      <c r="G324" s="75" t="str">
        <f t="shared" si="29"/>
        <v/>
      </c>
      <c r="H324" s="58"/>
      <c r="I324" s="58"/>
    </row>
    <row r="325" spans="2:9" ht="15.75" thickBot="1" x14ac:dyDescent="0.3">
      <c r="B325" s="72" t="str">
        <f t="shared" si="24"/>
        <v/>
      </c>
      <c r="C325" s="73" t="str">
        <f t="shared" si="25"/>
        <v/>
      </c>
      <c r="D325" s="76" t="str">
        <f t="shared" si="26"/>
        <v/>
      </c>
      <c r="E325" s="75" t="str">
        <f t="shared" si="27"/>
        <v/>
      </c>
      <c r="F325" s="75" t="str">
        <f t="shared" si="28"/>
        <v/>
      </c>
      <c r="G325" s="75" t="str">
        <f t="shared" si="29"/>
        <v/>
      </c>
      <c r="H325" s="58"/>
      <c r="I325" s="58"/>
    </row>
    <row r="326" spans="2:9" ht="15.75" thickBot="1" x14ac:dyDescent="0.3">
      <c r="B326" s="72" t="str">
        <f t="shared" si="24"/>
        <v/>
      </c>
      <c r="C326" s="73" t="str">
        <f t="shared" si="25"/>
        <v/>
      </c>
      <c r="D326" s="76" t="str">
        <f t="shared" si="26"/>
        <v/>
      </c>
      <c r="E326" s="75" t="str">
        <f t="shared" si="27"/>
        <v/>
      </c>
      <c r="F326" s="75" t="str">
        <f t="shared" si="28"/>
        <v/>
      </c>
      <c r="G326" s="75" t="str">
        <f t="shared" si="29"/>
        <v/>
      </c>
      <c r="H326" s="58"/>
      <c r="I326" s="58"/>
    </row>
    <row r="327" spans="2:9" ht="15.75" thickBot="1" x14ac:dyDescent="0.3">
      <c r="B327" s="72" t="str">
        <f t="shared" si="24"/>
        <v/>
      </c>
      <c r="C327" s="73" t="str">
        <f t="shared" si="25"/>
        <v/>
      </c>
      <c r="D327" s="76" t="str">
        <f t="shared" si="26"/>
        <v/>
      </c>
      <c r="E327" s="75" t="str">
        <f t="shared" si="27"/>
        <v/>
      </c>
      <c r="F327" s="75" t="str">
        <f t="shared" si="28"/>
        <v/>
      </c>
      <c r="G327" s="75" t="str">
        <f t="shared" si="29"/>
        <v/>
      </c>
      <c r="H327" s="58"/>
      <c r="I327" s="58"/>
    </row>
    <row r="328" spans="2:9" ht="15.75" thickBot="1" x14ac:dyDescent="0.3">
      <c r="B328" s="72" t="str">
        <f t="shared" si="24"/>
        <v/>
      </c>
      <c r="C328" s="73" t="str">
        <f t="shared" si="25"/>
        <v/>
      </c>
      <c r="D328" s="76" t="str">
        <f t="shared" si="26"/>
        <v/>
      </c>
      <c r="E328" s="75" t="str">
        <f t="shared" si="27"/>
        <v/>
      </c>
      <c r="F328" s="75" t="str">
        <f t="shared" si="28"/>
        <v/>
      </c>
      <c r="G328" s="75" t="str">
        <f t="shared" si="29"/>
        <v/>
      </c>
      <c r="H328" s="58"/>
      <c r="I328" s="58"/>
    </row>
    <row r="329" spans="2:9" ht="15.75" thickBot="1" x14ac:dyDescent="0.3">
      <c r="B329" s="72" t="str">
        <f t="shared" si="24"/>
        <v/>
      </c>
      <c r="C329" s="73" t="str">
        <f t="shared" si="25"/>
        <v/>
      </c>
      <c r="D329" s="76" t="str">
        <f t="shared" si="26"/>
        <v/>
      </c>
      <c r="E329" s="75" t="str">
        <f t="shared" si="27"/>
        <v/>
      </c>
      <c r="F329" s="75" t="str">
        <f t="shared" si="28"/>
        <v/>
      </c>
      <c r="G329" s="75" t="str">
        <f t="shared" si="29"/>
        <v/>
      </c>
      <c r="H329" s="58"/>
      <c r="I329" s="58"/>
    </row>
    <row r="330" spans="2:9" ht="15.75" thickBot="1" x14ac:dyDescent="0.3">
      <c r="B330" s="72" t="str">
        <f t="shared" si="24"/>
        <v/>
      </c>
      <c r="C330" s="73" t="str">
        <f t="shared" si="25"/>
        <v/>
      </c>
      <c r="D330" s="76" t="str">
        <f t="shared" si="26"/>
        <v/>
      </c>
      <c r="E330" s="75" t="str">
        <f t="shared" si="27"/>
        <v/>
      </c>
      <c r="F330" s="75" t="str">
        <f t="shared" si="28"/>
        <v/>
      </c>
      <c r="G330" s="75" t="str">
        <f t="shared" si="29"/>
        <v/>
      </c>
      <c r="H330" s="58"/>
      <c r="I330" s="58"/>
    </row>
    <row r="331" spans="2:9" ht="15.75" thickBot="1" x14ac:dyDescent="0.3">
      <c r="B331" s="72" t="str">
        <f t="shared" si="24"/>
        <v/>
      </c>
      <c r="C331" s="73" t="str">
        <f t="shared" si="25"/>
        <v/>
      </c>
      <c r="D331" s="76" t="str">
        <f t="shared" si="26"/>
        <v/>
      </c>
      <c r="E331" s="75" t="str">
        <f t="shared" si="27"/>
        <v/>
      </c>
      <c r="F331" s="75" t="str">
        <f t="shared" si="28"/>
        <v/>
      </c>
      <c r="G331" s="75" t="str">
        <f t="shared" si="29"/>
        <v/>
      </c>
      <c r="H331" s="58"/>
      <c r="I331" s="58"/>
    </row>
    <row r="332" spans="2:9" ht="15.75" thickBot="1" x14ac:dyDescent="0.3">
      <c r="B332" s="72" t="str">
        <f t="shared" si="24"/>
        <v/>
      </c>
      <c r="C332" s="73" t="str">
        <f t="shared" si="25"/>
        <v/>
      </c>
      <c r="D332" s="76" t="str">
        <f t="shared" si="26"/>
        <v/>
      </c>
      <c r="E332" s="75" t="str">
        <f t="shared" si="27"/>
        <v/>
      </c>
      <c r="F332" s="75" t="str">
        <f t="shared" si="28"/>
        <v/>
      </c>
      <c r="G332" s="75" t="str">
        <f t="shared" si="29"/>
        <v/>
      </c>
      <c r="H332" s="58"/>
      <c r="I332" s="58"/>
    </row>
    <row r="333" spans="2:9" ht="15.75" thickBot="1" x14ac:dyDescent="0.3">
      <c r="B333" s="72" t="str">
        <f t="shared" si="24"/>
        <v/>
      </c>
      <c r="C333" s="73" t="str">
        <f t="shared" si="25"/>
        <v/>
      </c>
      <c r="D333" s="76" t="str">
        <f t="shared" si="26"/>
        <v/>
      </c>
      <c r="E333" s="75" t="str">
        <f t="shared" si="27"/>
        <v/>
      </c>
      <c r="F333" s="75" t="str">
        <f t="shared" si="28"/>
        <v/>
      </c>
      <c r="G333" s="75" t="str">
        <f t="shared" si="29"/>
        <v/>
      </c>
      <c r="H333" s="58"/>
      <c r="I333" s="58"/>
    </row>
    <row r="334" spans="2:9" ht="15.75" thickBot="1" x14ac:dyDescent="0.3">
      <c r="B334" s="72" t="str">
        <f t="shared" si="24"/>
        <v/>
      </c>
      <c r="C334" s="73" t="str">
        <f t="shared" si="25"/>
        <v/>
      </c>
      <c r="D334" s="76" t="str">
        <f t="shared" si="26"/>
        <v/>
      </c>
      <c r="E334" s="75" t="str">
        <f t="shared" si="27"/>
        <v/>
      </c>
      <c r="F334" s="75" t="str">
        <f t="shared" si="28"/>
        <v/>
      </c>
      <c r="G334" s="75" t="str">
        <f t="shared" si="29"/>
        <v/>
      </c>
      <c r="H334" s="58"/>
      <c r="I334" s="58"/>
    </row>
    <row r="335" spans="2:9" ht="15.75" thickBot="1" x14ac:dyDescent="0.3">
      <c r="B335" s="72" t="str">
        <f t="shared" si="24"/>
        <v/>
      </c>
      <c r="C335" s="73" t="str">
        <f t="shared" si="25"/>
        <v/>
      </c>
      <c r="D335" s="76" t="str">
        <f t="shared" si="26"/>
        <v/>
      </c>
      <c r="E335" s="75" t="str">
        <f t="shared" si="27"/>
        <v/>
      </c>
      <c r="F335" s="75" t="str">
        <f t="shared" si="28"/>
        <v/>
      </c>
      <c r="G335" s="75" t="str">
        <f t="shared" si="29"/>
        <v/>
      </c>
      <c r="H335" s="58"/>
      <c r="I335" s="58"/>
    </row>
    <row r="336" spans="2:9" ht="15.75" thickBot="1" x14ac:dyDescent="0.3">
      <c r="B336" s="72" t="str">
        <f t="shared" si="24"/>
        <v/>
      </c>
      <c r="C336" s="73" t="str">
        <f t="shared" si="25"/>
        <v/>
      </c>
      <c r="D336" s="76" t="str">
        <f t="shared" si="26"/>
        <v/>
      </c>
      <c r="E336" s="75" t="str">
        <f t="shared" si="27"/>
        <v/>
      </c>
      <c r="F336" s="75" t="str">
        <f t="shared" si="28"/>
        <v/>
      </c>
      <c r="G336" s="75" t="str">
        <f t="shared" si="29"/>
        <v/>
      </c>
      <c r="H336" s="58"/>
      <c r="I336" s="58"/>
    </row>
    <row r="337" spans="2:9" ht="15.75" thickBot="1" x14ac:dyDescent="0.3">
      <c r="B337" s="72" t="str">
        <f t="shared" si="24"/>
        <v/>
      </c>
      <c r="C337" s="73" t="str">
        <f t="shared" si="25"/>
        <v/>
      </c>
      <c r="D337" s="76" t="str">
        <f t="shared" si="26"/>
        <v/>
      </c>
      <c r="E337" s="75" t="str">
        <f t="shared" si="27"/>
        <v/>
      </c>
      <c r="F337" s="75" t="str">
        <f t="shared" si="28"/>
        <v/>
      </c>
      <c r="G337" s="75" t="str">
        <f t="shared" si="29"/>
        <v/>
      </c>
      <c r="H337" s="58"/>
      <c r="I337" s="58"/>
    </row>
    <row r="338" spans="2:9" ht="15.75" thickBot="1" x14ac:dyDescent="0.3">
      <c r="B338" s="72" t="str">
        <f t="shared" si="24"/>
        <v/>
      </c>
      <c r="C338" s="73" t="str">
        <f t="shared" si="25"/>
        <v/>
      </c>
      <c r="D338" s="76" t="str">
        <f t="shared" si="26"/>
        <v/>
      </c>
      <c r="E338" s="75" t="str">
        <f t="shared" si="27"/>
        <v/>
      </c>
      <c r="F338" s="75" t="str">
        <f t="shared" si="28"/>
        <v/>
      </c>
      <c r="G338" s="75" t="str">
        <f t="shared" si="29"/>
        <v/>
      </c>
      <c r="H338" s="58"/>
      <c r="I338" s="58"/>
    </row>
    <row r="339" spans="2:9" ht="15.75" thickBot="1" x14ac:dyDescent="0.3">
      <c r="B339" s="72" t="str">
        <f t="shared" ref="B339:B402" si="30">IFERROR(IF(G338&lt;=0,"",B338+1),"")</f>
        <v/>
      </c>
      <c r="C339" s="73" t="str">
        <f t="shared" ref="C339:C402" si="31">IF($E$9="End of the Period",IF(B339="","",IF(OR(payment_frequency="Weekly",payment_frequency="Bi-weekly",payment_frequency="Semi-monthly"),first_payment_date+B339*VLOOKUP(payment_frequency,periodic_table,2,0),EDATE(first_payment_date,B339*VLOOKUP(payment_frequency,periodic_table,2,0)))),IF(B339="","",IF(OR(payment_frequency="Weekly",payment_frequency="Bi-weekly",payment_frequency="Semi-monthly"),first_payment_date+(B339-1)*VLOOKUP(payment_frequency,periodic_table,2,0),EDATE(first_payment_date,(B339-1)*VLOOKUP(payment_frequency,periodic_table,2,0)))))</f>
        <v/>
      </c>
      <c r="D339" s="76" t="str">
        <f t="shared" ref="D339:D402" si="32">IF(B339="","",IF(G338&lt;payment,G338*(1+rate),payment))</f>
        <v/>
      </c>
      <c r="E339" s="75" t="str">
        <f t="shared" ref="E339:E402" si="33">IF(AND(payment_type=1,B339=1),0,IF(B339="","",G338*rate))</f>
        <v/>
      </c>
      <c r="F339" s="75" t="str">
        <f t="shared" si="28"/>
        <v/>
      </c>
      <c r="G339" s="75" t="str">
        <f t="shared" si="29"/>
        <v/>
      </c>
      <c r="H339" s="58"/>
      <c r="I339" s="58"/>
    </row>
    <row r="340" spans="2:9" ht="15.75" thickBot="1" x14ac:dyDescent="0.3">
      <c r="B340" s="72" t="str">
        <f t="shared" si="30"/>
        <v/>
      </c>
      <c r="C340" s="73" t="str">
        <f t="shared" si="31"/>
        <v/>
      </c>
      <c r="D340" s="76" t="str">
        <f t="shared" si="32"/>
        <v/>
      </c>
      <c r="E340" s="75" t="str">
        <f t="shared" si="33"/>
        <v/>
      </c>
      <c r="F340" s="75" t="str">
        <f t="shared" ref="F340:F403" si="34">IF(B340="","",D340-E340)</f>
        <v/>
      </c>
      <c r="G340" s="75" t="str">
        <f t="shared" ref="G340:G403" si="35">IFERROR(IF(F340&lt;=0,"",G339-F340),"")</f>
        <v/>
      </c>
      <c r="H340" s="58"/>
      <c r="I340" s="58"/>
    </row>
    <row r="341" spans="2:9" ht="15.75" thickBot="1" x14ac:dyDescent="0.3">
      <c r="B341" s="72" t="str">
        <f t="shared" si="30"/>
        <v/>
      </c>
      <c r="C341" s="73" t="str">
        <f t="shared" si="31"/>
        <v/>
      </c>
      <c r="D341" s="76" t="str">
        <f t="shared" si="32"/>
        <v/>
      </c>
      <c r="E341" s="75" t="str">
        <f t="shared" si="33"/>
        <v/>
      </c>
      <c r="F341" s="75" t="str">
        <f t="shared" si="34"/>
        <v/>
      </c>
      <c r="G341" s="75" t="str">
        <f t="shared" si="35"/>
        <v/>
      </c>
      <c r="H341" s="58"/>
      <c r="I341" s="58"/>
    </row>
    <row r="342" spans="2:9" ht="15.75" thickBot="1" x14ac:dyDescent="0.3">
      <c r="B342" s="72" t="str">
        <f t="shared" si="30"/>
        <v/>
      </c>
      <c r="C342" s="73" t="str">
        <f t="shared" si="31"/>
        <v/>
      </c>
      <c r="D342" s="76" t="str">
        <f t="shared" si="32"/>
        <v/>
      </c>
      <c r="E342" s="75" t="str">
        <f t="shared" si="33"/>
        <v/>
      </c>
      <c r="F342" s="75" t="str">
        <f t="shared" si="34"/>
        <v/>
      </c>
      <c r="G342" s="75" t="str">
        <f t="shared" si="35"/>
        <v/>
      </c>
      <c r="H342" s="58"/>
      <c r="I342" s="58"/>
    </row>
    <row r="343" spans="2:9" ht="15.75" thickBot="1" x14ac:dyDescent="0.3">
      <c r="B343" s="72" t="str">
        <f t="shared" si="30"/>
        <v/>
      </c>
      <c r="C343" s="73" t="str">
        <f t="shared" si="31"/>
        <v/>
      </c>
      <c r="D343" s="76" t="str">
        <f t="shared" si="32"/>
        <v/>
      </c>
      <c r="E343" s="75" t="str">
        <f t="shared" si="33"/>
        <v/>
      </c>
      <c r="F343" s="75" t="str">
        <f t="shared" si="34"/>
        <v/>
      </c>
      <c r="G343" s="75" t="str">
        <f t="shared" si="35"/>
        <v/>
      </c>
      <c r="H343" s="58"/>
      <c r="I343" s="58"/>
    </row>
    <row r="344" spans="2:9" ht="15.75" thickBot="1" x14ac:dyDescent="0.3">
      <c r="B344" s="72" t="str">
        <f t="shared" si="30"/>
        <v/>
      </c>
      <c r="C344" s="73" t="str">
        <f t="shared" si="31"/>
        <v/>
      </c>
      <c r="D344" s="76" t="str">
        <f t="shared" si="32"/>
        <v/>
      </c>
      <c r="E344" s="75" t="str">
        <f t="shared" si="33"/>
        <v/>
      </c>
      <c r="F344" s="75" t="str">
        <f t="shared" si="34"/>
        <v/>
      </c>
      <c r="G344" s="75" t="str">
        <f t="shared" si="35"/>
        <v/>
      </c>
      <c r="H344" s="58"/>
      <c r="I344" s="58"/>
    </row>
    <row r="345" spans="2:9" ht="15.75" thickBot="1" x14ac:dyDescent="0.3">
      <c r="B345" s="72" t="str">
        <f t="shared" si="30"/>
        <v/>
      </c>
      <c r="C345" s="73" t="str">
        <f t="shared" si="31"/>
        <v/>
      </c>
      <c r="D345" s="76" t="str">
        <f t="shared" si="32"/>
        <v/>
      </c>
      <c r="E345" s="75" t="str">
        <f t="shared" si="33"/>
        <v/>
      </c>
      <c r="F345" s="75" t="str">
        <f t="shared" si="34"/>
        <v/>
      </c>
      <c r="G345" s="75" t="str">
        <f t="shared" si="35"/>
        <v/>
      </c>
      <c r="H345" s="58"/>
      <c r="I345" s="58"/>
    </row>
    <row r="346" spans="2:9" ht="15.75" thickBot="1" x14ac:dyDescent="0.3">
      <c r="B346" s="72" t="str">
        <f t="shared" si="30"/>
        <v/>
      </c>
      <c r="C346" s="73" t="str">
        <f t="shared" si="31"/>
        <v/>
      </c>
      <c r="D346" s="76" t="str">
        <f t="shared" si="32"/>
        <v/>
      </c>
      <c r="E346" s="75" t="str">
        <f t="shared" si="33"/>
        <v/>
      </c>
      <c r="F346" s="75" t="str">
        <f t="shared" si="34"/>
        <v/>
      </c>
      <c r="G346" s="75" t="str">
        <f t="shared" si="35"/>
        <v/>
      </c>
      <c r="H346" s="58"/>
      <c r="I346" s="58"/>
    </row>
    <row r="347" spans="2:9" ht="15.75" thickBot="1" x14ac:dyDescent="0.3">
      <c r="B347" s="72" t="str">
        <f t="shared" si="30"/>
        <v/>
      </c>
      <c r="C347" s="73" t="str">
        <f t="shared" si="31"/>
        <v/>
      </c>
      <c r="D347" s="76" t="str">
        <f t="shared" si="32"/>
        <v/>
      </c>
      <c r="E347" s="75" t="str">
        <f t="shared" si="33"/>
        <v/>
      </c>
      <c r="F347" s="75" t="str">
        <f t="shared" si="34"/>
        <v/>
      </c>
      <c r="G347" s="75" t="str">
        <f t="shared" si="35"/>
        <v/>
      </c>
      <c r="H347" s="58"/>
      <c r="I347" s="58"/>
    </row>
    <row r="348" spans="2:9" ht="15.75" thickBot="1" x14ac:dyDescent="0.3">
      <c r="B348" s="72" t="str">
        <f t="shared" si="30"/>
        <v/>
      </c>
      <c r="C348" s="73" t="str">
        <f t="shared" si="31"/>
        <v/>
      </c>
      <c r="D348" s="76" t="str">
        <f t="shared" si="32"/>
        <v/>
      </c>
      <c r="E348" s="75" t="str">
        <f t="shared" si="33"/>
        <v/>
      </c>
      <c r="F348" s="75" t="str">
        <f t="shared" si="34"/>
        <v/>
      </c>
      <c r="G348" s="75" t="str">
        <f t="shared" si="35"/>
        <v/>
      </c>
      <c r="H348" s="58"/>
      <c r="I348" s="58"/>
    </row>
    <row r="349" spans="2:9" ht="15.75" thickBot="1" x14ac:dyDescent="0.3">
      <c r="B349" s="72" t="str">
        <f t="shared" si="30"/>
        <v/>
      </c>
      <c r="C349" s="73" t="str">
        <f t="shared" si="31"/>
        <v/>
      </c>
      <c r="D349" s="76" t="str">
        <f t="shared" si="32"/>
        <v/>
      </c>
      <c r="E349" s="75" t="str">
        <f t="shared" si="33"/>
        <v/>
      </c>
      <c r="F349" s="75" t="str">
        <f t="shared" si="34"/>
        <v/>
      </c>
      <c r="G349" s="75" t="str">
        <f t="shared" si="35"/>
        <v/>
      </c>
      <c r="H349" s="58"/>
      <c r="I349" s="58"/>
    </row>
    <row r="350" spans="2:9" ht="15.75" thickBot="1" x14ac:dyDescent="0.3">
      <c r="B350" s="72" t="str">
        <f t="shared" si="30"/>
        <v/>
      </c>
      <c r="C350" s="73" t="str">
        <f t="shared" si="31"/>
        <v/>
      </c>
      <c r="D350" s="76" t="str">
        <f t="shared" si="32"/>
        <v/>
      </c>
      <c r="E350" s="75" t="str">
        <f t="shared" si="33"/>
        <v/>
      </c>
      <c r="F350" s="75" t="str">
        <f t="shared" si="34"/>
        <v/>
      </c>
      <c r="G350" s="75" t="str">
        <f t="shared" si="35"/>
        <v/>
      </c>
      <c r="H350" s="58"/>
      <c r="I350" s="58"/>
    </row>
    <row r="351" spans="2:9" ht="15.75" thickBot="1" x14ac:dyDescent="0.3">
      <c r="B351" s="72" t="str">
        <f t="shared" si="30"/>
        <v/>
      </c>
      <c r="C351" s="73" t="str">
        <f t="shared" si="31"/>
        <v/>
      </c>
      <c r="D351" s="76" t="str">
        <f t="shared" si="32"/>
        <v/>
      </c>
      <c r="E351" s="75" t="str">
        <f t="shared" si="33"/>
        <v/>
      </c>
      <c r="F351" s="75" t="str">
        <f t="shared" si="34"/>
        <v/>
      </c>
      <c r="G351" s="75" t="str">
        <f t="shared" si="35"/>
        <v/>
      </c>
      <c r="H351" s="58"/>
      <c r="I351" s="58"/>
    </row>
    <row r="352" spans="2:9" ht="15.75" thickBot="1" x14ac:dyDescent="0.3">
      <c r="B352" s="72" t="str">
        <f t="shared" si="30"/>
        <v/>
      </c>
      <c r="C352" s="73" t="str">
        <f t="shared" si="31"/>
        <v/>
      </c>
      <c r="D352" s="76" t="str">
        <f t="shared" si="32"/>
        <v/>
      </c>
      <c r="E352" s="75" t="str">
        <f t="shared" si="33"/>
        <v/>
      </c>
      <c r="F352" s="75" t="str">
        <f t="shared" si="34"/>
        <v/>
      </c>
      <c r="G352" s="75" t="str">
        <f t="shared" si="35"/>
        <v/>
      </c>
      <c r="H352" s="58"/>
      <c r="I352" s="58"/>
    </row>
    <row r="353" spans="2:9" ht="15.75" thickBot="1" x14ac:dyDescent="0.3">
      <c r="B353" s="72" t="str">
        <f t="shared" si="30"/>
        <v/>
      </c>
      <c r="C353" s="73" t="str">
        <f t="shared" si="31"/>
        <v/>
      </c>
      <c r="D353" s="76" t="str">
        <f t="shared" si="32"/>
        <v/>
      </c>
      <c r="E353" s="75" t="str">
        <f t="shared" si="33"/>
        <v/>
      </c>
      <c r="F353" s="75" t="str">
        <f t="shared" si="34"/>
        <v/>
      </c>
      <c r="G353" s="75" t="str">
        <f t="shared" si="35"/>
        <v/>
      </c>
      <c r="H353" s="58"/>
      <c r="I353" s="58"/>
    </row>
    <row r="354" spans="2:9" ht="15.75" thickBot="1" x14ac:dyDescent="0.3">
      <c r="B354" s="72" t="str">
        <f t="shared" si="30"/>
        <v/>
      </c>
      <c r="C354" s="73" t="str">
        <f t="shared" si="31"/>
        <v/>
      </c>
      <c r="D354" s="76" t="str">
        <f t="shared" si="32"/>
        <v/>
      </c>
      <c r="E354" s="75" t="str">
        <f t="shared" si="33"/>
        <v/>
      </c>
      <c r="F354" s="75" t="str">
        <f t="shared" si="34"/>
        <v/>
      </c>
      <c r="G354" s="75" t="str">
        <f t="shared" si="35"/>
        <v/>
      </c>
      <c r="H354" s="58"/>
      <c r="I354" s="58"/>
    </row>
    <row r="355" spans="2:9" ht="15.75" thickBot="1" x14ac:dyDescent="0.3">
      <c r="B355" s="72" t="str">
        <f t="shared" si="30"/>
        <v/>
      </c>
      <c r="C355" s="73" t="str">
        <f t="shared" si="31"/>
        <v/>
      </c>
      <c r="D355" s="76" t="str">
        <f t="shared" si="32"/>
        <v/>
      </c>
      <c r="E355" s="75" t="str">
        <f t="shared" si="33"/>
        <v/>
      </c>
      <c r="F355" s="75" t="str">
        <f t="shared" si="34"/>
        <v/>
      </c>
      <c r="G355" s="75" t="str">
        <f t="shared" si="35"/>
        <v/>
      </c>
      <c r="H355" s="58"/>
      <c r="I355" s="58"/>
    </row>
    <row r="356" spans="2:9" ht="15.75" thickBot="1" x14ac:dyDescent="0.3">
      <c r="B356" s="72" t="str">
        <f t="shared" si="30"/>
        <v/>
      </c>
      <c r="C356" s="73" t="str">
        <f t="shared" si="31"/>
        <v/>
      </c>
      <c r="D356" s="76" t="str">
        <f t="shared" si="32"/>
        <v/>
      </c>
      <c r="E356" s="75" t="str">
        <f t="shared" si="33"/>
        <v/>
      </c>
      <c r="F356" s="75" t="str">
        <f t="shared" si="34"/>
        <v/>
      </c>
      <c r="G356" s="75" t="str">
        <f t="shared" si="35"/>
        <v/>
      </c>
      <c r="H356" s="58"/>
      <c r="I356" s="58"/>
    </row>
    <row r="357" spans="2:9" ht="15.75" thickBot="1" x14ac:dyDescent="0.3">
      <c r="B357" s="72" t="str">
        <f t="shared" si="30"/>
        <v/>
      </c>
      <c r="C357" s="73" t="str">
        <f t="shared" si="31"/>
        <v/>
      </c>
      <c r="D357" s="76" t="str">
        <f t="shared" si="32"/>
        <v/>
      </c>
      <c r="E357" s="75" t="str">
        <f t="shared" si="33"/>
        <v/>
      </c>
      <c r="F357" s="75" t="str">
        <f t="shared" si="34"/>
        <v/>
      </c>
      <c r="G357" s="75" t="str">
        <f t="shared" si="35"/>
        <v/>
      </c>
      <c r="H357" s="58"/>
      <c r="I357" s="58"/>
    </row>
    <row r="358" spans="2:9" ht="15.75" thickBot="1" x14ac:dyDescent="0.3">
      <c r="B358" s="72" t="str">
        <f t="shared" si="30"/>
        <v/>
      </c>
      <c r="C358" s="73" t="str">
        <f t="shared" si="31"/>
        <v/>
      </c>
      <c r="D358" s="76" t="str">
        <f t="shared" si="32"/>
        <v/>
      </c>
      <c r="E358" s="75" t="str">
        <f t="shared" si="33"/>
        <v/>
      </c>
      <c r="F358" s="75" t="str">
        <f t="shared" si="34"/>
        <v/>
      </c>
      <c r="G358" s="75" t="str">
        <f t="shared" si="35"/>
        <v/>
      </c>
      <c r="H358" s="58"/>
      <c r="I358" s="58"/>
    </row>
    <row r="359" spans="2:9" ht="15.75" thickBot="1" x14ac:dyDescent="0.3">
      <c r="B359" s="72" t="str">
        <f t="shared" si="30"/>
        <v/>
      </c>
      <c r="C359" s="73" t="str">
        <f t="shared" si="31"/>
        <v/>
      </c>
      <c r="D359" s="76" t="str">
        <f t="shared" si="32"/>
        <v/>
      </c>
      <c r="E359" s="75" t="str">
        <f t="shared" si="33"/>
        <v/>
      </c>
      <c r="F359" s="75" t="str">
        <f t="shared" si="34"/>
        <v/>
      </c>
      <c r="G359" s="75" t="str">
        <f t="shared" si="35"/>
        <v/>
      </c>
      <c r="H359" s="58"/>
      <c r="I359" s="58"/>
    </row>
    <row r="360" spans="2:9" ht="15.75" thickBot="1" x14ac:dyDescent="0.3">
      <c r="B360" s="72" t="str">
        <f t="shared" si="30"/>
        <v/>
      </c>
      <c r="C360" s="73" t="str">
        <f t="shared" si="31"/>
        <v/>
      </c>
      <c r="D360" s="76" t="str">
        <f t="shared" si="32"/>
        <v/>
      </c>
      <c r="E360" s="75" t="str">
        <f t="shared" si="33"/>
        <v/>
      </c>
      <c r="F360" s="75" t="str">
        <f t="shared" si="34"/>
        <v/>
      </c>
      <c r="G360" s="75" t="str">
        <f t="shared" si="35"/>
        <v/>
      </c>
      <c r="H360" s="58"/>
      <c r="I360" s="58"/>
    </row>
    <row r="361" spans="2:9" ht="15.75" thickBot="1" x14ac:dyDescent="0.3">
      <c r="B361" s="72" t="str">
        <f t="shared" si="30"/>
        <v/>
      </c>
      <c r="C361" s="73" t="str">
        <f t="shared" si="31"/>
        <v/>
      </c>
      <c r="D361" s="76" t="str">
        <f t="shared" si="32"/>
        <v/>
      </c>
      <c r="E361" s="75" t="str">
        <f t="shared" si="33"/>
        <v/>
      </c>
      <c r="F361" s="75" t="str">
        <f t="shared" si="34"/>
        <v/>
      </c>
      <c r="G361" s="75" t="str">
        <f t="shared" si="35"/>
        <v/>
      </c>
      <c r="H361" s="58"/>
      <c r="I361" s="58"/>
    </row>
    <row r="362" spans="2:9" ht="15.75" thickBot="1" x14ac:dyDescent="0.3">
      <c r="B362" s="72" t="str">
        <f t="shared" si="30"/>
        <v/>
      </c>
      <c r="C362" s="73" t="str">
        <f t="shared" si="31"/>
        <v/>
      </c>
      <c r="D362" s="76" t="str">
        <f t="shared" si="32"/>
        <v/>
      </c>
      <c r="E362" s="75" t="str">
        <f t="shared" si="33"/>
        <v/>
      </c>
      <c r="F362" s="75" t="str">
        <f t="shared" si="34"/>
        <v/>
      </c>
      <c r="G362" s="75" t="str">
        <f t="shared" si="35"/>
        <v/>
      </c>
      <c r="H362" s="58"/>
      <c r="I362" s="58"/>
    </row>
    <row r="363" spans="2:9" ht="15.75" thickBot="1" x14ac:dyDescent="0.3">
      <c r="B363" s="72" t="str">
        <f t="shared" si="30"/>
        <v/>
      </c>
      <c r="C363" s="73" t="str">
        <f t="shared" si="31"/>
        <v/>
      </c>
      <c r="D363" s="76" t="str">
        <f t="shared" si="32"/>
        <v/>
      </c>
      <c r="E363" s="75" t="str">
        <f t="shared" si="33"/>
        <v/>
      </c>
      <c r="F363" s="75" t="str">
        <f t="shared" si="34"/>
        <v/>
      </c>
      <c r="G363" s="75" t="str">
        <f t="shared" si="35"/>
        <v/>
      </c>
      <c r="H363" s="58"/>
      <c r="I363" s="58"/>
    </row>
    <row r="364" spans="2:9" ht="15.75" thickBot="1" x14ac:dyDescent="0.3">
      <c r="B364" s="72" t="str">
        <f t="shared" si="30"/>
        <v/>
      </c>
      <c r="C364" s="73" t="str">
        <f t="shared" si="31"/>
        <v/>
      </c>
      <c r="D364" s="76" t="str">
        <f t="shared" si="32"/>
        <v/>
      </c>
      <c r="E364" s="75" t="str">
        <f t="shared" si="33"/>
        <v/>
      </c>
      <c r="F364" s="75" t="str">
        <f t="shared" si="34"/>
        <v/>
      </c>
      <c r="G364" s="75" t="str">
        <f t="shared" si="35"/>
        <v/>
      </c>
      <c r="H364" s="58"/>
      <c r="I364" s="58"/>
    </row>
    <row r="365" spans="2:9" ht="15.75" thickBot="1" x14ac:dyDescent="0.3">
      <c r="B365" s="72" t="str">
        <f t="shared" si="30"/>
        <v/>
      </c>
      <c r="C365" s="73" t="str">
        <f t="shared" si="31"/>
        <v/>
      </c>
      <c r="D365" s="76" t="str">
        <f t="shared" si="32"/>
        <v/>
      </c>
      <c r="E365" s="75" t="str">
        <f t="shared" si="33"/>
        <v/>
      </c>
      <c r="F365" s="75" t="str">
        <f t="shared" si="34"/>
        <v/>
      </c>
      <c r="G365" s="75" t="str">
        <f t="shared" si="35"/>
        <v/>
      </c>
      <c r="H365" s="58"/>
      <c r="I365" s="58"/>
    </row>
    <row r="366" spans="2:9" ht="15.75" thickBot="1" x14ac:dyDescent="0.3">
      <c r="B366" s="72" t="str">
        <f t="shared" si="30"/>
        <v/>
      </c>
      <c r="C366" s="73" t="str">
        <f t="shared" si="31"/>
        <v/>
      </c>
      <c r="D366" s="76" t="str">
        <f t="shared" si="32"/>
        <v/>
      </c>
      <c r="E366" s="75" t="str">
        <f t="shared" si="33"/>
        <v/>
      </c>
      <c r="F366" s="75" t="str">
        <f t="shared" si="34"/>
        <v/>
      </c>
      <c r="G366" s="75" t="str">
        <f t="shared" si="35"/>
        <v/>
      </c>
      <c r="H366" s="58"/>
      <c r="I366" s="58"/>
    </row>
    <row r="367" spans="2:9" ht="15.75" thickBot="1" x14ac:dyDescent="0.3">
      <c r="B367" s="72" t="str">
        <f t="shared" si="30"/>
        <v/>
      </c>
      <c r="C367" s="73" t="str">
        <f t="shared" si="31"/>
        <v/>
      </c>
      <c r="D367" s="76" t="str">
        <f t="shared" si="32"/>
        <v/>
      </c>
      <c r="E367" s="75" t="str">
        <f t="shared" si="33"/>
        <v/>
      </c>
      <c r="F367" s="75" t="str">
        <f t="shared" si="34"/>
        <v/>
      </c>
      <c r="G367" s="75" t="str">
        <f t="shared" si="35"/>
        <v/>
      </c>
      <c r="H367" s="58"/>
      <c r="I367" s="58"/>
    </row>
    <row r="368" spans="2:9" ht="15.75" thickBot="1" x14ac:dyDescent="0.3">
      <c r="B368" s="72" t="str">
        <f t="shared" si="30"/>
        <v/>
      </c>
      <c r="C368" s="73" t="str">
        <f t="shared" si="31"/>
        <v/>
      </c>
      <c r="D368" s="76" t="str">
        <f t="shared" si="32"/>
        <v/>
      </c>
      <c r="E368" s="75" t="str">
        <f t="shared" si="33"/>
        <v/>
      </c>
      <c r="F368" s="75" t="str">
        <f t="shared" si="34"/>
        <v/>
      </c>
      <c r="G368" s="75" t="str">
        <f t="shared" si="35"/>
        <v/>
      </c>
      <c r="H368" s="58"/>
      <c r="I368" s="58"/>
    </row>
    <row r="369" spans="2:9" ht="15.75" thickBot="1" x14ac:dyDescent="0.3">
      <c r="B369" s="72" t="str">
        <f t="shared" si="30"/>
        <v/>
      </c>
      <c r="C369" s="73" t="str">
        <f t="shared" si="31"/>
        <v/>
      </c>
      <c r="D369" s="76" t="str">
        <f t="shared" si="32"/>
        <v/>
      </c>
      <c r="E369" s="75" t="str">
        <f t="shared" si="33"/>
        <v/>
      </c>
      <c r="F369" s="75" t="str">
        <f t="shared" si="34"/>
        <v/>
      </c>
      <c r="G369" s="75" t="str">
        <f t="shared" si="35"/>
        <v/>
      </c>
      <c r="H369" s="58"/>
      <c r="I369" s="58"/>
    </row>
    <row r="370" spans="2:9" ht="15.75" thickBot="1" x14ac:dyDescent="0.3">
      <c r="B370" s="72" t="str">
        <f t="shared" si="30"/>
        <v/>
      </c>
      <c r="C370" s="73" t="str">
        <f t="shared" si="31"/>
        <v/>
      </c>
      <c r="D370" s="76" t="str">
        <f t="shared" si="32"/>
        <v/>
      </c>
      <c r="E370" s="75" t="str">
        <f t="shared" si="33"/>
        <v/>
      </c>
      <c r="F370" s="75" t="str">
        <f t="shared" si="34"/>
        <v/>
      </c>
      <c r="G370" s="75" t="str">
        <f t="shared" si="35"/>
        <v/>
      </c>
      <c r="H370" s="58"/>
      <c r="I370" s="58"/>
    </row>
    <row r="371" spans="2:9" ht="15.75" thickBot="1" x14ac:dyDescent="0.3">
      <c r="B371" s="72" t="str">
        <f t="shared" si="30"/>
        <v/>
      </c>
      <c r="C371" s="73" t="str">
        <f t="shared" si="31"/>
        <v/>
      </c>
      <c r="D371" s="76" t="str">
        <f t="shared" si="32"/>
        <v/>
      </c>
      <c r="E371" s="75" t="str">
        <f t="shared" si="33"/>
        <v/>
      </c>
      <c r="F371" s="75" t="str">
        <f t="shared" si="34"/>
        <v/>
      </c>
      <c r="G371" s="75" t="str">
        <f t="shared" si="35"/>
        <v/>
      </c>
      <c r="H371" s="58"/>
      <c r="I371" s="58"/>
    </row>
    <row r="372" spans="2:9" ht="15.75" thickBot="1" x14ac:dyDescent="0.3">
      <c r="B372" s="72" t="str">
        <f t="shared" si="30"/>
        <v/>
      </c>
      <c r="C372" s="73" t="str">
        <f t="shared" si="31"/>
        <v/>
      </c>
      <c r="D372" s="76" t="str">
        <f t="shared" si="32"/>
        <v/>
      </c>
      <c r="E372" s="75" t="str">
        <f t="shared" si="33"/>
        <v/>
      </c>
      <c r="F372" s="75" t="str">
        <f t="shared" si="34"/>
        <v/>
      </c>
      <c r="G372" s="75" t="str">
        <f t="shared" si="35"/>
        <v/>
      </c>
      <c r="H372" s="58"/>
      <c r="I372" s="58"/>
    </row>
    <row r="373" spans="2:9" ht="15.75" thickBot="1" x14ac:dyDescent="0.3">
      <c r="B373" s="72" t="str">
        <f t="shared" si="30"/>
        <v/>
      </c>
      <c r="C373" s="73" t="str">
        <f t="shared" si="31"/>
        <v/>
      </c>
      <c r="D373" s="76" t="str">
        <f t="shared" si="32"/>
        <v/>
      </c>
      <c r="E373" s="75" t="str">
        <f t="shared" si="33"/>
        <v/>
      </c>
      <c r="F373" s="75" t="str">
        <f t="shared" si="34"/>
        <v/>
      </c>
      <c r="G373" s="75" t="str">
        <f t="shared" si="35"/>
        <v/>
      </c>
      <c r="H373" s="58"/>
      <c r="I373" s="58"/>
    </row>
    <row r="374" spans="2:9" ht="15.75" thickBot="1" x14ac:dyDescent="0.3">
      <c r="B374" s="72" t="str">
        <f t="shared" si="30"/>
        <v/>
      </c>
      <c r="C374" s="73" t="str">
        <f t="shared" si="31"/>
        <v/>
      </c>
      <c r="D374" s="76" t="str">
        <f t="shared" si="32"/>
        <v/>
      </c>
      <c r="E374" s="75" t="str">
        <f t="shared" si="33"/>
        <v/>
      </c>
      <c r="F374" s="75" t="str">
        <f t="shared" si="34"/>
        <v/>
      </c>
      <c r="G374" s="75" t="str">
        <f t="shared" si="35"/>
        <v/>
      </c>
      <c r="H374" s="58"/>
      <c r="I374" s="58"/>
    </row>
    <row r="375" spans="2:9" ht="15.75" thickBot="1" x14ac:dyDescent="0.3">
      <c r="B375" s="72" t="str">
        <f t="shared" si="30"/>
        <v/>
      </c>
      <c r="C375" s="73" t="str">
        <f t="shared" si="31"/>
        <v/>
      </c>
      <c r="D375" s="76" t="str">
        <f t="shared" si="32"/>
        <v/>
      </c>
      <c r="E375" s="75" t="str">
        <f t="shared" si="33"/>
        <v/>
      </c>
      <c r="F375" s="75" t="str">
        <f t="shared" si="34"/>
        <v/>
      </c>
      <c r="G375" s="75" t="str">
        <f t="shared" si="35"/>
        <v/>
      </c>
      <c r="H375" s="58"/>
      <c r="I375" s="58"/>
    </row>
    <row r="376" spans="2:9" ht="15.75" thickBot="1" x14ac:dyDescent="0.3">
      <c r="B376" s="72" t="str">
        <f t="shared" si="30"/>
        <v/>
      </c>
      <c r="C376" s="73" t="str">
        <f t="shared" si="31"/>
        <v/>
      </c>
      <c r="D376" s="76" t="str">
        <f t="shared" si="32"/>
        <v/>
      </c>
      <c r="E376" s="75" t="str">
        <f t="shared" si="33"/>
        <v/>
      </c>
      <c r="F376" s="75" t="str">
        <f t="shared" si="34"/>
        <v/>
      </c>
      <c r="G376" s="75" t="str">
        <f t="shared" si="35"/>
        <v/>
      </c>
      <c r="H376" s="58"/>
      <c r="I376" s="58"/>
    </row>
    <row r="377" spans="2:9" ht="15.75" thickBot="1" x14ac:dyDescent="0.3">
      <c r="B377" s="72" t="str">
        <f t="shared" si="30"/>
        <v/>
      </c>
      <c r="C377" s="73" t="str">
        <f t="shared" si="31"/>
        <v/>
      </c>
      <c r="D377" s="76" t="str">
        <f t="shared" si="32"/>
        <v/>
      </c>
      <c r="E377" s="75" t="str">
        <f t="shared" si="33"/>
        <v/>
      </c>
      <c r="F377" s="75" t="str">
        <f t="shared" si="34"/>
        <v/>
      </c>
      <c r="G377" s="75" t="str">
        <f t="shared" si="35"/>
        <v/>
      </c>
      <c r="H377" s="58"/>
      <c r="I377" s="58"/>
    </row>
    <row r="378" spans="2:9" ht="15.75" thickBot="1" x14ac:dyDescent="0.3">
      <c r="B378" s="72" t="str">
        <f t="shared" si="30"/>
        <v/>
      </c>
      <c r="C378" s="73" t="str">
        <f t="shared" si="31"/>
        <v/>
      </c>
      <c r="D378" s="76" t="str">
        <f t="shared" si="32"/>
        <v/>
      </c>
      <c r="E378" s="75" t="str">
        <f t="shared" si="33"/>
        <v/>
      </c>
      <c r="F378" s="75" t="str">
        <f t="shared" si="34"/>
        <v/>
      </c>
      <c r="G378" s="75" t="str">
        <f t="shared" si="35"/>
        <v/>
      </c>
      <c r="H378" s="58"/>
      <c r="I378" s="58"/>
    </row>
    <row r="379" spans="2:9" ht="15.75" thickBot="1" x14ac:dyDescent="0.3">
      <c r="B379" s="72" t="str">
        <f t="shared" si="30"/>
        <v/>
      </c>
      <c r="C379" s="73" t="str">
        <f t="shared" si="31"/>
        <v/>
      </c>
      <c r="D379" s="76" t="str">
        <f t="shared" si="32"/>
        <v/>
      </c>
      <c r="E379" s="75" t="str">
        <f t="shared" si="33"/>
        <v/>
      </c>
      <c r="F379" s="75" t="str">
        <f t="shared" si="34"/>
        <v/>
      </c>
      <c r="G379" s="75" t="str">
        <f t="shared" si="35"/>
        <v/>
      </c>
      <c r="H379" s="58"/>
      <c r="I379" s="58"/>
    </row>
    <row r="380" spans="2:9" ht="15.75" thickBot="1" x14ac:dyDescent="0.3">
      <c r="B380" s="72" t="str">
        <f t="shared" si="30"/>
        <v/>
      </c>
      <c r="C380" s="73" t="str">
        <f t="shared" si="31"/>
        <v/>
      </c>
      <c r="D380" s="76" t="str">
        <f t="shared" si="32"/>
        <v/>
      </c>
      <c r="E380" s="75" t="str">
        <f t="shared" si="33"/>
        <v/>
      </c>
      <c r="F380" s="75" t="str">
        <f t="shared" si="34"/>
        <v/>
      </c>
      <c r="G380" s="75" t="str">
        <f t="shared" si="35"/>
        <v/>
      </c>
      <c r="H380" s="58"/>
      <c r="I380" s="58"/>
    </row>
    <row r="381" spans="2:9" ht="15.75" thickBot="1" x14ac:dyDescent="0.3">
      <c r="B381" s="72" t="str">
        <f t="shared" si="30"/>
        <v/>
      </c>
      <c r="C381" s="73" t="str">
        <f t="shared" si="31"/>
        <v/>
      </c>
      <c r="D381" s="76" t="str">
        <f t="shared" si="32"/>
        <v/>
      </c>
      <c r="E381" s="75" t="str">
        <f t="shared" si="33"/>
        <v/>
      </c>
      <c r="F381" s="75" t="str">
        <f t="shared" si="34"/>
        <v/>
      </c>
      <c r="G381" s="75" t="str">
        <f t="shared" si="35"/>
        <v/>
      </c>
      <c r="H381" s="58"/>
      <c r="I381" s="58"/>
    </row>
    <row r="382" spans="2:9" ht="15.75" thickBot="1" x14ac:dyDescent="0.3">
      <c r="B382" s="72" t="str">
        <f t="shared" si="30"/>
        <v/>
      </c>
      <c r="C382" s="73" t="str">
        <f t="shared" si="31"/>
        <v/>
      </c>
      <c r="D382" s="76" t="str">
        <f t="shared" si="32"/>
        <v/>
      </c>
      <c r="E382" s="75" t="str">
        <f t="shared" si="33"/>
        <v/>
      </c>
      <c r="F382" s="75" t="str">
        <f t="shared" si="34"/>
        <v/>
      </c>
      <c r="G382" s="75" t="str">
        <f t="shared" si="35"/>
        <v/>
      </c>
      <c r="H382" s="58"/>
      <c r="I382" s="58"/>
    </row>
    <row r="383" spans="2:9" ht="15.75" thickBot="1" x14ac:dyDescent="0.3">
      <c r="B383" s="72" t="str">
        <f t="shared" si="30"/>
        <v/>
      </c>
      <c r="C383" s="73" t="str">
        <f t="shared" si="31"/>
        <v/>
      </c>
      <c r="D383" s="76" t="str">
        <f t="shared" si="32"/>
        <v/>
      </c>
      <c r="E383" s="75" t="str">
        <f t="shared" si="33"/>
        <v/>
      </c>
      <c r="F383" s="75" t="str">
        <f t="shared" si="34"/>
        <v/>
      </c>
      <c r="G383" s="75" t="str">
        <f t="shared" si="35"/>
        <v/>
      </c>
      <c r="H383" s="58"/>
      <c r="I383" s="58"/>
    </row>
    <row r="384" spans="2:9" ht="15.75" thickBot="1" x14ac:dyDescent="0.3">
      <c r="B384" s="72" t="str">
        <f t="shared" si="30"/>
        <v/>
      </c>
      <c r="C384" s="73" t="str">
        <f t="shared" si="31"/>
        <v/>
      </c>
      <c r="D384" s="76" t="str">
        <f t="shared" si="32"/>
        <v/>
      </c>
      <c r="E384" s="75" t="str">
        <f t="shared" si="33"/>
        <v/>
      </c>
      <c r="F384" s="75" t="str">
        <f t="shared" si="34"/>
        <v/>
      </c>
      <c r="G384" s="75" t="str">
        <f t="shared" si="35"/>
        <v/>
      </c>
      <c r="H384" s="58"/>
      <c r="I384" s="58"/>
    </row>
    <row r="385" spans="2:9" ht="15.75" thickBot="1" x14ac:dyDescent="0.3">
      <c r="B385" s="72" t="str">
        <f t="shared" si="30"/>
        <v/>
      </c>
      <c r="C385" s="73" t="str">
        <f t="shared" si="31"/>
        <v/>
      </c>
      <c r="D385" s="76" t="str">
        <f t="shared" si="32"/>
        <v/>
      </c>
      <c r="E385" s="75" t="str">
        <f t="shared" si="33"/>
        <v/>
      </c>
      <c r="F385" s="75" t="str">
        <f t="shared" si="34"/>
        <v/>
      </c>
      <c r="G385" s="75" t="str">
        <f t="shared" si="35"/>
        <v/>
      </c>
      <c r="H385" s="58"/>
      <c r="I385" s="58"/>
    </row>
    <row r="386" spans="2:9" ht="15.75" thickBot="1" x14ac:dyDescent="0.3">
      <c r="B386" s="72" t="str">
        <f t="shared" si="30"/>
        <v/>
      </c>
      <c r="C386" s="73" t="str">
        <f t="shared" si="31"/>
        <v/>
      </c>
      <c r="D386" s="76" t="str">
        <f t="shared" si="32"/>
        <v/>
      </c>
      <c r="E386" s="75" t="str">
        <f t="shared" si="33"/>
        <v/>
      </c>
      <c r="F386" s="75" t="str">
        <f t="shared" si="34"/>
        <v/>
      </c>
      <c r="G386" s="75" t="str">
        <f t="shared" si="35"/>
        <v/>
      </c>
      <c r="H386" s="58"/>
      <c r="I386" s="58"/>
    </row>
    <row r="387" spans="2:9" ht="15.75" thickBot="1" x14ac:dyDescent="0.3">
      <c r="B387" s="72" t="str">
        <f t="shared" si="30"/>
        <v/>
      </c>
      <c r="C387" s="73" t="str">
        <f t="shared" si="31"/>
        <v/>
      </c>
      <c r="D387" s="76" t="str">
        <f t="shared" si="32"/>
        <v/>
      </c>
      <c r="E387" s="75" t="str">
        <f t="shared" si="33"/>
        <v/>
      </c>
      <c r="F387" s="75" t="str">
        <f t="shared" si="34"/>
        <v/>
      </c>
      <c r="G387" s="75" t="str">
        <f t="shared" si="35"/>
        <v/>
      </c>
      <c r="H387" s="58"/>
      <c r="I387" s="58"/>
    </row>
    <row r="388" spans="2:9" ht="15.75" thickBot="1" x14ac:dyDescent="0.3">
      <c r="B388" s="72" t="str">
        <f t="shared" si="30"/>
        <v/>
      </c>
      <c r="C388" s="73" t="str">
        <f t="shared" si="31"/>
        <v/>
      </c>
      <c r="D388" s="76" t="str">
        <f t="shared" si="32"/>
        <v/>
      </c>
      <c r="E388" s="75" t="str">
        <f t="shared" si="33"/>
        <v/>
      </c>
      <c r="F388" s="75" t="str">
        <f t="shared" si="34"/>
        <v/>
      </c>
      <c r="G388" s="75" t="str">
        <f t="shared" si="35"/>
        <v/>
      </c>
      <c r="H388" s="58"/>
      <c r="I388" s="58"/>
    </row>
    <row r="389" spans="2:9" ht="15.75" thickBot="1" x14ac:dyDescent="0.3">
      <c r="B389" s="72" t="str">
        <f t="shared" si="30"/>
        <v/>
      </c>
      <c r="C389" s="73" t="str">
        <f t="shared" si="31"/>
        <v/>
      </c>
      <c r="D389" s="76" t="str">
        <f t="shared" si="32"/>
        <v/>
      </c>
      <c r="E389" s="75" t="str">
        <f t="shared" si="33"/>
        <v/>
      </c>
      <c r="F389" s="75" t="str">
        <f t="shared" si="34"/>
        <v/>
      </c>
      <c r="G389" s="75" t="str">
        <f t="shared" si="35"/>
        <v/>
      </c>
      <c r="H389" s="58"/>
      <c r="I389" s="58"/>
    </row>
    <row r="390" spans="2:9" ht="15.75" thickBot="1" x14ac:dyDescent="0.3">
      <c r="B390" s="72" t="str">
        <f t="shared" si="30"/>
        <v/>
      </c>
      <c r="C390" s="73" t="str">
        <f t="shared" si="31"/>
        <v/>
      </c>
      <c r="D390" s="76" t="str">
        <f t="shared" si="32"/>
        <v/>
      </c>
      <c r="E390" s="75" t="str">
        <f t="shared" si="33"/>
        <v/>
      </c>
      <c r="F390" s="75" t="str">
        <f t="shared" si="34"/>
        <v/>
      </c>
      <c r="G390" s="75" t="str">
        <f t="shared" si="35"/>
        <v/>
      </c>
      <c r="H390" s="58"/>
      <c r="I390" s="58"/>
    </row>
    <row r="391" spans="2:9" ht="15.75" thickBot="1" x14ac:dyDescent="0.3">
      <c r="B391" s="72" t="str">
        <f t="shared" si="30"/>
        <v/>
      </c>
      <c r="C391" s="73" t="str">
        <f t="shared" si="31"/>
        <v/>
      </c>
      <c r="D391" s="76" t="str">
        <f t="shared" si="32"/>
        <v/>
      </c>
      <c r="E391" s="75" t="str">
        <f t="shared" si="33"/>
        <v/>
      </c>
      <c r="F391" s="75" t="str">
        <f t="shared" si="34"/>
        <v/>
      </c>
      <c r="G391" s="75" t="str">
        <f t="shared" si="35"/>
        <v/>
      </c>
      <c r="H391" s="58"/>
      <c r="I391" s="58"/>
    </row>
    <row r="392" spans="2:9" ht="15.75" thickBot="1" x14ac:dyDescent="0.3">
      <c r="B392" s="72" t="str">
        <f t="shared" si="30"/>
        <v/>
      </c>
      <c r="C392" s="73" t="str">
        <f t="shared" si="31"/>
        <v/>
      </c>
      <c r="D392" s="76" t="str">
        <f t="shared" si="32"/>
        <v/>
      </c>
      <c r="E392" s="75" t="str">
        <f t="shared" si="33"/>
        <v/>
      </c>
      <c r="F392" s="75" t="str">
        <f t="shared" si="34"/>
        <v/>
      </c>
      <c r="G392" s="75" t="str">
        <f t="shared" si="35"/>
        <v/>
      </c>
      <c r="H392" s="58"/>
      <c r="I392" s="58"/>
    </row>
    <row r="393" spans="2:9" ht="15.75" thickBot="1" x14ac:dyDescent="0.3">
      <c r="B393" s="72" t="str">
        <f t="shared" si="30"/>
        <v/>
      </c>
      <c r="C393" s="73" t="str">
        <f t="shared" si="31"/>
        <v/>
      </c>
      <c r="D393" s="76" t="str">
        <f t="shared" si="32"/>
        <v/>
      </c>
      <c r="E393" s="75" t="str">
        <f t="shared" si="33"/>
        <v/>
      </c>
      <c r="F393" s="75" t="str">
        <f t="shared" si="34"/>
        <v/>
      </c>
      <c r="G393" s="75" t="str">
        <f t="shared" si="35"/>
        <v/>
      </c>
      <c r="H393" s="58"/>
      <c r="I393" s="58"/>
    </row>
    <row r="394" spans="2:9" ht="15.75" thickBot="1" x14ac:dyDescent="0.3">
      <c r="B394" s="72" t="str">
        <f t="shared" si="30"/>
        <v/>
      </c>
      <c r="C394" s="73" t="str">
        <f t="shared" si="31"/>
        <v/>
      </c>
      <c r="D394" s="76" t="str">
        <f t="shared" si="32"/>
        <v/>
      </c>
      <c r="E394" s="75" t="str">
        <f t="shared" si="33"/>
        <v/>
      </c>
      <c r="F394" s="75" t="str">
        <f t="shared" si="34"/>
        <v/>
      </c>
      <c r="G394" s="75" t="str">
        <f t="shared" si="35"/>
        <v/>
      </c>
      <c r="H394" s="58"/>
      <c r="I394" s="58"/>
    </row>
    <row r="395" spans="2:9" ht="15.75" thickBot="1" x14ac:dyDescent="0.3">
      <c r="B395" s="72" t="str">
        <f t="shared" si="30"/>
        <v/>
      </c>
      <c r="C395" s="73" t="str">
        <f t="shared" si="31"/>
        <v/>
      </c>
      <c r="D395" s="76" t="str">
        <f t="shared" si="32"/>
        <v/>
      </c>
      <c r="E395" s="75" t="str">
        <f t="shared" si="33"/>
        <v/>
      </c>
      <c r="F395" s="75" t="str">
        <f t="shared" si="34"/>
        <v/>
      </c>
      <c r="G395" s="75" t="str">
        <f t="shared" si="35"/>
        <v/>
      </c>
      <c r="H395" s="58"/>
      <c r="I395" s="58"/>
    </row>
    <row r="396" spans="2:9" ht="15.75" thickBot="1" x14ac:dyDescent="0.3">
      <c r="B396" s="72" t="str">
        <f t="shared" si="30"/>
        <v/>
      </c>
      <c r="C396" s="73" t="str">
        <f t="shared" si="31"/>
        <v/>
      </c>
      <c r="D396" s="76" t="str">
        <f t="shared" si="32"/>
        <v/>
      </c>
      <c r="E396" s="75" t="str">
        <f t="shared" si="33"/>
        <v/>
      </c>
      <c r="F396" s="75" t="str">
        <f t="shared" si="34"/>
        <v/>
      </c>
      <c r="G396" s="75" t="str">
        <f t="shared" si="35"/>
        <v/>
      </c>
      <c r="H396" s="58"/>
      <c r="I396" s="58"/>
    </row>
    <row r="397" spans="2:9" ht="15.75" thickBot="1" x14ac:dyDescent="0.3">
      <c r="B397" s="72" t="str">
        <f t="shared" si="30"/>
        <v/>
      </c>
      <c r="C397" s="73" t="str">
        <f t="shared" si="31"/>
        <v/>
      </c>
      <c r="D397" s="76" t="str">
        <f t="shared" si="32"/>
        <v/>
      </c>
      <c r="E397" s="75" t="str">
        <f t="shared" si="33"/>
        <v/>
      </c>
      <c r="F397" s="75" t="str">
        <f t="shared" si="34"/>
        <v/>
      </c>
      <c r="G397" s="75" t="str">
        <f t="shared" si="35"/>
        <v/>
      </c>
      <c r="H397" s="58"/>
      <c r="I397" s="58"/>
    </row>
    <row r="398" spans="2:9" ht="15.75" thickBot="1" x14ac:dyDescent="0.3">
      <c r="B398" s="72" t="str">
        <f t="shared" si="30"/>
        <v/>
      </c>
      <c r="C398" s="73" t="str">
        <f t="shared" si="31"/>
        <v/>
      </c>
      <c r="D398" s="76" t="str">
        <f t="shared" si="32"/>
        <v/>
      </c>
      <c r="E398" s="75" t="str">
        <f t="shared" si="33"/>
        <v/>
      </c>
      <c r="F398" s="75" t="str">
        <f t="shared" si="34"/>
        <v/>
      </c>
      <c r="G398" s="75" t="str">
        <f t="shared" si="35"/>
        <v/>
      </c>
      <c r="H398" s="58"/>
      <c r="I398" s="58"/>
    </row>
    <row r="399" spans="2:9" ht="15.75" thickBot="1" x14ac:dyDescent="0.3">
      <c r="B399" s="72" t="str">
        <f t="shared" si="30"/>
        <v/>
      </c>
      <c r="C399" s="73" t="str">
        <f t="shared" si="31"/>
        <v/>
      </c>
      <c r="D399" s="76" t="str">
        <f t="shared" si="32"/>
        <v/>
      </c>
      <c r="E399" s="75" t="str">
        <f t="shared" si="33"/>
        <v/>
      </c>
      <c r="F399" s="75" t="str">
        <f t="shared" si="34"/>
        <v/>
      </c>
      <c r="G399" s="75" t="str">
        <f t="shared" si="35"/>
        <v/>
      </c>
      <c r="H399" s="58"/>
      <c r="I399" s="58"/>
    </row>
    <row r="400" spans="2:9" ht="15.75" thickBot="1" x14ac:dyDescent="0.3">
      <c r="B400" s="72" t="str">
        <f t="shared" si="30"/>
        <v/>
      </c>
      <c r="C400" s="73" t="str">
        <f t="shared" si="31"/>
        <v/>
      </c>
      <c r="D400" s="76" t="str">
        <f t="shared" si="32"/>
        <v/>
      </c>
      <c r="E400" s="75" t="str">
        <f t="shared" si="33"/>
        <v/>
      </c>
      <c r="F400" s="75" t="str">
        <f t="shared" si="34"/>
        <v/>
      </c>
      <c r="G400" s="75" t="str">
        <f t="shared" si="35"/>
        <v/>
      </c>
      <c r="H400" s="58"/>
      <c r="I400" s="58"/>
    </row>
    <row r="401" spans="2:9" ht="15.75" thickBot="1" x14ac:dyDescent="0.3">
      <c r="B401" s="72" t="str">
        <f t="shared" si="30"/>
        <v/>
      </c>
      <c r="C401" s="73" t="str">
        <f t="shared" si="31"/>
        <v/>
      </c>
      <c r="D401" s="76" t="str">
        <f t="shared" si="32"/>
        <v/>
      </c>
      <c r="E401" s="75" t="str">
        <f t="shared" si="33"/>
        <v/>
      </c>
      <c r="F401" s="75" t="str">
        <f t="shared" si="34"/>
        <v/>
      </c>
      <c r="G401" s="75" t="str">
        <f t="shared" si="35"/>
        <v/>
      </c>
      <c r="H401" s="58"/>
      <c r="I401" s="58"/>
    </row>
    <row r="402" spans="2:9" ht="15.75" thickBot="1" x14ac:dyDescent="0.3">
      <c r="B402" s="72" t="str">
        <f t="shared" si="30"/>
        <v/>
      </c>
      <c r="C402" s="73" t="str">
        <f t="shared" si="31"/>
        <v/>
      </c>
      <c r="D402" s="76" t="str">
        <f t="shared" si="32"/>
        <v/>
      </c>
      <c r="E402" s="75" t="str">
        <f t="shared" si="33"/>
        <v/>
      </c>
      <c r="F402" s="75" t="str">
        <f t="shared" si="34"/>
        <v/>
      </c>
      <c r="G402" s="75" t="str">
        <f t="shared" si="35"/>
        <v/>
      </c>
      <c r="H402" s="58"/>
      <c r="I402" s="58"/>
    </row>
    <row r="403" spans="2:9" ht="15.75" thickBot="1" x14ac:dyDescent="0.3">
      <c r="B403" s="72" t="str">
        <f t="shared" ref="B403:B466" si="36">IFERROR(IF(G402&lt;=0,"",B402+1),"")</f>
        <v/>
      </c>
      <c r="C403" s="73" t="str">
        <f t="shared" ref="C403:C466" si="37">IF($E$9="End of the Period",IF(B403="","",IF(OR(payment_frequency="Weekly",payment_frequency="Bi-weekly",payment_frequency="Semi-monthly"),first_payment_date+B403*VLOOKUP(payment_frequency,periodic_table,2,0),EDATE(first_payment_date,B403*VLOOKUP(payment_frequency,periodic_table,2,0)))),IF(B403="","",IF(OR(payment_frequency="Weekly",payment_frequency="Bi-weekly",payment_frequency="Semi-monthly"),first_payment_date+(B403-1)*VLOOKUP(payment_frequency,periodic_table,2,0),EDATE(first_payment_date,(B403-1)*VLOOKUP(payment_frequency,periodic_table,2,0)))))</f>
        <v/>
      </c>
      <c r="D403" s="76" t="str">
        <f t="shared" ref="D403:D466" si="38">IF(B403="","",IF(G402&lt;payment,G402*(1+rate),payment))</f>
        <v/>
      </c>
      <c r="E403" s="75" t="str">
        <f t="shared" ref="E403:E466" si="39">IF(AND(payment_type=1,B403=1),0,IF(B403="","",G402*rate))</f>
        <v/>
      </c>
      <c r="F403" s="75" t="str">
        <f t="shared" si="34"/>
        <v/>
      </c>
      <c r="G403" s="75" t="str">
        <f t="shared" si="35"/>
        <v/>
      </c>
      <c r="H403" s="58"/>
      <c r="I403" s="58"/>
    </row>
    <row r="404" spans="2:9" ht="15.75" thickBot="1" x14ac:dyDescent="0.3">
      <c r="B404" s="72" t="str">
        <f t="shared" si="36"/>
        <v/>
      </c>
      <c r="C404" s="73" t="str">
        <f t="shared" si="37"/>
        <v/>
      </c>
      <c r="D404" s="76" t="str">
        <f t="shared" si="38"/>
        <v/>
      </c>
      <c r="E404" s="75" t="str">
        <f t="shared" si="39"/>
        <v/>
      </c>
      <c r="F404" s="75" t="str">
        <f t="shared" ref="F404:F467" si="40">IF(B404="","",D404-E404)</f>
        <v/>
      </c>
      <c r="G404" s="75" t="str">
        <f t="shared" ref="G404:G467" si="41">IFERROR(IF(F404&lt;=0,"",G403-F404),"")</f>
        <v/>
      </c>
      <c r="H404" s="58"/>
      <c r="I404" s="58"/>
    </row>
    <row r="405" spans="2:9" ht="15.75" thickBot="1" x14ac:dyDescent="0.3">
      <c r="B405" s="72" t="str">
        <f t="shared" si="36"/>
        <v/>
      </c>
      <c r="C405" s="73" t="str">
        <f t="shared" si="37"/>
        <v/>
      </c>
      <c r="D405" s="76" t="str">
        <f t="shared" si="38"/>
        <v/>
      </c>
      <c r="E405" s="75" t="str">
        <f t="shared" si="39"/>
        <v/>
      </c>
      <c r="F405" s="75" t="str">
        <f t="shared" si="40"/>
        <v/>
      </c>
      <c r="G405" s="75" t="str">
        <f t="shared" si="41"/>
        <v/>
      </c>
      <c r="H405" s="58"/>
      <c r="I405" s="58"/>
    </row>
    <row r="406" spans="2:9" ht="15.75" thickBot="1" x14ac:dyDescent="0.3">
      <c r="B406" s="72" t="str">
        <f t="shared" si="36"/>
        <v/>
      </c>
      <c r="C406" s="73" t="str">
        <f t="shared" si="37"/>
        <v/>
      </c>
      <c r="D406" s="76" t="str">
        <f t="shared" si="38"/>
        <v/>
      </c>
      <c r="E406" s="75" t="str">
        <f t="shared" si="39"/>
        <v/>
      </c>
      <c r="F406" s="75" t="str">
        <f t="shared" si="40"/>
        <v/>
      </c>
      <c r="G406" s="75" t="str">
        <f t="shared" si="41"/>
        <v/>
      </c>
      <c r="H406" s="58"/>
      <c r="I406" s="58"/>
    </row>
    <row r="407" spans="2:9" ht="15.75" thickBot="1" x14ac:dyDescent="0.3">
      <c r="B407" s="72" t="str">
        <f t="shared" si="36"/>
        <v/>
      </c>
      <c r="C407" s="73" t="str">
        <f t="shared" si="37"/>
        <v/>
      </c>
      <c r="D407" s="76" t="str">
        <f t="shared" si="38"/>
        <v/>
      </c>
      <c r="E407" s="75" t="str">
        <f t="shared" si="39"/>
        <v/>
      </c>
      <c r="F407" s="75" t="str">
        <f t="shared" si="40"/>
        <v/>
      </c>
      <c r="G407" s="75" t="str">
        <f t="shared" si="41"/>
        <v/>
      </c>
      <c r="H407" s="58"/>
      <c r="I407" s="58"/>
    </row>
    <row r="408" spans="2:9" ht="15.75" thickBot="1" x14ac:dyDescent="0.3">
      <c r="B408" s="72" t="str">
        <f t="shared" si="36"/>
        <v/>
      </c>
      <c r="C408" s="73" t="str">
        <f t="shared" si="37"/>
        <v/>
      </c>
      <c r="D408" s="76" t="str">
        <f t="shared" si="38"/>
        <v/>
      </c>
      <c r="E408" s="75" t="str">
        <f t="shared" si="39"/>
        <v/>
      </c>
      <c r="F408" s="75" t="str">
        <f t="shared" si="40"/>
        <v/>
      </c>
      <c r="G408" s="75" t="str">
        <f t="shared" si="41"/>
        <v/>
      </c>
      <c r="H408" s="58"/>
      <c r="I408" s="58"/>
    </row>
    <row r="409" spans="2:9" ht="15.75" thickBot="1" x14ac:dyDescent="0.3">
      <c r="B409" s="72" t="str">
        <f t="shared" si="36"/>
        <v/>
      </c>
      <c r="C409" s="73" t="str">
        <f t="shared" si="37"/>
        <v/>
      </c>
      <c r="D409" s="76" t="str">
        <f t="shared" si="38"/>
        <v/>
      </c>
      <c r="E409" s="75" t="str">
        <f t="shared" si="39"/>
        <v/>
      </c>
      <c r="F409" s="75" t="str">
        <f t="shared" si="40"/>
        <v/>
      </c>
      <c r="G409" s="75" t="str">
        <f t="shared" si="41"/>
        <v/>
      </c>
      <c r="H409" s="58"/>
      <c r="I409" s="58"/>
    </row>
    <row r="410" spans="2:9" ht="15.75" thickBot="1" x14ac:dyDescent="0.3">
      <c r="B410" s="72" t="str">
        <f t="shared" si="36"/>
        <v/>
      </c>
      <c r="C410" s="73" t="str">
        <f t="shared" si="37"/>
        <v/>
      </c>
      <c r="D410" s="76" t="str">
        <f t="shared" si="38"/>
        <v/>
      </c>
      <c r="E410" s="75" t="str">
        <f t="shared" si="39"/>
        <v/>
      </c>
      <c r="F410" s="75" t="str">
        <f t="shared" si="40"/>
        <v/>
      </c>
      <c r="G410" s="75" t="str">
        <f t="shared" si="41"/>
        <v/>
      </c>
      <c r="H410" s="58"/>
      <c r="I410" s="58"/>
    </row>
    <row r="411" spans="2:9" ht="15.75" thickBot="1" x14ac:dyDescent="0.3">
      <c r="B411" s="72" t="str">
        <f t="shared" si="36"/>
        <v/>
      </c>
      <c r="C411" s="73" t="str">
        <f t="shared" si="37"/>
        <v/>
      </c>
      <c r="D411" s="76" t="str">
        <f t="shared" si="38"/>
        <v/>
      </c>
      <c r="E411" s="75" t="str">
        <f t="shared" si="39"/>
        <v/>
      </c>
      <c r="F411" s="75" t="str">
        <f t="shared" si="40"/>
        <v/>
      </c>
      <c r="G411" s="75" t="str">
        <f t="shared" si="41"/>
        <v/>
      </c>
      <c r="H411" s="58"/>
      <c r="I411" s="58"/>
    </row>
    <row r="412" spans="2:9" ht="15.75" thickBot="1" x14ac:dyDescent="0.3">
      <c r="B412" s="72" t="str">
        <f t="shared" si="36"/>
        <v/>
      </c>
      <c r="C412" s="73" t="str">
        <f t="shared" si="37"/>
        <v/>
      </c>
      <c r="D412" s="76" t="str">
        <f t="shared" si="38"/>
        <v/>
      </c>
      <c r="E412" s="75" t="str">
        <f t="shared" si="39"/>
        <v/>
      </c>
      <c r="F412" s="75" t="str">
        <f t="shared" si="40"/>
        <v/>
      </c>
      <c r="G412" s="75" t="str">
        <f t="shared" si="41"/>
        <v/>
      </c>
      <c r="H412" s="58"/>
      <c r="I412" s="58"/>
    </row>
    <row r="413" spans="2:9" ht="15.75" thickBot="1" x14ac:dyDescent="0.3">
      <c r="B413" s="72" t="str">
        <f t="shared" si="36"/>
        <v/>
      </c>
      <c r="C413" s="73" t="str">
        <f t="shared" si="37"/>
        <v/>
      </c>
      <c r="D413" s="76" t="str">
        <f t="shared" si="38"/>
        <v/>
      </c>
      <c r="E413" s="75" t="str">
        <f t="shared" si="39"/>
        <v/>
      </c>
      <c r="F413" s="75" t="str">
        <f t="shared" si="40"/>
        <v/>
      </c>
      <c r="G413" s="75" t="str">
        <f t="shared" si="41"/>
        <v/>
      </c>
      <c r="H413" s="58"/>
      <c r="I413" s="58"/>
    </row>
    <row r="414" spans="2:9" ht="15.75" thickBot="1" x14ac:dyDescent="0.3">
      <c r="B414" s="72" t="str">
        <f t="shared" si="36"/>
        <v/>
      </c>
      <c r="C414" s="73" t="str">
        <f t="shared" si="37"/>
        <v/>
      </c>
      <c r="D414" s="76" t="str">
        <f t="shared" si="38"/>
        <v/>
      </c>
      <c r="E414" s="75" t="str">
        <f t="shared" si="39"/>
        <v/>
      </c>
      <c r="F414" s="75" t="str">
        <f t="shared" si="40"/>
        <v/>
      </c>
      <c r="G414" s="75" t="str">
        <f t="shared" si="41"/>
        <v/>
      </c>
      <c r="H414" s="58"/>
      <c r="I414" s="58"/>
    </row>
    <row r="415" spans="2:9" ht="15.75" thickBot="1" x14ac:dyDescent="0.3">
      <c r="B415" s="72" t="str">
        <f t="shared" si="36"/>
        <v/>
      </c>
      <c r="C415" s="73" t="str">
        <f t="shared" si="37"/>
        <v/>
      </c>
      <c r="D415" s="76" t="str">
        <f t="shared" si="38"/>
        <v/>
      </c>
      <c r="E415" s="75" t="str">
        <f t="shared" si="39"/>
        <v/>
      </c>
      <c r="F415" s="75" t="str">
        <f t="shared" si="40"/>
        <v/>
      </c>
      <c r="G415" s="75" t="str">
        <f t="shared" si="41"/>
        <v/>
      </c>
      <c r="H415" s="58"/>
      <c r="I415" s="58"/>
    </row>
    <row r="416" spans="2:9" ht="15.75" thickBot="1" x14ac:dyDescent="0.3">
      <c r="B416" s="72" t="str">
        <f t="shared" si="36"/>
        <v/>
      </c>
      <c r="C416" s="73" t="str">
        <f t="shared" si="37"/>
        <v/>
      </c>
      <c r="D416" s="76" t="str">
        <f t="shared" si="38"/>
        <v/>
      </c>
      <c r="E416" s="75" t="str">
        <f t="shared" si="39"/>
        <v/>
      </c>
      <c r="F416" s="75" t="str">
        <f t="shared" si="40"/>
        <v/>
      </c>
      <c r="G416" s="75" t="str">
        <f t="shared" si="41"/>
        <v/>
      </c>
      <c r="H416" s="58"/>
      <c r="I416" s="58"/>
    </row>
    <row r="417" spans="2:9" ht="15.75" thickBot="1" x14ac:dyDescent="0.3">
      <c r="B417" s="72" t="str">
        <f t="shared" si="36"/>
        <v/>
      </c>
      <c r="C417" s="73" t="str">
        <f t="shared" si="37"/>
        <v/>
      </c>
      <c r="D417" s="76" t="str">
        <f t="shared" si="38"/>
        <v/>
      </c>
      <c r="E417" s="75" t="str">
        <f t="shared" si="39"/>
        <v/>
      </c>
      <c r="F417" s="75" t="str">
        <f t="shared" si="40"/>
        <v/>
      </c>
      <c r="G417" s="75" t="str">
        <f t="shared" si="41"/>
        <v/>
      </c>
      <c r="H417" s="58"/>
      <c r="I417" s="58"/>
    </row>
    <row r="418" spans="2:9" ht="15.75" thickBot="1" x14ac:dyDescent="0.3">
      <c r="B418" s="72" t="str">
        <f t="shared" si="36"/>
        <v/>
      </c>
      <c r="C418" s="73" t="str">
        <f t="shared" si="37"/>
        <v/>
      </c>
      <c r="D418" s="76" t="str">
        <f t="shared" si="38"/>
        <v/>
      </c>
      <c r="E418" s="75" t="str">
        <f t="shared" si="39"/>
        <v/>
      </c>
      <c r="F418" s="75" t="str">
        <f t="shared" si="40"/>
        <v/>
      </c>
      <c r="G418" s="75" t="str">
        <f t="shared" si="41"/>
        <v/>
      </c>
      <c r="H418" s="58"/>
      <c r="I418" s="58"/>
    </row>
    <row r="419" spans="2:9" ht="15.75" thickBot="1" x14ac:dyDescent="0.3">
      <c r="B419" s="72" t="str">
        <f t="shared" si="36"/>
        <v/>
      </c>
      <c r="C419" s="73" t="str">
        <f t="shared" si="37"/>
        <v/>
      </c>
      <c r="D419" s="76" t="str">
        <f t="shared" si="38"/>
        <v/>
      </c>
      <c r="E419" s="75" t="str">
        <f t="shared" si="39"/>
        <v/>
      </c>
      <c r="F419" s="75" t="str">
        <f t="shared" si="40"/>
        <v/>
      </c>
      <c r="G419" s="75" t="str">
        <f t="shared" si="41"/>
        <v/>
      </c>
      <c r="H419" s="58"/>
      <c r="I419" s="58"/>
    </row>
    <row r="420" spans="2:9" ht="15.75" thickBot="1" x14ac:dyDescent="0.3">
      <c r="B420" s="72" t="str">
        <f t="shared" si="36"/>
        <v/>
      </c>
      <c r="C420" s="73" t="str">
        <f t="shared" si="37"/>
        <v/>
      </c>
      <c r="D420" s="76" t="str">
        <f t="shared" si="38"/>
        <v/>
      </c>
      <c r="E420" s="75" t="str">
        <f t="shared" si="39"/>
        <v/>
      </c>
      <c r="F420" s="75" t="str">
        <f t="shared" si="40"/>
        <v/>
      </c>
      <c r="G420" s="75" t="str">
        <f t="shared" si="41"/>
        <v/>
      </c>
      <c r="H420" s="58"/>
      <c r="I420" s="58"/>
    </row>
    <row r="421" spans="2:9" ht="15.75" thickBot="1" x14ac:dyDescent="0.3">
      <c r="B421" s="72" t="str">
        <f t="shared" si="36"/>
        <v/>
      </c>
      <c r="C421" s="73" t="str">
        <f t="shared" si="37"/>
        <v/>
      </c>
      <c r="D421" s="76" t="str">
        <f t="shared" si="38"/>
        <v/>
      </c>
      <c r="E421" s="75" t="str">
        <f t="shared" si="39"/>
        <v/>
      </c>
      <c r="F421" s="75" t="str">
        <f t="shared" si="40"/>
        <v/>
      </c>
      <c r="G421" s="75" t="str">
        <f t="shared" si="41"/>
        <v/>
      </c>
      <c r="H421" s="58"/>
      <c r="I421" s="58"/>
    </row>
    <row r="422" spans="2:9" ht="15.75" thickBot="1" x14ac:dyDescent="0.3">
      <c r="B422" s="72" t="str">
        <f t="shared" si="36"/>
        <v/>
      </c>
      <c r="C422" s="73" t="str">
        <f t="shared" si="37"/>
        <v/>
      </c>
      <c r="D422" s="76" t="str">
        <f t="shared" si="38"/>
        <v/>
      </c>
      <c r="E422" s="75" t="str">
        <f t="shared" si="39"/>
        <v/>
      </c>
      <c r="F422" s="75" t="str">
        <f t="shared" si="40"/>
        <v/>
      </c>
      <c r="G422" s="75" t="str">
        <f t="shared" si="41"/>
        <v/>
      </c>
      <c r="H422" s="58"/>
      <c r="I422" s="58"/>
    </row>
    <row r="423" spans="2:9" ht="15.75" thickBot="1" x14ac:dyDescent="0.3">
      <c r="B423" s="72" t="str">
        <f t="shared" si="36"/>
        <v/>
      </c>
      <c r="C423" s="73" t="str">
        <f t="shared" si="37"/>
        <v/>
      </c>
      <c r="D423" s="76" t="str">
        <f t="shared" si="38"/>
        <v/>
      </c>
      <c r="E423" s="75" t="str">
        <f t="shared" si="39"/>
        <v/>
      </c>
      <c r="F423" s="75" t="str">
        <f t="shared" si="40"/>
        <v/>
      </c>
      <c r="G423" s="75" t="str">
        <f t="shared" si="41"/>
        <v/>
      </c>
      <c r="H423" s="58"/>
      <c r="I423" s="58"/>
    </row>
    <row r="424" spans="2:9" ht="15.75" thickBot="1" x14ac:dyDescent="0.3">
      <c r="B424" s="72" t="str">
        <f t="shared" si="36"/>
        <v/>
      </c>
      <c r="C424" s="73" t="str">
        <f t="shared" si="37"/>
        <v/>
      </c>
      <c r="D424" s="76" t="str">
        <f t="shared" si="38"/>
        <v/>
      </c>
      <c r="E424" s="75" t="str">
        <f t="shared" si="39"/>
        <v/>
      </c>
      <c r="F424" s="75" t="str">
        <f t="shared" si="40"/>
        <v/>
      </c>
      <c r="G424" s="75" t="str">
        <f t="shared" si="41"/>
        <v/>
      </c>
      <c r="H424" s="58"/>
      <c r="I424" s="58"/>
    </row>
    <row r="425" spans="2:9" ht="15.75" thickBot="1" x14ac:dyDescent="0.3">
      <c r="B425" s="72" t="str">
        <f t="shared" si="36"/>
        <v/>
      </c>
      <c r="C425" s="73" t="str">
        <f t="shared" si="37"/>
        <v/>
      </c>
      <c r="D425" s="76" t="str">
        <f t="shared" si="38"/>
        <v/>
      </c>
      <c r="E425" s="75" t="str">
        <f t="shared" si="39"/>
        <v/>
      </c>
      <c r="F425" s="75" t="str">
        <f t="shared" si="40"/>
        <v/>
      </c>
      <c r="G425" s="75" t="str">
        <f t="shared" si="41"/>
        <v/>
      </c>
      <c r="H425" s="58"/>
      <c r="I425" s="58"/>
    </row>
    <row r="426" spans="2:9" ht="15.75" thickBot="1" x14ac:dyDescent="0.3">
      <c r="B426" s="72" t="str">
        <f t="shared" si="36"/>
        <v/>
      </c>
      <c r="C426" s="73" t="str">
        <f t="shared" si="37"/>
        <v/>
      </c>
      <c r="D426" s="76" t="str">
        <f t="shared" si="38"/>
        <v/>
      </c>
      <c r="E426" s="75" t="str">
        <f t="shared" si="39"/>
        <v/>
      </c>
      <c r="F426" s="75" t="str">
        <f t="shared" si="40"/>
        <v/>
      </c>
      <c r="G426" s="75" t="str">
        <f t="shared" si="41"/>
        <v/>
      </c>
      <c r="H426" s="58"/>
      <c r="I426" s="58"/>
    </row>
    <row r="427" spans="2:9" ht="15.75" thickBot="1" x14ac:dyDescent="0.3">
      <c r="B427" s="72" t="str">
        <f t="shared" si="36"/>
        <v/>
      </c>
      <c r="C427" s="73" t="str">
        <f t="shared" si="37"/>
        <v/>
      </c>
      <c r="D427" s="76" t="str">
        <f t="shared" si="38"/>
        <v/>
      </c>
      <c r="E427" s="75" t="str">
        <f t="shared" si="39"/>
        <v/>
      </c>
      <c r="F427" s="75" t="str">
        <f t="shared" si="40"/>
        <v/>
      </c>
      <c r="G427" s="75" t="str">
        <f t="shared" si="41"/>
        <v/>
      </c>
      <c r="H427" s="58"/>
      <c r="I427" s="58"/>
    </row>
    <row r="428" spans="2:9" ht="15.75" thickBot="1" x14ac:dyDescent="0.3">
      <c r="B428" s="72" t="str">
        <f t="shared" si="36"/>
        <v/>
      </c>
      <c r="C428" s="73" t="str">
        <f t="shared" si="37"/>
        <v/>
      </c>
      <c r="D428" s="76" t="str">
        <f t="shared" si="38"/>
        <v/>
      </c>
      <c r="E428" s="75" t="str">
        <f t="shared" si="39"/>
        <v/>
      </c>
      <c r="F428" s="75" t="str">
        <f t="shared" si="40"/>
        <v/>
      </c>
      <c r="G428" s="75" t="str">
        <f t="shared" si="41"/>
        <v/>
      </c>
      <c r="H428" s="58"/>
      <c r="I428" s="58"/>
    </row>
    <row r="429" spans="2:9" ht="15.75" thickBot="1" x14ac:dyDescent="0.3">
      <c r="B429" s="72" t="str">
        <f t="shared" si="36"/>
        <v/>
      </c>
      <c r="C429" s="73" t="str">
        <f t="shared" si="37"/>
        <v/>
      </c>
      <c r="D429" s="76" t="str">
        <f t="shared" si="38"/>
        <v/>
      </c>
      <c r="E429" s="75" t="str">
        <f t="shared" si="39"/>
        <v/>
      </c>
      <c r="F429" s="75" t="str">
        <f t="shared" si="40"/>
        <v/>
      </c>
      <c r="G429" s="75" t="str">
        <f t="shared" si="41"/>
        <v/>
      </c>
      <c r="H429" s="58"/>
      <c r="I429" s="58"/>
    </row>
    <row r="430" spans="2:9" ht="15.75" thickBot="1" x14ac:dyDescent="0.3">
      <c r="B430" s="72" t="str">
        <f t="shared" si="36"/>
        <v/>
      </c>
      <c r="C430" s="73" t="str">
        <f t="shared" si="37"/>
        <v/>
      </c>
      <c r="D430" s="76" t="str">
        <f t="shared" si="38"/>
        <v/>
      </c>
      <c r="E430" s="75" t="str">
        <f t="shared" si="39"/>
        <v/>
      </c>
      <c r="F430" s="75" t="str">
        <f t="shared" si="40"/>
        <v/>
      </c>
      <c r="G430" s="75" t="str">
        <f t="shared" si="41"/>
        <v/>
      </c>
      <c r="H430" s="58"/>
      <c r="I430" s="58"/>
    </row>
    <row r="431" spans="2:9" ht="15.75" thickBot="1" x14ac:dyDescent="0.3">
      <c r="B431" s="72" t="str">
        <f t="shared" si="36"/>
        <v/>
      </c>
      <c r="C431" s="73" t="str">
        <f t="shared" si="37"/>
        <v/>
      </c>
      <c r="D431" s="76" t="str">
        <f t="shared" si="38"/>
        <v/>
      </c>
      <c r="E431" s="75" t="str">
        <f t="shared" si="39"/>
        <v/>
      </c>
      <c r="F431" s="75" t="str">
        <f t="shared" si="40"/>
        <v/>
      </c>
      <c r="G431" s="75" t="str">
        <f t="shared" si="41"/>
        <v/>
      </c>
      <c r="H431" s="58"/>
      <c r="I431" s="58"/>
    </row>
    <row r="432" spans="2:9" ht="15.75" thickBot="1" x14ac:dyDescent="0.3">
      <c r="B432" s="72" t="str">
        <f t="shared" si="36"/>
        <v/>
      </c>
      <c r="C432" s="73" t="str">
        <f t="shared" si="37"/>
        <v/>
      </c>
      <c r="D432" s="76" t="str">
        <f t="shared" si="38"/>
        <v/>
      </c>
      <c r="E432" s="75" t="str">
        <f t="shared" si="39"/>
        <v/>
      </c>
      <c r="F432" s="75" t="str">
        <f t="shared" si="40"/>
        <v/>
      </c>
      <c r="G432" s="75" t="str">
        <f t="shared" si="41"/>
        <v/>
      </c>
      <c r="H432" s="58"/>
      <c r="I432" s="58"/>
    </row>
    <row r="433" spans="2:9" ht="15.75" thickBot="1" x14ac:dyDescent="0.3">
      <c r="B433" s="72" t="str">
        <f t="shared" si="36"/>
        <v/>
      </c>
      <c r="C433" s="73" t="str">
        <f t="shared" si="37"/>
        <v/>
      </c>
      <c r="D433" s="76" t="str">
        <f t="shared" si="38"/>
        <v/>
      </c>
      <c r="E433" s="75" t="str">
        <f t="shared" si="39"/>
        <v/>
      </c>
      <c r="F433" s="75" t="str">
        <f t="shared" si="40"/>
        <v/>
      </c>
      <c r="G433" s="75" t="str">
        <f t="shared" si="41"/>
        <v/>
      </c>
      <c r="H433" s="58"/>
      <c r="I433" s="58"/>
    </row>
    <row r="434" spans="2:9" ht="15.75" thickBot="1" x14ac:dyDescent="0.3">
      <c r="B434" s="72" t="str">
        <f t="shared" si="36"/>
        <v/>
      </c>
      <c r="C434" s="73" t="str">
        <f t="shared" si="37"/>
        <v/>
      </c>
      <c r="D434" s="76" t="str">
        <f t="shared" si="38"/>
        <v/>
      </c>
      <c r="E434" s="75" t="str">
        <f t="shared" si="39"/>
        <v/>
      </c>
      <c r="F434" s="75" t="str">
        <f t="shared" si="40"/>
        <v/>
      </c>
      <c r="G434" s="75" t="str">
        <f t="shared" si="41"/>
        <v/>
      </c>
      <c r="H434" s="58"/>
      <c r="I434" s="58"/>
    </row>
    <row r="435" spans="2:9" ht="15.75" thickBot="1" x14ac:dyDescent="0.3">
      <c r="B435" s="72" t="str">
        <f t="shared" si="36"/>
        <v/>
      </c>
      <c r="C435" s="73" t="str">
        <f t="shared" si="37"/>
        <v/>
      </c>
      <c r="D435" s="76" t="str">
        <f t="shared" si="38"/>
        <v/>
      </c>
      <c r="E435" s="75" t="str">
        <f t="shared" si="39"/>
        <v/>
      </c>
      <c r="F435" s="75" t="str">
        <f t="shared" si="40"/>
        <v/>
      </c>
      <c r="G435" s="75" t="str">
        <f t="shared" si="41"/>
        <v/>
      </c>
      <c r="H435" s="58"/>
      <c r="I435" s="58"/>
    </row>
    <row r="436" spans="2:9" ht="15.75" thickBot="1" x14ac:dyDescent="0.3">
      <c r="B436" s="72" t="str">
        <f t="shared" si="36"/>
        <v/>
      </c>
      <c r="C436" s="73" t="str">
        <f t="shared" si="37"/>
        <v/>
      </c>
      <c r="D436" s="76" t="str">
        <f t="shared" si="38"/>
        <v/>
      </c>
      <c r="E436" s="75" t="str">
        <f t="shared" si="39"/>
        <v/>
      </c>
      <c r="F436" s="75" t="str">
        <f t="shared" si="40"/>
        <v/>
      </c>
      <c r="G436" s="75" t="str">
        <f t="shared" si="41"/>
        <v/>
      </c>
      <c r="H436" s="58"/>
      <c r="I436" s="58"/>
    </row>
    <row r="437" spans="2:9" ht="15.75" thickBot="1" x14ac:dyDescent="0.3">
      <c r="B437" s="72" t="str">
        <f t="shared" si="36"/>
        <v/>
      </c>
      <c r="C437" s="73" t="str">
        <f t="shared" si="37"/>
        <v/>
      </c>
      <c r="D437" s="76" t="str">
        <f t="shared" si="38"/>
        <v/>
      </c>
      <c r="E437" s="75" t="str">
        <f t="shared" si="39"/>
        <v/>
      </c>
      <c r="F437" s="75" t="str">
        <f t="shared" si="40"/>
        <v/>
      </c>
      <c r="G437" s="75" t="str">
        <f t="shared" si="41"/>
        <v/>
      </c>
      <c r="H437" s="58"/>
      <c r="I437" s="58"/>
    </row>
    <row r="438" spans="2:9" ht="15.75" thickBot="1" x14ac:dyDescent="0.3">
      <c r="B438" s="72" t="str">
        <f t="shared" si="36"/>
        <v/>
      </c>
      <c r="C438" s="73" t="str">
        <f t="shared" si="37"/>
        <v/>
      </c>
      <c r="D438" s="76" t="str">
        <f t="shared" si="38"/>
        <v/>
      </c>
      <c r="E438" s="75" t="str">
        <f t="shared" si="39"/>
        <v/>
      </c>
      <c r="F438" s="75" t="str">
        <f t="shared" si="40"/>
        <v/>
      </c>
      <c r="G438" s="75" t="str">
        <f t="shared" si="41"/>
        <v/>
      </c>
      <c r="H438" s="58"/>
      <c r="I438" s="58"/>
    </row>
    <row r="439" spans="2:9" ht="15.75" thickBot="1" x14ac:dyDescent="0.3">
      <c r="B439" s="72" t="str">
        <f t="shared" si="36"/>
        <v/>
      </c>
      <c r="C439" s="73" t="str">
        <f t="shared" si="37"/>
        <v/>
      </c>
      <c r="D439" s="76" t="str">
        <f t="shared" si="38"/>
        <v/>
      </c>
      <c r="E439" s="75" t="str">
        <f t="shared" si="39"/>
        <v/>
      </c>
      <c r="F439" s="75" t="str">
        <f t="shared" si="40"/>
        <v/>
      </c>
      <c r="G439" s="75" t="str">
        <f t="shared" si="41"/>
        <v/>
      </c>
      <c r="H439" s="58"/>
      <c r="I439" s="58"/>
    </row>
    <row r="440" spans="2:9" ht="15.75" thickBot="1" x14ac:dyDescent="0.3">
      <c r="B440" s="72" t="str">
        <f t="shared" si="36"/>
        <v/>
      </c>
      <c r="C440" s="73" t="str">
        <f t="shared" si="37"/>
        <v/>
      </c>
      <c r="D440" s="76" t="str">
        <f t="shared" si="38"/>
        <v/>
      </c>
      <c r="E440" s="75" t="str">
        <f t="shared" si="39"/>
        <v/>
      </c>
      <c r="F440" s="75" t="str">
        <f t="shared" si="40"/>
        <v/>
      </c>
      <c r="G440" s="75" t="str">
        <f t="shared" si="41"/>
        <v/>
      </c>
      <c r="H440" s="58"/>
      <c r="I440" s="58"/>
    </row>
    <row r="441" spans="2:9" ht="15.75" thickBot="1" x14ac:dyDescent="0.3">
      <c r="B441" s="72" t="str">
        <f t="shared" si="36"/>
        <v/>
      </c>
      <c r="C441" s="73" t="str">
        <f t="shared" si="37"/>
        <v/>
      </c>
      <c r="D441" s="76" t="str">
        <f t="shared" si="38"/>
        <v/>
      </c>
      <c r="E441" s="75" t="str">
        <f t="shared" si="39"/>
        <v/>
      </c>
      <c r="F441" s="75" t="str">
        <f t="shared" si="40"/>
        <v/>
      </c>
      <c r="G441" s="75" t="str">
        <f t="shared" si="41"/>
        <v/>
      </c>
      <c r="H441" s="58"/>
      <c r="I441" s="58"/>
    </row>
    <row r="442" spans="2:9" ht="15.75" thickBot="1" x14ac:dyDescent="0.3">
      <c r="B442" s="72" t="str">
        <f t="shared" si="36"/>
        <v/>
      </c>
      <c r="C442" s="73" t="str">
        <f t="shared" si="37"/>
        <v/>
      </c>
      <c r="D442" s="76" t="str">
        <f t="shared" si="38"/>
        <v/>
      </c>
      <c r="E442" s="75" t="str">
        <f t="shared" si="39"/>
        <v/>
      </c>
      <c r="F442" s="75" t="str">
        <f t="shared" si="40"/>
        <v/>
      </c>
      <c r="G442" s="75" t="str">
        <f t="shared" si="41"/>
        <v/>
      </c>
      <c r="H442" s="58"/>
      <c r="I442" s="58"/>
    </row>
    <row r="443" spans="2:9" ht="15.75" thickBot="1" x14ac:dyDescent="0.3">
      <c r="B443" s="72" t="str">
        <f t="shared" si="36"/>
        <v/>
      </c>
      <c r="C443" s="73" t="str">
        <f t="shared" si="37"/>
        <v/>
      </c>
      <c r="D443" s="76" t="str">
        <f t="shared" si="38"/>
        <v/>
      </c>
      <c r="E443" s="75" t="str">
        <f t="shared" si="39"/>
        <v/>
      </c>
      <c r="F443" s="75" t="str">
        <f t="shared" si="40"/>
        <v/>
      </c>
      <c r="G443" s="75" t="str">
        <f t="shared" si="41"/>
        <v/>
      </c>
      <c r="H443" s="58"/>
      <c r="I443" s="58"/>
    </row>
    <row r="444" spans="2:9" ht="15.75" thickBot="1" x14ac:dyDescent="0.3">
      <c r="B444" s="72" t="str">
        <f t="shared" si="36"/>
        <v/>
      </c>
      <c r="C444" s="73" t="str">
        <f t="shared" si="37"/>
        <v/>
      </c>
      <c r="D444" s="76" t="str">
        <f t="shared" si="38"/>
        <v/>
      </c>
      <c r="E444" s="75" t="str">
        <f t="shared" si="39"/>
        <v/>
      </c>
      <c r="F444" s="75" t="str">
        <f t="shared" si="40"/>
        <v/>
      </c>
      <c r="G444" s="75" t="str">
        <f t="shared" si="41"/>
        <v/>
      </c>
      <c r="H444" s="58"/>
      <c r="I444" s="58"/>
    </row>
    <row r="445" spans="2:9" ht="15.75" thickBot="1" x14ac:dyDescent="0.3">
      <c r="B445" s="72" t="str">
        <f t="shared" si="36"/>
        <v/>
      </c>
      <c r="C445" s="73" t="str">
        <f t="shared" si="37"/>
        <v/>
      </c>
      <c r="D445" s="76" t="str">
        <f t="shared" si="38"/>
        <v/>
      </c>
      <c r="E445" s="75" t="str">
        <f t="shared" si="39"/>
        <v/>
      </c>
      <c r="F445" s="75" t="str">
        <f t="shared" si="40"/>
        <v/>
      </c>
      <c r="G445" s="75" t="str">
        <f t="shared" si="41"/>
        <v/>
      </c>
      <c r="H445" s="58"/>
      <c r="I445" s="58"/>
    </row>
    <row r="446" spans="2:9" ht="15.75" thickBot="1" x14ac:dyDescent="0.3">
      <c r="B446" s="72" t="str">
        <f t="shared" si="36"/>
        <v/>
      </c>
      <c r="C446" s="73" t="str">
        <f t="shared" si="37"/>
        <v/>
      </c>
      <c r="D446" s="76" t="str">
        <f t="shared" si="38"/>
        <v/>
      </c>
      <c r="E446" s="75" t="str">
        <f t="shared" si="39"/>
        <v/>
      </c>
      <c r="F446" s="75" t="str">
        <f t="shared" si="40"/>
        <v/>
      </c>
      <c r="G446" s="75" t="str">
        <f t="shared" si="41"/>
        <v/>
      </c>
      <c r="H446" s="58"/>
      <c r="I446" s="58"/>
    </row>
    <row r="447" spans="2:9" ht="15.75" thickBot="1" x14ac:dyDescent="0.3">
      <c r="B447" s="72" t="str">
        <f t="shared" si="36"/>
        <v/>
      </c>
      <c r="C447" s="73" t="str">
        <f t="shared" si="37"/>
        <v/>
      </c>
      <c r="D447" s="76" t="str">
        <f t="shared" si="38"/>
        <v/>
      </c>
      <c r="E447" s="75" t="str">
        <f t="shared" si="39"/>
        <v/>
      </c>
      <c r="F447" s="75" t="str">
        <f t="shared" si="40"/>
        <v/>
      </c>
      <c r="G447" s="75" t="str">
        <f t="shared" si="41"/>
        <v/>
      </c>
      <c r="H447" s="58"/>
      <c r="I447" s="58"/>
    </row>
    <row r="448" spans="2:9" ht="15.75" thickBot="1" x14ac:dyDescent="0.3">
      <c r="B448" s="72" t="str">
        <f t="shared" si="36"/>
        <v/>
      </c>
      <c r="C448" s="73" t="str">
        <f t="shared" si="37"/>
        <v/>
      </c>
      <c r="D448" s="76" t="str">
        <f t="shared" si="38"/>
        <v/>
      </c>
      <c r="E448" s="75" t="str">
        <f t="shared" si="39"/>
        <v/>
      </c>
      <c r="F448" s="75" t="str">
        <f t="shared" si="40"/>
        <v/>
      </c>
      <c r="G448" s="75" t="str">
        <f t="shared" si="41"/>
        <v/>
      </c>
      <c r="H448" s="58"/>
      <c r="I448" s="58"/>
    </row>
    <row r="449" spans="2:9" ht="15.75" thickBot="1" x14ac:dyDescent="0.3">
      <c r="B449" s="72" t="str">
        <f t="shared" si="36"/>
        <v/>
      </c>
      <c r="C449" s="73" t="str">
        <f t="shared" si="37"/>
        <v/>
      </c>
      <c r="D449" s="76" t="str">
        <f t="shared" si="38"/>
        <v/>
      </c>
      <c r="E449" s="75" t="str">
        <f t="shared" si="39"/>
        <v/>
      </c>
      <c r="F449" s="75" t="str">
        <f t="shared" si="40"/>
        <v/>
      </c>
      <c r="G449" s="75" t="str">
        <f t="shared" si="41"/>
        <v/>
      </c>
      <c r="H449" s="58"/>
      <c r="I449" s="58"/>
    </row>
    <row r="450" spans="2:9" ht="15.75" thickBot="1" x14ac:dyDescent="0.3">
      <c r="B450" s="72" t="str">
        <f t="shared" si="36"/>
        <v/>
      </c>
      <c r="C450" s="73" t="str">
        <f t="shared" si="37"/>
        <v/>
      </c>
      <c r="D450" s="76" t="str">
        <f t="shared" si="38"/>
        <v/>
      </c>
      <c r="E450" s="75" t="str">
        <f t="shared" si="39"/>
        <v/>
      </c>
      <c r="F450" s="75" t="str">
        <f t="shared" si="40"/>
        <v/>
      </c>
      <c r="G450" s="75" t="str">
        <f t="shared" si="41"/>
        <v/>
      </c>
      <c r="H450" s="58"/>
      <c r="I450" s="58"/>
    </row>
    <row r="451" spans="2:9" ht="15.75" thickBot="1" x14ac:dyDescent="0.3">
      <c r="B451" s="72" t="str">
        <f t="shared" si="36"/>
        <v/>
      </c>
      <c r="C451" s="73" t="str">
        <f t="shared" si="37"/>
        <v/>
      </c>
      <c r="D451" s="76" t="str">
        <f t="shared" si="38"/>
        <v/>
      </c>
      <c r="E451" s="75" t="str">
        <f t="shared" si="39"/>
        <v/>
      </c>
      <c r="F451" s="75" t="str">
        <f t="shared" si="40"/>
        <v/>
      </c>
      <c r="G451" s="75" t="str">
        <f t="shared" si="41"/>
        <v/>
      </c>
      <c r="H451" s="58"/>
      <c r="I451" s="58"/>
    </row>
    <row r="452" spans="2:9" ht="15.75" thickBot="1" x14ac:dyDescent="0.3">
      <c r="B452" s="72" t="str">
        <f t="shared" si="36"/>
        <v/>
      </c>
      <c r="C452" s="73" t="str">
        <f t="shared" si="37"/>
        <v/>
      </c>
      <c r="D452" s="76" t="str">
        <f t="shared" si="38"/>
        <v/>
      </c>
      <c r="E452" s="75" t="str">
        <f t="shared" si="39"/>
        <v/>
      </c>
      <c r="F452" s="75" t="str">
        <f t="shared" si="40"/>
        <v/>
      </c>
      <c r="G452" s="75" t="str">
        <f t="shared" si="41"/>
        <v/>
      </c>
      <c r="H452" s="58"/>
      <c r="I452" s="58"/>
    </row>
    <row r="453" spans="2:9" ht="15.75" thickBot="1" x14ac:dyDescent="0.3">
      <c r="B453" s="72" t="str">
        <f t="shared" si="36"/>
        <v/>
      </c>
      <c r="C453" s="73" t="str">
        <f t="shared" si="37"/>
        <v/>
      </c>
      <c r="D453" s="76" t="str">
        <f t="shared" si="38"/>
        <v/>
      </c>
      <c r="E453" s="75" t="str">
        <f t="shared" si="39"/>
        <v/>
      </c>
      <c r="F453" s="75" t="str">
        <f t="shared" si="40"/>
        <v/>
      </c>
      <c r="G453" s="75" t="str">
        <f t="shared" si="41"/>
        <v/>
      </c>
      <c r="H453" s="58"/>
      <c r="I453" s="58"/>
    </row>
    <row r="454" spans="2:9" ht="15.75" thickBot="1" x14ac:dyDescent="0.3">
      <c r="B454" s="72" t="str">
        <f t="shared" si="36"/>
        <v/>
      </c>
      <c r="C454" s="73" t="str">
        <f t="shared" si="37"/>
        <v/>
      </c>
      <c r="D454" s="76" t="str">
        <f t="shared" si="38"/>
        <v/>
      </c>
      <c r="E454" s="75" t="str">
        <f t="shared" si="39"/>
        <v/>
      </c>
      <c r="F454" s="75" t="str">
        <f t="shared" si="40"/>
        <v/>
      </c>
      <c r="G454" s="75" t="str">
        <f t="shared" si="41"/>
        <v/>
      </c>
      <c r="H454" s="58"/>
      <c r="I454" s="58"/>
    </row>
    <row r="455" spans="2:9" ht="15.75" thickBot="1" x14ac:dyDescent="0.3">
      <c r="B455" s="72" t="str">
        <f t="shared" si="36"/>
        <v/>
      </c>
      <c r="C455" s="73" t="str">
        <f t="shared" si="37"/>
        <v/>
      </c>
      <c r="D455" s="76" t="str">
        <f t="shared" si="38"/>
        <v/>
      </c>
      <c r="E455" s="75" t="str">
        <f t="shared" si="39"/>
        <v/>
      </c>
      <c r="F455" s="75" t="str">
        <f t="shared" si="40"/>
        <v/>
      </c>
      <c r="G455" s="75" t="str">
        <f t="shared" si="41"/>
        <v/>
      </c>
      <c r="H455" s="58"/>
      <c r="I455" s="58"/>
    </row>
    <row r="456" spans="2:9" ht="15.75" thickBot="1" x14ac:dyDescent="0.3">
      <c r="B456" s="72" t="str">
        <f t="shared" si="36"/>
        <v/>
      </c>
      <c r="C456" s="73" t="str">
        <f t="shared" si="37"/>
        <v/>
      </c>
      <c r="D456" s="76" t="str">
        <f t="shared" si="38"/>
        <v/>
      </c>
      <c r="E456" s="75" t="str">
        <f t="shared" si="39"/>
        <v/>
      </c>
      <c r="F456" s="75" t="str">
        <f t="shared" si="40"/>
        <v/>
      </c>
      <c r="G456" s="75" t="str">
        <f t="shared" si="41"/>
        <v/>
      </c>
      <c r="H456" s="58"/>
      <c r="I456" s="58"/>
    </row>
    <row r="457" spans="2:9" ht="15.75" thickBot="1" x14ac:dyDescent="0.3">
      <c r="B457" s="72" t="str">
        <f t="shared" si="36"/>
        <v/>
      </c>
      <c r="C457" s="73" t="str">
        <f t="shared" si="37"/>
        <v/>
      </c>
      <c r="D457" s="76" t="str">
        <f t="shared" si="38"/>
        <v/>
      </c>
      <c r="E457" s="75" t="str">
        <f t="shared" si="39"/>
        <v/>
      </c>
      <c r="F457" s="75" t="str">
        <f t="shared" si="40"/>
        <v/>
      </c>
      <c r="G457" s="75" t="str">
        <f t="shared" si="41"/>
        <v/>
      </c>
      <c r="H457" s="58"/>
      <c r="I457" s="58"/>
    </row>
    <row r="458" spans="2:9" ht="15.75" thickBot="1" x14ac:dyDescent="0.3">
      <c r="B458" s="72" t="str">
        <f t="shared" si="36"/>
        <v/>
      </c>
      <c r="C458" s="73" t="str">
        <f t="shared" si="37"/>
        <v/>
      </c>
      <c r="D458" s="76" t="str">
        <f t="shared" si="38"/>
        <v/>
      </c>
      <c r="E458" s="75" t="str">
        <f t="shared" si="39"/>
        <v/>
      </c>
      <c r="F458" s="75" t="str">
        <f t="shared" si="40"/>
        <v/>
      </c>
      <c r="G458" s="75" t="str">
        <f t="shared" si="41"/>
        <v/>
      </c>
      <c r="H458" s="58"/>
      <c r="I458" s="58"/>
    </row>
    <row r="459" spans="2:9" ht="15.75" thickBot="1" x14ac:dyDescent="0.3">
      <c r="B459" s="72" t="str">
        <f t="shared" si="36"/>
        <v/>
      </c>
      <c r="C459" s="73" t="str">
        <f t="shared" si="37"/>
        <v/>
      </c>
      <c r="D459" s="76" t="str">
        <f t="shared" si="38"/>
        <v/>
      </c>
      <c r="E459" s="75" t="str">
        <f t="shared" si="39"/>
        <v/>
      </c>
      <c r="F459" s="75" t="str">
        <f t="shared" si="40"/>
        <v/>
      </c>
      <c r="G459" s="75" t="str">
        <f t="shared" si="41"/>
        <v/>
      </c>
      <c r="H459" s="58"/>
      <c r="I459" s="58"/>
    </row>
    <row r="460" spans="2:9" ht="15.75" thickBot="1" x14ac:dyDescent="0.3">
      <c r="B460" s="72" t="str">
        <f t="shared" si="36"/>
        <v/>
      </c>
      <c r="C460" s="73" t="str">
        <f t="shared" si="37"/>
        <v/>
      </c>
      <c r="D460" s="76" t="str">
        <f t="shared" si="38"/>
        <v/>
      </c>
      <c r="E460" s="75" t="str">
        <f t="shared" si="39"/>
        <v/>
      </c>
      <c r="F460" s="75" t="str">
        <f t="shared" si="40"/>
        <v/>
      </c>
      <c r="G460" s="75" t="str">
        <f t="shared" si="41"/>
        <v/>
      </c>
      <c r="H460" s="58"/>
      <c r="I460" s="58"/>
    </row>
    <row r="461" spans="2:9" ht="15.75" thickBot="1" x14ac:dyDescent="0.3">
      <c r="B461" s="72" t="str">
        <f t="shared" si="36"/>
        <v/>
      </c>
      <c r="C461" s="73" t="str">
        <f t="shared" si="37"/>
        <v/>
      </c>
      <c r="D461" s="76" t="str">
        <f t="shared" si="38"/>
        <v/>
      </c>
      <c r="E461" s="75" t="str">
        <f t="shared" si="39"/>
        <v/>
      </c>
      <c r="F461" s="75" t="str">
        <f t="shared" si="40"/>
        <v/>
      </c>
      <c r="G461" s="75" t="str">
        <f t="shared" si="41"/>
        <v/>
      </c>
      <c r="H461" s="58"/>
      <c r="I461" s="58"/>
    </row>
    <row r="462" spans="2:9" ht="15.75" thickBot="1" x14ac:dyDescent="0.3">
      <c r="B462" s="72" t="str">
        <f t="shared" si="36"/>
        <v/>
      </c>
      <c r="C462" s="73" t="str">
        <f t="shared" si="37"/>
        <v/>
      </c>
      <c r="D462" s="76" t="str">
        <f t="shared" si="38"/>
        <v/>
      </c>
      <c r="E462" s="75" t="str">
        <f t="shared" si="39"/>
        <v/>
      </c>
      <c r="F462" s="75" t="str">
        <f t="shared" si="40"/>
        <v/>
      </c>
      <c r="G462" s="75" t="str">
        <f t="shared" si="41"/>
        <v/>
      </c>
      <c r="H462" s="58"/>
      <c r="I462" s="58"/>
    </row>
    <row r="463" spans="2:9" ht="15.75" thickBot="1" x14ac:dyDescent="0.3">
      <c r="B463" s="72" t="str">
        <f t="shared" si="36"/>
        <v/>
      </c>
      <c r="C463" s="73" t="str">
        <f t="shared" si="37"/>
        <v/>
      </c>
      <c r="D463" s="76" t="str">
        <f t="shared" si="38"/>
        <v/>
      </c>
      <c r="E463" s="75" t="str">
        <f t="shared" si="39"/>
        <v/>
      </c>
      <c r="F463" s="75" t="str">
        <f t="shared" si="40"/>
        <v/>
      </c>
      <c r="G463" s="75" t="str">
        <f t="shared" si="41"/>
        <v/>
      </c>
      <c r="H463" s="58"/>
      <c r="I463" s="58"/>
    </row>
    <row r="464" spans="2:9" ht="15.75" thickBot="1" x14ac:dyDescent="0.3">
      <c r="B464" s="72" t="str">
        <f t="shared" si="36"/>
        <v/>
      </c>
      <c r="C464" s="73" t="str">
        <f t="shared" si="37"/>
        <v/>
      </c>
      <c r="D464" s="76" t="str">
        <f t="shared" si="38"/>
        <v/>
      </c>
      <c r="E464" s="75" t="str">
        <f t="shared" si="39"/>
        <v/>
      </c>
      <c r="F464" s="75" t="str">
        <f t="shared" si="40"/>
        <v/>
      </c>
      <c r="G464" s="75" t="str">
        <f t="shared" si="41"/>
        <v/>
      </c>
      <c r="H464" s="58"/>
      <c r="I464" s="58"/>
    </row>
    <row r="465" spans="2:9" ht="15.75" thickBot="1" x14ac:dyDescent="0.3">
      <c r="B465" s="72" t="str">
        <f t="shared" si="36"/>
        <v/>
      </c>
      <c r="C465" s="73" t="str">
        <f t="shared" si="37"/>
        <v/>
      </c>
      <c r="D465" s="76" t="str">
        <f t="shared" si="38"/>
        <v/>
      </c>
      <c r="E465" s="75" t="str">
        <f t="shared" si="39"/>
        <v/>
      </c>
      <c r="F465" s="75" t="str">
        <f t="shared" si="40"/>
        <v/>
      </c>
      <c r="G465" s="75" t="str">
        <f t="shared" si="41"/>
        <v/>
      </c>
      <c r="H465" s="58"/>
      <c r="I465" s="58"/>
    </row>
    <row r="466" spans="2:9" ht="15.75" thickBot="1" x14ac:dyDescent="0.3">
      <c r="B466" s="72" t="str">
        <f t="shared" si="36"/>
        <v/>
      </c>
      <c r="C466" s="73" t="str">
        <f t="shared" si="37"/>
        <v/>
      </c>
      <c r="D466" s="76" t="str">
        <f t="shared" si="38"/>
        <v/>
      </c>
      <c r="E466" s="75" t="str">
        <f t="shared" si="39"/>
        <v/>
      </c>
      <c r="F466" s="75" t="str">
        <f t="shared" si="40"/>
        <v/>
      </c>
      <c r="G466" s="75" t="str">
        <f t="shared" si="41"/>
        <v/>
      </c>
      <c r="H466" s="58"/>
      <c r="I466" s="58"/>
    </row>
    <row r="467" spans="2:9" ht="15.75" thickBot="1" x14ac:dyDescent="0.3">
      <c r="B467" s="72" t="str">
        <f t="shared" ref="B467:B530" si="42">IFERROR(IF(G466&lt;=0,"",B466+1),"")</f>
        <v/>
      </c>
      <c r="C467" s="73" t="str">
        <f t="shared" ref="C467:C530" si="43">IF($E$9="End of the Period",IF(B467="","",IF(OR(payment_frequency="Weekly",payment_frequency="Bi-weekly",payment_frequency="Semi-monthly"),first_payment_date+B467*VLOOKUP(payment_frequency,periodic_table,2,0),EDATE(first_payment_date,B467*VLOOKUP(payment_frequency,periodic_table,2,0)))),IF(B467="","",IF(OR(payment_frequency="Weekly",payment_frequency="Bi-weekly",payment_frequency="Semi-monthly"),first_payment_date+(B467-1)*VLOOKUP(payment_frequency,periodic_table,2,0),EDATE(first_payment_date,(B467-1)*VLOOKUP(payment_frequency,periodic_table,2,0)))))</f>
        <v/>
      </c>
      <c r="D467" s="76" t="str">
        <f t="shared" ref="D467:D530" si="44">IF(B467="","",IF(G466&lt;payment,G466*(1+rate),payment))</f>
        <v/>
      </c>
      <c r="E467" s="75" t="str">
        <f t="shared" ref="E467:E530" si="45">IF(AND(payment_type=1,B467=1),0,IF(B467="","",G466*rate))</f>
        <v/>
      </c>
      <c r="F467" s="75" t="str">
        <f t="shared" si="40"/>
        <v/>
      </c>
      <c r="G467" s="75" t="str">
        <f t="shared" si="41"/>
        <v/>
      </c>
      <c r="H467" s="58"/>
      <c r="I467" s="58"/>
    </row>
    <row r="468" spans="2:9" ht="15.75" thickBot="1" x14ac:dyDescent="0.3">
      <c r="B468" s="72" t="str">
        <f t="shared" si="42"/>
        <v/>
      </c>
      <c r="C468" s="73" t="str">
        <f t="shared" si="43"/>
        <v/>
      </c>
      <c r="D468" s="76" t="str">
        <f t="shared" si="44"/>
        <v/>
      </c>
      <c r="E468" s="75" t="str">
        <f t="shared" si="45"/>
        <v/>
      </c>
      <c r="F468" s="75" t="str">
        <f t="shared" ref="F468:F531" si="46">IF(B468="","",D468-E468)</f>
        <v/>
      </c>
      <c r="G468" s="75" t="str">
        <f t="shared" ref="G468:G531" si="47">IFERROR(IF(F468&lt;=0,"",G467-F468),"")</f>
        <v/>
      </c>
      <c r="H468" s="58"/>
      <c r="I468" s="58"/>
    </row>
    <row r="469" spans="2:9" ht="15.75" thickBot="1" x14ac:dyDescent="0.3">
      <c r="B469" s="72" t="str">
        <f t="shared" si="42"/>
        <v/>
      </c>
      <c r="C469" s="73" t="str">
        <f t="shared" si="43"/>
        <v/>
      </c>
      <c r="D469" s="76" t="str">
        <f t="shared" si="44"/>
        <v/>
      </c>
      <c r="E469" s="75" t="str">
        <f t="shared" si="45"/>
        <v/>
      </c>
      <c r="F469" s="75" t="str">
        <f t="shared" si="46"/>
        <v/>
      </c>
      <c r="G469" s="75" t="str">
        <f t="shared" si="47"/>
        <v/>
      </c>
      <c r="H469" s="58"/>
      <c r="I469" s="58"/>
    </row>
    <row r="470" spans="2:9" ht="15.75" thickBot="1" x14ac:dyDescent="0.3">
      <c r="B470" s="72" t="str">
        <f t="shared" si="42"/>
        <v/>
      </c>
      <c r="C470" s="73" t="str">
        <f t="shared" si="43"/>
        <v/>
      </c>
      <c r="D470" s="76" t="str">
        <f t="shared" si="44"/>
        <v/>
      </c>
      <c r="E470" s="75" t="str">
        <f t="shared" si="45"/>
        <v/>
      </c>
      <c r="F470" s="75" t="str">
        <f t="shared" si="46"/>
        <v/>
      </c>
      <c r="G470" s="75" t="str">
        <f t="shared" si="47"/>
        <v/>
      </c>
      <c r="H470" s="58"/>
      <c r="I470" s="58"/>
    </row>
    <row r="471" spans="2:9" ht="15.75" thickBot="1" x14ac:dyDescent="0.3">
      <c r="B471" s="72" t="str">
        <f t="shared" si="42"/>
        <v/>
      </c>
      <c r="C471" s="73" t="str">
        <f t="shared" si="43"/>
        <v/>
      </c>
      <c r="D471" s="76" t="str">
        <f t="shared" si="44"/>
        <v/>
      </c>
      <c r="E471" s="75" t="str">
        <f t="shared" si="45"/>
        <v/>
      </c>
      <c r="F471" s="75" t="str">
        <f t="shared" si="46"/>
        <v/>
      </c>
      <c r="G471" s="75" t="str">
        <f t="shared" si="47"/>
        <v/>
      </c>
      <c r="H471" s="58"/>
      <c r="I471" s="58"/>
    </row>
    <row r="472" spans="2:9" ht="15.75" thickBot="1" x14ac:dyDescent="0.3">
      <c r="B472" s="72" t="str">
        <f t="shared" si="42"/>
        <v/>
      </c>
      <c r="C472" s="73" t="str">
        <f t="shared" si="43"/>
        <v/>
      </c>
      <c r="D472" s="76" t="str">
        <f t="shared" si="44"/>
        <v/>
      </c>
      <c r="E472" s="75" t="str">
        <f t="shared" si="45"/>
        <v/>
      </c>
      <c r="F472" s="75" t="str">
        <f t="shared" si="46"/>
        <v/>
      </c>
      <c r="G472" s="75" t="str">
        <f t="shared" si="47"/>
        <v/>
      </c>
      <c r="H472" s="58"/>
      <c r="I472" s="58"/>
    </row>
    <row r="473" spans="2:9" ht="15.75" thickBot="1" x14ac:dyDescent="0.3">
      <c r="B473" s="72" t="str">
        <f t="shared" si="42"/>
        <v/>
      </c>
      <c r="C473" s="73" t="str">
        <f t="shared" si="43"/>
        <v/>
      </c>
      <c r="D473" s="76" t="str">
        <f t="shared" si="44"/>
        <v/>
      </c>
      <c r="E473" s="75" t="str">
        <f t="shared" si="45"/>
        <v/>
      </c>
      <c r="F473" s="75" t="str">
        <f t="shared" si="46"/>
        <v/>
      </c>
      <c r="G473" s="75" t="str">
        <f t="shared" si="47"/>
        <v/>
      </c>
      <c r="H473" s="58"/>
      <c r="I473" s="58"/>
    </row>
    <row r="474" spans="2:9" ht="15.75" thickBot="1" x14ac:dyDescent="0.3">
      <c r="B474" s="72" t="str">
        <f t="shared" si="42"/>
        <v/>
      </c>
      <c r="C474" s="73" t="str">
        <f t="shared" si="43"/>
        <v/>
      </c>
      <c r="D474" s="76" t="str">
        <f t="shared" si="44"/>
        <v/>
      </c>
      <c r="E474" s="75" t="str">
        <f t="shared" si="45"/>
        <v/>
      </c>
      <c r="F474" s="75" t="str">
        <f t="shared" si="46"/>
        <v/>
      </c>
      <c r="G474" s="75" t="str">
        <f t="shared" si="47"/>
        <v/>
      </c>
      <c r="H474" s="58"/>
      <c r="I474" s="58"/>
    </row>
    <row r="475" spans="2:9" ht="15.75" thickBot="1" x14ac:dyDescent="0.3">
      <c r="B475" s="72" t="str">
        <f t="shared" si="42"/>
        <v/>
      </c>
      <c r="C475" s="73" t="str">
        <f t="shared" si="43"/>
        <v/>
      </c>
      <c r="D475" s="76" t="str">
        <f t="shared" si="44"/>
        <v/>
      </c>
      <c r="E475" s="75" t="str">
        <f t="shared" si="45"/>
        <v/>
      </c>
      <c r="F475" s="75" t="str">
        <f t="shared" si="46"/>
        <v/>
      </c>
      <c r="G475" s="75" t="str">
        <f t="shared" si="47"/>
        <v/>
      </c>
      <c r="H475" s="58"/>
      <c r="I475" s="58"/>
    </row>
    <row r="476" spans="2:9" ht="15.75" thickBot="1" x14ac:dyDescent="0.3">
      <c r="B476" s="72" t="str">
        <f t="shared" si="42"/>
        <v/>
      </c>
      <c r="C476" s="73" t="str">
        <f t="shared" si="43"/>
        <v/>
      </c>
      <c r="D476" s="76" t="str">
        <f t="shared" si="44"/>
        <v/>
      </c>
      <c r="E476" s="75" t="str">
        <f t="shared" si="45"/>
        <v/>
      </c>
      <c r="F476" s="75" t="str">
        <f t="shared" si="46"/>
        <v/>
      </c>
      <c r="G476" s="75" t="str">
        <f t="shared" si="47"/>
        <v/>
      </c>
      <c r="H476" s="58"/>
      <c r="I476" s="58"/>
    </row>
    <row r="477" spans="2:9" ht="15.75" thickBot="1" x14ac:dyDescent="0.3">
      <c r="B477" s="72" t="str">
        <f t="shared" si="42"/>
        <v/>
      </c>
      <c r="C477" s="73" t="str">
        <f t="shared" si="43"/>
        <v/>
      </c>
      <c r="D477" s="76" t="str">
        <f t="shared" si="44"/>
        <v/>
      </c>
      <c r="E477" s="75" t="str">
        <f t="shared" si="45"/>
        <v/>
      </c>
      <c r="F477" s="75" t="str">
        <f t="shared" si="46"/>
        <v/>
      </c>
      <c r="G477" s="75" t="str">
        <f t="shared" si="47"/>
        <v/>
      </c>
      <c r="H477" s="58"/>
      <c r="I477" s="58"/>
    </row>
    <row r="478" spans="2:9" ht="15.75" thickBot="1" x14ac:dyDescent="0.3">
      <c r="B478" s="72" t="str">
        <f t="shared" si="42"/>
        <v/>
      </c>
      <c r="C478" s="73" t="str">
        <f t="shared" si="43"/>
        <v/>
      </c>
      <c r="D478" s="76" t="str">
        <f t="shared" si="44"/>
        <v/>
      </c>
      <c r="E478" s="75" t="str">
        <f t="shared" si="45"/>
        <v/>
      </c>
      <c r="F478" s="75" t="str">
        <f t="shared" si="46"/>
        <v/>
      </c>
      <c r="G478" s="75" t="str">
        <f t="shared" si="47"/>
        <v/>
      </c>
      <c r="H478" s="58"/>
      <c r="I478" s="58"/>
    </row>
    <row r="479" spans="2:9" ht="15.75" thickBot="1" x14ac:dyDescent="0.3">
      <c r="B479" s="72" t="str">
        <f t="shared" si="42"/>
        <v/>
      </c>
      <c r="C479" s="73" t="str">
        <f t="shared" si="43"/>
        <v/>
      </c>
      <c r="D479" s="76" t="str">
        <f t="shared" si="44"/>
        <v/>
      </c>
      <c r="E479" s="75" t="str">
        <f t="shared" si="45"/>
        <v/>
      </c>
      <c r="F479" s="75" t="str">
        <f t="shared" si="46"/>
        <v/>
      </c>
      <c r="G479" s="75" t="str">
        <f t="shared" si="47"/>
        <v/>
      </c>
      <c r="H479" s="58"/>
      <c r="I479" s="58"/>
    </row>
    <row r="480" spans="2:9" ht="15.75" thickBot="1" x14ac:dyDescent="0.3">
      <c r="B480" s="72" t="str">
        <f t="shared" si="42"/>
        <v/>
      </c>
      <c r="C480" s="73" t="str">
        <f t="shared" si="43"/>
        <v/>
      </c>
      <c r="D480" s="76" t="str">
        <f t="shared" si="44"/>
        <v/>
      </c>
      <c r="E480" s="75" t="str">
        <f t="shared" si="45"/>
        <v/>
      </c>
      <c r="F480" s="75" t="str">
        <f t="shared" si="46"/>
        <v/>
      </c>
      <c r="G480" s="75" t="str">
        <f t="shared" si="47"/>
        <v/>
      </c>
      <c r="H480" s="58"/>
      <c r="I480" s="58"/>
    </row>
    <row r="481" spans="2:9" ht="15.75" thickBot="1" x14ac:dyDescent="0.3">
      <c r="B481" s="72" t="str">
        <f t="shared" si="42"/>
        <v/>
      </c>
      <c r="C481" s="73" t="str">
        <f t="shared" si="43"/>
        <v/>
      </c>
      <c r="D481" s="76" t="str">
        <f t="shared" si="44"/>
        <v/>
      </c>
      <c r="E481" s="75" t="str">
        <f t="shared" si="45"/>
        <v/>
      </c>
      <c r="F481" s="75" t="str">
        <f t="shared" si="46"/>
        <v/>
      </c>
      <c r="G481" s="75" t="str">
        <f t="shared" si="47"/>
        <v/>
      </c>
      <c r="H481" s="58"/>
      <c r="I481" s="58"/>
    </row>
    <row r="482" spans="2:9" ht="15.75" thickBot="1" x14ac:dyDescent="0.3">
      <c r="B482" s="72" t="str">
        <f t="shared" si="42"/>
        <v/>
      </c>
      <c r="C482" s="73" t="str">
        <f t="shared" si="43"/>
        <v/>
      </c>
      <c r="D482" s="76" t="str">
        <f t="shared" si="44"/>
        <v/>
      </c>
      <c r="E482" s="75" t="str">
        <f t="shared" si="45"/>
        <v/>
      </c>
      <c r="F482" s="75" t="str">
        <f t="shared" si="46"/>
        <v/>
      </c>
      <c r="G482" s="75" t="str">
        <f t="shared" si="47"/>
        <v/>
      </c>
      <c r="H482" s="58"/>
      <c r="I482" s="58"/>
    </row>
    <row r="483" spans="2:9" ht="15.75" thickBot="1" x14ac:dyDescent="0.3">
      <c r="B483" s="72" t="str">
        <f t="shared" si="42"/>
        <v/>
      </c>
      <c r="C483" s="73" t="str">
        <f t="shared" si="43"/>
        <v/>
      </c>
      <c r="D483" s="76" t="str">
        <f t="shared" si="44"/>
        <v/>
      </c>
      <c r="E483" s="75" t="str">
        <f t="shared" si="45"/>
        <v/>
      </c>
      <c r="F483" s="75" t="str">
        <f t="shared" si="46"/>
        <v/>
      </c>
      <c r="G483" s="75" t="str">
        <f t="shared" si="47"/>
        <v/>
      </c>
      <c r="H483" s="58"/>
      <c r="I483" s="58"/>
    </row>
    <row r="484" spans="2:9" ht="15.75" thickBot="1" x14ac:dyDescent="0.3">
      <c r="B484" s="72" t="str">
        <f t="shared" si="42"/>
        <v/>
      </c>
      <c r="C484" s="73" t="str">
        <f t="shared" si="43"/>
        <v/>
      </c>
      <c r="D484" s="76" t="str">
        <f t="shared" si="44"/>
        <v/>
      </c>
      <c r="E484" s="75" t="str">
        <f t="shared" si="45"/>
        <v/>
      </c>
      <c r="F484" s="75" t="str">
        <f t="shared" si="46"/>
        <v/>
      </c>
      <c r="G484" s="75" t="str">
        <f t="shared" si="47"/>
        <v/>
      </c>
      <c r="H484" s="58"/>
      <c r="I484" s="58"/>
    </row>
    <row r="485" spans="2:9" ht="15.75" thickBot="1" x14ac:dyDescent="0.3">
      <c r="B485" s="72" t="str">
        <f t="shared" si="42"/>
        <v/>
      </c>
      <c r="C485" s="73" t="str">
        <f t="shared" si="43"/>
        <v/>
      </c>
      <c r="D485" s="76" t="str">
        <f t="shared" si="44"/>
        <v/>
      </c>
      <c r="E485" s="75" t="str">
        <f t="shared" si="45"/>
        <v/>
      </c>
      <c r="F485" s="75" t="str">
        <f t="shared" si="46"/>
        <v/>
      </c>
      <c r="G485" s="75" t="str">
        <f t="shared" si="47"/>
        <v/>
      </c>
      <c r="H485" s="58"/>
      <c r="I485" s="58"/>
    </row>
    <row r="486" spans="2:9" ht="15.75" thickBot="1" x14ac:dyDescent="0.3">
      <c r="B486" s="72" t="str">
        <f t="shared" si="42"/>
        <v/>
      </c>
      <c r="C486" s="73" t="str">
        <f t="shared" si="43"/>
        <v/>
      </c>
      <c r="D486" s="76" t="str">
        <f t="shared" si="44"/>
        <v/>
      </c>
      <c r="E486" s="75" t="str">
        <f t="shared" si="45"/>
        <v/>
      </c>
      <c r="F486" s="75" t="str">
        <f t="shared" si="46"/>
        <v/>
      </c>
      <c r="G486" s="75" t="str">
        <f t="shared" si="47"/>
        <v/>
      </c>
      <c r="H486" s="58"/>
      <c r="I486" s="58"/>
    </row>
    <row r="487" spans="2:9" ht="15.75" thickBot="1" x14ac:dyDescent="0.3">
      <c r="B487" s="72" t="str">
        <f t="shared" si="42"/>
        <v/>
      </c>
      <c r="C487" s="73" t="str">
        <f t="shared" si="43"/>
        <v/>
      </c>
      <c r="D487" s="76" t="str">
        <f t="shared" si="44"/>
        <v/>
      </c>
      <c r="E487" s="75" t="str">
        <f t="shared" si="45"/>
        <v/>
      </c>
      <c r="F487" s="75" t="str">
        <f t="shared" si="46"/>
        <v/>
      </c>
      <c r="G487" s="75" t="str">
        <f t="shared" si="47"/>
        <v/>
      </c>
      <c r="H487" s="58"/>
      <c r="I487" s="58"/>
    </row>
    <row r="488" spans="2:9" ht="15.75" thickBot="1" x14ac:dyDescent="0.3">
      <c r="B488" s="72" t="str">
        <f t="shared" si="42"/>
        <v/>
      </c>
      <c r="C488" s="73" t="str">
        <f t="shared" si="43"/>
        <v/>
      </c>
      <c r="D488" s="76" t="str">
        <f t="shared" si="44"/>
        <v/>
      </c>
      <c r="E488" s="75" t="str">
        <f t="shared" si="45"/>
        <v/>
      </c>
      <c r="F488" s="75" t="str">
        <f t="shared" si="46"/>
        <v/>
      </c>
      <c r="G488" s="75" t="str">
        <f t="shared" si="47"/>
        <v/>
      </c>
      <c r="H488" s="58"/>
      <c r="I488" s="58"/>
    </row>
    <row r="489" spans="2:9" ht="15.75" thickBot="1" x14ac:dyDescent="0.3">
      <c r="B489" s="72" t="str">
        <f t="shared" si="42"/>
        <v/>
      </c>
      <c r="C489" s="73" t="str">
        <f t="shared" si="43"/>
        <v/>
      </c>
      <c r="D489" s="76" t="str">
        <f t="shared" si="44"/>
        <v/>
      </c>
      <c r="E489" s="75" t="str">
        <f t="shared" si="45"/>
        <v/>
      </c>
      <c r="F489" s="75" t="str">
        <f t="shared" si="46"/>
        <v/>
      </c>
      <c r="G489" s="75" t="str">
        <f t="shared" si="47"/>
        <v/>
      </c>
      <c r="H489" s="58"/>
      <c r="I489" s="58"/>
    </row>
    <row r="490" spans="2:9" ht="15.75" thickBot="1" x14ac:dyDescent="0.3">
      <c r="B490" s="72" t="str">
        <f t="shared" si="42"/>
        <v/>
      </c>
      <c r="C490" s="73" t="str">
        <f t="shared" si="43"/>
        <v/>
      </c>
      <c r="D490" s="76" t="str">
        <f t="shared" si="44"/>
        <v/>
      </c>
      <c r="E490" s="75" t="str">
        <f t="shared" si="45"/>
        <v/>
      </c>
      <c r="F490" s="75" t="str">
        <f t="shared" si="46"/>
        <v/>
      </c>
      <c r="G490" s="75" t="str">
        <f t="shared" si="47"/>
        <v/>
      </c>
      <c r="H490" s="58"/>
      <c r="I490" s="58"/>
    </row>
    <row r="491" spans="2:9" ht="15.75" thickBot="1" x14ac:dyDescent="0.3">
      <c r="B491" s="72" t="str">
        <f t="shared" si="42"/>
        <v/>
      </c>
      <c r="C491" s="73" t="str">
        <f t="shared" si="43"/>
        <v/>
      </c>
      <c r="D491" s="76" t="str">
        <f t="shared" si="44"/>
        <v/>
      </c>
      <c r="E491" s="75" t="str">
        <f t="shared" si="45"/>
        <v/>
      </c>
      <c r="F491" s="75" t="str">
        <f t="shared" si="46"/>
        <v/>
      </c>
      <c r="G491" s="75" t="str">
        <f t="shared" si="47"/>
        <v/>
      </c>
      <c r="H491" s="58"/>
      <c r="I491" s="58"/>
    </row>
    <row r="492" spans="2:9" ht="15.75" thickBot="1" x14ac:dyDescent="0.3">
      <c r="B492" s="72" t="str">
        <f t="shared" si="42"/>
        <v/>
      </c>
      <c r="C492" s="73" t="str">
        <f t="shared" si="43"/>
        <v/>
      </c>
      <c r="D492" s="76" t="str">
        <f t="shared" si="44"/>
        <v/>
      </c>
      <c r="E492" s="75" t="str">
        <f t="shared" si="45"/>
        <v/>
      </c>
      <c r="F492" s="75" t="str">
        <f t="shared" si="46"/>
        <v/>
      </c>
      <c r="G492" s="75" t="str">
        <f t="shared" si="47"/>
        <v/>
      </c>
      <c r="H492" s="58"/>
      <c r="I492" s="58"/>
    </row>
    <row r="493" spans="2:9" ht="15.75" thickBot="1" x14ac:dyDescent="0.3">
      <c r="B493" s="72" t="str">
        <f t="shared" si="42"/>
        <v/>
      </c>
      <c r="C493" s="73" t="str">
        <f t="shared" si="43"/>
        <v/>
      </c>
      <c r="D493" s="76" t="str">
        <f t="shared" si="44"/>
        <v/>
      </c>
      <c r="E493" s="75" t="str">
        <f t="shared" si="45"/>
        <v/>
      </c>
      <c r="F493" s="75" t="str">
        <f t="shared" si="46"/>
        <v/>
      </c>
      <c r="G493" s="75" t="str">
        <f t="shared" si="47"/>
        <v/>
      </c>
      <c r="H493" s="58"/>
      <c r="I493" s="58"/>
    </row>
    <row r="494" spans="2:9" ht="15.75" thickBot="1" x14ac:dyDescent="0.3">
      <c r="B494" s="72" t="str">
        <f t="shared" si="42"/>
        <v/>
      </c>
      <c r="C494" s="73" t="str">
        <f t="shared" si="43"/>
        <v/>
      </c>
      <c r="D494" s="76" t="str">
        <f t="shared" si="44"/>
        <v/>
      </c>
      <c r="E494" s="75" t="str">
        <f t="shared" si="45"/>
        <v/>
      </c>
      <c r="F494" s="75" t="str">
        <f t="shared" si="46"/>
        <v/>
      </c>
      <c r="G494" s="75" t="str">
        <f t="shared" si="47"/>
        <v/>
      </c>
      <c r="H494" s="58"/>
      <c r="I494" s="58"/>
    </row>
    <row r="495" spans="2:9" ht="15.75" thickBot="1" x14ac:dyDescent="0.3">
      <c r="B495" s="72" t="str">
        <f t="shared" si="42"/>
        <v/>
      </c>
      <c r="C495" s="73" t="str">
        <f t="shared" si="43"/>
        <v/>
      </c>
      <c r="D495" s="76" t="str">
        <f t="shared" si="44"/>
        <v/>
      </c>
      <c r="E495" s="75" t="str">
        <f t="shared" si="45"/>
        <v/>
      </c>
      <c r="F495" s="75" t="str">
        <f t="shared" si="46"/>
        <v/>
      </c>
      <c r="G495" s="75" t="str">
        <f t="shared" si="47"/>
        <v/>
      </c>
      <c r="H495" s="58"/>
      <c r="I495" s="58"/>
    </row>
    <row r="496" spans="2:9" ht="15.75" thickBot="1" x14ac:dyDescent="0.3">
      <c r="B496" s="72" t="str">
        <f t="shared" si="42"/>
        <v/>
      </c>
      <c r="C496" s="73" t="str">
        <f t="shared" si="43"/>
        <v/>
      </c>
      <c r="D496" s="76" t="str">
        <f t="shared" si="44"/>
        <v/>
      </c>
      <c r="E496" s="75" t="str">
        <f t="shared" si="45"/>
        <v/>
      </c>
      <c r="F496" s="75" t="str">
        <f t="shared" si="46"/>
        <v/>
      </c>
      <c r="G496" s="75" t="str">
        <f t="shared" si="47"/>
        <v/>
      </c>
      <c r="H496" s="58"/>
      <c r="I496" s="58"/>
    </row>
    <row r="497" spans="2:9" ht="15.75" thickBot="1" x14ac:dyDescent="0.3">
      <c r="B497" s="72" t="str">
        <f t="shared" si="42"/>
        <v/>
      </c>
      <c r="C497" s="73" t="str">
        <f t="shared" si="43"/>
        <v/>
      </c>
      <c r="D497" s="76" t="str">
        <f t="shared" si="44"/>
        <v/>
      </c>
      <c r="E497" s="75" t="str">
        <f t="shared" si="45"/>
        <v/>
      </c>
      <c r="F497" s="75" t="str">
        <f t="shared" si="46"/>
        <v/>
      </c>
      <c r="G497" s="75" t="str">
        <f t="shared" si="47"/>
        <v/>
      </c>
      <c r="H497" s="58"/>
      <c r="I497" s="58"/>
    </row>
    <row r="498" spans="2:9" ht="15.75" thickBot="1" x14ac:dyDescent="0.3">
      <c r="B498" s="72" t="str">
        <f t="shared" si="42"/>
        <v/>
      </c>
      <c r="C498" s="73" t="str">
        <f t="shared" si="43"/>
        <v/>
      </c>
      <c r="D498" s="76" t="str">
        <f t="shared" si="44"/>
        <v/>
      </c>
      <c r="E498" s="75" t="str">
        <f t="shared" si="45"/>
        <v/>
      </c>
      <c r="F498" s="75" t="str">
        <f t="shared" si="46"/>
        <v/>
      </c>
      <c r="G498" s="75" t="str">
        <f t="shared" si="47"/>
        <v/>
      </c>
      <c r="H498" s="58"/>
      <c r="I498" s="58"/>
    </row>
    <row r="499" spans="2:9" ht="15.75" thickBot="1" x14ac:dyDescent="0.3">
      <c r="B499" s="72" t="str">
        <f t="shared" si="42"/>
        <v/>
      </c>
      <c r="C499" s="73" t="str">
        <f t="shared" si="43"/>
        <v/>
      </c>
      <c r="D499" s="76" t="str">
        <f t="shared" si="44"/>
        <v/>
      </c>
      <c r="E499" s="75" t="str">
        <f t="shared" si="45"/>
        <v/>
      </c>
      <c r="F499" s="75" t="str">
        <f t="shared" si="46"/>
        <v/>
      </c>
      <c r="G499" s="75" t="str">
        <f t="shared" si="47"/>
        <v/>
      </c>
      <c r="H499" s="58"/>
      <c r="I499" s="58"/>
    </row>
    <row r="500" spans="2:9" ht="15.75" thickBot="1" x14ac:dyDescent="0.3">
      <c r="B500" s="72" t="str">
        <f t="shared" si="42"/>
        <v/>
      </c>
      <c r="C500" s="73" t="str">
        <f t="shared" si="43"/>
        <v/>
      </c>
      <c r="D500" s="76" t="str">
        <f t="shared" si="44"/>
        <v/>
      </c>
      <c r="E500" s="75" t="str">
        <f t="shared" si="45"/>
        <v/>
      </c>
      <c r="F500" s="75" t="str">
        <f t="shared" si="46"/>
        <v/>
      </c>
      <c r="G500" s="75" t="str">
        <f t="shared" si="47"/>
        <v/>
      </c>
      <c r="H500" s="58"/>
      <c r="I500" s="58"/>
    </row>
    <row r="501" spans="2:9" ht="15.75" thickBot="1" x14ac:dyDescent="0.3">
      <c r="B501" s="72" t="str">
        <f t="shared" si="42"/>
        <v/>
      </c>
      <c r="C501" s="73" t="str">
        <f t="shared" si="43"/>
        <v/>
      </c>
      <c r="D501" s="76" t="str">
        <f t="shared" si="44"/>
        <v/>
      </c>
      <c r="E501" s="75" t="str">
        <f t="shared" si="45"/>
        <v/>
      </c>
      <c r="F501" s="75" t="str">
        <f t="shared" si="46"/>
        <v/>
      </c>
      <c r="G501" s="75" t="str">
        <f t="shared" si="47"/>
        <v/>
      </c>
      <c r="H501" s="58"/>
      <c r="I501" s="58"/>
    </row>
    <row r="502" spans="2:9" ht="15.75" thickBot="1" x14ac:dyDescent="0.3">
      <c r="B502" s="72" t="str">
        <f t="shared" si="42"/>
        <v/>
      </c>
      <c r="C502" s="73" t="str">
        <f t="shared" si="43"/>
        <v/>
      </c>
      <c r="D502" s="76" t="str">
        <f t="shared" si="44"/>
        <v/>
      </c>
      <c r="E502" s="75" t="str">
        <f t="shared" si="45"/>
        <v/>
      </c>
      <c r="F502" s="75" t="str">
        <f t="shared" si="46"/>
        <v/>
      </c>
      <c r="G502" s="75" t="str">
        <f t="shared" si="47"/>
        <v/>
      </c>
      <c r="H502" s="58"/>
      <c r="I502" s="58"/>
    </row>
    <row r="503" spans="2:9" ht="15.75" thickBot="1" x14ac:dyDescent="0.3">
      <c r="B503" s="72" t="str">
        <f t="shared" si="42"/>
        <v/>
      </c>
      <c r="C503" s="73" t="str">
        <f t="shared" si="43"/>
        <v/>
      </c>
      <c r="D503" s="76" t="str">
        <f t="shared" si="44"/>
        <v/>
      </c>
      <c r="E503" s="75" t="str">
        <f t="shared" si="45"/>
        <v/>
      </c>
      <c r="F503" s="75" t="str">
        <f t="shared" si="46"/>
        <v/>
      </c>
      <c r="G503" s="75" t="str">
        <f t="shared" si="47"/>
        <v/>
      </c>
      <c r="H503" s="58"/>
      <c r="I503" s="58"/>
    </row>
    <row r="504" spans="2:9" ht="15.75" thickBot="1" x14ac:dyDescent="0.3">
      <c r="B504" s="72" t="str">
        <f t="shared" si="42"/>
        <v/>
      </c>
      <c r="C504" s="73" t="str">
        <f t="shared" si="43"/>
        <v/>
      </c>
      <c r="D504" s="76" t="str">
        <f t="shared" si="44"/>
        <v/>
      </c>
      <c r="E504" s="75" t="str">
        <f t="shared" si="45"/>
        <v/>
      </c>
      <c r="F504" s="75" t="str">
        <f t="shared" si="46"/>
        <v/>
      </c>
      <c r="G504" s="75" t="str">
        <f t="shared" si="47"/>
        <v/>
      </c>
      <c r="H504" s="58"/>
      <c r="I504" s="58"/>
    </row>
    <row r="505" spans="2:9" ht="15.75" thickBot="1" x14ac:dyDescent="0.3">
      <c r="B505" s="72" t="str">
        <f t="shared" si="42"/>
        <v/>
      </c>
      <c r="C505" s="73" t="str">
        <f t="shared" si="43"/>
        <v/>
      </c>
      <c r="D505" s="76" t="str">
        <f t="shared" si="44"/>
        <v/>
      </c>
      <c r="E505" s="75" t="str">
        <f t="shared" si="45"/>
        <v/>
      </c>
      <c r="F505" s="75" t="str">
        <f t="shared" si="46"/>
        <v/>
      </c>
      <c r="G505" s="75" t="str">
        <f t="shared" si="47"/>
        <v/>
      </c>
      <c r="H505" s="58"/>
      <c r="I505" s="58"/>
    </row>
    <row r="506" spans="2:9" ht="15.75" thickBot="1" x14ac:dyDescent="0.3">
      <c r="B506" s="72" t="str">
        <f t="shared" si="42"/>
        <v/>
      </c>
      <c r="C506" s="73" t="str">
        <f t="shared" si="43"/>
        <v/>
      </c>
      <c r="D506" s="76" t="str">
        <f t="shared" si="44"/>
        <v/>
      </c>
      <c r="E506" s="75" t="str">
        <f t="shared" si="45"/>
        <v/>
      </c>
      <c r="F506" s="75" t="str">
        <f t="shared" si="46"/>
        <v/>
      </c>
      <c r="G506" s="75" t="str">
        <f t="shared" si="47"/>
        <v/>
      </c>
      <c r="H506" s="58"/>
      <c r="I506" s="58"/>
    </row>
    <row r="507" spans="2:9" ht="15.75" thickBot="1" x14ac:dyDescent="0.3">
      <c r="B507" s="72" t="str">
        <f t="shared" si="42"/>
        <v/>
      </c>
      <c r="C507" s="73" t="str">
        <f t="shared" si="43"/>
        <v/>
      </c>
      <c r="D507" s="76" t="str">
        <f t="shared" si="44"/>
        <v/>
      </c>
      <c r="E507" s="75" t="str">
        <f t="shared" si="45"/>
        <v/>
      </c>
      <c r="F507" s="75" t="str">
        <f t="shared" si="46"/>
        <v/>
      </c>
      <c r="G507" s="75" t="str">
        <f t="shared" si="47"/>
        <v/>
      </c>
      <c r="H507" s="58"/>
      <c r="I507" s="58"/>
    </row>
    <row r="508" spans="2:9" ht="15.75" thickBot="1" x14ac:dyDescent="0.3">
      <c r="B508" s="72" t="str">
        <f t="shared" si="42"/>
        <v/>
      </c>
      <c r="C508" s="73" t="str">
        <f t="shared" si="43"/>
        <v/>
      </c>
      <c r="D508" s="76" t="str">
        <f t="shared" si="44"/>
        <v/>
      </c>
      <c r="E508" s="75" t="str">
        <f t="shared" si="45"/>
        <v/>
      </c>
      <c r="F508" s="75" t="str">
        <f t="shared" si="46"/>
        <v/>
      </c>
      <c r="G508" s="75" t="str">
        <f t="shared" si="47"/>
        <v/>
      </c>
      <c r="H508" s="58"/>
      <c r="I508" s="58"/>
    </row>
    <row r="509" spans="2:9" ht="15.75" thickBot="1" x14ac:dyDescent="0.3">
      <c r="B509" s="72" t="str">
        <f t="shared" si="42"/>
        <v/>
      </c>
      <c r="C509" s="73" t="str">
        <f t="shared" si="43"/>
        <v/>
      </c>
      <c r="D509" s="76" t="str">
        <f t="shared" si="44"/>
        <v/>
      </c>
      <c r="E509" s="75" t="str">
        <f t="shared" si="45"/>
        <v/>
      </c>
      <c r="F509" s="75" t="str">
        <f t="shared" si="46"/>
        <v/>
      </c>
      <c r="G509" s="75" t="str">
        <f t="shared" si="47"/>
        <v/>
      </c>
      <c r="H509" s="58"/>
      <c r="I509" s="58"/>
    </row>
    <row r="510" spans="2:9" ht="15.75" thickBot="1" x14ac:dyDescent="0.3">
      <c r="B510" s="72" t="str">
        <f t="shared" si="42"/>
        <v/>
      </c>
      <c r="C510" s="73" t="str">
        <f t="shared" si="43"/>
        <v/>
      </c>
      <c r="D510" s="76" t="str">
        <f t="shared" si="44"/>
        <v/>
      </c>
      <c r="E510" s="75" t="str">
        <f t="shared" si="45"/>
        <v/>
      </c>
      <c r="F510" s="75" t="str">
        <f t="shared" si="46"/>
        <v/>
      </c>
      <c r="G510" s="75" t="str">
        <f t="shared" si="47"/>
        <v/>
      </c>
      <c r="H510" s="58"/>
      <c r="I510" s="58"/>
    </row>
    <row r="511" spans="2:9" ht="15.75" thickBot="1" x14ac:dyDescent="0.3">
      <c r="B511" s="72" t="str">
        <f t="shared" si="42"/>
        <v/>
      </c>
      <c r="C511" s="73" t="str">
        <f t="shared" si="43"/>
        <v/>
      </c>
      <c r="D511" s="76" t="str">
        <f t="shared" si="44"/>
        <v/>
      </c>
      <c r="E511" s="75" t="str">
        <f t="shared" si="45"/>
        <v/>
      </c>
      <c r="F511" s="75" t="str">
        <f t="shared" si="46"/>
        <v/>
      </c>
      <c r="G511" s="75" t="str">
        <f t="shared" si="47"/>
        <v/>
      </c>
      <c r="H511" s="58"/>
      <c r="I511" s="58"/>
    </row>
    <row r="512" spans="2:9" ht="15.75" thickBot="1" x14ac:dyDescent="0.3">
      <c r="B512" s="72" t="str">
        <f t="shared" si="42"/>
        <v/>
      </c>
      <c r="C512" s="73" t="str">
        <f t="shared" si="43"/>
        <v/>
      </c>
      <c r="D512" s="76" t="str">
        <f t="shared" si="44"/>
        <v/>
      </c>
      <c r="E512" s="75" t="str">
        <f t="shared" si="45"/>
        <v/>
      </c>
      <c r="F512" s="75" t="str">
        <f t="shared" si="46"/>
        <v/>
      </c>
      <c r="G512" s="75" t="str">
        <f t="shared" si="47"/>
        <v/>
      </c>
      <c r="H512" s="58"/>
      <c r="I512" s="58"/>
    </row>
    <row r="513" spans="2:9" ht="15.75" thickBot="1" x14ac:dyDescent="0.3">
      <c r="B513" s="72" t="str">
        <f t="shared" si="42"/>
        <v/>
      </c>
      <c r="C513" s="73" t="str">
        <f t="shared" si="43"/>
        <v/>
      </c>
      <c r="D513" s="76" t="str">
        <f t="shared" si="44"/>
        <v/>
      </c>
      <c r="E513" s="75" t="str">
        <f t="shared" si="45"/>
        <v/>
      </c>
      <c r="F513" s="75" t="str">
        <f t="shared" si="46"/>
        <v/>
      </c>
      <c r="G513" s="75" t="str">
        <f t="shared" si="47"/>
        <v/>
      </c>
      <c r="H513" s="58"/>
      <c r="I513" s="58"/>
    </row>
    <row r="514" spans="2:9" ht="15.75" thickBot="1" x14ac:dyDescent="0.3">
      <c r="B514" s="72" t="str">
        <f t="shared" si="42"/>
        <v/>
      </c>
      <c r="C514" s="73" t="str">
        <f t="shared" si="43"/>
        <v/>
      </c>
      <c r="D514" s="76" t="str">
        <f t="shared" si="44"/>
        <v/>
      </c>
      <c r="E514" s="75" t="str">
        <f t="shared" si="45"/>
        <v/>
      </c>
      <c r="F514" s="75" t="str">
        <f t="shared" si="46"/>
        <v/>
      </c>
      <c r="G514" s="75" t="str">
        <f t="shared" si="47"/>
        <v/>
      </c>
      <c r="H514" s="58"/>
      <c r="I514" s="58"/>
    </row>
    <row r="515" spans="2:9" ht="15.75" thickBot="1" x14ac:dyDescent="0.3">
      <c r="B515" s="72" t="str">
        <f t="shared" si="42"/>
        <v/>
      </c>
      <c r="C515" s="73" t="str">
        <f t="shared" si="43"/>
        <v/>
      </c>
      <c r="D515" s="76" t="str">
        <f t="shared" si="44"/>
        <v/>
      </c>
      <c r="E515" s="75" t="str">
        <f t="shared" si="45"/>
        <v/>
      </c>
      <c r="F515" s="75" t="str">
        <f t="shared" si="46"/>
        <v/>
      </c>
      <c r="G515" s="75" t="str">
        <f t="shared" si="47"/>
        <v/>
      </c>
      <c r="H515" s="58"/>
      <c r="I515" s="58"/>
    </row>
    <row r="516" spans="2:9" ht="15.75" thickBot="1" x14ac:dyDescent="0.3">
      <c r="B516" s="72" t="str">
        <f t="shared" si="42"/>
        <v/>
      </c>
      <c r="C516" s="73" t="str">
        <f t="shared" si="43"/>
        <v/>
      </c>
      <c r="D516" s="76" t="str">
        <f t="shared" si="44"/>
        <v/>
      </c>
      <c r="E516" s="75" t="str">
        <f t="shared" si="45"/>
        <v/>
      </c>
      <c r="F516" s="75" t="str">
        <f t="shared" si="46"/>
        <v/>
      </c>
      <c r="G516" s="75" t="str">
        <f t="shared" si="47"/>
        <v/>
      </c>
      <c r="H516" s="58"/>
      <c r="I516" s="58"/>
    </row>
    <row r="517" spans="2:9" ht="15.75" thickBot="1" x14ac:dyDescent="0.3">
      <c r="B517" s="72" t="str">
        <f t="shared" si="42"/>
        <v/>
      </c>
      <c r="C517" s="73" t="str">
        <f t="shared" si="43"/>
        <v/>
      </c>
      <c r="D517" s="76" t="str">
        <f t="shared" si="44"/>
        <v/>
      </c>
      <c r="E517" s="75" t="str">
        <f t="shared" si="45"/>
        <v/>
      </c>
      <c r="F517" s="75" t="str">
        <f t="shared" si="46"/>
        <v/>
      </c>
      <c r="G517" s="75" t="str">
        <f t="shared" si="47"/>
        <v/>
      </c>
      <c r="H517" s="58"/>
      <c r="I517" s="58"/>
    </row>
    <row r="518" spans="2:9" ht="15.75" thickBot="1" x14ac:dyDescent="0.3">
      <c r="B518" s="72" t="str">
        <f t="shared" si="42"/>
        <v/>
      </c>
      <c r="C518" s="73" t="str">
        <f t="shared" si="43"/>
        <v/>
      </c>
      <c r="D518" s="76" t="str">
        <f t="shared" si="44"/>
        <v/>
      </c>
      <c r="E518" s="75" t="str">
        <f t="shared" si="45"/>
        <v/>
      </c>
      <c r="F518" s="75" t="str">
        <f t="shared" si="46"/>
        <v/>
      </c>
      <c r="G518" s="75" t="str">
        <f t="shared" si="47"/>
        <v/>
      </c>
      <c r="H518" s="58"/>
      <c r="I518" s="58"/>
    </row>
    <row r="519" spans="2:9" ht="15.75" thickBot="1" x14ac:dyDescent="0.3">
      <c r="B519" s="72" t="str">
        <f t="shared" si="42"/>
        <v/>
      </c>
      <c r="C519" s="73" t="str">
        <f t="shared" si="43"/>
        <v/>
      </c>
      <c r="D519" s="76" t="str">
        <f t="shared" si="44"/>
        <v/>
      </c>
      <c r="E519" s="75" t="str">
        <f t="shared" si="45"/>
        <v/>
      </c>
      <c r="F519" s="75" t="str">
        <f t="shared" si="46"/>
        <v/>
      </c>
      <c r="G519" s="75" t="str">
        <f t="shared" si="47"/>
        <v/>
      </c>
      <c r="H519" s="58"/>
      <c r="I519" s="58"/>
    </row>
    <row r="520" spans="2:9" ht="15.75" thickBot="1" x14ac:dyDescent="0.3">
      <c r="B520" s="72" t="str">
        <f t="shared" si="42"/>
        <v/>
      </c>
      <c r="C520" s="73" t="str">
        <f t="shared" si="43"/>
        <v/>
      </c>
      <c r="D520" s="76" t="str">
        <f t="shared" si="44"/>
        <v/>
      </c>
      <c r="E520" s="75" t="str">
        <f t="shared" si="45"/>
        <v/>
      </c>
      <c r="F520" s="75" t="str">
        <f t="shared" si="46"/>
        <v/>
      </c>
      <c r="G520" s="75" t="str">
        <f t="shared" si="47"/>
        <v/>
      </c>
      <c r="H520" s="58"/>
      <c r="I520" s="58"/>
    </row>
    <row r="521" spans="2:9" ht="15.75" thickBot="1" x14ac:dyDescent="0.3">
      <c r="B521" s="72" t="str">
        <f t="shared" si="42"/>
        <v/>
      </c>
      <c r="C521" s="73" t="str">
        <f t="shared" si="43"/>
        <v/>
      </c>
      <c r="D521" s="76" t="str">
        <f t="shared" si="44"/>
        <v/>
      </c>
      <c r="E521" s="75" t="str">
        <f t="shared" si="45"/>
        <v/>
      </c>
      <c r="F521" s="75" t="str">
        <f t="shared" si="46"/>
        <v/>
      </c>
      <c r="G521" s="75" t="str">
        <f t="shared" si="47"/>
        <v/>
      </c>
      <c r="H521" s="58"/>
      <c r="I521" s="58"/>
    </row>
    <row r="522" spans="2:9" ht="15.75" thickBot="1" x14ac:dyDescent="0.3">
      <c r="B522" s="72" t="str">
        <f t="shared" si="42"/>
        <v/>
      </c>
      <c r="C522" s="73" t="str">
        <f t="shared" si="43"/>
        <v/>
      </c>
      <c r="D522" s="76" t="str">
        <f t="shared" si="44"/>
        <v/>
      </c>
      <c r="E522" s="75" t="str">
        <f t="shared" si="45"/>
        <v/>
      </c>
      <c r="F522" s="75" t="str">
        <f t="shared" si="46"/>
        <v/>
      </c>
      <c r="G522" s="75" t="str">
        <f t="shared" si="47"/>
        <v/>
      </c>
      <c r="H522" s="58"/>
      <c r="I522" s="58"/>
    </row>
    <row r="523" spans="2:9" ht="15.75" thickBot="1" x14ac:dyDescent="0.3">
      <c r="B523" s="72" t="str">
        <f t="shared" si="42"/>
        <v/>
      </c>
      <c r="C523" s="73" t="str">
        <f t="shared" si="43"/>
        <v/>
      </c>
      <c r="D523" s="76" t="str">
        <f t="shared" si="44"/>
        <v/>
      </c>
      <c r="E523" s="75" t="str">
        <f t="shared" si="45"/>
        <v/>
      </c>
      <c r="F523" s="75" t="str">
        <f t="shared" si="46"/>
        <v/>
      </c>
      <c r="G523" s="75" t="str">
        <f t="shared" si="47"/>
        <v/>
      </c>
      <c r="H523" s="58"/>
      <c r="I523" s="58"/>
    </row>
    <row r="524" spans="2:9" ht="15.75" thickBot="1" x14ac:dyDescent="0.3">
      <c r="B524" s="72" t="str">
        <f t="shared" si="42"/>
        <v/>
      </c>
      <c r="C524" s="73" t="str">
        <f t="shared" si="43"/>
        <v/>
      </c>
      <c r="D524" s="76" t="str">
        <f t="shared" si="44"/>
        <v/>
      </c>
      <c r="E524" s="75" t="str">
        <f t="shared" si="45"/>
        <v/>
      </c>
      <c r="F524" s="75" t="str">
        <f t="shared" si="46"/>
        <v/>
      </c>
      <c r="G524" s="75" t="str">
        <f t="shared" si="47"/>
        <v/>
      </c>
      <c r="H524" s="58"/>
      <c r="I524" s="58"/>
    </row>
    <row r="525" spans="2:9" ht="15.75" thickBot="1" x14ac:dyDescent="0.3">
      <c r="B525" s="72" t="str">
        <f t="shared" si="42"/>
        <v/>
      </c>
      <c r="C525" s="73" t="str">
        <f t="shared" si="43"/>
        <v/>
      </c>
      <c r="D525" s="76" t="str">
        <f t="shared" si="44"/>
        <v/>
      </c>
      <c r="E525" s="75" t="str">
        <f t="shared" si="45"/>
        <v/>
      </c>
      <c r="F525" s="75" t="str">
        <f t="shared" si="46"/>
        <v/>
      </c>
      <c r="G525" s="75" t="str">
        <f t="shared" si="47"/>
        <v/>
      </c>
      <c r="H525" s="58"/>
      <c r="I525" s="58"/>
    </row>
    <row r="526" spans="2:9" ht="15.75" thickBot="1" x14ac:dyDescent="0.3">
      <c r="B526" s="72" t="str">
        <f t="shared" si="42"/>
        <v/>
      </c>
      <c r="C526" s="73" t="str">
        <f t="shared" si="43"/>
        <v/>
      </c>
      <c r="D526" s="76" t="str">
        <f t="shared" si="44"/>
        <v/>
      </c>
      <c r="E526" s="75" t="str">
        <f t="shared" si="45"/>
        <v/>
      </c>
      <c r="F526" s="75" t="str">
        <f t="shared" si="46"/>
        <v/>
      </c>
      <c r="G526" s="75" t="str">
        <f t="shared" si="47"/>
        <v/>
      </c>
      <c r="H526" s="58"/>
      <c r="I526" s="58"/>
    </row>
    <row r="527" spans="2:9" ht="15.75" thickBot="1" x14ac:dyDescent="0.3">
      <c r="B527" s="72" t="str">
        <f t="shared" si="42"/>
        <v/>
      </c>
      <c r="C527" s="73" t="str">
        <f t="shared" si="43"/>
        <v/>
      </c>
      <c r="D527" s="76" t="str">
        <f t="shared" si="44"/>
        <v/>
      </c>
      <c r="E527" s="75" t="str">
        <f t="shared" si="45"/>
        <v/>
      </c>
      <c r="F527" s="75" t="str">
        <f t="shared" si="46"/>
        <v/>
      </c>
      <c r="G527" s="75" t="str">
        <f t="shared" si="47"/>
        <v/>
      </c>
      <c r="H527" s="58"/>
      <c r="I527" s="58"/>
    </row>
    <row r="528" spans="2:9" ht="15.75" thickBot="1" x14ac:dyDescent="0.3">
      <c r="B528" s="72" t="str">
        <f t="shared" si="42"/>
        <v/>
      </c>
      <c r="C528" s="73" t="str">
        <f t="shared" si="43"/>
        <v/>
      </c>
      <c r="D528" s="76" t="str">
        <f t="shared" si="44"/>
        <v/>
      </c>
      <c r="E528" s="75" t="str">
        <f t="shared" si="45"/>
        <v/>
      </c>
      <c r="F528" s="75" t="str">
        <f t="shared" si="46"/>
        <v/>
      </c>
      <c r="G528" s="75" t="str">
        <f t="shared" si="47"/>
        <v/>
      </c>
      <c r="H528" s="58"/>
      <c r="I528" s="58"/>
    </row>
    <row r="529" spans="2:9" ht="15.75" thickBot="1" x14ac:dyDescent="0.3">
      <c r="B529" s="72" t="str">
        <f t="shared" si="42"/>
        <v/>
      </c>
      <c r="C529" s="73" t="str">
        <f t="shared" si="43"/>
        <v/>
      </c>
      <c r="D529" s="76" t="str">
        <f t="shared" si="44"/>
        <v/>
      </c>
      <c r="E529" s="75" t="str">
        <f t="shared" si="45"/>
        <v/>
      </c>
      <c r="F529" s="75" t="str">
        <f t="shared" si="46"/>
        <v/>
      </c>
      <c r="G529" s="75" t="str">
        <f t="shared" si="47"/>
        <v/>
      </c>
      <c r="H529" s="58"/>
      <c r="I529" s="58"/>
    </row>
    <row r="530" spans="2:9" ht="15.75" thickBot="1" x14ac:dyDescent="0.3">
      <c r="B530" s="72" t="str">
        <f t="shared" si="42"/>
        <v/>
      </c>
      <c r="C530" s="73" t="str">
        <f t="shared" si="43"/>
        <v/>
      </c>
      <c r="D530" s="76" t="str">
        <f t="shared" si="44"/>
        <v/>
      </c>
      <c r="E530" s="75" t="str">
        <f t="shared" si="45"/>
        <v/>
      </c>
      <c r="F530" s="75" t="str">
        <f t="shared" si="46"/>
        <v/>
      </c>
      <c r="G530" s="75" t="str">
        <f t="shared" si="47"/>
        <v/>
      </c>
      <c r="H530" s="58"/>
      <c r="I530" s="58"/>
    </row>
    <row r="531" spans="2:9" ht="15.75" thickBot="1" x14ac:dyDescent="0.3">
      <c r="B531" s="72" t="str">
        <f t="shared" ref="B531:B594" si="48">IFERROR(IF(G530&lt;=0,"",B530+1),"")</f>
        <v/>
      </c>
      <c r="C531" s="73" t="str">
        <f t="shared" ref="C531:C594" si="49">IF($E$9="End of the Period",IF(B531="","",IF(OR(payment_frequency="Weekly",payment_frequency="Bi-weekly",payment_frequency="Semi-monthly"),first_payment_date+B531*VLOOKUP(payment_frequency,periodic_table,2,0),EDATE(first_payment_date,B531*VLOOKUP(payment_frequency,periodic_table,2,0)))),IF(B531="","",IF(OR(payment_frequency="Weekly",payment_frequency="Bi-weekly",payment_frequency="Semi-monthly"),first_payment_date+(B531-1)*VLOOKUP(payment_frequency,periodic_table,2,0),EDATE(first_payment_date,(B531-1)*VLOOKUP(payment_frequency,periodic_table,2,0)))))</f>
        <v/>
      </c>
      <c r="D531" s="76" t="str">
        <f t="shared" ref="D531:D594" si="50">IF(B531="","",IF(G530&lt;payment,G530*(1+rate),payment))</f>
        <v/>
      </c>
      <c r="E531" s="75" t="str">
        <f t="shared" ref="E531:E594" si="51">IF(AND(payment_type=1,B531=1),0,IF(B531="","",G530*rate))</f>
        <v/>
      </c>
      <c r="F531" s="75" t="str">
        <f t="shared" si="46"/>
        <v/>
      </c>
      <c r="G531" s="75" t="str">
        <f t="shared" si="47"/>
        <v/>
      </c>
      <c r="H531" s="58"/>
      <c r="I531" s="58"/>
    </row>
    <row r="532" spans="2:9" ht="15.75" thickBot="1" x14ac:dyDescent="0.3">
      <c r="B532" s="72" t="str">
        <f t="shared" si="48"/>
        <v/>
      </c>
      <c r="C532" s="73" t="str">
        <f t="shared" si="49"/>
        <v/>
      </c>
      <c r="D532" s="76" t="str">
        <f t="shared" si="50"/>
        <v/>
      </c>
      <c r="E532" s="75" t="str">
        <f t="shared" si="51"/>
        <v/>
      </c>
      <c r="F532" s="75" t="str">
        <f t="shared" ref="F532:F595" si="52">IF(B532="","",D532-E532)</f>
        <v/>
      </c>
      <c r="G532" s="75" t="str">
        <f t="shared" ref="G532:G595" si="53">IFERROR(IF(F532&lt;=0,"",G531-F532),"")</f>
        <v/>
      </c>
      <c r="H532" s="58"/>
      <c r="I532" s="58"/>
    </row>
    <row r="533" spans="2:9" ht="15.75" thickBot="1" x14ac:dyDescent="0.3">
      <c r="B533" s="72" t="str">
        <f t="shared" si="48"/>
        <v/>
      </c>
      <c r="C533" s="73" t="str">
        <f t="shared" si="49"/>
        <v/>
      </c>
      <c r="D533" s="76" t="str">
        <f t="shared" si="50"/>
        <v/>
      </c>
      <c r="E533" s="75" t="str">
        <f t="shared" si="51"/>
        <v/>
      </c>
      <c r="F533" s="75" t="str">
        <f t="shared" si="52"/>
        <v/>
      </c>
      <c r="G533" s="75" t="str">
        <f t="shared" si="53"/>
        <v/>
      </c>
      <c r="H533" s="58"/>
      <c r="I533" s="58"/>
    </row>
    <row r="534" spans="2:9" ht="15.75" thickBot="1" x14ac:dyDescent="0.3">
      <c r="B534" s="72" t="str">
        <f t="shared" si="48"/>
        <v/>
      </c>
      <c r="C534" s="73" t="str">
        <f t="shared" si="49"/>
        <v/>
      </c>
      <c r="D534" s="76" t="str">
        <f t="shared" si="50"/>
        <v/>
      </c>
      <c r="E534" s="75" t="str">
        <f t="shared" si="51"/>
        <v/>
      </c>
      <c r="F534" s="75" t="str">
        <f t="shared" si="52"/>
        <v/>
      </c>
      <c r="G534" s="75" t="str">
        <f t="shared" si="53"/>
        <v/>
      </c>
      <c r="H534" s="58"/>
      <c r="I534" s="58"/>
    </row>
    <row r="535" spans="2:9" ht="15.75" thickBot="1" x14ac:dyDescent="0.3">
      <c r="B535" s="72" t="str">
        <f t="shared" si="48"/>
        <v/>
      </c>
      <c r="C535" s="73" t="str">
        <f t="shared" si="49"/>
        <v/>
      </c>
      <c r="D535" s="76" t="str">
        <f t="shared" si="50"/>
        <v/>
      </c>
      <c r="E535" s="75" t="str">
        <f t="shared" si="51"/>
        <v/>
      </c>
      <c r="F535" s="75" t="str">
        <f t="shared" si="52"/>
        <v/>
      </c>
      <c r="G535" s="75" t="str">
        <f t="shared" si="53"/>
        <v/>
      </c>
      <c r="H535" s="58"/>
      <c r="I535" s="58"/>
    </row>
    <row r="536" spans="2:9" ht="15.75" thickBot="1" x14ac:dyDescent="0.3">
      <c r="B536" s="72" t="str">
        <f t="shared" si="48"/>
        <v/>
      </c>
      <c r="C536" s="73" t="str">
        <f t="shared" si="49"/>
        <v/>
      </c>
      <c r="D536" s="76" t="str">
        <f t="shared" si="50"/>
        <v/>
      </c>
      <c r="E536" s="75" t="str">
        <f t="shared" si="51"/>
        <v/>
      </c>
      <c r="F536" s="75" t="str">
        <f t="shared" si="52"/>
        <v/>
      </c>
      <c r="G536" s="75" t="str">
        <f t="shared" si="53"/>
        <v/>
      </c>
      <c r="H536" s="58"/>
      <c r="I536" s="58"/>
    </row>
    <row r="537" spans="2:9" ht="15.75" thickBot="1" x14ac:dyDescent="0.3">
      <c r="B537" s="72" t="str">
        <f t="shared" si="48"/>
        <v/>
      </c>
      <c r="C537" s="73" t="str">
        <f t="shared" si="49"/>
        <v/>
      </c>
      <c r="D537" s="76" t="str">
        <f t="shared" si="50"/>
        <v/>
      </c>
      <c r="E537" s="75" t="str">
        <f t="shared" si="51"/>
        <v/>
      </c>
      <c r="F537" s="75" t="str">
        <f t="shared" si="52"/>
        <v/>
      </c>
      <c r="G537" s="75" t="str">
        <f t="shared" si="53"/>
        <v/>
      </c>
      <c r="H537" s="58"/>
      <c r="I537" s="58"/>
    </row>
    <row r="538" spans="2:9" ht="15.75" thickBot="1" x14ac:dyDescent="0.3">
      <c r="B538" s="72" t="str">
        <f t="shared" si="48"/>
        <v/>
      </c>
      <c r="C538" s="73" t="str">
        <f t="shared" si="49"/>
        <v/>
      </c>
      <c r="D538" s="76" t="str">
        <f t="shared" si="50"/>
        <v/>
      </c>
      <c r="E538" s="75" t="str">
        <f t="shared" si="51"/>
        <v/>
      </c>
      <c r="F538" s="75" t="str">
        <f t="shared" si="52"/>
        <v/>
      </c>
      <c r="G538" s="75" t="str">
        <f t="shared" si="53"/>
        <v/>
      </c>
      <c r="H538" s="58"/>
      <c r="I538" s="58"/>
    </row>
    <row r="539" spans="2:9" ht="15.75" thickBot="1" x14ac:dyDescent="0.3">
      <c r="B539" s="72" t="str">
        <f t="shared" si="48"/>
        <v/>
      </c>
      <c r="C539" s="73" t="str">
        <f t="shared" si="49"/>
        <v/>
      </c>
      <c r="D539" s="76" t="str">
        <f t="shared" si="50"/>
        <v/>
      </c>
      <c r="E539" s="75" t="str">
        <f t="shared" si="51"/>
        <v/>
      </c>
      <c r="F539" s="75" t="str">
        <f t="shared" si="52"/>
        <v/>
      </c>
      <c r="G539" s="75" t="str">
        <f t="shared" si="53"/>
        <v/>
      </c>
      <c r="H539" s="58"/>
      <c r="I539" s="58"/>
    </row>
    <row r="540" spans="2:9" ht="15.75" thickBot="1" x14ac:dyDescent="0.3">
      <c r="B540" s="72" t="str">
        <f t="shared" si="48"/>
        <v/>
      </c>
      <c r="C540" s="73" t="str">
        <f t="shared" si="49"/>
        <v/>
      </c>
      <c r="D540" s="76" t="str">
        <f t="shared" si="50"/>
        <v/>
      </c>
      <c r="E540" s="75" t="str">
        <f t="shared" si="51"/>
        <v/>
      </c>
      <c r="F540" s="75" t="str">
        <f t="shared" si="52"/>
        <v/>
      </c>
      <c r="G540" s="75" t="str">
        <f t="shared" si="53"/>
        <v/>
      </c>
      <c r="H540" s="58"/>
      <c r="I540" s="58"/>
    </row>
    <row r="541" spans="2:9" ht="15.75" thickBot="1" x14ac:dyDescent="0.3">
      <c r="B541" s="72" t="str">
        <f t="shared" si="48"/>
        <v/>
      </c>
      <c r="C541" s="73" t="str">
        <f t="shared" si="49"/>
        <v/>
      </c>
      <c r="D541" s="76" t="str">
        <f t="shared" si="50"/>
        <v/>
      </c>
      <c r="E541" s="75" t="str">
        <f t="shared" si="51"/>
        <v/>
      </c>
      <c r="F541" s="75" t="str">
        <f t="shared" si="52"/>
        <v/>
      </c>
      <c r="G541" s="75" t="str">
        <f t="shared" si="53"/>
        <v/>
      </c>
      <c r="H541" s="58"/>
      <c r="I541" s="58"/>
    </row>
    <row r="542" spans="2:9" ht="15.75" thickBot="1" x14ac:dyDescent="0.3">
      <c r="B542" s="72" t="str">
        <f t="shared" si="48"/>
        <v/>
      </c>
      <c r="C542" s="73" t="str">
        <f t="shared" si="49"/>
        <v/>
      </c>
      <c r="D542" s="76" t="str">
        <f t="shared" si="50"/>
        <v/>
      </c>
      <c r="E542" s="75" t="str">
        <f t="shared" si="51"/>
        <v/>
      </c>
      <c r="F542" s="75" t="str">
        <f t="shared" si="52"/>
        <v/>
      </c>
      <c r="G542" s="75" t="str">
        <f t="shared" si="53"/>
        <v/>
      </c>
      <c r="H542" s="58"/>
      <c r="I542" s="58"/>
    </row>
    <row r="543" spans="2:9" ht="15.75" thickBot="1" x14ac:dyDescent="0.3">
      <c r="B543" s="72" t="str">
        <f t="shared" si="48"/>
        <v/>
      </c>
      <c r="C543" s="73" t="str">
        <f t="shared" si="49"/>
        <v/>
      </c>
      <c r="D543" s="76" t="str">
        <f t="shared" si="50"/>
        <v/>
      </c>
      <c r="E543" s="75" t="str">
        <f t="shared" si="51"/>
        <v/>
      </c>
      <c r="F543" s="75" t="str">
        <f t="shared" si="52"/>
        <v/>
      </c>
      <c r="G543" s="75" t="str">
        <f t="shared" si="53"/>
        <v/>
      </c>
      <c r="H543" s="58"/>
      <c r="I543" s="58"/>
    </row>
    <row r="544" spans="2:9" ht="15.75" thickBot="1" x14ac:dyDescent="0.3">
      <c r="B544" s="72" t="str">
        <f t="shared" si="48"/>
        <v/>
      </c>
      <c r="C544" s="73" t="str">
        <f t="shared" si="49"/>
        <v/>
      </c>
      <c r="D544" s="76" t="str">
        <f t="shared" si="50"/>
        <v/>
      </c>
      <c r="E544" s="75" t="str">
        <f t="shared" si="51"/>
        <v/>
      </c>
      <c r="F544" s="75" t="str">
        <f t="shared" si="52"/>
        <v/>
      </c>
      <c r="G544" s="75" t="str">
        <f t="shared" si="53"/>
        <v/>
      </c>
      <c r="H544" s="58"/>
      <c r="I544" s="58"/>
    </row>
    <row r="545" spans="2:9" ht="15.75" thickBot="1" x14ac:dyDescent="0.3">
      <c r="B545" s="72" t="str">
        <f t="shared" si="48"/>
        <v/>
      </c>
      <c r="C545" s="73" t="str">
        <f t="shared" si="49"/>
        <v/>
      </c>
      <c r="D545" s="76" t="str">
        <f t="shared" si="50"/>
        <v/>
      </c>
      <c r="E545" s="75" t="str">
        <f t="shared" si="51"/>
        <v/>
      </c>
      <c r="F545" s="75" t="str">
        <f t="shared" si="52"/>
        <v/>
      </c>
      <c r="G545" s="75" t="str">
        <f t="shared" si="53"/>
        <v/>
      </c>
      <c r="H545" s="58"/>
      <c r="I545" s="58"/>
    </row>
    <row r="546" spans="2:9" ht="15.75" thickBot="1" x14ac:dyDescent="0.3">
      <c r="B546" s="72" t="str">
        <f t="shared" si="48"/>
        <v/>
      </c>
      <c r="C546" s="73" t="str">
        <f t="shared" si="49"/>
        <v/>
      </c>
      <c r="D546" s="76" t="str">
        <f t="shared" si="50"/>
        <v/>
      </c>
      <c r="E546" s="75" t="str">
        <f t="shared" si="51"/>
        <v/>
      </c>
      <c r="F546" s="75" t="str">
        <f t="shared" si="52"/>
        <v/>
      </c>
      <c r="G546" s="75" t="str">
        <f t="shared" si="53"/>
        <v/>
      </c>
      <c r="H546" s="58"/>
      <c r="I546" s="58"/>
    </row>
    <row r="547" spans="2:9" ht="15.75" thickBot="1" x14ac:dyDescent="0.3">
      <c r="B547" s="72" t="str">
        <f t="shared" si="48"/>
        <v/>
      </c>
      <c r="C547" s="73" t="str">
        <f t="shared" si="49"/>
        <v/>
      </c>
      <c r="D547" s="76" t="str">
        <f t="shared" si="50"/>
        <v/>
      </c>
      <c r="E547" s="75" t="str">
        <f t="shared" si="51"/>
        <v/>
      </c>
      <c r="F547" s="75" t="str">
        <f t="shared" si="52"/>
        <v/>
      </c>
      <c r="G547" s="75" t="str">
        <f t="shared" si="53"/>
        <v/>
      </c>
      <c r="H547" s="58"/>
      <c r="I547" s="58"/>
    </row>
    <row r="548" spans="2:9" ht="15.75" thickBot="1" x14ac:dyDescent="0.3">
      <c r="B548" s="72" t="str">
        <f t="shared" si="48"/>
        <v/>
      </c>
      <c r="C548" s="73" t="str">
        <f t="shared" si="49"/>
        <v/>
      </c>
      <c r="D548" s="76" t="str">
        <f t="shared" si="50"/>
        <v/>
      </c>
      <c r="E548" s="75" t="str">
        <f t="shared" si="51"/>
        <v/>
      </c>
      <c r="F548" s="75" t="str">
        <f t="shared" si="52"/>
        <v/>
      </c>
      <c r="G548" s="75" t="str">
        <f t="shared" si="53"/>
        <v/>
      </c>
      <c r="H548" s="58"/>
      <c r="I548" s="58"/>
    </row>
    <row r="549" spans="2:9" ht="15.75" thickBot="1" x14ac:dyDescent="0.3">
      <c r="B549" s="72" t="str">
        <f t="shared" si="48"/>
        <v/>
      </c>
      <c r="C549" s="73" t="str">
        <f t="shared" si="49"/>
        <v/>
      </c>
      <c r="D549" s="76" t="str">
        <f t="shared" si="50"/>
        <v/>
      </c>
      <c r="E549" s="75" t="str">
        <f t="shared" si="51"/>
        <v/>
      </c>
      <c r="F549" s="75" t="str">
        <f t="shared" si="52"/>
        <v/>
      </c>
      <c r="G549" s="75" t="str">
        <f t="shared" si="53"/>
        <v/>
      </c>
      <c r="H549" s="58"/>
      <c r="I549" s="58"/>
    </row>
    <row r="550" spans="2:9" ht="15.75" thickBot="1" x14ac:dyDescent="0.3">
      <c r="B550" s="72" t="str">
        <f t="shared" si="48"/>
        <v/>
      </c>
      <c r="C550" s="73" t="str">
        <f t="shared" si="49"/>
        <v/>
      </c>
      <c r="D550" s="76" t="str">
        <f t="shared" si="50"/>
        <v/>
      </c>
      <c r="E550" s="75" t="str">
        <f t="shared" si="51"/>
        <v/>
      </c>
      <c r="F550" s="75" t="str">
        <f t="shared" si="52"/>
        <v/>
      </c>
      <c r="G550" s="75" t="str">
        <f t="shared" si="53"/>
        <v/>
      </c>
      <c r="H550" s="58"/>
      <c r="I550" s="58"/>
    </row>
    <row r="551" spans="2:9" ht="15.75" thickBot="1" x14ac:dyDescent="0.3">
      <c r="B551" s="72" t="str">
        <f t="shared" si="48"/>
        <v/>
      </c>
      <c r="C551" s="73" t="str">
        <f t="shared" si="49"/>
        <v/>
      </c>
      <c r="D551" s="76" t="str">
        <f t="shared" si="50"/>
        <v/>
      </c>
      <c r="E551" s="75" t="str">
        <f t="shared" si="51"/>
        <v/>
      </c>
      <c r="F551" s="75" t="str">
        <f t="shared" si="52"/>
        <v/>
      </c>
      <c r="G551" s="75" t="str">
        <f t="shared" si="53"/>
        <v/>
      </c>
      <c r="H551" s="58"/>
      <c r="I551" s="58"/>
    </row>
    <row r="552" spans="2:9" ht="15.75" thickBot="1" x14ac:dyDescent="0.3">
      <c r="B552" s="72" t="str">
        <f t="shared" si="48"/>
        <v/>
      </c>
      <c r="C552" s="73" t="str">
        <f t="shared" si="49"/>
        <v/>
      </c>
      <c r="D552" s="76" t="str">
        <f t="shared" si="50"/>
        <v/>
      </c>
      <c r="E552" s="75" t="str">
        <f t="shared" si="51"/>
        <v/>
      </c>
      <c r="F552" s="75" t="str">
        <f t="shared" si="52"/>
        <v/>
      </c>
      <c r="G552" s="75" t="str">
        <f t="shared" si="53"/>
        <v/>
      </c>
      <c r="H552" s="58"/>
      <c r="I552" s="58"/>
    </row>
    <row r="553" spans="2:9" ht="15.75" thickBot="1" x14ac:dyDescent="0.3">
      <c r="B553" s="72" t="str">
        <f t="shared" si="48"/>
        <v/>
      </c>
      <c r="C553" s="73" t="str">
        <f t="shared" si="49"/>
        <v/>
      </c>
      <c r="D553" s="76" t="str">
        <f t="shared" si="50"/>
        <v/>
      </c>
      <c r="E553" s="75" t="str">
        <f t="shared" si="51"/>
        <v/>
      </c>
      <c r="F553" s="75" t="str">
        <f t="shared" si="52"/>
        <v/>
      </c>
      <c r="G553" s="75" t="str">
        <f t="shared" si="53"/>
        <v/>
      </c>
      <c r="H553" s="58"/>
      <c r="I553" s="58"/>
    </row>
    <row r="554" spans="2:9" ht="15.75" thickBot="1" x14ac:dyDescent="0.3">
      <c r="B554" s="72" t="str">
        <f t="shared" si="48"/>
        <v/>
      </c>
      <c r="C554" s="73" t="str">
        <f t="shared" si="49"/>
        <v/>
      </c>
      <c r="D554" s="76" t="str">
        <f t="shared" si="50"/>
        <v/>
      </c>
      <c r="E554" s="75" t="str">
        <f t="shared" si="51"/>
        <v/>
      </c>
      <c r="F554" s="75" t="str">
        <f t="shared" si="52"/>
        <v/>
      </c>
      <c r="G554" s="75" t="str">
        <f t="shared" si="53"/>
        <v/>
      </c>
      <c r="H554" s="58"/>
      <c r="I554" s="58"/>
    </row>
    <row r="555" spans="2:9" ht="15.75" thickBot="1" x14ac:dyDescent="0.3">
      <c r="B555" s="72" t="str">
        <f t="shared" si="48"/>
        <v/>
      </c>
      <c r="C555" s="73" t="str">
        <f t="shared" si="49"/>
        <v/>
      </c>
      <c r="D555" s="76" t="str">
        <f t="shared" si="50"/>
        <v/>
      </c>
      <c r="E555" s="75" t="str">
        <f t="shared" si="51"/>
        <v/>
      </c>
      <c r="F555" s="75" t="str">
        <f t="shared" si="52"/>
        <v/>
      </c>
      <c r="G555" s="75" t="str">
        <f t="shared" si="53"/>
        <v/>
      </c>
      <c r="H555" s="58"/>
      <c r="I555" s="58"/>
    </row>
    <row r="556" spans="2:9" ht="15.75" thickBot="1" x14ac:dyDescent="0.3">
      <c r="B556" s="72" t="str">
        <f t="shared" si="48"/>
        <v/>
      </c>
      <c r="C556" s="73" t="str">
        <f t="shared" si="49"/>
        <v/>
      </c>
      <c r="D556" s="76" t="str">
        <f t="shared" si="50"/>
        <v/>
      </c>
      <c r="E556" s="75" t="str">
        <f t="shared" si="51"/>
        <v/>
      </c>
      <c r="F556" s="75" t="str">
        <f t="shared" si="52"/>
        <v/>
      </c>
      <c r="G556" s="75" t="str">
        <f t="shared" si="53"/>
        <v/>
      </c>
      <c r="H556" s="58"/>
      <c r="I556" s="58"/>
    </row>
    <row r="557" spans="2:9" ht="15.75" thickBot="1" x14ac:dyDescent="0.3">
      <c r="B557" s="72" t="str">
        <f t="shared" si="48"/>
        <v/>
      </c>
      <c r="C557" s="73" t="str">
        <f t="shared" si="49"/>
        <v/>
      </c>
      <c r="D557" s="76" t="str">
        <f t="shared" si="50"/>
        <v/>
      </c>
      <c r="E557" s="75" t="str">
        <f t="shared" si="51"/>
        <v/>
      </c>
      <c r="F557" s="75" t="str">
        <f t="shared" si="52"/>
        <v/>
      </c>
      <c r="G557" s="75" t="str">
        <f t="shared" si="53"/>
        <v/>
      </c>
      <c r="H557" s="58"/>
      <c r="I557" s="58"/>
    </row>
    <row r="558" spans="2:9" ht="15.75" thickBot="1" x14ac:dyDescent="0.3">
      <c r="B558" s="72" t="str">
        <f t="shared" si="48"/>
        <v/>
      </c>
      <c r="C558" s="73" t="str">
        <f t="shared" si="49"/>
        <v/>
      </c>
      <c r="D558" s="76" t="str">
        <f t="shared" si="50"/>
        <v/>
      </c>
      <c r="E558" s="75" t="str">
        <f t="shared" si="51"/>
        <v/>
      </c>
      <c r="F558" s="75" t="str">
        <f t="shared" si="52"/>
        <v/>
      </c>
      <c r="G558" s="75" t="str">
        <f t="shared" si="53"/>
        <v/>
      </c>
      <c r="H558" s="58"/>
      <c r="I558" s="58"/>
    </row>
    <row r="559" spans="2:9" ht="15.75" thickBot="1" x14ac:dyDescent="0.3">
      <c r="B559" s="72" t="str">
        <f t="shared" si="48"/>
        <v/>
      </c>
      <c r="C559" s="73" t="str">
        <f t="shared" si="49"/>
        <v/>
      </c>
      <c r="D559" s="76" t="str">
        <f t="shared" si="50"/>
        <v/>
      </c>
      <c r="E559" s="75" t="str">
        <f t="shared" si="51"/>
        <v/>
      </c>
      <c r="F559" s="75" t="str">
        <f t="shared" si="52"/>
        <v/>
      </c>
      <c r="G559" s="75" t="str">
        <f t="shared" si="53"/>
        <v/>
      </c>
      <c r="H559" s="58"/>
      <c r="I559" s="58"/>
    </row>
    <row r="560" spans="2:9" ht="15.75" thickBot="1" x14ac:dyDescent="0.3">
      <c r="B560" s="72" t="str">
        <f t="shared" si="48"/>
        <v/>
      </c>
      <c r="C560" s="73" t="str">
        <f t="shared" si="49"/>
        <v/>
      </c>
      <c r="D560" s="76" t="str">
        <f t="shared" si="50"/>
        <v/>
      </c>
      <c r="E560" s="75" t="str">
        <f t="shared" si="51"/>
        <v/>
      </c>
      <c r="F560" s="75" t="str">
        <f t="shared" si="52"/>
        <v/>
      </c>
      <c r="G560" s="75" t="str">
        <f t="shared" si="53"/>
        <v/>
      </c>
      <c r="H560" s="58"/>
      <c r="I560" s="58"/>
    </row>
    <row r="561" spans="2:9" ht="15.75" thickBot="1" x14ac:dyDescent="0.3">
      <c r="B561" s="72" t="str">
        <f t="shared" si="48"/>
        <v/>
      </c>
      <c r="C561" s="73" t="str">
        <f t="shared" si="49"/>
        <v/>
      </c>
      <c r="D561" s="76" t="str">
        <f t="shared" si="50"/>
        <v/>
      </c>
      <c r="E561" s="75" t="str">
        <f t="shared" si="51"/>
        <v/>
      </c>
      <c r="F561" s="75" t="str">
        <f t="shared" si="52"/>
        <v/>
      </c>
      <c r="G561" s="75" t="str">
        <f t="shared" si="53"/>
        <v/>
      </c>
      <c r="H561" s="58"/>
      <c r="I561" s="58"/>
    </row>
    <row r="562" spans="2:9" ht="15.75" thickBot="1" x14ac:dyDescent="0.3">
      <c r="B562" s="72" t="str">
        <f t="shared" si="48"/>
        <v/>
      </c>
      <c r="C562" s="73" t="str">
        <f t="shared" si="49"/>
        <v/>
      </c>
      <c r="D562" s="76" t="str">
        <f t="shared" si="50"/>
        <v/>
      </c>
      <c r="E562" s="75" t="str">
        <f t="shared" si="51"/>
        <v/>
      </c>
      <c r="F562" s="75" t="str">
        <f t="shared" si="52"/>
        <v/>
      </c>
      <c r="G562" s="75" t="str">
        <f t="shared" si="53"/>
        <v/>
      </c>
      <c r="H562" s="58"/>
      <c r="I562" s="58"/>
    </row>
    <row r="563" spans="2:9" ht="15.75" thickBot="1" x14ac:dyDescent="0.3">
      <c r="B563" s="72" t="str">
        <f t="shared" si="48"/>
        <v/>
      </c>
      <c r="C563" s="73" t="str">
        <f t="shared" si="49"/>
        <v/>
      </c>
      <c r="D563" s="76" t="str">
        <f t="shared" si="50"/>
        <v/>
      </c>
      <c r="E563" s="75" t="str">
        <f t="shared" si="51"/>
        <v/>
      </c>
      <c r="F563" s="75" t="str">
        <f t="shared" si="52"/>
        <v/>
      </c>
      <c r="G563" s="75" t="str">
        <f t="shared" si="53"/>
        <v/>
      </c>
      <c r="H563" s="58"/>
      <c r="I563" s="58"/>
    </row>
    <row r="564" spans="2:9" ht="15.75" thickBot="1" x14ac:dyDescent="0.3">
      <c r="B564" s="72" t="str">
        <f t="shared" si="48"/>
        <v/>
      </c>
      <c r="C564" s="73" t="str">
        <f t="shared" si="49"/>
        <v/>
      </c>
      <c r="D564" s="76" t="str">
        <f t="shared" si="50"/>
        <v/>
      </c>
      <c r="E564" s="75" t="str">
        <f t="shared" si="51"/>
        <v/>
      </c>
      <c r="F564" s="75" t="str">
        <f t="shared" si="52"/>
        <v/>
      </c>
      <c r="G564" s="75" t="str">
        <f t="shared" si="53"/>
        <v/>
      </c>
      <c r="H564" s="58"/>
      <c r="I564" s="58"/>
    </row>
    <row r="565" spans="2:9" ht="15.75" thickBot="1" x14ac:dyDescent="0.3">
      <c r="B565" s="72" t="str">
        <f t="shared" si="48"/>
        <v/>
      </c>
      <c r="C565" s="73" t="str">
        <f t="shared" si="49"/>
        <v/>
      </c>
      <c r="D565" s="76" t="str">
        <f t="shared" si="50"/>
        <v/>
      </c>
      <c r="E565" s="75" t="str">
        <f t="shared" si="51"/>
        <v/>
      </c>
      <c r="F565" s="75" t="str">
        <f t="shared" si="52"/>
        <v/>
      </c>
      <c r="G565" s="75" t="str">
        <f t="shared" si="53"/>
        <v/>
      </c>
      <c r="H565" s="58"/>
      <c r="I565" s="58"/>
    </row>
    <row r="566" spans="2:9" ht="15.75" thickBot="1" x14ac:dyDescent="0.3">
      <c r="B566" s="72" t="str">
        <f t="shared" si="48"/>
        <v/>
      </c>
      <c r="C566" s="73" t="str">
        <f t="shared" si="49"/>
        <v/>
      </c>
      <c r="D566" s="76" t="str">
        <f t="shared" si="50"/>
        <v/>
      </c>
      <c r="E566" s="75" t="str">
        <f t="shared" si="51"/>
        <v/>
      </c>
      <c r="F566" s="75" t="str">
        <f t="shared" si="52"/>
        <v/>
      </c>
      <c r="G566" s="75" t="str">
        <f t="shared" si="53"/>
        <v/>
      </c>
      <c r="H566" s="58"/>
      <c r="I566" s="58"/>
    </row>
    <row r="567" spans="2:9" ht="15.75" thickBot="1" x14ac:dyDescent="0.3">
      <c r="B567" s="72" t="str">
        <f t="shared" si="48"/>
        <v/>
      </c>
      <c r="C567" s="73" t="str">
        <f t="shared" si="49"/>
        <v/>
      </c>
      <c r="D567" s="76" t="str">
        <f t="shared" si="50"/>
        <v/>
      </c>
      <c r="E567" s="75" t="str">
        <f t="shared" si="51"/>
        <v/>
      </c>
      <c r="F567" s="75" t="str">
        <f t="shared" si="52"/>
        <v/>
      </c>
      <c r="G567" s="75" t="str">
        <f t="shared" si="53"/>
        <v/>
      </c>
      <c r="H567" s="58"/>
      <c r="I567" s="58"/>
    </row>
    <row r="568" spans="2:9" ht="15.75" thickBot="1" x14ac:dyDescent="0.3">
      <c r="B568" s="72" t="str">
        <f t="shared" si="48"/>
        <v/>
      </c>
      <c r="C568" s="73" t="str">
        <f t="shared" si="49"/>
        <v/>
      </c>
      <c r="D568" s="76" t="str">
        <f t="shared" si="50"/>
        <v/>
      </c>
      <c r="E568" s="75" t="str">
        <f t="shared" si="51"/>
        <v/>
      </c>
      <c r="F568" s="75" t="str">
        <f t="shared" si="52"/>
        <v/>
      </c>
      <c r="G568" s="75" t="str">
        <f t="shared" si="53"/>
        <v/>
      </c>
      <c r="H568" s="58"/>
      <c r="I568" s="58"/>
    </row>
    <row r="569" spans="2:9" ht="15.75" thickBot="1" x14ac:dyDescent="0.3">
      <c r="B569" s="72" t="str">
        <f t="shared" si="48"/>
        <v/>
      </c>
      <c r="C569" s="73" t="str">
        <f t="shared" si="49"/>
        <v/>
      </c>
      <c r="D569" s="76" t="str">
        <f t="shared" si="50"/>
        <v/>
      </c>
      <c r="E569" s="75" t="str">
        <f t="shared" si="51"/>
        <v/>
      </c>
      <c r="F569" s="75" t="str">
        <f t="shared" si="52"/>
        <v/>
      </c>
      <c r="G569" s="75" t="str">
        <f t="shared" si="53"/>
        <v/>
      </c>
      <c r="H569" s="58"/>
      <c r="I569" s="58"/>
    </row>
    <row r="570" spans="2:9" ht="15.75" thickBot="1" x14ac:dyDescent="0.3">
      <c r="B570" s="72" t="str">
        <f t="shared" si="48"/>
        <v/>
      </c>
      <c r="C570" s="73" t="str">
        <f t="shared" si="49"/>
        <v/>
      </c>
      <c r="D570" s="76" t="str">
        <f t="shared" si="50"/>
        <v/>
      </c>
      <c r="E570" s="75" t="str">
        <f t="shared" si="51"/>
        <v/>
      </c>
      <c r="F570" s="75" t="str">
        <f t="shared" si="52"/>
        <v/>
      </c>
      <c r="G570" s="75" t="str">
        <f t="shared" si="53"/>
        <v/>
      </c>
      <c r="H570" s="58"/>
      <c r="I570" s="58"/>
    </row>
    <row r="571" spans="2:9" ht="15.75" thickBot="1" x14ac:dyDescent="0.3">
      <c r="B571" s="72" t="str">
        <f t="shared" si="48"/>
        <v/>
      </c>
      <c r="C571" s="73" t="str">
        <f t="shared" si="49"/>
        <v/>
      </c>
      <c r="D571" s="76" t="str">
        <f t="shared" si="50"/>
        <v/>
      </c>
      <c r="E571" s="75" t="str">
        <f t="shared" si="51"/>
        <v/>
      </c>
      <c r="F571" s="75" t="str">
        <f t="shared" si="52"/>
        <v/>
      </c>
      <c r="G571" s="75" t="str">
        <f t="shared" si="53"/>
        <v/>
      </c>
      <c r="H571" s="58"/>
      <c r="I571" s="58"/>
    </row>
    <row r="572" spans="2:9" ht="15.75" thickBot="1" x14ac:dyDescent="0.3">
      <c r="B572" s="72" t="str">
        <f t="shared" si="48"/>
        <v/>
      </c>
      <c r="C572" s="73" t="str">
        <f t="shared" si="49"/>
        <v/>
      </c>
      <c r="D572" s="76" t="str">
        <f t="shared" si="50"/>
        <v/>
      </c>
      <c r="E572" s="75" t="str">
        <f t="shared" si="51"/>
        <v/>
      </c>
      <c r="F572" s="75" t="str">
        <f t="shared" si="52"/>
        <v/>
      </c>
      <c r="G572" s="75" t="str">
        <f t="shared" si="53"/>
        <v/>
      </c>
      <c r="H572" s="58"/>
      <c r="I572" s="58"/>
    </row>
    <row r="573" spans="2:9" ht="15.75" thickBot="1" x14ac:dyDescent="0.3">
      <c r="B573" s="72" t="str">
        <f t="shared" si="48"/>
        <v/>
      </c>
      <c r="C573" s="73" t="str">
        <f t="shared" si="49"/>
        <v/>
      </c>
      <c r="D573" s="76" t="str">
        <f t="shared" si="50"/>
        <v/>
      </c>
      <c r="E573" s="75" t="str">
        <f t="shared" si="51"/>
        <v/>
      </c>
      <c r="F573" s="75" t="str">
        <f t="shared" si="52"/>
        <v/>
      </c>
      <c r="G573" s="75" t="str">
        <f t="shared" si="53"/>
        <v/>
      </c>
      <c r="H573" s="58"/>
      <c r="I573" s="58"/>
    </row>
    <row r="574" spans="2:9" ht="15.75" thickBot="1" x14ac:dyDescent="0.3">
      <c r="B574" s="72" t="str">
        <f t="shared" si="48"/>
        <v/>
      </c>
      <c r="C574" s="73" t="str">
        <f t="shared" si="49"/>
        <v/>
      </c>
      <c r="D574" s="76" t="str">
        <f t="shared" si="50"/>
        <v/>
      </c>
      <c r="E574" s="75" t="str">
        <f t="shared" si="51"/>
        <v/>
      </c>
      <c r="F574" s="75" t="str">
        <f t="shared" si="52"/>
        <v/>
      </c>
      <c r="G574" s="75" t="str">
        <f t="shared" si="53"/>
        <v/>
      </c>
      <c r="H574" s="58"/>
      <c r="I574" s="58"/>
    </row>
    <row r="575" spans="2:9" ht="15.75" thickBot="1" x14ac:dyDescent="0.3">
      <c r="B575" s="72" t="str">
        <f t="shared" si="48"/>
        <v/>
      </c>
      <c r="C575" s="73" t="str">
        <f t="shared" si="49"/>
        <v/>
      </c>
      <c r="D575" s="76" t="str">
        <f t="shared" si="50"/>
        <v/>
      </c>
      <c r="E575" s="75" t="str">
        <f t="shared" si="51"/>
        <v/>
      </c>
      <c r="F575" s="75" t="str">
        <f t="shared" si="52"/>
        <v/>
      </c>
      <c r="G575" s="75" t="str">
        <f t="shared" si="53"/>
        <v/>
      </c>
      <c r="H575" s="58"/>
      <c r="I575" s="58"/>
    </row>
    <row r="576" spans="2:9" ht="15.75" thickBot="1" x14ac:dyDescent="0.3">
      <c r="B576" s="72" t="str">
        <f t="shared" si="48"/>
        <v/>
      </c>
      <c r="C576" s="73" t="str">
        <f t="shared" si="49"/>
        <v/>
      </c>
      <c r="D576" s="76" t="str">
        <f t="shared" si="50"/>
        <v/>
      </c>
      <c r="E576" s="75" t="str">
        <f t="shared" si="51"/>
        <v/>
      </c>
      <c r="F576" s="75" t="str">
        <f t="shared" si="52"/>
        <v/>
      </c>
      <c r="G576" s="75" t="str">
        <f t="shared" si="53"/>
        <v/>
      </c>
      <c r="H576" s="58"/>
      <c r="I576" s="58"/>
    </row>
    <row r="577" spans="2:9" ht="15.75" thickBot="1" x14ac:dyDescent="0.3">
      <c r="B577" s="72" t="str">
        <f t="shared" si="48"/>
        <v/>
      </c>
      <c r="C577" s="73" t="str">
        <f t="shared" si="49"/>
        <v/>
      </c>
      <c r="D577" s="76" t="str">
        <f t="shared" si="50"/>
        <v/>
      </c>
      <c r="E577" s="75" t="str">
        <f t="shared" si="51"/>
        <v/>
      </c>
      <c r="F577" s="75" t="str">
        <f t="shared" si="52"/>
        <v/>
      </c>
      <c r="G577" s="75" t="str">
        <f t="shared" si="53"/>
        <v/>
      </c>
      <c r="H577" s="58"/>
      <c r="I577" s="58"/>
    </row>
    <row r="578" spans="2:9" ht="15.75" thickBot="1" x14ac:dyDescent="0.3">
      <c r="B578" s="72" t="str">
        <f t="shared" si="48"/>
        <v/>
      </c>
      <c r="C578" s="73" t="str">
        <f t="shared" si="49"/>
        <v/>
      </c>
      <c r="D578" s="76" t="str">
        <f t="shared" si="50"/>
        <v/>
      </c>
      <c r="E578" s="75" t="str">
        <f t="shared" si="51"/>
        <v/>
      </c>
      <c r="F578" s="75" t="str">
        <f t="shared" si="52"/>
        <v/>
      </c>
      <c r="G578" s="75" t="str">
        <f t="shared" si="53"/>
        <v/>
      </c>
      <c r="H578" s="58"/>
      <c r="I578" s="58"/>
    </row>
    <row r="579" spans="2:9" ht="15.75" thickBot="1" x14ac:dyDescent="0.3">
      <c r="B579" s="72" t="str">
        <f t="shared" si="48"/>
        <v/>
      </c>
      <c r="C579" s="73" t="str">
        <f t="shared" si="49"/>
        <v/>
      </c>
      <c r="D579" s="76" t="str">
        <f t="shared" si="50"/>
        <v/>
      </c>
      <c r="E579" s="75" t="str">
        <f t="shared" si="51"/>
        <v/>
      </c>
      <c r="F579" s="75" t="str">
        <f t="shared" si="52"/>
        <v/>
      </c>
      <c r="G579" s="75" t="str">
        <f t="shared" si="53"/>
        <v/>
      </c>
      <c r="H579" s="58"/>
      <c r="I579" s="58"/>
    </row>
    <row r="580" spans="2:9" ht="15.75" thickBot="1" x14ac:dyDescent="0.3">
      <c r="B580" s="72" t="str">
        <f t="shared" si="48"/>
        <v/>
      </c>
      <c r="C580" s="73" t="str">
        <f t="shared" si="49"/>
        <v/>
      </c>
      <c r="D580" s="76" t="str">
        <f t="shared" si="50"/>
        <v/>
      </c>
      <c r="E580" s="75" t="str">
        <f t="shared" si="51"/>
        <v/>
      </c>
      <c r="F580" s="75" t="str">
        <f t="shared" si="52"/>
        <v/>
      </c>
      <c r="G580" s="75" t="str">
        <f t="shared" si="53"/>
        <v/>
      </c>
      <c r="H580" s="58"/>
      <c r="I580" s="58"/>
    </row>
    <row r="581" spans="2:9" ht="15.75" thickBot="1" x14ac:dyDescent="0.3">
      <c r="B581" s="72" t="str">
        <f t="shared" si="48"/>
        <v/>
      </c>
      <c r="C581" s="73" t="str">
        <f t="shared" si="49"/>
        <v/>
      </c>
      <c r="D581" s="76" t="str">
        <f t="shared" si="50"/>
        <v/>
      </c>
      <c r="E581" s="75" t="str">
        <f t="shared" si="51"/>
        <v/>
      </c>
      <c r="F581" s="75" t="str">
        <f t="shared" si="52"/>
        <v/>
      </c>
      <c r="G581" s="75" t="str">
        <f t="shared" si="53"/>
        <v/>
      </c>
      <c r="H581" s="58"/>
      <c r="I581" s="58"/>
    </row>
    <row r="582" spans="2:9" ht="15.75" thickBot="1" x14ac:dyDescent="0.3">
      <c r="B582" s="72" t="str">
        <f t="shared" si="48"/>
        <v/>
      </c>
      <c r="C582" s="73" t="str">
        <f t="shared" si="49"/>
        <v/>
      </c>
      <c r="D582" s="76" t="str">
        <f t="shared" si="50"/>
        <v/>
      </c>
      <c r="E582" s="75" t="str">
        <f t="shared" si="51"/>
        <v/>
      </c>
      <c r="F582" s="75" t="str">
        <f t="shared" si="52"/>
        <v/>
      </c>
      <c r="G582" s="75" t="str">
        <f t="shared" si="53"/>
        <v/>
      </c>
      <c r="H582" s="58"/>
      <c r="I582" s="58"/>
    </row>
    <row r="583" spans="2:9" ht="15.75" thickBot="1" x14ac:dyDescent="0.3">
      <c r="B583" s="72" t="str">
        <f t="shared" si="48"/>
        <v/>
      </c>
      <c r="C583" s="73" t="str">
        <f t="shared" si="49"/>
        <v/>
      </c>
      <c r="D583" s="76" t="str">
        <f t="shared" si="50"/>
        <v/>
      </c>
      <c r="E583" s="75" t="str">
        <f t="shared" si="51"/>
        <v/>
      </c>
      <c r="F583" s="75" t="str">
        <f t="shared" si="52"/>
        <v/>
      </c>
      <c r="G583" s="75" t="str">
        <f t="shared" si="53"/>
        <v/>
      </c>
      <c r="H583" s="58"/>
      <c r="I583" s="58"/>
    </row>
    <row r="584" spans="2:9" ht="15.75" thickBot="1" x14ac:dyDescent="0.3">
      <c r="B584" s="72" t="str">
        <f t="shared" si="48"/>
        <v/>
      </c>
      <c r="C584" s="73" t="str">
        <f t="shared" si="49"/>
        <v/>
      </c>
      <c r="D584" s="76" t="str">
        <f t="shared" si="50"/>
        <v/>
      </c>
      <c r="E584" s="75" t="str">
        <f t="shared" si="51"/>
        <v/>
      </c>
      <c r="F584" s="75" t="str">
        <f t="shared" si="52"/>
        <v/>
      </c>
      <c r="G584" s="75" t="str">
        <f t="shared" si="53"/>
        <v/>
      </c>
      <c r="H584" s="58"/>
      <c r="I584" s="58"/>
    </row>
    <row r="585" spans="2:9" ht="15.75" thickBot="1" x14ac:dyDescent="0.3">
      <c r="B585" s="72" t="str">
        <f t="shared" si="48"/>
        <v/>
      </c>
      <c r="C585" s="73" t="str">
        <f t="shared" si="49"/>
        <v/>
      </c>
      <c r="D585" s="76" t="str">
        <f t="shared" si="50"/>
        <v/>
      </c>
      <c r="E585" s="75" t="str">
        <f t="shared" si="51"/>
        <v/>
      </c>
      <c r="F585" s="75" t="str">
        <f t="shared" si="52"/>
        <v/>
      </c>
      <c r="G585" s="75" t="str">
        <f t="shared" si="53"/>
        <v/>
      </c>
      <c r="H585" s="58"/>
      <c r="I585" s="58"/>
    </row>
    <row r="586" spans="2:9" ht="15.75" thickBot="1" x14ac:dyDescent="0.3">
      <c r="B586" s="72" t="str">
        <f t="shared" si="48"/>
        <v/>
      </c>
      <c r="C586" s="73" t="str">
        <f t="shared" si="49"/>
        <v/>
      </c>
      <c r="D586" s="76" t="str">
        <f t="shared" si="50"/>
        <v/>
      </c>
      <c r="E586" s="75" t="str">
        <f t="shared" si="51"/>
        <v/>
      </c>
      <c r="F586" s="75" t="str">
        <f t="shared" si="52"/>
        <v/>
      </c>
      <c r="G586" s="75" t="str">
        <f t="shared" si="53"/>
        <v/>
      </c>
      <c r="H586" s="58"/>
      <c r="I586" s="58"/>
    </row>
    <row r="587" spans="2:9" ht="15.75" thickBot="1" x14ac:dyDescent="0.3">
      <c r="B587" s="72" t="str">
        <f t="shared" si="48"/>
        <v/>
      </c>
      <c r="C587" s="73" t="str">
        <f t="shared" si="49"/>
        <v/>
      </c>
      <c r="D587" s="76" t="str">
        <f t="shared" si="50"/>
        <v/>
      </c>
      <c r="E587" s="75" t="str">
        <f t="shared" si="51"/>
        <v/>
      </c>
      <c r="F587" s="75" t="str">
        <f t="shared" si="52"/>
        <v/>
      </c>
      <c r="G587" s="75" t="str">
        <f t="shared" si="53"/>
        <v/>
      </c>
      <c r="H587" s="58"/>
      <c r="I587" s="58"/>
    </row>
    <row r="588" spans="2:9" ht="15.75" thickBot="1" x14ac:dyDescent="0.3">
      <c r="B588" s="72" t="str">
        <f t="shared" si="48"/>
        <v/>
      </c>
      <c r="C588" s="73" t="str">
        <f t="shared" si="49"/>
        <v/>
      </c>
      <c r="D588" s="76" t="str">
        <f t="shared" si="50"/>
        <v/>
      </c>
      <c r="E588" s="75" t="str">
        <f t="shared" si="51"/>
        <v/>
      </c>
      <c r="F588" s="75" t="str">
        <f t="shared" si="52"/>
        <v/>
      </c>
      <c r="G588" s="75" t="str">
        <f t="shared" si="53"/>
        <v/>
      </c>
      <c r="H588" s="58"/>
      <c r="I588" s="58"/>
    </row>
    <row r="589" spans="2:9" ht="15.75" thickBot="1" x14ac:dyDescent="0.3">
      <c r="B589" s="72" t="str">
        <f t="shared" si="48"/>
        <v/>
      </c>
      <c r="C589" s="73" t="str">
        <f t="shared" si="49"/>
        <v/>
      </c>
      <c r="D589" s="76" t="str">
        <f t="shared" si="50"/>
        <v/>
      </c>
      <c r="E589" s="75" t="str">
        <f t="shared" si="51"/>
        <v/>
      </c>
      <c r="F589" s="75" t="str">
        <f t="shared" si="52"/>
        <v/>
      </c>
      <c r="G589" s="75" t="str">
        <f t="shared" si="53"/>
        <v/>
      </c>
      <c r="H589" s="58"/>
      <c r="I589" s="58"/>
    </row>
    <row r="590" spans="2:9" ht="15.75" thickBot="1" x14ac:dyDescent="0.3">
      <c r="B590" s="72" t="str">
        <f t="shared" si="48"/>
        <v/>
      </c>
      <c r="C590" s="73" t="str">
        <f t="shared" si="49"/>
        <v/>
      </c>
      <c r="D590" s="76" t="str">
        <f t="shared" si="50"/>
        <v/>
      </c>
      <c r="E590" s="75" t="str">
        <f t="shared" si="51"/>
        <v/>
      </c>
      <c r="F590" s="75" t="str">
        <f t="shared" si="52"/>
        <v/>
      </c>
      <c r="G590" s="75" t="str">
        <f t="shared" si="53"/>
        <v/>
      </c>
      <c r="H590" s="58"/>
      <c r="I590" s="58"/>
    </row>
    <row r="591" spans="2:9" ht="15.75" thickBot="1" x14ac:dyDescent="0.3">
      <c r="B591" s="72" t="str">
        <f t="shared" si="48"/>
        <v/>
      </c>
      <c r="C591" s="73" t="str">
        <f t="shared" si="49"/>
        <v/>
      </c>
      <c r="D591" s="76" t="str">
        <f t="shared" si="50"/>
        <v/>
      </c>
      <c r="E591" s="75" t="str">
        <f t="shared" si="51"/>
        <v/>
      </c>
      <c r="F591" s="75" t="str">
        <f t="shared" si="52"/>
        <v/>
      </c>
      <c r="G591" s="75" t="str">
        <f t="shared" si="53"/>
        <v/>
      </c>
      <c r="H591" s="58"/>
      <c r="I591" s="58"/>
    </row>
    <row r="592" spans="2:9" ht="15.75" thickBot="1" x14ac:dyDescent="0.3">
      <c r="B592" s="72" t="str">
        <f t="shared" si="48"/>
        <v/>
      </c>
      <c r="C592" s="73" t="str">
        <f t="shared" si="49"/>
        <v/>
      </c>
      <c r="D592" s="76" t="str">
        <f t="shared" si="50"/>
        <v/>
      </c>
      <c r="E592" s="75" t="str">
        <f t="shared" si="51"/>
        <v/>
      </c>
      <c r="F592" s="75" t="str">
        <f t="shared" si="52"/>
        <v/>
      </c>
      <c r="G592" s="75" t="str">
        <f t="shared" si="53"/>
        <v/>
      </c>
      <c r="H592" s="58"/>
      <c r="I592" s="58"/>
    </row>
    <row r="593" spans="2:9" ht="15.75" thickBot="1" x14ac:dyDescent="0.3">
      <c r="B593" s="72" t="str">
        <f t="shared" si="48"/>
        <v/>
      </c>
      <c r="C593" s="73" t="str">
        <f t="shared" si="49"/>
        <v/>
      </c>
      <c r="D593" s="76" t="str">
        <f t="shared" si="50"/>
        <v/>
      </c>
      <c r="E593" s="75" t="str">
        <f t="shared" si="51"/>
        <v/>
      </c>
      <c r="F593" s="75" t="str">
        <f t="shared" si="52"/>
        <v/>
      </c>
      <c r="G593" s="75" t="str">
        <f t="shared" si="53"/>
        <v/>
      </c>
      <c r="H593" s="58"/>
      <c r="I593" s="58"/>
    </row>
    <row r="594" spans="2:9" ht="15.75" thickBot="1" x14ac:dyDescent="0.3">
      <c r="B594" s="72" t="str">
        <f t="shared" si="48"/>
        <v/>
      </c>
      <c r="C594" s="73" t="str">
        <f t="shared" si="49"/>
        <v/>
      </c>
      <c r="D594" s="76" t="str">
        <f t="shared" si="50"/>
        <v/>
      </c>
      <c r="E594" s="75" t="str">
        <f t="shared" si="51"/>
        <v/>
      </c>
      <c r="F594" s="75" t="str">
        <f t="shared" si="52"/>
        <v/>
      </c>
      <c r="G594" s="75" t="str">
        <f t="shared" si="53"/>
        <v/>
      </c>
      <c r="H594" s="58"/>
      <c r="I594" s="58"/>
    </row>
    <row r="595" spans="2:9" ht="15.75" thickBot="1" x14ac:dyDescent="0.3">
      <c r="B595" s="72" t="str">
        <f t="shared" ref="B595:B658" si="54">IFERROR(IF(G594&lt;=0,"",B594+1),"")</f>
        <v/>
      </c>
      <c r="C595" s="73" t="str">
        <f t="shared" ref="C595:C658" si="55">IF($E$9="End of the Period",IF(B595="","",IF(OR(payment_frequency="Weekly",payment_frequency="Bi-weekly",payment_frequency="Semi-monthly"),first_payment_date+B595*VLOOKUP(payment_frequency,periodic_table,2,0),EDATE(first_payment_date,B595*VLOOKUP(payment_frequency,periodic_table,2,0)))),IF(B595="","",IF(OR(payment_frequency="Weekly",payment_frequency="Bi-weekly",payment_frequency="Semi-monthly"),first_payment_date+(B595-1)*VLOOKUP(payment_frequency,periodic_table,2,0),EDATE(first_payment_date,(B595-1)*VLOOKUP(payment_frequency,periodic_table,2,0)))))</f>
        <v/>
      </c>
      <c r="D595" s="76" t="str">
        <f t="shared" ref="D595:D658" si="56">IF(B595="","",IF(G594&lt;payment,G594*(1+rate),payment))</f>
        <v/>
      </c>
      <c r="E595" s="75" t="str">
        <f t="shared" ref="E595:E658" si="57">IF(AND(payment_type=1,B595=1),0,IF(B595="","",G594*rate))</f>
        <v/>
      </c>
      <c r="F595" s="75" t="str">
        <f t="shared" si="52"/>
        <v/>
      </c>
      <c r="G595" s="75" t="str">
        <f t="shared" si="53"/>
        <v/>
      </c>
      <c r="H595" s="58"/>
      <c r="I595" s="58"/>
    </row>
    <row r="596" spans="2:9" ht="15.75" thickBot="1" x14ac:dyDescent="0.3">
      <c r="B596" s="72" t="str">
        <f t="shared" si="54"/>
        <v/>
      </c>
      <c r="C596" s="73" t="str">
        <f t="shared" si="55"/>
        <v/>
      </c>
      <c r="D596" s="76" t="str">
        <f t="shared" si="56"/>
        <v/>
      </c>
      <c r="E596" s="75" t="str">
        <f t="shared" si="57"/>
        <v/>
      </c>
      <c r="F596" s="75" t="str">
        <f t="shared" ref="F596:F659" si="58">IF(B596="","",D596-E596)</f>
        <v/>
      </c>
      <c r="G596" s="75" t="str">
        <f t="shared" ref="G596:G659" si="59">IFERROR(IF(F596&lt;=0,"",G595-F596),"")</f>
        <v/>
      </c>
      <c r="H596" s="58"/>
      <c r="I596" s="58"/>
    </row>
    <row r="597" spans="2:9" ht="15.75" thickBot="1" x14ac:dyDescent="0.3">
      <c r="B597" s="72" t="str">
        <f t="shared" si="54"/>
        <v/>
      </c>
      <c r="C597" s="73" t="str">
        <f t="shared" si="55"/>
        <v/>
      </c>
      <c r="D597" s="76" t="str">
        <f t="shared" si="56"/>
        <v/>
      </c>
      <c r="E597" s="75" t="str">
        <f t="shared" si="57"/>
        <v/>
      </c>
      <c r="F597" s="75" t="str">
        <f t="shared" si="58"/>
        <v/>
      </c>
      <c r="G597" s="75" t="str">
        <f t="shared" si="59"/>
        <v/>
      </c>
      <c r="H597" s="58"/>
      <c r="I597" s="58"/>
    </row>
    <row r="598" spans="2:9" ht="15.75" thickBot="1" x14ac:dyDescent="0.3">
      <c r="B598" s="72" t="str">
        <f t="shared" si="54"/>
        <v/>
      </c>
      <c r="C598" s="73" t="str">
        <f t="shared" si="55"/>
        <v/>
      </c>
      <c r="D598" s="76" t="str">
        <f t="shared" si="56"/>
        <v/>
      </c>
      <c r="E598" s="75" t="str">
        <f t="shared" si="57"/>
        <v/>
      </c>
      <c r="F598" s="75" t="str">
        <f t="shared" si="58"/>
        <v/>
      </c>
      <c r="G598" s="75" t="str">
        <f t="shared" si="59"/>
        <v/>
      </c>
      <c r="H598" s="58"/>
      <c r="I598" s="58"/>
    </row>
    <row r="599" spans="2:9" ht="15.75" thickBot="1" x14ac:dyDescent="0.3">
      <c r="B599" s="72" t="str">
        <f t="shared" si="54"/>
        <v/>
      </c>
      <c r="C599" s="73" t="str">
        <f t="shared" si="55"/>
        <v/>
      </c>
      <c r="D599" s="76" t="str">
        <f t="shared" si="56"/>
        <v/>
      </c>
      <c r="E599" s="75" t="str">
        <f t="shared" si="57"/>
        <v/>
      </c>
      <c r="F599" s="75" t="str">
        <f t="shared" si="58"/>
        <v/>
      </c>
      <c r="G599" s="75" t="str">
        <f t="shared" si="59"/>
        <v/>
      </c>
      <c r="H599" s="58"/>
      <c r="I599" s="58"/>
    </row>
    <row r="600" spans="2:9" ht="15.75" thickBot="1" x14ac:dyDescent="0.3">
      <c r="B600" s="72" t="str">
        <f t="shared" si="54"/>
        <v/>
      </c>
      <c r="C600" s="73" t="str">
        <f t="shared" si="55"/>
        <v/>
      </c>
      <c r="D600" s="76" t="str">
        <f t="shared" si="56"/>
        <v/>
      </c>
      <c r="E600" s="75" t="str">
        <f t="shared" si="57"/>
        <v/>
      </c>
      <c r="F600" s="75" t="str">
        <f t="shared" si="58"/>
        <v/>
      </c>
      <c r="G600" s="75" t="str">
        <f t="shared" si="59"/>
        <v/>
      </c>
      <c r="H600" s="58"/>
      <c r="I600" s="58"/>
    </row>
    <row r="601" spans="2:9" ht="15.75" thickBot="1" x14ac:dyDescent="0.3">
      <c r="B601" s="72" t="str">
        <f t="shared" si="54"/>
        <v/>
      </c>
      <c r="C601" s="73" t="str">
        <f t="shared" si="55"/>
        <v/>
      </c>
      <c r="D601" s="76" t="str">
        <f t="shared" si="56"/>
        <v/>
      </c>
      <c r="E601" s="75" t="str">
        <f t="shared" si="57"/>
        <v/>
      </c>
      <c r="F601" s="75" t="str">
        <f t="shared" si="58"/>
        <v/>
      </c>
      <c r="G601" s="75" t="str">
        <f t="shared" si="59"/>
        <v/>
      </c>
      <c r="H601" s="58"/>
      <c r="I601" s="58"/>
    </row>
    <row r="602" spans="2:9" ht="15.75" thickBot="1" x14ac:dyDescent="0.3">
      <c r="B602" s="72" t="str">
        <f t="shared" si="54"/>
        <v/>
      </c>
      <c r="C602" s="73" t="str">
        <f t="shared" si="55"/>
        <v/>
      </c>
      <c r="D602" s="76" t="str">
        <f t="shared" si="56"/>
        <v/>
      </c>
      <c r="E602" s="75" t="str">
        <f t="shared" si="57"/>
        <v/>
      </c>
      <c r="F602" s="75" t="str">
        <f t="shared" si="58"/>
        <v/>
      </c>
      <c r="G602" s="75" t="str">
        <f t="shared" si="59"/>
        <v/>
      </c>
      <c r="H602" s="58"/>
      <c r="I602" s="58"/>
    </row>
    <row r="603" spans="2:9" ht="15.75" thickBot="1" x14ac:dyDescent="0.3">
      <c r="B603" s="72" t="str">
        <f t="shared" si="54"/>
        <v/>
      </c>
      <c r="C603" s="73" t="str">
        <f t="shared" si="55"/>
        <v/>
      </c>
      <c r="D603" s="76" t="str">
        <f t="shared" si="56"/>
        <v/>
      </c>
      <c r="E603" s="75" t="str">
        <f t="shared" si="57"/>
        <v/>
      </c>
      <c r="F603" s="75" t="str">
        <f t="shared" si="58"/>
        <v/>
      </c>
      <c r="G603" s="75" t="str">
        <f t="shared" si="59"/>
        <v/>
      </c>
      <c r="H603" s="58"/>
      <c r="I603" s="58"/>
    </row>
    <row r="604" spans="2:9" ht="15.75" thickBot="1" x14ac:dyDescent="0.3">
      <c r="B604" s="72" t="str">
        <f t="shared" si="54"/>
        <v/>
      </c>
      <c r="C604" s="73" t="str">
        <f t="shared" si="55"/>
        <v/>
      </c>
      <c r="D604" s="76" t="str">
        <f t="shared" si="56"/>
        <v/>
      </c>
      <c r="E604" s="75" t="str">
        <f t="shared" si="57"/>
        <v/>
      </c>
      <c r="F604" s="75" t="str">
        <f t="shared" si="58"/>
        <v/>
      </c>
      <c r="G604" s="75" t="str">
        <f t="shared" si="59"/>
        <v/>
      </c>
      <c r="H604" s="58"/>
      <c r="I604" s="58"/>
    </row>
    <row r="605" spans="2:9" ht="15.75" thickBot="1" x14ac:dyDescent="0.3">
      <c r="B605" s="72" t="str">
        <f t="shared" si="54"/>
        <v/>
      </c>
      <c r="C605" s="73" t="str">
        <f t="shared" si="55"/>
        <v/>
      </c>
      <c r="D605" s="76" t="str">
        <f t="shared" si="56"/>
        <v/>
      </c>
      <c r="E605" s="75" t="str">
        <f t="shared" si="57"/>
        <v/>
      </c>
      <c r="F605" s="75" t="str">
        <f t="shared" si="58"/>
        <v/>
      </c>
      <c r="G605" s="75" t="str">
        <f t="shared" si="59"/>
        <v/>
      </c>
      <c r="H605" s="58"/>
      <c r="I605" s="58"/>
    </row>
    <row r="606" spans="2:9" ht="15.75" thickBot="1" x14ac:dyDescent="0.3">
      <c r="B606" s="72" t="str">
        <f t="shared" si="54"/>
        <v/>
      </c>
      <c r="C606" s="73" t="str">
        <f t="shared" si="55"/>
        <v/>
      </c>
      <c r="D606" s="76" t="str">
        <f t="shared" si="56"/>
        <v/>
      </c>
      <c r="E606" s="75" t="str">
        <f t="shared" si="57"/>
        <v/>
      </c>
      <c r="F606" s="75" t="str">
        <f t="shared" si="58"/>
        <v/>
      </c>
      <c r="G606" s="75" t="str">
        <f t="shared" si="59"/>
        <v/>
      </c>
      <c r="H606" s="58"/>
      <c r="I606" s="58"/>
    </row>
    <row r="607" spans="2:9" ht="15.75" thickBot="1" x14ac:dyDescent="0.3">
      <c r="B607" s="72" t="str">
        <f t="shared" si="54"/>
        <v/>
      </c>
      <c r="C607" s="73" t="str">
        <f t="shared" si="55"/>
        <v/>
      </c>
      <c r="D607" s="76" t="str">
        <f t="shared" si="56"/>
        <v/>
      </c>
      <c r="E607" s="75" t="str">
        <f t="shared" si="57"/>
        <v/>
      </c>
      <c r="F607" s="75" t="str">
        <f t="shared" si="58"/>
        <v/>
      </c>
      <c r="G607" s="75" t="str">
        <f t="shared" si="59"/>
        <v/>
      </c>
      <c r="H607" s="58"/>
      <c r="I607" s="58"/>
    </row>
    <row r="608" spans="2:9" ht="15.75" thickBot="1" x14ac:dyDescent="0.3">
      <c r="B608" s="72" t="str">
        <f t="shared" si="54"/>
        <v/>
      </c>
      <c r="C608" s="73" t="str">
        <f t="shared" si="55"/>
        <v/>
      </c>
      <c r="D608" s="76" t="str">
        <f t="shared" si="56"/>
        <v/>
      </c>
      <c r="E608" s="75" t="str">
        <f t="shared" si="57"/>
        <v/>
      </c>
      <c r="F608" s="75" t="str">
        <f t="shared" si="58"/>
        <v/>
      </c>
      <c r="G608" s="75" t="str">
        <f t="shared" si="59"/>
        <v/>
      </c>
      <c r="H608" s="58"/>
      <c r="I608" s="58"/>
    </row>
    <row r="609" spans="2:9" ht="15.75" thickBot="1" x14ac:dyDescent="0.3">
      <c r="B609" s="72" t="str">
        <f t="shared" si="54"/>
        <v/>
      </c>
      <c r="C609" s="73" t="str">
        <f t="shared" si="55"/>
        <v/>
      </c>
      <c r="D609" s="76" t="str">
        <f t="shared" si="56"/>
        <v/>
      </c>
      <c r="E609" s="75" t="str">
        <f t="shared" si="57"/>
        <v/>
      </c>
      <c r="F609" s="75" t="str">
        <f t="shared" si="58"/>
        <v/>
      </c>
      <c r="G609" s="75" t="str">
        <f t="shared" si="59"/>
        <v/>
      </c>
      <c r="H609" s="58"/>
      <c r="I609" s="58"/>
    </row>
    <row r="610" spans="2:9" ht="15.75" thickBot="1" x14ac:dyDescent="0.3">
      <c r="B610" s="72" t="str">
        <f t="shared" si="54"/>
        <v/>
      </c>
      <c r="C610" s="73" t="str">
        <f t="shared" si="55"/>
        <v/>
      </c>
      <c r="D610" s="76" t="str">
        <f t="shared" si="56"/>
        <v/>
      </c>
      <c r="E610" s="75" t="str">
        <f t="shared" si="57"/>
        <v/>
      </c>
      <c r="F610" s="75" t="str">
        <f t="shared" si="58"/>
        <v/>
      </c>
      <c r="G610" s="75" t="str">
        <f t="shared" si="59"/>
        <v/>
      </c>
      <c r="H610" s="58"/>
      <c r="I610" s="58"/>
    </row>
    <row r="611" spans="2:9" ht="15.75" thickBot="1" x14ac:dyDescent="0.3">
      <c r="B611" s="72" t="str">
        <f t="shared" si="54"/>
        <v/>
      </c>
      <c r="C611" s="73" t="str">
        <f t="shared" si="55"/>
        <v/>
      </c>
      <c r="D611" s="76" t="str">
        <f t="shared" si="56"/>
        <v/>
      </c>
      <c r="E611" s="75" t="str">
        <f t="shared" si="57"/>
        <v/>
      </c>
      <c r="F611" s="75" t="str">
        <f t="shared" si="58"/>
        <v/>
      </c>
      <c r="G611" s="75" t="str">
        <f t="shared" si="59"/>
        <v/>
      </c>
      <c r="H611" s="58"/>
      <c r="I611" s="58"/>
    </row>
    <row r="612" spans="2:9" ht="15.75" thickBot="1" x14ac:dyDescent="0.3">
      <c r="B612" s="72" t="str">
        <f t="shared" si="54"/>
        <v/>
      </c>
      <c r="C612" s="73" t="str">
        <f t="shared" si="55"/>
        <v/>
      </c>
      <c r="D612" s="76" t="str">
        <f t="shared" si="56"/>
        <v/>
      </c>
      <c r="E612" s="75" t="str">
        <f t="shared" si="57"/>
        <v/>
      </c>
      <c r="F612" s="75" t="str">
        <f t="shared" si="58"/>
        <v/>
      </c>
      <c r="G612" s="75" t="str">
        <f t="shared" si="59"/>
        <v/>
      </c>
      <c r="H612" s="58"/>
      <c r="I612" s="58"/>
    </row>
    <row r="613" spans="2:9" ht="15.75" thickBot="1" x14ac:dyDescent="0.3">
      <c r="B613" s="72" t="str">
        <f t="shared" si="54"/>
        <v/>
      </c>
      <c r="C613" s="73" t="str">
        <f t="shared" si="55"/>
        <v/>
      </c>
      <c r="D613" s="76" t="str">
        <f t="shared" si="56"/>
        <v/>
      </c>
      <c r="E613" s="75" t="str">
        <f t="shared" si="57"/>
        <v/>
      </c>
      <c r="F613" s="75" t="str">
        <f t="shared" si="58"/>
        <v/>
      </c>
      <c r="G613" s="75" t="str">
        <f t="shared" si="59"/>
        <v/>
      </c>
      <c r="H613" s="58"/>
      <c r="I613" s="58"/>
    </row>
    <row r="614" spans="2:9" ht="15.75" thickBot="1" x14ac:dyDescent="0.3">
      <c r="B614" s="72" t="str">
        <f t="shared" si="54"/>
        <v/>
      </c>
      <c r="C614" s="73" t="str">
        <f t="shared" si="55"/>
        <v/>
      </c>
      <c r="D614" s="76" t="str">
        <f t="shared" si="56"/>
        <v/>
      </c>
      <c r="E614" s="75" t="str">
        <f t="shared" si="57"/>
        <v/>
      </c>
      <c r="F614" s="75" t="str">
        <f t="shared" si="58"/>
        <v/>
      </c>
      <c r="G614" s="75" t="str">
        <f t="shared" si="59"/>
        <v/>
      </c>
      <c r="H614" s="58"/>
      <c r="I614" s="58"/>
    </row>
    <row r="615" spans="2:9" ht="15.75" thickBot="1" x14ac:dyDescent="0.3">
      <c r="B615" s="72" t="str">
        <f t="shared" si="54"/>
        <v/>
      </c>
      <c r="C615" s="73" t="str">
        <f t="shared" si="55"/>
        <v/>
      </c>
      <c r="D615" s="76" t="str">
        <f t="shared" si="56"/>
        <v/>
      </c>
      <c r="E615" s="75" t="str">
        <f t="shared" si="57"/>
        <v/>
      </c>
      <c r="F615" s="75" t="str">
        <f t="shared" si="58"/>
        <v/>
      </c>
      <c r="G615" s="75" t="str">
        <f t="shared" si="59"/>
        <v/>
      </c>
      <c r="H615" s="58"/>
      <c r="I615" s="58"/>
    </row>
    <row r="616" spans="2:9" ht="15.75" thickBot="1" x14ac:dyDescent="0.3">
      <c r="B616" s="72" t="str">
        <f t="shared" si="54"/>
        <v/>
      </c>
      <c r="C616" s="73" t="str">
        <f t="shared" si="55"/>
        <v/>
      </c>
      <c r="D616" s="76" t="str">
        <f t="shared" si="56"/>
        <v/>
      </c>
      <c r="E616" s="75" t="str">
        <f t="shared" si="57"/>
        <v/>
      </c>
      <c r="F616" s="75" t="str">
        <f t="shared" si="58"/>
        <v/>
      </c>
      <c r="G616" s="75" t="str">
        <f t="shared" si="59"/>
        <v/>
      </c>
      <c r="H616" s="58"/>
      <c r="I616" s="58"/>
    </row>
    <row r="617" spans="2:9" ht="15.75" thickBot="1" x14ac:dyDescent="0.3">
      <c r="B617" s="72" t="str">
        <f t="shared" si="54"/>
        <v/>
      </c>
      <c r="C617" s="73" t="str">
        <f t="shared" si="55"/>
        <v/>
      </c>
      <c r="D617" s="76" t="str">
        <f t="shared" si="56"/>
        <v/>
      </c>
      <c r="E617" s="75" t="str">
        <f t="shared" si="57"/>
        <v/>
      </c>
      <c r="F617" s="75" t="str">
        <f t="shared" si="58"/>
        <v/>
      </c>
      <c r="G617" s="75" t="str">
        <f t="shared" si="59"/>
        <v/>
      </c>
      <c r="H617" s="58"/>
      <c r="I617" s="58"/>
    </row>
    <row r="618" spans="2:9" ht="15.75" thickBot="1" x14ac:dyDescent="0.3">
      <c r="B618" s="72" t="str">
        <f t="shared" si="54"/>
        <v/>
      </c>
      <c r="C618" s="73" t="str">
        <f t="shared" si="55"/>
        <v/>
      </c>
      <c r="D618" s="76" t="str">
        <f t="shared" si="56"/>
        <v/>
      </c>
      <c r="E618" s="75" t="str">
        <f t="shared" si="57"/>
        <v/>
      </c>
      <c r="F618" s="75" t="str">
        <f t="shared" si="58"/>
        <v/>
      </c>
      <c r="G618" s="75" t="str">
        <f t="shared" si="59"/>
        <v/>
      </c>
      <c r="H618" s="58"/>
      <c r="I618" s="58"/>
    </row>
    <row r="619" spans="2:9" ht="15.75" thickBot="1" x14ac:dyDescent="0.3">
      <c r="B619" s="72" t="str">
        <f t="shared" si="54"/>
        <v/>
      </c>
      <c r="C619" s="73" t="str">
        <f t="shared" si="55"/>
        <v/>
      </c>
      <c r="D619" s="76" t="str">
        <f t="shared" si="56"/>
        <v/>
      </c>
      <c r="E619" s="75" t="str">
        <f t="shared" si="57"/>
        <v/>
      </c>
      <c r="F619" s="75" t="str">
        <f t="shared" si="58"/>
        <v/>
      </c>
      <c r="G619" s="75" t="str">
        <f t="shared" si="59"/>
        <v/>
      </c>
      <c r="H619" s="58"/>
      <c r="I619" s="58"/>
    </row>
    <row r="620" spans="2:9" ht="15.75" thickBot="1" x14ac:dyDescent="0.3">
      <c r="B620" s="72" t="str">
        <f t="shared" si="54"/>
        <v/>
      </c>
      <c r="C620" s="73" t="str">
        <f t="shared" si="55"/>
        <v/>
      </c>
      <c r="D620" s="76" t="str">
        <f t="shared" si="56"/>
        <v/>
      </c>
      <c r="E620" s="75" t="str">
        <f t="shared" si="57"/>
        <v/>
      </c>
      <c r="F620" s="75" t="str">
        <f t="shared" si="58"/>
        <v/>
      </c>
      <c r="G620" s="75" t="str">
        <f t="shared" si="59"/>
        <v/>
      </c>
      <c r="H620" s="58"/>
      <c r="I620" s="58"/>
    </row>
    <row r="621" spans="2:9" ht="15.75" thickBot="1" x14ac:dyDescent="0.3">
      <c r="B621" s="72" t="str">
        <f t="shared" si="54"/>
        <v/>
      </c>
      <c r="C621" s="73" t="str">
        <f t="shared" si="55"/>
        <v/>
      </c>
      <c r="D621" s="76" t="str">
        <f t="shared" si="56"/>
        <v/>
      </c>
      <c r="E621" s="75" t="str">
        <f t="shared" si="57"/>
        <v/>
      </c>
      <c r="F621" s="75" t="str">
        <f t="shared" si="58"/>
        <v/>
      </c>
      <c r="G621" s="75" t="str">
        <f t="shared" si="59"/>
        <v/>
      </c>
      <c r="H621" s="58"/>
      <c r="I621" s="58"/>
    </row>
    <row r="622" spans="2:9" ht="15.75" thickBot="1" x14ac:dyDescent="0.3">
      <c r="B622" s="72" t="str">
        <f t="shared" si="54"/>
        <v/>
      </c>
      <c r="C622" s="73" t="str">
        <f t="shared" si="55"/>
        <v/>
      </c>
      <c r="D622" s="76" t="str">
        <f t="shared" si="56"/>
        <v/>
      </c>
      <c r="E622" s="75" t="str">
        <f t="shared" si="57"/>
        <v/>
      </c>
      <c r="F622" s="75" t="str">
        <f t="shared" si="58"/>
        <v/>
      </c>
      <c r="G622" s="75" t="str">
        <f t="shared" si="59"/>
        <v/>
      </c>
      <c r="H622" s="58"/>
      <c r="I622" s="58"/>
    </row>
    <row r="623" spans="2:9" ht="15.75" thickBot="1" x14ac:dyDescent="0.3">
      <c r="B623" s="72" t="str">
        <f t="shared" si="54"/>
        <v/>
      </c>
      <c r="C623" s="73" t="str">
        <f t="shared" si="55"/>
        <v/>
      </c>
      <c r="D623" s="76" t="str">
        <f t="shared" si="56"/>
        <v/>
      </c>
      <c r="E623" s="75" t="str">
        <f t="shared" si="57"/>
        <v/>
      </c>
      <c r="F623" s="75" t="str">
        <f t="shared" si="58"/>
        <v/>
      </c>
      <c r="G623" s="75" t="str">
        <f t="shared" si="59"/>
        <v/>
      </c>
      <c r="H623" s="58"/>
      <c r="I623" s="58"/>
    </row>
    <row r="624" spans="2:9" ht="15.75" thickBot="1" x14ac:dyDescent="0.3">
      <c r="B624" s="72" t="str">
        <f t="shared" si="54"/>
        <v/>
      </c>
      <c r="C624" s="73" t="str">
        <f t="shared" si="55"/>
        <v/>
      </c>
      <c r="D624" s="76" t="str">
        <f t="shared" si="56"/>
        <v/>
      </c>
      <c r="E624" s="75" t="str">
        <f t="shared" si="57"/>
        <v/>
      </c>
      <c r="F624" s="75" t="str">
        <f t="shared" si="58"/>
        <v/>
      </c>
      <c r="G624" s="75" t="str">
        <f t="shared" si="59"/>
        <v/>
      </c>
      <c r="H624" s="58"/>
      <c r="I624" s="58"/>
    </row>
    <row r="625" spans="2:9" ht="15.75" thickBot="1" x14ac:dyDescent="0.3">
      <c r="B625" s="72" t="str">
        <f t="shared" si="54"/>
        <v/>
      </c>
      <c r="C625" s="73" t="str">
        <f t="shared" si="55"/>
        <v/>
      </c>
      <c r="D625" s="76" t="str">
        <f t="shared" si="56"/>
        <v/>
      </c>
      <c r="E625" s="75" t="str">
        <f t="shared" si="57"/>
        <v/>
      </c>
      <c r="F625" s="75" t="str">
        <f t="shared" si="58"/>
        <v/>
      </c>
      <c r="G625" s="75" t="str">
        <f t="shared" si="59"/>
        <v/>
      </c>
      <c r="H625" s="58"/>
      <c r="I625" s="58"/>
    </row>
    <row r="626" spans="2:9" ht="15.75" thickBot="1" x14ac:dyDescent="0.3">
      <c r="B626" s="72" t="str">
        <f t="shared" si="54"/>
        <v/>
      </c>
      <c r="C626" s="73" t="str">
        <f t="shared" si="55"/>
        <v/>
      </c>
      <c r="D626" s="76" t="str">
        <f t="shared" si="56"/>
        <v/>
      </c>
      <c r="E626" s="75" t="str">
        <f t="shared" si="57"/>
        <v/>
      </c>
      <c r="F626" s="75" t="str">
        <f t="shared" si="58"/>
        <v/>
      </c>
      <c r="G626" s="75" t="str">
        <f t="shared" si="59"/>
        <v/>
      </c>
      <c r="H626" s="58"/>
      <c r="I626" s="58"/>
    </row>
    <row r="627" spans="2:9" ht="15.75" thickBot="1" x14ac:dyDescent="0.3">
      <c r="B627" s="72" t="str">
        <f t="shared" si="54"/>
        <v/>
      </c>
      <c r="C627" s="73" t="str">
        <f t="shared" si="55"/>
        <v/>
      </c>
      <c r="D627" s="76" t="str">
        <f t="shared" si="56"/>
        <v/>
      </c>
      <c r="E627" s="75" t="str">
        <f t="shared" si="57"/>
        <v/>
      </c>
      <c r="F627" s="75" t="str">
        <f t="shared" si="58"/>
        <v/>
      </c>
      <c r="G627" s="75" t="str">
        <f t="shared" si="59"/>
        <v/>
      </c>
      <c r="H627" s="58"/>
      <c r="I627" s="58"/>
    </row>
    <row r="628" spans="2:9" ht="15.75" thickBot="1" x14ac:dyDescent="0.3">
      <c r="B628" s="72" t="str">
        <f t="shared" si="54"/>
        <v/>
      </c>
      <c r="C628" s="73" t="str">
        <f t="shared" si="55"/>
        <v/>
      </c>
      <c r="D628" s="76" t="str">
        <f t="shared" si="56"/>
        <v/>
      </c>
      <c r="E628" s="75" t="str">
        <f t="shared" si="57"/>
        <v/>
      </c>
      <c r="F628" s="75" t="str">
        <f t="shared" si="58"/>
        <v/>
      </c>
      <c r="G628" s="75" t="str">
        <f t="shared" si="59"/>
        <v/>
      </c>
      <c r="H628" s="58"/>
      <c r="I628" s="58"/>
    </row>
    <row r="629" spans="2:9" ht="15.75" thickBot="1" x14ac:dyDescent="0.3">
      <c r="B629" s="72" t="str">
        <f t="shared" si="54"/>
        <v/>
      </c>
      <c r="C629" s="73" t="str">
        <f t="shared" si="55"/>
        <v/>
      </c>
      <c r="D629" s="76" t="str">
        <f t="shared" si="56"/>
        <v/>
      </c>
      <c r="E629" s="75" t="str">
        <f t="shared" si="57"/>
        <v/>
      </c>
      <c r="F629" s="75" t="str">
        <f t="shared" si="58"/>
        <v/>
      </c>
      <c r="G629" s="75" t="str">
        <f t="shared" si="59"/>
        <v/>
      </c>
      <c r="H629" s="58"/>
      <c r="I629" s="58"/>
    </row>
    <row r="630" spans="2:9" ht="15.75" thickBot="1" x14ac:dyDescent="0.3">
      <c r="B630" s="72" t="str">
        <f t="shared" si="54"/>
        <v/>
      </c>
      <c r="C630" s="73" t="str">
        <f t="shared" si="55"/>
        <v/>
      </c>
      <c r="D630" s="76" t="str">
        <f t="shared" si="56"/>
        <v/>
      </c>
      <c r="E630" s="75" t="str">
        <f t="shared" si="57"/>
        <v/>
      </c>
      <c r="F630" s="75" t="str">
        <f t="shared" si="58"/>
        <v/>
      </c>
      <c r="G630" s="75" t="str">
        <f t="shared" si="59"/>
        <v/>
      </c>
      <c r="H630" s="58"/>
      <c r="I630" s="58"/>
    </row>
    <row r="631" spans="2:9" ht="15.75" thickBot="1" x14ac:dyDescent="0.3">
      <c r="B631" s="72" t="str">
        <f t="shared" si="54"/>
        <v/>
      </c>
      <c r="C631" s="73" t="str">
        <f t="shared" si="55"/>
        <v/>
      </c>
      <c r="D631" s="76" t="str">
        <f t="shared" si="56"/>
        <v/>
      </c>
      <c r="E631" s="75" t="str">
        <f t="shared" si="57"/>
        <v/>
      </c>
      <c r="F631" s="75" t="str">
        <f t="shared" si="58"/>
        <v/>
      </c>
      <c r="G631" s="75" t="str">
        <f t="shared" si="59"/>
        <v/>
      </c>
      <c r="H631" s="58"/>
      <c r="I631" s="58"/>
    </row>
    <row r="632" spans="2:9" ht="15.75" thickBot="1" x14ac:dyDescent="0.3">
      <c r="B632" s="72" t="str">
        <f t="shared" si="54"/>
        <v/>
      </c>
      <c r="C632" s="73" t="str">
        <f t="shared" si="55"/>
        <v/>
      </c>
      <c r="D632" s="76" t="str">
        <f t="shared" si="56"/>
        <v/>
      </c>
      <c r="E632" s="75" t="str">
        <f t="shared" si="57"/>
        <v/>
      </c>
      <c r="F632" s="75" t="str">
        <f t="shared" si="58"/>
        <v/>
      </c>
      <c r="G632" s="75" t="str">
        <f t="shared" si="59"/>
        <v/>
      </c>
      <c r="H632" s="58"/>
      <c r="I632" s="58"/>
    </row>
    <row r="633" spans="2:9" ht="15.75" thickBot="1" x14ac:dyDescent="0.3">
      <c r="B633" s="72" t="str">
        <f t="shared" si="54"/>
        <v/>
      </c>
      <c r="C633" s="73" t="str">
        <f t="shared" si="55"/>
        <v/>
      </c>
      <c r="D633" s="76" t="str">
        <f t="shared" si="56"/>
        <v/>
      </c>
      <c r="E633" s="75" t="str">
        <f t="shared" si="57"/>
        <v/>
      </c>
      <c r="F633" s="75" t="str">
        <f t="shared" si="58"/>
        <v/>
      </c>
      <c r="G633" s="75" t="str">
        <f t="shared" si="59"/>
        <v/>
      </c>
      <c r="H633" s="58"/>
      <c r="I633" s="58"/>
    </row>
    <row r="634" spans="2:9" ht="15.75" thickBot="1" x14ac:dyDescent="0.3">
      <c r="B634" s="72" t="str">
        <f t="shared" si="54"/>
        <v/>
      </c>
      <c r="C634" s="73" t="str">
        <f t="shared" si="55"/>
        <v/>
      </c>
      <c r="D634" s="76" t="str">
        <f t="shared" si="56"/>
        <v/>
      </c>
      <c r="E634" s="75" t="str">
        <f t="shared" si="57"/>
        <v/>
      </c>
      <c r="F634" s="75" t="str">
        <f t="shared" si="58"/>
        <v/>
      </c>
      <c r="G634" s="75" t="str">
        <f t="shared" si="59"/>
        <v/>
      </c>
      <c r="H634" s="58"/>
      <c r="I634" s="58"/>
    </row>
    <row r="635" spans="2:9" ht="15.75" thickBot="1" x14ac:dyDescent="0.3">
      <c r="B635" s="72" t="str">
        <f t="shared" si="54"/>
        <v/>
      </c>
      <c r="C635" s="73" t="str">
        <f t="shared" si="55"/>
        <v/>
      </c>
      <c r="D635" s="76" t="str">
        <f t="shared" si="56"/>
        <v/>
      </c>
      <c r="E635" s="75" t="str">
        <f t="shared" si="57"/>
        <v/>
      </c>
      <c r="F635" s="75" t="str">
        <f t="shared" si="58"/>
        <v/>
      </c>
      <c r="G635" s="75" t="str">
        <f t="shared" si="59"/>
        <v/>
      </c>
      <c r="H635" s="58"/>
      <c r="I635" s="58"/>
    </row>
    <row r="636" spans="2:9" ht="15.75" thickBot="1" x14ac:dyDescent="0.3">
      <c r="B636" s="72" t="str">
        <f t="shared" si="54"/>
        <v/>
      </c>
      <c r="C636" s="73" t="str">
        <f t="shared" si="55"/>
        <v/>
      </c>
      <c r="D636" s="76" t="str">
        <f t="shared" si="56"/>
        <v/>
      </c>
      <c r="E636" s="75" t="str">
        <f t="shared" si="57"/>
        <v/>
      </c>
      <c r="F636" s="75" t="str">
        <f t="shared" si="58"/>
        <v/>
      </c>
      <c r="G636" s="75" t="str">
        <f t="shared" si="59"/>
        <v/>
      </c>
      <c r="H636" s="58"/>
      <c r="I636" s="58"/>
    </row>
    <row r="637" spans="2:9" ht="15.75" thickBot="1" x14ac:dyDescent="0.3">
      <c r="B637" s="72" t="str">
        <f t="shared" si="54"/>
        <v/>
      </c>
      <c r="C637" s="73" t="str">
        <f t="shared" si="55"/>
        <v/>
      </c>
      <c r="D637" s="76" t="str">
        <f t="shared" si="56"/>
        <v/>
      </c>
      <c r="E637" s="75" t="str">
        <f t="shared" si="57"/>
        <v/>
      </c>
      <c r="F637" s="75" t="str">
        <f t="shared" si="58"/>
        <v/>
      </c>
      <c r="G637" s="75" t="str">
        <f t="shared" si="59"/>
        <v/>
      </c>
      <c r="H637" s="58"/>
      <c r="I637" s="58"/>
    </row>
    <row r="638" spans="2:9" ht="15.75" thickBot="1" x14ac:dyDescent="0.3">
      <c r="B638" s="72" t="str">
        <f t="shared" si="54"/>
        <v/>
      </c>
      <c r="C638" s="73" t="str">
        <f t="shared" si="55"/>
        <v/>
      </c>
      <c r="D638" s="76" t="str">
        <f t="shared" si="56"/>
        <v/>
      </c>
      <c r="E638" s="75" t="str">
        <f t="shared" si="57"/>
        <v/>
      </c>
      <c r="F638" s="75" t="str">
        <f t="shared" si="58"/>
        <v/>
      </c>
      <c r="G638" s="75" t="str">
        <f t="shared" si="59"/>
        <v/>
      </c>
      <c r="H638" s="58"/>
      <c r="I638" s="58"/>
    </row>
    <row r="639" spans="2:9" ht="15.75" thickBot="1" x14ac:dyDescent="0.3">
      <c r="B639" s="72" t="str">
        <f t="shared" si="54"/>
        <v/>
      </c>
      <c r="C639" s="73" t="str">
        <f t="shared" si="55"/>
        <v/>
      </c>
      <c r="D639" s="76" t="str">
        <f t="shared" si="56"/>
        <v/>
      </c>
      <c r="E639" s="75" t="str">
        <f t="shared" si="57"/>
        <v/>
      </c>
      <c r="F639" s="75" t="str">
        <f t="shared" si="58"/>
        <v/>
      </c>
      <c r="G639" s="75" t="str">
        <f t="shared" si="59"/>
        <v/>
      </c>
      <c r="H639" s="58"/>
      <c r="I639" s="58"/>
    </row>
    <row r="640" spans="2:9" ht="15.75" thickBot="1" x14ac:dyDescent="0.3">
      <c r="B640" s="72" t="str">
        <f t="shared" si="54"/>
        <v/>
      </c>
      <c r="C640" s="73" t="str">
        <f t="shared" si="55"/>
        <v/>
      </c>
      <c r="D640" s="76" t="str">
        <f t="shared" si="56"/>
        <v/>
      </c>
      <c r="E640" s="75" t="str">
        <f t="shared" si="57"/>
        <v/>
      </c>
      <c r="F640" s="75" t="str">
        <f t="shared" si="58"/>
        <v/>
      </c>
      <c r="G640" s="75" t="str">
        <f t="shared" si="59"/>
        <v/>
      </c>
      <c r="H640" s="58"/>
      <c r="I640" s="58"/>
    </row>
    <row r="641" spans="2:9" ht="15.75" thickBot="1" x14ac:dyDescent="0.3">
      <c r="B641" s="72" t="str">
        <f t="shared" si="54"/>
        <v/>
      </c>
      <c r="C641" s="73" t="str">
        <f t="shared" si="55"/>
        <v/>
      </c>
      <c r="D641" s="76" t="str">
        <f t="shared" si="56"/>
        <v/>
      </c>
      <c r="E641" s="75" t="str">
        <f t="shared" si="57"/>
        <v/>
      </c>
      <c r="F641" s="75" t="str">
        <f t="shared" si="58"/>
        <v/>
      </c>
      <c r="G641" s="75" t="str">
        <f t="shared" si="59"/>
        <v/>
      </c>
      <c r="H641" s="58"/>
      <c r="I641" s="58"/>
    </row>
    <row r="642" spans="2:9" ht="15.75" thickBot="1" x14ac:dyDescent="0.3">
      <c r="B642" s="72" t="str">
        <f t="shared" si="54"/>
        <v/>
      </c>
      <c r="C642" s="73" t="str">
        <f t="shared" si="55"/>
        <v/>
      </c>
      <c r="D642" s="76" t="str">
        <f t="shared" si="56"/>
        <v/>
      </c>
      <c r="E642" s="75" t="str">
        <f t="shared" si="57"/>
        <v/>
      </c>
      <c r="F642" s="75" t="str">
        <f t="shared" si="58"/>
        <v/>
      </c>
      <c r="G642" s="75" t="str">
        <f t="shared" si="59"/>
        <v/>
      </c>
      <c r="H642" s="58"/>
      <c r="I642" s="58"/>
    </row>
    <row r="643" spans="2:9" ht="15.75" thickBot="1" x14ac:dyDescent="0.3">
      <c r="B643" s="72" t="str">
        <f t="shared" si="54"/>
        <v/>
      </c>
      <c r="C643" s="73" t="str">
        <f t="shared" si="55"/>
        <v/>
      </c>
      <c r="D643" s="76" t="str">
        <f t="shared" si="56"/>
        <v/>
      </c>
      <c r="E643" s="75" t="str">
        <f t="shared" si="57"/>
        <v/>
      </c>
      <c r="F643" s="75" t="str">
        <f t="shared" si="58"/>
        <v/>
      </c>
      <c r="G643" s="75" t="str">
        <f t="shared" si="59"/>
        <v/>
      </c>
      <c r="H643" s="58"/>
      <c r="I643" s="58"/>
    </row>
    <row r="644" spans="2:9" ht="15.75" thickBot="1" x14ac:dyDescent="0.3">
      <c r="B644" s="72" t="str">
        <f t="shared" si="54"/>
        <v/>
      </c>
      <c r="C644" s="73" t="str">
        <f t="shared" si="55"/>
        <v/>
      </c>
      <c r="D644" s="76" t="str">
        <f t="shared" si="56"/>
        <v/>
      </c>
      <c r="E644" s="75" t="str">
        <f t="shared" si="57"/>
        <v/>
      </c>
      <c r="F644" s="75" t="str">
        <f t="shared" si="58"/>
        <v/>
      </c>
      <c r="G644" s="75" t="str">
        <f t="shared" si="59"/>
        <v/>
      </c>
      <c r="H644" s="58"/>
      <c r="I644" s="58"/>
    </row>
    <row r="645" spans="2:9" ht="15.75" thickBot="1" x14ac:dyDescent="0.3">
      <c r="B645" s="72" t="str">
        <f t="shared" si="54"/>
        <v/>
      </c>
      <c r="C645" s="73" t="str">
        <f t="shared" si="55"/>
        <v/>
      </c>
      <c r="D645" s="76" t="str">
        <f t="shared" si="56"/>
        <v/>
      </c>
      <c r="E645" s="75" t="str">
        <f t="shared" si="57"/>
        <v/>
      </c>
      <c r="F645" s="75" t="str">
        <f t="shared" si="58"/>
        <v/>
      </c>
      <c r="G645" s="75" t="str">
        <f t="shared" si="59"/>
        <v/>
      </c>
      <c r="H645" s="58"/>
      <c r="I645" s="58"/>
    </row>
    <row r="646" spans="2:9" ht="15.75" thickBot="1" x14ac:dyDescent="0.3">
      <c r="B646" s="72" t="str">
        <f t="shared" si="54"/>
        <v/>
      </c>
      <c r="C646" s="73" t="str">
        <f t="shared" si="55"/>
        <v/>
      </c>
      <c r="D646" s="76" t="str">
        <f t="shared" si="56"/>
        <v/>
      </c>
      <c r="E646" s="75" t="str">
        <f t="shared" si="57"/>
        <v/>
      </c>
      <c r="F646" s="75" t="str">
        <f t="shared" si="58"/>
        <v/>
      </c>
      <c r="G646" s="75" t="str">
        <f t="shared" si="59"/>
        <v/>
      </c>
      <c r="H646" s="58"/>
      <c r="I646" s="58"/>
    </row>
    <row r="647" spans="2:9" ht="15.75" thickBot="1" x14ac:dyDescent="0.3">
      <c r="B647" s="72" t="str">
        <f t="shared" si="54"/>
        <v/>
      </c>
      <c r="C647" s="73" t="str">
        <f t="shared" si="55"/>
        <v/>
      </c>
      <c r="D647" s="76" t="str">
        <f t="shared" si="56"/>
        <v/>
      </c>
      <c r="E647" s="75" t="str">
        <f t="shared" si="57"/>
        <v/>
      </c>
      <c r="F647" s="75" t="str">
        <f t="shared" si="58"/>
        <v/>
      </c>
      <c r="G647" s="75" t="str">
        <f t="shared" si="59"/>
        <v/>
      </c>
      <c r="H647" s="58"/>
      <c r="I647" s="58"/>
    </row>
    <row r="648" spans="2:9" ht="15.75" thickBot="1" x14ac:dyDescent="0.3">
      <c r="B648" s="72" t="str">
        <f t="shared" si="54"/>
        <v/>
      </c>
      <c r="C648" s="73" t="str">
        <f t="shared" si="55"/>
        <v/>
      </c>
      <c r="D648" s="76" t="str">
        <f t="shared" si="56"/>
        <v/>
      </c>
      <c r="E648" s="75" t="str">
        <f t="shared" si="57"/>
        <v/>
      </c>
      <c r="F648" s="75" t="str">
        <f t="shared" si="58"/>
        <v/>
      </c>
      <c r="G648" s="75" t="str">
        <f t="shared" si="59"/>
        <v/>
      </c>
      <c r="H648" s="58"/>
      <c r="I648" s="58"/>
    </row>
    <row r="649" spans="2:9" ht="15.75" thickBot="1" x14ac:dyDescent="0.3">
      <c r="B649" s="72" t="str">
        <f t="shared" si="54"/>
        <v/>
      </c>
      <c r="C649" s="73" t="str">
        <f t="shared" si="55"/>
        <v/>
      </c>
      <c r="D649" s="76" t="str">
        <f t="shared" si="56"/>
        <v/>
      </c>
      <c r="E649" s="75" t="str">
        <f t="shared" si="57"/>
        <v/>
      </c>
      <c r="F649" s="75" t="str">
        <f t="shared" si="58"/>
        <v/>
      </c>
      <c r="G649" s="75" t="str">
        <f t="shared" si="59"/>
        <v/>
      </c>
      <c r="H649" s="58"/>
      <c r="I649" s="58"/>
    </row>
    <row r="650" spans="2:9" ht="15.75" thickBot="1" x14ac:dyDescent="0.3">
      <c r="B650" s="72" t="str">
        <f t="shared" si="54"/>
        <v/>
      </c>
      <c r="C650" s="73" t="str">
        <f t="shared" si="55"/>
        <v/>
      </c>
      <c r="D650" s="76" t="str">
        <f t="shared" si="56"/>
        <v/>
      </c>
      <c r="E650" s="75" t="str">
        <f t="shared" si="57"/>
        <v/>
      </c>
      <c r="F650" s="75" t="str">
        <f t="shared" si="58"/>
        <v/>
      </c>
      <c r="G650" s="75" t="str">
        <f t="shared" si="59"/>
        <v/>
      </c>
      <c r="H650" s="58"/>
      <c r="I650" s="58"/>
    </row>
    <row r="651" spans="2:9" ht="15.75" thickBot="1" x14ac:dyDescent="0.3">
      <c r="B651" s="72" t="str">
        <f t="shared" si="54"/>
        <v/>
      </c>
      <c r="C651" s="73" t="str">
        <f t="shared" si="55"/>
        <v/>
      </c>
      <c r="D651" s="76" t="str">
        <f t="shared" si="56"/>
        <v/>
      </c>
      <c r="E651" s="75" t="str">
        <f t="shared" si="57"/>
        <v/>
      </c>
      <c r="F651" s="75" t="str">
        <f t="shared" si="58"/>
        <v/>
      </c>
      <c r="G651" s="75" t="str">
        <f t="shared" si="59"/>
        <v/>
      </c>
      <c r="H651" s="58"/>
      <c r="I651" s="58"/>
    </row>
    <row r="652" spans="2:9" ht="15.75" thickBot="1" x14ac:dyDescent="0.3">
      <c r="B652" s="72" t="str">
        <f t="shared" si="54"/>
        <v/>
      </c>
      <c r="C652" s="73" t="str">
        <f t="shared" si="55"/>
        <v/>
      </c>
      <c r="D652" s="76" t="str">
        <f t="shared" si="56"/>
        <v/>
      </c>
      <c r="E652" s="75" t="str">
        <f t="shared" si="57"/>
        <v/>
      </c>
      <c r="F652" s="75" t="str">
        <f t="shared" si="58"/>
        <v/>
      </c>
      <c r="G652" s="75" t="str">
        <f t="shared" si="59"/>
        <v/>
      </c>
      <c r="H652" s="58"/>
      <c r="I652" s="58"/>
    </row>
    <row r="653" spans="2:9" ht="15.75" thickBot="1" x14ac:dyDescent="0.3">
      <c r="B653" s="72" t="str">
        <f t="shared" si="54"/>
        <v/>
      </c>
      <c r="C653" s="73" t="str">
        <f t="shared" si="55"/>
        <v/>
      </c>
      <c r="D653" s="76" t="str">
        <f t="shared" si="56"/>
        <v/>
      </c>
      <c r="E653" s="75" t="str">
        <f t="shared" si="57"/>
        <v/>
      </c>
      <c r="F653" s="75" t="str">
        <f t="shared" si="58"/>
        <v/>
      </c>
      <c r="G653" s="75" t="str">
        <f t="shared" si="59"/>
        <v/>
      </c>
      <c r="H653" s="58"/>
      <c r="I653" s="58"/>
    </row>
    <row r="654" spans="2:9" ht="15.75" thickBot="1" x14ac:dyDescent="0.3">
      <c r="B654" s="72" t="str">
        <f t="shared" si="54"/>
        <v/>
      </c>
      <c r="C654" s="73" t="str">
        <f t="shared" si="55"/>
        <v/>
      </c>
      <c r="D654" s="76" t="str">
        <f t="shared" si="56"/>
        <v/>
      </c>
      <c r="E654" s="75" t="str">
        <f t="shared" si="57"/>
        <v/>
      </c>
      <c r="F654" s="75" t="str">
        <f t="shared" si="58"/>
        <v/>
      </c>
      <c r="G654" s="75" t="str">
        <f t="shared" si="59"/>
        <v/>
      </c>
      <c r="H654" s="58"/>
      <c r="I654" s="58"/>
    </row>
    <row r="655" spans="2:9" ht="15.75" thickBot="1" x14ac:dyDescent="0.3">
      <c r="B655" s="72" t="str">
        <f t="shared" si="54"/>
        <v/>
      </c>
      <c r="C655" s="73" t="str">
        <f t="shared" si="55"/>
        <v/>
      </c>
      <c r="D655" s="76" t="str">
        <f t="shared" si="56"/>
        <v/>
      </c>
      <c r="E655" s="75" t="str">
        <f t="shared" si="57"/>
        <v/>
      </c>
      <c r="F655" s="75" t="str">
        <f t="shared" si="58"/>
        <v/>
      </c>
      <c r="G655" s="75" t="str">
        <f t="shared" si="59"/>
        <v/>
      </c>
      <c r="H655" s="58"/>
      <c r="I655" s="58"/>
    </row>
    <row r="656" spans="2:9" ht="15.75" thickBot="1" x14ac:dyDescent="0.3">
      <c r="B656" s="72" t="str">
        <f t="shared" si="54"/>
        <v/>
      </c>
      <c r="C656" s="73" t="str">
        <f t="shared" si="55"/>
        <v/>
      </c>
      <c r="D656" s="76" t="str">
        <f t="shared" si="56"/>
        <v/>
      </c>
      <c r="E656" s="75" t="str">
        <f t="shared" si="57"/>
        <v/>
      </c>
      <c r="F656" s="75" t="str">
        <f t="shared" si="58"/>
        <v/>
      </c>
      <c r="G656" s="75" t="str">
        <f t="shared" si="59"/>
        <v/>
      </c>
      <c r="H656" s="58"/>
      <c r="I656" s="58"/>
    </row>
    <row r="657" spans="2:9" ht="15.75" thickBot="1" x14ac:dyDescent="0.3">
      <c r="B657" s="72" t="str">
        <f t="shared" si="54"/>
        <v/>
      </c>
      <c r="C657" s="73" t="str">
        <f t="shared" si="55"/>
        <v/>
      </c>
      <c r="D657" s="76" t="str">
        <f t="shared" si="56"/>
        <v/>
      </c>
      <c r="E657" s="75" t="str">
        <f t="shared" si="57"/>
        <v/>
      </c>
      <c r="F657" s="75" t="str">
        <f t="shared" si="58"/>
        <v/>
      </c>
      <c r="G657" s="75" t="str">
        <f t="shared" si="59"/>
        <v/>
      </c>
      <c r="H657" s="58"/>
      <c r="I657" s="58"/>
    </row>
    <row r="658" spans="2:9" ht="15.75" thickBot="1" x14ac:dyDescent="0.3">
      <c r="B658" s="72" t="str">
        <f t="shared" si="54"/>
        <v/>
      </c>
      <c r="C658" s="73" t="str">
        <f t="shared" si="55"/>
        <v/>
      </c>
      <c r="D658" s="76" t="str">
        <f t="shared" si="56"/>
        <v/>
      </c>
      <c r="E658" s="75" t="str">
        <f t="shared" si="57"/>
        <v/>
      </c>
      <c r="F658" s="75" t="str">
        <f t="shared" si="58"/>
        <v/>
      </c>
      <c r="G658" s="75" t="str">
        <f t="shared" si="59"/>
        <v/>
      </c>
      <c r="H658" s="58"/>
      <c r="I658" s="58"/>
    </row>
    <row r="659" spans="2:9" ht="15.75" thickBot="1" x14ac:dyDescent="0.3">
      <c r="B659" s="72" t="str">
        <f t="shared" ref="B659:B722" si="60">IFERROR(IF(G658&lt;=0,"",B658+1),"")</f>
        <v/>
      </c>
      <c r="C659" s="73" t="str">
        <f t="shared" ref="C659:C722" si="61">IF($E$9="End of the Period",IF(B659="","",IF(OR(payment_frequency="Weekly",payment_frequency="Bi-weekly",payment_frequency="Semi-monthly"),first_payment_date+B659*VLOOKUP(payment_frequency,periodic_table,2,0),EDATE(first_payment_date,B659*VLOOKUP(payment_frequency,periodic_table,2,0)))),IF(B659="","",IF(OR(payment_frequency="Weekly",payment_frequency="Bi-weekly",payment_frequency="Semi-monthly"),first_payment_date+(B659-1)*VLOOKUP(payment_frequency,periodic_table,2,0),EDATE(first_payment_date,(B659-1)*VLOOKUP(payment_frequency,periodic_table,2,0)))))</f>
        <v/>
      </c>
      <c r="D659" s="76" t="str">
        <f t="shared" ref="D659:D722" si="62">IF(B659="","",IF(G658&lt;payment,G658*(1+rate),payment))</f>
        <v/>
      </c>
      <c r="E659" s="75" t="str">
        <f t="shared" ref="E659:E722" si="63">IF(AND(payment_type=1,B659=1),0,IF(B659="","",G658*rate))</f>
        <v/>
      </c>
      <c r="F659" s="75" t="str">
        <f t="shared" si="58"/>
        <v/>
      </c>
      <c r="G659" s="75" t="str">
        <f t="shared" si="59"/>
        <v/>
      </c>
      <c r="H659" s="58"/>
      <c r="I659" s="58"/>
    </row>
    <row r="660" spans="2:9" ht="15.75" thickBot="1" x14ac:dyDescent="0.3">
      <c r="B660" s="72" t="str">
        <f t="shared" si="60"/>
        <v/>
      </c>
      <c r="C660" s="73" t="str">
        <f t="shared" si="61"/>
        <v/>
      </c>
      <c r="D660" s="76" t="str">
        <f t="shared" si="62"/>
        <v/>
      </c>
      <c r="E660" s="75" t="str">
        <f t="shared" si="63"/>
        <v/>
      </c>
      <c r="F660" s="75" t="str">
        <f t="shared" ref="F660:F723" si="64">IF(B660="","",D660-E660)</f>
        <v/>
      </c>
      <c r="G660" s="75" t="str">
        <f t="shared" ref="G660:G723" si="65">IFERROR(IF(F660&lt;=0,"",G659-F660),"")</f>
        <v/>
      </c>
      <c r="H660" s="58"/>
      <c r="I660" s="58"/>
    </row>
    <row r="661" spans="2:9" ht="15.75" thickBot="1" x14ac:dyDescent="0.3">
      <c r="B661" s="72" t="str">
        <f t="shared" si="60"/>
        <v/>
      </c>
      <c r="C661" s="73" t="str">
        <f t="shared" si="61"/>
        <v/>
      </c>
      <c r="D661" s="76" t="str">
        <f t="shared" si="62"/>
        <v/>
      </c>
      <c r="E661" s="75" t="str">
        <f t="shared" si="63"/>
        <v/>
      </c>
      <c r="F661" s="75" t="str">
        <f t="shared" si="64"/>
        <v/>
      </c>
      <c r="G661" s="75" t="str">
        <f t="shared" si="65"/>
        <v/>
      </c>
      <c r="H661" s="58"/>
      <c r="I661" s="58"/>
    </row>
    <row r="662" spans="2:9" ht="15.75" thickBot="1" x14ac:dyDescent="0.3">
      <c r="B662" s="72" t="str">
        <f t="shared" si="60"/>
        <v/>
      </c>
      <c r="C662" s="73" t="str">
        <f t="shared" si="61"/>
        <v/>
      </c>
      <c r="D662" s="76" t="str">
        <f t="shared" si="62"/>
        <v/>
      </c>
      <c r="E662" s="75" t="str">
        <f t="shared" si="63"/>
        <v/>
      </c>
      <c r="F662" s="75" t="str">
        <f t="shared" si="64"/>
        <v/>
      </c>
      <c r="G662" s="75" t="str">
        <f t="shared" si="65"/>
        <v/>
      </c>
      <c r="H662" s="58"/>
      <c r="I662" s="58"/>
    </row>
    <row r="663" spans="2:9" ht="15.75" thickBot="1" x14ac:dyDescent="0.3">
      <c r="B663" s="72" t="str">
        <f t="shared" si="60"/>
        <v/>
      </c>
      <c r="C663" s="73" t="str">
        <f t="shared" si="61"/>
        <v/>
      </c>
      <c r="D663" s="76" t="str">
        <f t="shared" si="62"/>
        <v/>
      </c>
      <c r="E663" s="75" t="str">
        <f t="shared" si="63"/>
        <v/>
      </c>
      <c r="F663" s="75" t="str">
        <f t="shared" si="64"/>
        <v/>
      </c>
      <c r="G663" s="75" t="str">
        <f t="shared" si="65"/>
        <v/>
      </c>
      <c r="H663" s="58"/>
      <c r="I663" s="58"/>
    </row>
    <row r="664" spans="2:9" ht="15.75" thickBot="1" x14ac:dyDescent="0.3">
      <c r="B664" s="72" t="str">
        <f t="shared" si="60"/>
        <v/>
      </c>
      <c r="C664" s="73" t="str">
        <f t="shared" si="61"/>
        <v/>
      </c>
      <c r="D664" s="76" t="str">
        <f t="shared" si="62"/>
        <v/>
      </c>
      <c r="E664" s="75" t="str">
        <f t="shared" si="63"/>
        <v/>
      </c>
      <c r="F664" s="75" t="str">
        <f t="shared" si="64"/>
        <v/>
      </c>
      <c r="G664" s="75" t="str">
        <f t="shared" si="65"/>
        <v/>
      </c>
      <c r="H664" s="58"/>
      <c r="I664" s="58"/>
    </row>
    <row r="665" spans="2:9" ht="15.75" thickBot="1" x14ac:dyDescent="0.3">
      <c r="B665" s="72" t="str">
        <f t="shared" si="60"/>
        <v/>
      </c>
      <c r="C665" s="73" t="str">
        <f t="shared" si="61"/>
        <v/>
      </c>
      <c r="D665" s="76" t="str">
        <f t="shared" si="62"/>
        <v/>
      </c>
      <c r="E665" s="75" t="str">
        <f t="shared" si="63"/>
        <v/>
      </c>
      <c r="F665" s="75" t="str">
        <f t="shared" si="64"/>
        <v/>
      </c>
      <c r="G665" s="75" t="str">
        <f t="shared" si="65"/>
        <v/>
      </c>
      <c r="H665" s="58"/>
      <c r="I665" s="58"/>
    </row>
    <row r="666" spans="2:9" ht="15.75" thickBot="1" x14ac:dyDescent="0.3">
      <c r="B666" s="72" t="str">
        <f t="shared" si="60"/>
        <v/>
      </c>
      <c r="C666" s="73" t="str">
        <f t="shared" si="61"/>
        <v/>
      </c>
      <c r="D666" s="76" t="str">
        <f t="shared" si="62"/>
        <v/>
      </c>
      <c r="E666" s="75" t="str">
        <f t="shared" si="63"/>
        <v/>
      </c>
      <c r="F666" s="75" t="str">
        <f t="shared" si="64"/>
        <v/>
      </c>
      <c r="G666" s="75" t="str">
        <f t="shared" si="65"/>
        <v/>
      </c>
      <c r="H666" s="58"/>
      <c r="I666" s="58"/>
    </row>
    <row r="667" spans="2:9" ht="15.75" thickBot="1" x14ac:dyDescent="0.3">
      <c r="B667" s="72" t="str">
        <f t="shared" si="60"/>
        <v/>
      </c>
      <c r="C667" s="73" t="str">
        <f t="shared" si="61"/>
        <v/>
      </c>
      <c r="D667" s="76" t="str">
        <f t="shared" si="62"/>
        <v/>
      </c>
      <c r="E667" s="75" t="str">
        <f t="shared" si="63"/>
        <v/>
      </c>
      <c r="F667" s="75" t="str">
        <f t="shared" si="64"/>
        <v/>
      </c>
      <c r="G667" s="75" t="str">
        <f t="shared" si="65"/>
        <v/>
      </c>
      <c r="H667" s="58"/>
      <c r="I667" s="58"/>
    </row>
    <row r="668" spans="2:9" ht="15.75" thickBot="1" x14ac:dyDescent="0.3">
      <c r="B668" s="72" t="str">
        <f t="shared" si="60"/>
        <v/>
      </c>
      <c r="C668" s="73" t="str">
        <f t="shared" si="61"/>
        <v/>
      </c>
      <c r="D668" s="76" t="str">
        <f t="shared" si="62"/>
        <v/>
      </c>
      <c r="E668" s="75" t="str">
        <f t="shared" si="63"/>
        <v/>
      </c>
      <c r="F668" s="75" t="str">
        <f t="shared" si="64"/>
        <v/>
      </c>
      <c r="G668" s="75" t="str">
        <f t="shared" si="65"/>
        <v/>
      </c>
      <c r="H668" s="58"/>
      <c r="I668" s="58"/>
    </row>
    <row r="669" spans="2:9" ht="15.75" thickBot="1" x14ac:dyDescent="0.3">
      <c r="B669" s="72" t="str">
        <f t="shared" si="60"/>
        <v/>
      </c>
      <c r="C669" s="73" t="str">
        <f t="shared" si="61"/>
        <v/>
      </c>
      <c r="D669" s="76" t="str">
        <f t="shared" si="62"/>
        <v/>
      </c>
      <c r="E669" s="75" t="str">
        <f t="shared" si="63"/>
        <v/>
      </c>
      <c r="F669" s="75" t="str">
        <f t="shared" si="64"/>
        <v/>
      </c>
      <c r="G669" s="75" t="str">
        <f t="shared" si="65"/>
        <v/>
      </c>
      <c r="H669" s="58"/>
      <c r="I669" s="58"/>
    </row>
    <row r="670" spans="2:9" ht="15.75" thickBot="1" x14ac:dyDescent="0.3">
      <c r="B670" s="72" t="str">
        <f t="shared" si="60"/>
        <v/>
      </c>
      <c r="C670" s="73" t="str">
        <f t="shared" si="61"/>
        <v/>
      </c>
      <c r="D670" s="76" t="str">
        <f t="shared" si="62"/>
        <v/>
      </c>
      <c r="E670" s="75" t="str">
        <f t="shared" si="63"/>
        <v/>
      </c>
      <c r="F670" s="75" t="str">
        <f t="shared" si="64"/>
        <v/>
      </c>
      <c r="G670" s="75" t="str">
        <f t="shared" si="65"/>
        <v/>
      </c>
      <c r="H670" s="58"/>
      <c r="I670" s="58"/>
    </row>
    <row r="671" spans="2:9" ht="15.75" thickBot="1" x14ac:dyDescent="0.3">
      <c r="B671" s="72" t="str">
        <f t="shared" si="60"/>
        <v/>
      </c>
      <c r="C671" s="73" t="str">
        <f t="shared" si="61"/>
        <v/>
      </c>
      <c r="D671" s="76" t="str">
        <f t="shared" si="62"/>
        <v/>
      </c>
      <c r="E671" s="75" t="str">
        <f t="shared" si="63"/>
        <v/>
      </c>
      <c r="F671" s="75" t="str">
        <f t="shared" si="64"/>
        <v/>
      </c>
      <c r="G671" s="75" t="str">
        <f t="shared" si="65"/>
        <v/>
      </c>
      <c r="H671" s="58"/>
      <c r="I671" s="58"/>
    </row>
    <row r="672" spans="2:9" ht="15.75" thickBot="1" x14ac:dyDescent="0.3">
      <c r="B672" s="72" t="str">
        <f t="shared" si="60"/>
        <v/>
      </c>
      <c r="C672" s="73" t="str">
        <f t="shared" si="61"/>
        <v/>
      </c>
      <c r="D672" s="76" t="str">
        <f t="shared" si="62"/>
        <v/>
      </c>
      <c r="E672" s="75" t="str">
        <f t="shared" si="63"/>
        <v/>
      </c>
      <c r="F672" s="75" t="str">
        <f t="shared" si="64"/>
        <v/>
      </c>
      <c r="G672" s="75" t="str">
        <f t="shared" si="65"/>
        <v/>
      </c>
      <c r="H672" s="58"/>
      <c r="I672" s="58"/>
    </row>
    <row r="673" spans="2:9" ht="15.75" thickBot="1" x14ac:dyDescent="0.3">
      <c r="B673" s="72" t="str">
        <f t="shared" si="60"/>
        <v/>
      </c>
      <c r="C673" s="73" t="str">
        <f t="shared" si="61"/>
        <v/>
      </c>
      <c r="D673" s="76" t="str">
        <f t="shared" si="62"/>
        <v/>
      </c>
      <c r="E673" s="75" t="str">
        <f t="shared" si="63"/>
        <v/>
      </c>
      <c r="F673" s="75" t="str">
        <f t="shared" si="64"/>
        <v/>
      </c>
      <c r="G673" s="75" t="str">
        <f t="shared" si="65"/>
        <v/>
      </c>
      <c r="H673" s="58"/>
      <c r="I673" s="58"/>
    </row>
    <row r="674" spans="2:9" ht="15.75" thickBot="1" x14ac:dyDescent="0.3">
      <c r="B674" s="72" t="str">
        <f t="shared" si="60"/>
        <v/>
      </c>
      <c r="C674" s="73" t="str">
        <f t="shared" si="61"/>
        <v/>
      </c>
      <c r="D674" s="76" t="str">
        <f t="shared" si="62"/>
        <v/>
      </c>
      <c r="E674" s="75" t="str">
        <f t="shared" si="63"/>
        <v/>
      </c>
      <c r="F674" s="75" t="str">
        <f t="shared" si="64"/>
        <v/>
      </c>
      <c r="G674" s="75" t="str">
        <f t="shared" si="65"/>
        <v/>
      </c>
      <c r="H674" s="58"/>
      <c r="I674" s="58"/>
    </row>
    <row r="675" spans="2:9" ht="15.75" thickBot="1" x14ac:dyDescent="0.3">
      <c r="B675" s="72" t="str">
        <f t="shared" si="60"/>
        <v/>
      </c>
      <c r="C675" s="73" t="str">
        <f t="shared" si="61"/>
        <v/>
      </c>
      <c r="D675" s="76" t="str">
        <f t="shared" si="62"/>
        <v/>
      </c>
      <c r="E675" s="75" t="str">
        <f t="shared" si="63"/>
        <v/>
      </c>
      <c r="F675" s="75" t="str">
        <f t="shared" si="64"/>
        <v/>
      </c>
      <c r="G675" s="75" t="str">
        <f t="shared" si="65"/>
        <v/>
      </c>
      <c r="H675" s="58"/>
      <c r="I675" s="58"/>
    </row>
    <row r="676" spans="2:9" ht="15.75" thickBot="1" x14ac:dyDescent="0.3">
      <c r="B676" s="72" t="str">
        <f t="shared" si="60"/>
        <v/>
      </c>
      <c r="C676" s="73" t="str">
        <f t="shared" si="61"/>
        <v/>
      </c>
      <c r="D676" s="76" t="str">
        <f t="shared" si="62"/>
        <v/>
      </c>
      <c r="E676" s="75" t="str">
        <f t="shared" si="63"/>
        <v/>
      </c>
      <c r="F676" s="75" t="str">
        <f t="shared" si="64"/>
        <v/>
      </c>
      <c r="G676" s="75" t="str">
        <f t="shared" si="65"/>
        <v/>
      </c>
      <c r="H676" s="58"/>
      <c r="I676" s="58"/>
    </row>
    <row r="677" spans="2:9" ht="15.75" thickBot="1" x14ac:dyDescent="0.3">
      <c r="B677" s="72" t="str">
        <f t="shared" si="60"/>
        <v/>
      </c>
      <c r="C677" s="73" t="str">
        <f t="shared" si="61"/>
        <v/>
      </c>
      <c r="D677" s="76" t="str">
        <f t="shared" si="62"/>
        <v/>
      </c>
      <c r="E677" s="75" t="str">
        <f t="shared" si="63"/>
        <v/>
      </c>
      <c r="F677" s="75" t="str">
        <f t="shared" si="64"/>
        <v/>
      </c>
      <c r="G677" s="75" t="str">
        <f t="shared" si="65"/>
        <v/>
      </c>
      <c r="H677" s="58"/>
      <c r="I677" s="58"/>
    </row>
    <row r="678" spans="2:9" ht="15.75" thickBot="1" x14ac:dyDescent="0.3">
      <c r="B678" s="72" t="str">
        <f t="shared" si="60"/>
        <v/>
      </c>
      <c r="C678" s="73" t="str">
        <f t="shared" si="61"/>
        <v/>
      </c>
      <c r="D678" s="76" t="str">
        <f t="shared" si="62"/>
        <v/>
      </c>
      <c r="E678" s="75" t="str">
        <f t="shared" si="63"/>
        <v/>
      </c>
      <c r="F678" s="75" t="str">
        <f t="shared" si="64"/>
        <v/>
      </c>
      <c r="G678" s="75" t="str">
        <f t="shared" si="65"/>
        <v/>
      </c>
      <c r="H678" s="58"/>
      <c r="I678" s="58"/>
    </row>
    <row r="679" spans="2:9" ht="15.75" thickBot="1" x14ac:dyDescent="0.3">
      <c r="B679" s="72" t="str">
        <f t="shared" si="60"/>
        <v/>
      </c>
      <c r="C679" s="73" t="str">
        <f t="shared" si="61"/>
        <v/>
      </c>
      <c r="D679" s="76" t="str">
        <f t="shared" si="62"/>
        <v/>
      </c>
      <c r="E679" s="75" t="str">
        <f t="shared" si="63"/>
        <v/>
      </c>
      <c r="F679" s="75" t="str">
        <f t="shared" si="64"/>
        <v/>
      </c>
      <c r="G679" s="75" t="str">
        <f t="shared" si="65"/>
        <v/>
      </c>
      <c r="H679" s="58"/>
      <c r="I679" s="58"/>
    </row>
    <row r="680" spans="2:9" ht="15.75" thickBot="1" x14ac:dyDescent="0.3">
      <c r="B680" s="72" t="str">
        <f t="shared" si="60"/>
        <v/>
      </c>
      <c r="C680" s="73" t="str">
        <f t="shared" si="61"/>
        <v/>
      </c>
      <c r="D680" s="76" t="str">
        <f t="shared" si="62"/>
        <v/>
      </c>
      <c r="E680" s="75" t="str">
        <f t="shared" si="63"/>
        <v/>
      </c>
      <c r="F680" s="75" t="str">
        <f t="shared" si="64"/>
        <v/>
      </c>
      <c r="G680" s="75" t="str">
        <f t="shared" si="65"/>
        <v/>
      </c>
      <c r="H680" s="58"/>
      <c r="I680" s="58"/>
    </row>
    <row r="681" spans="2:9" ht="15.75" thickBot="1" x14ac:dyDescent="0.3">
      <c r="B681" s="72" t="str">
        <f t="shared" si="60"/>
        <v/>
      </c>
      <c r="C681" s="73" t="str">
        <f t="shared" si="61"/>
        <v/>
      </c>
      <c r="D681" s="76" t="str">
        <f t="shared" si="62"/>
        <v/>
      </c>
      <c r="E681" s="75" t="str">
        <f t="shared" si="63"/>
        <v/>
      </c>
      <c r="F681" s="75" t="str">
        <f t="shared" si="64"/>
        <v/>
      </c>
      <c r="G681" s="75" t="str">
        <f t="shared" si="65"/>
        <v/>
      </c>
      <c r="H681" s="58"/>
      <c r="I681" s="58"/>
    </row>
    <row r="682" spans="2:9" ht="15.75" thickBot="1" x14ac:dyDescent="0.3">
      <c r="B682" s="72" t="str">
        <f t="shared" si="60"/>
        <v/>
      </c>
      <c r="C682" s="73" t="str">
        <f t="shared" si="61"/>
        <v/>
      </c>
      <c r="D682" s="76" t="str">
        <f t="shared" si="62"/>
        <v/>
      </c>
      <c r="E682" s="75" t="str">
        <f t="shared" si="63"/>
        <v/>
      </c>
      <c r="F682" s="75" t="str">
        <f t="shared" si="64"/>
        <v/>
      </c>
      <c r="G682" s="75" t="str">
        <f t="shared" si="65"/>
        <v/>
      </c>
      <c r="H682" s="58"/>
      <c r="I682" s="58"/>
    </row>
    <row r="683" spans="2:9" ht="15.75" thickBot="1" x14ac:dyDescent="0.3">
      <c r="B683" s="72" t="str">
        <f t="shared" si="60"/>
        <v/>
      </c>
      <c r="C683" s="73" t="str">
        <f t="shared" si="61"/>
        <v/>
      </c>
      <c r="D683" s="76" t="str">
        <f t="shared" si="62"/>
        <v/>
      </c>
      <c r="E683" s="75" t="str">
        <f t="shared" si="63"/>
        <v/>
      </c>
      <c r="F683" s="75" t="str">
        <f t="shared" si="64"/>
        <v/>
      </c>
      <c r="G683" s="75" t="str">
        <f t="shared" si="65"/>
        <v/>
      </c>
      <c r="H683" s="58"/>
      <c r="I683" s="58"/>
    </row>
    <row r="684" spans="2:9" ht="15.75" thickBot="1" x14ac:dyDescent="0.3">
      <c r="B684" s="72" t="str">
        <f t="shared" si="60"/>
        <v/>
      </c>
      <c r="C684" s="73" t="str">
        <f t="shared" si="61"/>
        <v/>
      </c>
      <c r="D684" s="76" t="str">
        <f t="shared" si="62"/>
        <v/>
      </c>
      <c r="E684" s="75" t="str">
        <f t="shared" si="63"/>
        <v/>
      </c>
      <c r="F684" s="75" t="str">
        <f t="shared" si="64"/>
        <v/>
      </c>
      <c r="G684" s="75" t="str">
        <f t="shared" si="65"/>
        <v/>
      </c>
      <c r="H684" s="58"/>
      <c r="I684" s="58"/>
    </row>
    <row r="685" spans="2:9" ht="15.75" thickBot="1" x14ac:dyDescent="0.3">
      <c r="B685" s="72" t="str">
        <f t="shared" si="60"/>
        <v/>
      </c>
      <c r="C685" s="73" t="str">
        <f t="shared" si="61"/>
        <v/>
      </c>
      <c r="D685" s="76" t="str">
        <f t="shared" si="62"/>
        <v/>
      </c>
      <c r="E685" s="75" t="str">
        <f t="shared" si="63"/>
        <v/>
      </c>
      <c r="F685" s="75" t="str">
        <f t="shared" si="64"/>
        <v/>
      </c>
      <c r="G685" s="75" t="str">
        <f t="shared" si="65"/>
        <v/>
      </c>
      <c r="H685" s="58"/>
      <c r="I685" s="58"/>
    </row>
    <row r="686" spans="2:9" ht="15.75" thickBot="1" x14ac:dyDescent="0.3">
      <c r="B686" s="72" t="str">
        <f t="shared" si="60"/>
        <v/>
      </c>
      <c r="C686" s="73" t="str">
        <f t="shared" si="61"/>
        <v/>
      </c>
      <c r="D686" s="76" t="str">
        <f t="shared" si="62"/>
        <v/>
      </c>
      <c r="E686" s="75" t="str">
        <f t="shared" si="63"/>
        <v/>
      </c>
      <c r="F686" s="75" t="str">
        <f t="shared" si="64"/>
        <v/>
      </c>
      <c r="G686" s="75" t="str">
        <f t="shared" si="65"/>
        <v/>
      </c>
      <c r="H686" s="58"/>
      <c r="I686" s="58"/>
    </row>
    <row r="687" spans="2:9" ht="15.75" thickBot="1" x14ac:dyDescent="0.3">
      <c r="B687" s="72" t="str">
        <f t="shared" si="60"/>
        <v/>
      </c>
      <c r="C687" s="73" t="str">
        <f t="shared" si="61"/>
        <v/>
      </c>
      <c r="D687" s="76" t="str">
        <f t="shared" si="62"/>
        <v/>
      </c>
      <c r="E687" s="75" t="str">
        <f t="shared" si="63"/>
        <v/>
      </c>
      <c r="F687" s="75" t="str">
        <f t="shared" si="64"/>
        <v/>
      </c>
      <c r="G687" s="75" t="str">
        <f t="shared" si="65"/>
        <v/>
      </c>
      <c r="H687" s="58"/>
      <c r="I687" s="58"/>
    </row>
    <row r="688" spans="2:9" ht="15.75" thickBot="1" x14ac:dyDescent="0.3">
      <c r="B688" s="72" t="str">
        <f t="shared" si="60"/>
        <v/>
      </c>
      <c r="C688" s="73" t="str">
        <f t="shared" si="61"/>
        <v/>
      </c>
      <c r="D688" s="76" t="str">
        <f t="shared" si="62"/>
        <v/>
      </c>
      <c r="E688" s="75" t="str">
        <f t="shared" si="63"/>
        <v/>
      </c>
      <c r="F688" s="75" t="str">
        <f t="shared" si="64"/>
        <v/>
      </c>
      <c r="G688" s="75" t="str">
        <f t="shared" si="65"/>
        <v/>
      </c>
      <c r="H688" s="58"/>
      <c r="I688" s="58"/>
    </row>
    <row r="689" spans="2:9" ht="15.75" thickBot="1" x14ac:dyDescent="0.3">
      <c r="B689" s="72" t="str">
        <f t="shared" si="60"/>
        <v/>
      </c>
      <c r="C689" s="73" t="str">
        <f t="shared" si="61"/>
        <v/>
      </c>
      <c r="D689" s="76" t="str">
        <f t="shared" si="62"/>
        <v/>
      </c>
      <c r="E689" s="75" t="str">
        <f t="shared" si="63"/>
        <v/>
      </c>
      <c r="F689" s="75" t="str">
        <f t="shared" si="64"/>
        <v/>
      </c>
      <c r="G689" s="75" t="str">
        <f t="shared" si="65"/>
        <v/>
      </c>
      <c r="H689" s="58"/>
      <c r="I689" s="58"/>
    </row>
    <row r="690" spans="2:9" ht="15.75" thickBot="1" x14ac:dyDescent="0.3">
      <c r="B690" s="72" t="str">
        <f t="shared" si="60"/>
        <v/>
      </c>
      <c r="C690" s="73" t="str">
        <f t="shared" si="61"/>
        <v/>
      </c>
      <c r="D690" s="76" t="str">
        <f t="shared" si="62"/>
        <v/>
      </c>
      <c r="E690" s="75" t="str">
        <f t="shared" si="63"/>
        <v/>
      </c>
      <c r="F690" s="75" t="str">
        <f t="shared" si="64"/>
        <v/>
      </c>
      <c r="G690" s="75" t="str">
        <f t="shared" si="65"/>
        <v/>
      </c>
      <c r="H690" s="58"/>
      <c r="I690" s="58"/>
    </row>
    <row r="691" spans="2:9" ht="15.75" thickBot="1" x14ac:dyDescent="0.3">
      <c r="B691" s="72" t="str">
        <f t="shared" si="60"/>
        <v/>
      </c>
      <c r="C691" s="73" t="str">
        <f t="shared" si="61"/>
        <v/>
      </c>
      <c r="D691" s="76" t="str">
        <f t="shared" si="62"/>
        <v/>
      </c>
      <c r="E691" s="75" t="str">
        <f t="shared" si="63"/>
        <v/>
      </c>
      <c r="F691" s="75" t="str">
        <f t="shared" si="64"/>
        <v/>
      </c>
      <c r="G691" s="75" t="str">
        <f t="shared" si="65"/>
        <v/>
      </c>
      <c r="H691" s="58"/>
      <c r="I691" s="58"/>
    </row>
    <row r="692" spans="2:9" ht="15.75" thickBot="1" x14ac:dyDescent="0.3">
      <c r="B692" s="72" t="str">
        <f t="shared" si="60"/>
        <v/>
      </c>
      <c r="C692" s="73" t="str">
        <f t="shared" si="61"/>
        <v/>
      </c>
      <c r="D692" s="76" t="str">
        <f t="shared" si="62"/>
        <v/>
      </c>
      <c r="E692" s="75" t="str">
        <f t="shared" si="63"/>
        <v/>
      </c>
      <c r="F692" s="75" t="str">
        <f t="shared" si="64"/>
        <v/>
      </c>
      <c r="G692" s="75" t="str">
        <f t="shared" si="65"/>
        <v/>
      </c>
      <c r="H692" s="58"/>
      <c r="I692" s="58"/>
    </row>
    <row r="693" spans="2:9" ht="15.75" thickBot="1" x14ac:dyDescent="0.3">
      <c r="B693" s="72" t="str">
        <f t="shared" si="60"/>
        <v/>
      </c>
      <c r="C693" s="73" t="str">
        <f t="shared" si="61"/>
        <v/>
      </c>
      <c r="D693" s="76" t="str">
        <f t="shared" si="62"/>
        <v/>
      </c>
      <c r="E693" s="75" t="str">
        <f t="shared" si="63"/>
        <v/>
      </c>
      <c r="F693" s="75" t="str">
        <f t="shared" si="64"/>
        <v/>
      </c>
      <c r="G693" s="75" t="str">
        <f t="shared" si="65"/>
        <v/>
      </c>
      <c r="H693" s="58"/>
      <c r="I693" s="58"/>
    </row>
    <row r="694" spans="2:9" ht="15.75" thickBot="1" x14ac:dyDescent="0.3">
      <c r="B694" s="72" t="str">
        <f t="shared" si="60"/>
        <v/>
      </c>
      <c r="C694" s="73" t="str">
        <f t="shared" si="61"/>
        <v/>
      </c>
      <c r="D694" s="76" t="str">
        <f t="shared" si="62"/>
        <v/>
      </c>
      <c r="E694" s="75" t="str">
        <f t="shared" si="63"/>
        <v/>
      </c>
      <c r="F694" s="75" t="str">
        <f t="shared" si="64"/>
        <v/>
      </c>
      <c r="G694" s="75" t="str">
        <f t="shared" si="65"/>
        <v/>
      </c>
      <c r="H694" s="58"/>
      <c r="I694" s="58"/>
    </row>
    <row r="695" spans="2:9" ht="15.75" thickBot="1" x14ac:dyDescent="0.3">
      <c r="B695" s="72" t="str">
        <f t="shared" si="60"/>
        <v/>
      </c>
      <c r="C695" s="73" t="str">
        <f t="shared" si="61"/>
        <v/>
      </c>
      <c r="D695" s="76" t="str">
        <f t="shared" si="62"/>
        <v/>
      </c>
      <c r="E695" s="75" t="str">
        <f t="shared" si="63"/>
        <v/>
      </c>
      <c r="F695" s="75" t="str">
        <f t="shared" si="64"/>
        <v/>
      </c>
      <c r="G695" s="75" t="str">
        <f t="shared" si="65"/>
        <v/>
      </c>
      <c r="H695" s="58"/>
      <c r="I695" s="58"/>
    </row>
    <row r="696" spans="2:9" ht="15.75" thickBot="1" x14ac:dyDescent="0.3">
      <c r="B696" s="72" t="str">
        <f t="shared" si="60"/>
        <v/>
      </c>
      <c r="C696" s="73" t="str">
        <f t="shared" si="61"/>
        <v/>
      </c>
      <c r="D696" s="76" t="str">
        <f t="shared" si="62"/>
        <v/>
      </c>
      <c r="E696" s="75" t="str">
        <f t="shared" si="63"/>
        <v/>
      </c>
      <c r="F696" s="75" t="str">
        <f t="shared" si="64"/>
        <v/>
      </c>
      <c r="G696" s="75" t="str">
        <f t="shared" si="65"/>
        <v/>
      </c>
      <c r="H696" s="58"/>
      <c r="I696" s="58"/>
    </row>
    <row r="697" spans="2:9" ht="15.75" thickBot="1" x14ac:dyDescent="0.3">
      <c r="B697" s="72" t="str">
        <f t="shared" si="60"/>
        <v/>
      </c>
      <c r="C697" s="73" t="str">
        <f t="shared" si="61"/>
        <v/>
      </c>
      <c r="D697" s="76" t="str">
        <f t="shared" si="62"/>
        <v/>
      </c>
      <c r="E697" s="75" t="str">
        <f t="shared" si="63"/>
        <v/>
      </c>
      <c r="F697" s="75" t="str">
        <f t="shared" si="64"/>
        <v/>
      </c>
      <c r="G697" s="75" t="str">
        <f t="shared" si="65"/>
        <v/>
      </c>
      <c r="H697" s="58"/>
      <c r="I697" s="58"/>
    </row>
    <row r="698" spans="2:9" ht="15.75" thickBot="1" x14ac:dyDescent="0.3">
      <c r="B698" s="72" t="str">
        <f t="shared" si="60"/>
        <v/>
      </c>
      <c r="C698" s="73" t="str">
        <f t="shared" si="61"/>
        <v/>
      </c>
      <c r="D698" s="76" t="str">
        <f t="shared" si="62"/>
        <v/>
      </c>
      <c r="E698" s="75" t="str">
        <f t="shared" si="63"/>
        <v/>
      </c>
      <c r="F698" s="75" t="str">
        <f t="shared" si="64"/>
        <v/>
      </c>
      <c r="G698" s="75" t="str">
        <f t="shared" si="65"/>
        <v/>
      </c>
      <c r="H698" s="58"/>
      <c r="I698" s="58"/>
    </row>
    <row r="699" spans="2:9" ht="15.75" thickBot="1" x14ac:dyDescent="0.3">
      <c r="B699" s="72" t="str">
        <f t="shared" si="60"/>
        <v/>
      </c>
      <c r="C699" s="73" t="str">
        <f t="shared" si="61"/>
        <v/>
      </c>
      <c r="D699" s="76" t="str">
        <f t="shared" si="62"/>
        <v/>
      </c>
      <c r="E699" s="75" t="str">
        <f t="shared" si="63"/>
        <v/>
      </c>
      <c r="F699" s="75" t="str">
        <f t="shared" si="64"/>
        <v/>
      </c>
      <c r="G699" s="75" t="str">
        <f t="shared" si="65"/>
        <v/>
      </c>
      <c r="H699" s="58"/>
      <c r="I699" s="58"/>
    </row>
    <row r="700" spans="2:9" ht="15.75" thickBot="1" x14ac:dyDescent="0.3">
      <c r="B700" s="72" t="str">
        <f t="shared" si="60"/>
        <v/>
      </c>
      <c r="C700" s="73" t="str">
        <f t="shared" si="61"/>
        <v/>
      </c>
      <c r="D700" s="76" t="str">
        <f t="shared" si="62"/>
        <v/>
      </c>
      <c r="E700" s="75" t="str">
        <f t="shared" si="63"/>
        <v/>
      </c>
      <c r="F700" s="75" t="str">
        <f t="shared" si="64"/>
        <v/>
      </c>
      <c r="G700" s="75" t="str">
        <f t="shared" si="65"/>
        <v/>
      </c>
      <c r="H700" s="58"/>
      <c r="I700" s="58"/>
    </row>
    <row r="701" spans="2:9" ht="15.75" thickBot="1" x14ac:dyDescent="0.3">
      <c r="B701" s="72" t="str">
        <f t="shared" si="60"/>
        <v/>
      </c>
      <c r="C701" s="73" t="str">
        <f t="shared" si="61"/>
        <v/>
      </c>
      <c r="D701" s="76" t="str">
        <f t="shared" si="62"/>
        <v/>
      </c>
      <c r="E701" s="75" t="str">
        <f t="shared" si="63"/>
        <v/>
      </c>
      <c r="F701" s="75" t="str">
        <f t="shared" si="64"/>
        <v/>
      </c>
      <c r="G701" s="75" t="str">
        <f t="shared" si="65"/>
        <v/>
      </c>
      <c r="H701" s="58"/>
      <c r="I701" s="58"/>
    </row>
    <row r="702" spans="2:9" ht="15.75" thickBot="1" x14ac:dyDescent="0.3">
      <c r="B702" s="72" t="str">
        <f t="shared" si="60"/>
        <v/>
      </c>
      <c r="C702" s="73" t="str">
        <f t="shared" si="61"/>
        <v/>
      </c>
      <c r="D702" s="76" t="str">
        <f t="shared" si="62"/>
        <v/>
      </c>
      <c r="E702" s="75" t="str">
        <f t="shared" si="63"/>
        <v/>
      </c>
      <c r="F702" s="75" t="str">
        <f t="shared" si="64"/>
        <v/>
      </c>
      <c r="G702" s="75" t="str">
        <f t="shared" si="65"/>
        <v/>
      </c>
      <c r="H702" s="58"/>
      <c r="I702" s="58"/>
    </row>
    <row r="703" spans="2:9" ht="15.75" thickBot="1" x14ac:dyDescent="0.3">
      <c r="B703" s="72" t="str">
        <f t="shared" si="60"/>
        <v/>
      </c>
      <c r="C703" s="73" t="str">
        <f t="shared" si="61"/>
        <v/>
      </c>
      <c r="D703" s="76" t="str">
        <f t="shared" si="62"/>
        <v/>
      </c>
      <c r="E703" s="75" t="str">
        <f t="shared" si="63"/>
        <v/>
      </c>
      <c r="F703" s="75" t="str">
        <f t="shared" si="64"/>
        <v/>
      </c>
      <c r="G703" s="75" t="str">
        <f t="shared" si="65"/>
        <v/>
      </c>
      <c r="H703" s="58"/>
      <c r="I703" s="58"/>
    </row>
    <row r="704" spans="2:9" ht="15.75" thickBot="1" x14ac:dyDescent="0.3">
      <c r="B704" s="72" t="str">
        <f t="shared" si="60"/>
        <v/>
      </c>
      <c r="C704" s="73" t="str">
        <f t="shared" si="61"/>
        <v/>
      </c>
      <c r="D704" s="76" t="str">
        <f t="shared" si="62"/>
        <v/>
      </c>
      <c r="E704" s="75" t="str">
        <f t="shared" si="63"/>
        <v/>
      </c>
      <c r="F704" s="75" t="str">
        <f t="shared" si="64"/>
        <v/>
      </c>
      <c r="G704" s="75" t="str">
        <f t="shared" si="65"/>
        <v/>
      </c>
      <c r="H704" s="58"/>
      <c r="I704" s="58"/>
    </row>
    <row r="705" spans="2:9" ht="15.75" thickBot="1" x14ac:dyDescent="0.3">
      <c r="B705" s="72" t="str">
        <f t="shared" si="60"/>
        <v/>
      </c>
      <c r="C705" s="73" t="str">
        <f t="shared" si="61"/>
        <v/>
      </c>
      <c r="D705" s="76" t="str">
        <f t="shared" si="62"/>
        <v/>
      </c>
      <c r="E705" s="75" t="str">
        <f t="shared" si="63"/>
        <v/>
      </c>
      <c r="F705" s="75" t="str">
        <f t="shared" si="64"/>
        <v/>
      </c>
      <c r="G705" s="75" t="str">
        <f t="shared" si="65"/>
        <v/>
      </c>
      <c r="H705" s="58"/>
      <c r="I705" s="58"/>
    </row>
    <row r="706" spans="2:9" ht="15.75" thickBot="1" x14ac:dyDescent="0.3">
      <c r="B706" s="72" t="str">
        <f t="shared" si="60"/>
        <v/>
      </c>
      <c r="C706" s="73" t="str">
        <f t="shared" si="61"/>
        <v/>
      </c>
      <c r="D706" s="76" t="str">
        <f t="shared" si="62"/>
        <v/>
      </c>
      <c r="E706" s="75" t="str">
        <f t="shared" si="63"/>
        <v/>
      </c>
      <c r="F706" s="75" t="str">
        <f t="shared" si="64"/>
        <v/>
      </c>
      <c r="G706" s="75" t="str">
        <f t="shared" si="65"/>
        <v/>
      </c>
      <c r="H706" s="58"/>
      <c r="I706" s="58"/>
    </row>
    <row r="707" spans="2:9" ht="15.75" thickBot="1" x14ac:dyDescent="0.3">
      <c r="B707" s="72" t="str">
        <f t="shared" si="60"/>
        <v/>
      </c>
      <c r="C707" s="73" t="str">
        <f t="shared" si="61"/>
        <v/>
      </c>
      <c r="D707" s="76" t="str">
        <f t="shared" si="62"/>
        <v/>
      </c>
      <c r="E707" s="75" t="str">
        <f t="shared" si="63"/>
        <v/>
      </c>
      <c r="F707" s="75" t="str">
        <f t="shared" si="64"/>
        <v/>
      </c>
      <c r="G707" s="75" t="str">
        <f t="shared" si="65"/>
        <v/>
      </c>
      <c r="H707" s="58"/>
      <c r="I707" s="58"/>
    </row>
    <row r="708" spans="2:9" ht="15.75" thickBot="1" x14ac:dyDescent="0.3">
      <c r="B708" s="72" t="str">
        <f t="shared" si="60"/>
        <v/>
      </c>
      <c r="C708" s="73" t="str">
        <f t="shared" si="61"/>
        <v/>
      </c>
      <c r="D708" s="76" t="str">
        <f t="shared" si="62"/>
        <v/>
      </c>
      <c r="E708" s="75" t="str">
        <f t="shared" si="63"/>
        <v/>
      </c>
      <c r="F708" s="75" t="str">
        <f t="shared" si="64"/>
        <v/>
      </c>
      <c r="G708" s="75" t="str">
        <f t="shared" si="65"/>
        <v/>
      </c>
      <c r="H708" s="58"/>
      <c r="I708" s="58"/>
    </row>
    <row r="709" spans="2:9" ht="15.75" thickBot="1" x14ac:dyDescent="0.3">
      <c r="B709" s="72" t="str">
        <f t="shared" si="60"/>
        <v/>
      </c>
      <c r="C709" s="73" t="str">
        <f t="shared" si="61"/>
        <v/>
      </c>
      <c r="D709" s="76" t="str">
        <f t="shared" si="62"/>
        <v/>
      </c>
      <c r="E709" s="75" t="str">
        <f t="shared" si="63"/>
        <v/>
      </c>
      <c r="F709" s="75" t="str">
        <f t="shared" si="64"/>
        <v/>
      </c>
      <c r="G709" s="75" t="str">
        <f t="shared" si="65"/>
        <v/>
      </c>
      <c r="H709" s="58"/>
      <c r="I709" s="58"/>
    </row>
    <row r="710" spans="2:9" ht="15.75" thickBot="1" x14ac:dyDescent="0.3">
      <c r="B710" s="72" t="str">
        <f t="shared" si="60"/>
        <v/>
      </c>
      <c r="C710" s="73" t="str">
        <f t="shared" si="61"/>
        <v/>
      </c>
      <c r="D710" s="76" t="str">
        <f t="shared" si="62"/>
        <v/>
      </c>
      <c r="E710" s="75" t="str">
        <f t="shared" si="63"/>
        <v/>
      </c>
      <c r="F710" s="75" t="str">
        <f t="shared" si="64"/>
        <v/>
      </c>
      <c r="G710" s="75" t="str">
        <f t="shared" si="65"/>
        <v/>
      </c>
      <c r="H710" s="58"/>
      <c r="I710" s="58"/>
    </row>
    <row r="711" spans="2:9" ht="15.75" thickBot="1" x14ac:dyDescent="0.3">
      <c r="B711" s="72" t="str">
        <f t="shared" si="60"/>
        <v/>
      </c>
      <c r="C711" s="73" t="str">
        <f t="shared" si="61"/>
        <v/>
      </c>
      <c r="D711" s="76" t="str">
        <f t="shared" si="62"/>
        <v/>
      </c>
      <c r="E711" s="75" t="str">
        <f t="shared" si="63"/>
        <v/>
      </c>
      <c r="F711" s="75" t="str">
        <f t="shared" si="64"/>
        <v/>
      </c>
      <c r="G711" s="75" t="str">
        <f t="shared" si="65"/>
        <v/>
      </c>
      <c r="H711" s="58"/>
      <c r="I711" s="58"/>
    </row>
    <row r="712" spans="2:9" ht="15.75" thickBot="1" x14ac:dyDescent="0.3">
      <c r="B712" s="72" t="str">
        <f t="shared" si="60"/>
        <v/>
      </c>
      <c r="C712" s="73" t="str">
        <f t="shared" si="61"/>
        <v/>
      </c>
      <c r="D712" s="76" t="str">
        <f t="shared" si="62"/>
        <v/>
      </c>
      <c r="E712" s="75" t="str">
        <f t="shared" si="63"/>
        <v/>
      </c>
      <c r="F712" s="75" t="str">
        <f t="shared" si="64"/>
        <v/>
      </c>
      <c r="G712" s="75" t="str">
        <f t="shared" si="65"/>
        <v/>
      </c>
      <c r="H712" s="58"/>
      <c r="I712" s="58"/>
    </row>
    <row r="713" spans="2:9" ht="15.75" thickBot="1" x14ac:dyDescent="0.3">
      <c r="B713" s="72" t="str">
        <f t="shared" si="60"/>
        <v/>
      </c>
      <c r="C713" s="73" t="str">
        <f t="shared" si="61"/>
        <v/>
      </c>
      <c r="D713" s="76" t="str">
        <f t="shared" si="62"/>
        <v/>
      </c>
      <c r="E713" s="75" t="str">
        <f t="shared" si="63"/>
        <v/>
      </c>
      <c r="F713" s="75" t="str">
        <f t="shared" si="64"/>
        <v/>
      </c>
      <c r="G713" s="75" t="str">
        <f t="shared" si="65"/>
        <v/>
      </c>
      <c r="H713" s="58"/>
      <c r="I713" s="58"/>
    </row>
    <row r="714" spans="2:9" ht="15.75" thickBot="1" x14ac:dyDescent="0.3">
      <c r="B714" s="72" t="str">
        <f t="shared" si="60"/>
        <v/>
      </c>
      <c r="C714" s="73" t="str">
        <f t="shared" si="61"/>
        <v/>
      </c>
      <c r="D714" s="76" t="str">
        <f t="shared" si="62"/>
        <v/>
      </c>
      <c r="E714" s="75" t="str">
        <f t="shared" si="63"/>
        <v/>
      </c>
      <c r="F714" s="75" t="str">
        <f t="shared" si="64"/>
        <v/>
      </c>
      <c r="G714" s="75" t="str">
        <f t="shared" si="65"/>
        <v/>
      </c>
      <c r="H714" s="58"/>
      <c r="I714" s="58"/>
    </row>
    <row r="715" spans="2:9" ht="15.75" thickBot="1" x14ac:dyDescent="0.3">
      <c r="B715" s="72" t="str">
        <f t="shared" si="60"/>
        <v/>
      </c>
      <c r="C715" s="73" t="str">
        <f t="shared" si="61"/>
        <v/>
      </c>
      <c r="D715" s="76" t="str">
        <f t="shared" si="62"/>
        <v/>
      </c>
      <c r="E715" s="75" t="str">
        <f t="shared" si="63"/>
        <v/>
      </c>
      <c r="F715" s="75" t="str">
        <f t="shared" si="64"/>
        <v/>
      </c>
      <c r="G715" s="75" t="str">
        <f t="shared" si="65"/>
        <v/>
      </c>
      <c r="H715" s="58"/>
      <c r="I715" s="58"/>
    </row>
    <row r="716" spans="2:9" ht="15.75" thickBot="1" x14ac:dyDescent="0.3">
      <c r="B716" s="72" t="str">
        <f t="shared" si="60"/>
        <v/>
      </c>
      <c r="C716" s="73" t="str">
        <f t="shared" si="61"/>
        <v/>
      </c>
      <c r="D716" s="76" t="str">
        <f t="shared" si="62"/>
        <v/>
      </c>
      <c r="E716" s="75" t="str">
        <f t="shared" si="63"/>
        <v/>
      </c>
      <c r="F716" s="75" t="str">
        <f t="shared" si="64"/>
        <v/>
      </c>
      <c r="G716" s="75" t="str">
        <f t="shared" si="65"/>
        <v/>
      </c>
      <c r="H716" s="58"/>
      <c r="I716" s="58"/>
    </row>
    <row r="717" spans="2:9" ht="15.75" thickBot="1" x14ac:dyDescent="0.3">
      <c r="B717" s="72" t="str">
        <f t="shared" si="60"/>
        <v/>
      </c>
      <c r="C717" s="73" t="str">
        <f t="shared" si="61"/>
        <v/>
      </c>
      <c r="D717" s="76" t="str">
        <f t="shared" si="62"/>
        <v/>
      </c>
      <c r="E717" s="75" t="str">
        <f t="shared" si="63"/>
        <v/>
      </c>
      <c r="F717" s="75" t="str">
        <f t="shared" si="64"/>
        <v/>
      </c>
      <c r="G717" s="75" t="str">
        <f t="shared" si="65"/>
        <v/>
      </c>
      <c r="H717" s="58"/>
      <c r="I717" s="58"/>
    </row>
    <row r="718" spans="2:9" ht="15.75" thickBot="1" x14ac:dyDescent="0.3">
      <c r="B718" s="72" t="str">
        <f t="shared" si="60"/>
        <v/>
      </c>
      <c r="C718" s="73" t="str">
        <f t="shared" si="61"/>
        <v/>
      </c>
      <c r="D718" s="76" t="str">
        <f t="shared" si="62"/>
        <v/>
      </c>
      <c r="E718" s="75" t="str">
        <f t="shared" si="63"/>
        <v/>
      </c>
      <c r="F718" s="75" t="str">
        <f t="shared" si="64"/>
        <v/>
      </c>
      <c r="G718" s="75" t="str">
        <f t="shared" si="65"/>
        <v/>
      </c>
      <c r="H718" s="58"/>
      <c r="I718" s="58"/>
    </row>
    <row r="719" spans="2:9" ht="15.75" thickBot="1" x14ac:dyDescent="0.3">
      <c r="B719" s="72" t="str">
        <f t="shared" si="60"/>
        <v/>
      </c>
      <c r="C719" s="73" t="str">
        <f t="shared" si="61"/>
        <v/>
      </c>
      <c r="D719" s="76" t="str">
        <f t="shared" si="62"/>
        <v/>
      </c>
      <c r="E719" s="75" t="str">
        <f t="shared" si="63"/>
        <v/>
      </c>
      <c r="F719" s="75" t="str">
        <f t="shared" si="64"/>
        <v/>
      </c>
      <c r="G719" s="75" t="str">
        <f t="shared" si="65"/>
        <v/>
      </c>
      <c r="H719" s="58"/>
      <c r="I719" s="58"/>
    </row>
    <row r="720" spans="2:9" ht="15.75" thickBot="1" x14ac:dyDescent="0.3">
      <c r="B720" s="72" t="str">
        <f t="shared" si="60"/>
        <v/>
      </c>
      <c r="C720" s="73" t="str">
        <f t="shared" si="61"/>
        <v/>
      </c>
      <c r="D720" s="76" t="str">
        <f t="shared" si="62"/>
        <v/>
      </c>
      <c r="E720" s="75" t="str">
        <f t="shared" si="63"/>
        <v/>
      </c>
      <c r="F720" s="75" t="str">
        <f t="shared" si="64"/>
        <v/>
      </c>
      <c r="G720" s="75" t="str">
        <f t="shared" si="65"/>
        <v/>
      </c>
      <c r="H720" s="58"/>
      <c r="I720" s="58"/>
    </row>
    <row r="721" spans="2:9" ht="15.75" thickBot="1" x14ac:dyDescent="0.3">
      <c r="B721" s="72" t="str">
        <f t="shared" si="60"/>
        <v/>
      </c>
      <c r="C721" s="73" t="str">
        <f t="shared" si="61"/>
        <v/>
      </c>
      <c r="D721" s="76" t="str">
        <f t="shared" si="62"/>
        <v/>
      </c>
      <c r="E721" s="75" t="str">
        <f t="shared" si="63"/>
        <v/>
      </c>
      <c r="F721" s="75" t="str">
        <f t="shared" si="64"/>
        <v/>
      </c>
      <c r="G721" s="75" t="str">
        <f t="shared" si="65"/>
        <v/>
      </c>
      <c r="H721" s="58"/>
      <c r="I721" s="58"/>
    </row>
    <row r="722" spans="2:9" ht="15.75" thickBot="1" x14ac:dyDescent="0.3">
      <c r="B722" s="72" t="str">
        <f t="shared" si="60"/>
        <v/>
      </c>
      <c r="C722" s="73" t="str">
        <f t="shared" si="61"/>
        <v/>
      </c>
      <c r="D722" s="76" t="str">
        <f t="shared" si="62"/>
        <v/>
      </c>
      <c r="E722" s="75" t="str">
        <f t="shared" si="63"/>
        <v/>
      </c>
      <c r="F722" s="75" t="str">
        <f t="shared" si="64"/>
        <v/>
      </c>
      <c r="G722" s="75" t="str">
        <f t="shared" si="65"/>
        <v/>
      </c>
      <c r="H722" s="58"/>
      <c r="I722" s="58"/>
    </row>
    <row r="723" spans="2:9" ht="15.75" thickBot="1" x14ac:dyDescent="0.3">
      <c r="B723" s="72" t="str">
        <f t="shared" ref="B723:B786" si="66">IFERROR(IF(G722&lt;=0,"",B722+1),"")</f>
        <v/>
      </c>
      <c r="C723" s="73" t="str">
        <f t="shared" ref="C723:C786" si="67">IF($E$9="End of the Period",IF(B723="","",IF(OR(payment_frequency="Weekly",payment_frequency="Bi-weekly",payment_frequency="Semi-monthly"),first_payment_date+B723*VLOOKUP(payment_frequency,periodic_table,2,0),EDATE(first_payment_date,B723*VLOOKUP(payment_frequency,periodic_table,2,0)))),IF(B723="","",IF(OR(payment_frequency="Weekly",payment_frequency="Bi-weekly",payment_frequency="Semi-monthly"),first_payment_date+(B723-1)*VLOOKUP(payment_frequency,periodic_table,2,0),EDATE(first_payment_date,(B723-1)*VLOOKUP(payment_frequency,periodic_table,2,0)))))</f>
        <v/>
      </c>
      <c r="D723" s="76" t="str">
        <f t="shared" ref="D723:D786" si="68">IF(B723="","",IF(G722&lt;payment,G722*(1+rate),payment))</f>
        <v/>
      </c>
      <c r="E723" s="75" t="str">
        <f t="shared" ref="E723:E786" si="69">IF(AND(payment_type=1,B723=1),0,IF(B723="","",G722*rate))</f>
        <v/>
      </c>
      <c r="F723" s="75" t="str">
        <f t="shared" si="64"/>
        <v/>
      </c>
      <c r="G723" s="75" t="str">
        <f t="shared" si="65"/>
        <v/>
      </c>
      <c r="H723" s="58"/>
      <c r="I723" s="58"/>
    </row>
    <row r="724" spans="2:9" ht="15.75" thickBot="1" x14ac:dyDescent="0.3">
      <c r="B724" s="72" t="str">
        <f t="shared" si="66"/>
        <v/>
      </c>
      <c r="C724" s="73" t="str">
        <f t="shared" si="67"/>
        <v/>
      </c>
      <c r="D724" s="76" t="str">
        <f t="shared" si="68"/>
        <v/>
      </c>
      <c r="E724" s="75" t="str">
        <f t="shared" si="69"/>
        <v/>
      </c>
      <c r="F724" s="75" t="str">
        <f t="shared" ref="F724:F787" si="70">IF(B724="","",D724-E724)</f>
        <v/>
      </c>
      <c r="G724" s="75" t="str">
        <f t="shared" ref="G724:G787" si="71">IFERROR(IF(F724&lt;=0,"",G723-F724),"")</f>
        <v/>
      </c>
      <c r="H724" s="58"/>
      <c r="I724" s="58"/>
    </row>
    <row r="725" spans="2:9" ht="15.75" thickBot="1" x14ac:dyDescent="0.3">
      <c r="B725" s="72" t="str">
        <f t="shared" si="66"/>
        <v/>
      </c>
      <c r="C725" s="73" t="str">
        <f t="shared" si="67"/>
        <v/>
      </c>
      <c r="D725" s="76" t="str">
        <f t="shared" si="68"/>
        <v/>
      </c>
      <c r="E725" s="75" t="str">
        <f t="shared" si="69"/>
        <v/>
      </c>
      <c r="F725" s="75" t="str">
        <f t="shared" si="70"/>
        <v/>
      </c>
      <c r="G725" s="75" t="str">
        <f t="shared" si="71"/>
        <v/>
      </c>
      <c r="H725" s="58"/>
      <c r="I725" s="58"/>
    </row>
    <row r="726" spans="2:9" ht="15.75" thickBot="1" x14ac:dyDescent="0.3">
      <c r="B726" s="72" t="str">
        <f t="shared" si="66"/>
        <v/>
      </c>
      <c r="C726" s="73" t="str">
        <f t="shared" si="67"/>
        <v/>
      </c>
      <c r="D726" s="76" t="str">
        <f t="shared" si="68"/>
        <v/>
      </c>
      <c r="E726" s="75" t="str">
        <f t="shared" si="69"/>
        <v/>
      </c>
      <c r="F726" s="75" t="str">
        <f t="shared" si="70"/>
        <v/>
      </c>
      <c r="G726" s="75" t="str">
        <f t="shared" si="71"/>
        <v/>
      </c>
      <c r="H726" s="58"/>
      <c r="I726" s="58"/>
    </row>
    <row r="727" spans="2:9" ht="15.75" thickBot="1" x14ac:dyDescent="0.3">
      <c r="B727" s="72" t="str">
        <f t="shared" si="66"/>
        <v/>
      </c>
      <c r="C727" s="73" t="str">
        <f t="shared" si="67"/>
        <v/>
      </c>
      <c r="D727" s="76" t="str">
        <f t="shared" si="68"/>
        <v/>
      </c>
      <c r="E727" s="75" t="str">
        <f t="shared" si="69"/>
        <v/>
      </c>
      <c r="F727" s="75" t="str">
        <f t="shared" si="70"/>
        <v/>
      </c>
      <c r="G727" s="75" t="str">
        <f t="shared" si="71"/>
        <v/>
      </c>
      <c r="H727" s="58"/>
      <c r="I727" s="58"/>
    </row>
    <row r="728" spans="2:9" ht="15.75" thickBot="1" x14ac:dyDescent="0.3">
      <c r="B728" s="72" t="str">
        <f t="shared" si="66"/>
        <v/>
      </c>
      <c r="C728" s="73" t="str">
        <f t="shared" si="67"/>
        <v/>
      </c>
      <c r="D728" s="76" t="str">
        <f t="shared" si="68"/>
        <v/>
      </c>
      <c r="E728" s="75" t="str">
        <f t="shared" si="69"/>
        <v/>
      </c>
      <c r="F728" s="75" t="str">
        <f t="shared" si="70"/>
        <v/>
      </c>
      <c r="G728" s="75" t="str">
        <f t="shared" si="71"/>
        <v/>
      </c>
      <c r="H728" s="58"/>
      <c r="I728" s="58"/>
    </row>
    <row r="729" spans="2:9" ht="15.75" thickBot="1" x14ac:dyDescent="0.3">
      <c r="B729" s="72" t="str">
        <f t="shared" si="66"/>
        <v/>
      </c>
      <c r="C729" s="73" t="str">
        <f t="shared" si="67"/>
        <v/>
      </c>
      <c r="D729" s="76" t="str">
        <f t="shared" si="68"/>
        <v/>
      </c>
      <c r="E729" s="75" t="str">
        <f t="shared" si="69"/>
        <v/>
      </c>
      <c r="F729" s="75" t="str">
        <f t="shared" si="70"/>
        <v/>
      </c>
      <c r="G729" s="75" t="str">
        <f t="shared" si="71"/>
        <v/>
      </c>
      <c r="H729" s="58"/>
      <c r="I729" s="58"/>
    </row>
    <row r="730" spans="2:9" ht="15.75" thickBot="1" x14ac:dyDescent="0.3">
      <c r="B730" s="72" t="str">
        <f t="shared" si="66"/>
        <v/>
      </c>
      <c r="C730" s="73" t="str">
        <f t="shared" si="67"/>
        <v/>
      </c>
      <c r="D730" s="76" t="str">
        <f t="shared" si="68"/>
        <v/>
      </c>
      <c r="E730" s="75" t="str">
        <f t="shared" si="69"/>
        <v/>
      </c>
      <c r="F730" s="75" t="str">
        <f t="shared" si="70"/>
        <v/>
      </c>
      <c r="G730" s="75" t="str">
        <f t="shared" si="71"/>
        <v/>
      </c>
      <c r="H730" s="58"/>
      <c r="I730" s="58"/>
    </row>
    <row r="731" spans="2:9" ht="15.75" thickBot="1" x14ac:dyDescent="0.3">
      <c r="B731" s="72" t="str">
        <f t="shared" si="66"/>
        <v/>
      </c>
      <c r="C731" s="73" t="str">
        <f t="shared" si="67"/>
        <v/>
      </c>
      <c r="D731" s="76" t="str">
        <f t="shared" si="68"/>
        <v/>
      </c>
      <c r="E731" s="75" t="str">
        <f t="shared" si="69"/>
        <v/>
      </c>
      <c r="F731" s="75" t="str">
        <f t="shared" si="70"/>
        <v/>
      </c>
      <c r="G731" s="75" t="str">
        <f t="shared" si="71"/>
        <v/>
      </c>
      <c r="H731" s="58"/>
      <c r="I731" s="58"/>
    </row>
    <row r="732" spans="2:9" ht="15.75" thickBot="1" x14ac:dyDescent="0.3">
      <c r="B732" s="72" t="str">
        <f t="shared" si="66"/>
        <v/>
      </c>
      <c r="C732" s="73" t="str">
        <f t="shared" si="67"/>
        <v/>
      </c>
      <c r="D732" s="76" t="str">
        <f t="shared" si="68"/>
        <v/>
      </c>
      <c r="E732" s="75" t="str">
        <f t="shared" si="69"/>
        <v/>
      </c>
      <c r="F732" s="75" t="str">
        <f t="shared" si="70"/>
        <v/>
      </c>
      <c r="G732" s="75" t="str">
        <f t="shared" si="71"/>
        <v/>
      </c>
      <c r="H732" s="58"/>
      <c r="I732" s="58"/>
    </row>
    <row r="733" spans="2:9" ht="15.75" thickBot="1" x14ac:dyDescent="0.3">
      <c r="B733" s="72" t="str">
        <f t="shared" si="66"/>
        <v/>
      </c>
      <c r="C733" s="73" t="str">
        <f t="shared" si="67"/>
        <v/>
      </c>
      <c r="D733" s="76" t="str">
        <f t="shared" si="68"/>
        <v/>
      </c>
      <c r="E733" s="75" t="str">
        <f t="shared" si="69"/>
        <v/>
      </c>
      <c r="F733" s="75" t="str">
        <f t="shared" si="70"/>
        <v/>
      </c>
      <c r="G733" s="75" t="str">
        <f t="shared" si="71"/>
        <v/>
      </c>
      <c r="H733" s="58"/>
      <c r="I733" s="58"/>
    </row>
    <row r="734" spans="2:9" ht="15.75" thickBot="1" x14ac:dyDescent="0.3">
      <c r="B734" s="72" t="str">
        <f t="shared" si="66"/>
        <v/>
      </c>
      <c r="C734" s="73" t="str">
        <f t="shared" si="67"/>
        <v/>
      </c>
      <c r="D734" s="76" t="str">
        <f t="shared" si="68"/>
        <v/>
      </c>
      <c r="E734" s="75" t="str">
        <f t="shared" si="69"/>
        <v/>
      </c>
      <c r="F734" s="75" t="str">
        <f t="shared" si="70"/>
        <v/>
      </c>
      <c r="G734" s="75" t="str">
        <f t="shared" si="71"/>
        <v/>
      </c>
      <c r="H734" s="58"/>
      <c r="I734" s="58"/>
    </row>
    <row r="735" spans="2:9" ht="15.75" thickBot="1" x14ac:dyDescent="0.3">
      <c r="B735" s="72" t="str">
        <f t="shared" si="66"/>
        <v/>
      </c>
      <c r="C735" s="73" t="str">
        <f t="shared" si="67"/>
        <v/>
      </c>
      <c r="D735" s="76" t="str">
        <f t="shared" si="68"/>
        <v/>
      </c>
      <c r="E735" s="75" t="str">
        <f t="shared" si="69"/>
        <v/>
      </c>
      <c r="F735" s="75" t="str">
        <f t="shared" si="70"/>
        <v/>
      </c>
      <c r="G735" s="75" t="str">
        <f t="shared" si="71"/>
        <v/>
      </c>
      <c r="H735" s="58"/>
      <c r="I735" s="58"/>
    </row>
    <row r="736" spans="2:9" ht="15.75" thickBot="1" x14ac:dyDescent="0.3">
      <c r="B736" s="72" t="str">
        <f t="shared" si="66"/>
        <v/>
      </c>
      <c r="C736" s="73" t="str">
        <f t="shared" si="67"/>
        <v/>
      </c>
      <c r="D736" s="76" t="str">
        <f t="shared" si="68"/>
        <v/>
      </c>
      <c r="E736" s="75" t="str">
        <f t="shared" si="69"/>
        <v/>
      </c>
      <c r="F736" s="75" t="str">
        <f t="shared" si="70"/>
        <v/>
      </c>
      <c r="G736" s="75" t="str">
        <f t="shared" si="71"/>
        <v/>
      </c>
      <c r="H736" s="58"/>
      <c r="I736" s="58"/>
    </row>
    <row r="737" spans="2:9" ht="15.75" thickBot="1" x14ac:dyDescent="0.3">
      <c r="B737" s="72" t="str">
        <f t="shared" si="66"/>
        <v/>
      </c>
      <c r="C737" s="73" t="str">
        <f t="shared" si="67"/>
        <v/>
      </c>
      <c r="D737" s="76" t="str">
        <f t="shared" si="68"/>
        <v/>
      </c>
      <c r="E737" s="75" t="str">
        <f t="shared" si="69"/>
        <v/>
      </c>
      <c r="F737" s="75" t="str">
        <f t="shared" si="70"/>
        <v/>
      </c>
      <c r="G737" s="75" t="str">
        <f t="shared" si="71"/>
        <v/>
      </c>
      <c r="H737" s="58"/>
      <c r="I737" s="58"/>
    </row>
    <row r="738" spans="2:9" ht="15.75" thickBot="1" x14ac:dyDescent="0.3">
      <c r="B738" s="72" t="str">
        <f t="shared" si="66"/>
        <v/>
      </c>
      <c r="C738" s="73" t="str">
        <f t="shared" si="67"/>
        <v/>
      </c>
      <c r="D738" s="76" t="str">
        <f t="shared" si="68"/>
        <v/>
      </c>
      <c r="E738" s="75" t="str">
        <f t="shared" si="69"/>
        <v/>
      </c>
      <c r="F738" s="75" t="str">
        <f t="shared" si="70"/>
        <v/>
      </c>
      <c r="G738" s="75" t="str">
        <f t="shared" si="71"/>
        <v/>
      </c>
      <c r="H738" s="58"/>
      <c r="I738" s="58"/>
    </row>
    <row r="739" spans="2:9" ht="15.75" thickBot="1" x14ac:dyDescent="0.3">
      <c r="B739" s="72" t="str">
        <f t="shared" si="66"/>
        <v/>
      </c>
      <c r="C739" s="73" t="str">
        <f t="shared" si="67"/>
        <v/>
      </c>
      <c r="D739" s="76" t="str">
        <f t="shared" si="68"/>
        <v/>
      </c>
      <c r="E739" s="75" t="str">
        <f t="shared" si="69"/>
        <v/>
      </c>
      <c r="F739" s="75" t="str">
        <f t="shared" si="70"/>
        <v/>
      </c>
      <c r="G739" s="75" t="str">
        <f t="shared" si="71"/>
        <v/>
      </c>
      <c r="H739" s="58"/>
      <c r="I739" s="58"/>
    </row>
    <row r="740" spans="2:9" ht="15.75" thickBot="1" x14ac:dyDescent="0.3">
      <c r="B740" s="72" t="str">
        <f t="shared" si="66"/>
        <v/>
      </c>
      <c r="C740" s="73" t="str">
        <f t="shared" si="67"/>
        <v/>
      </c>
      <c r="D740" s="76" t="str">
        <f t="shared" si="68"/>
        <v/>
      </c>
      <c r="E740" s="75" t="str">
        <f t="shared" si="69"/>
        <v/>
      </c>
      <c r="F740" s="75" t="str">
        <f t="shared" si="70"/>
        <v/>
      </c>
      <c r="G740" s="75" t="str">
        <f t="shared" si="71"/>
        <v/>
      </c>
      <c r="H740" s="58"/>
      <c r="I740" s="58"/>
    </row>
    <row r="741" spans="2:9" ht="15.75" thickBot="1" x14ac:dyDescent="0.3">
      <c r="B741" s="72" t="str">
        <f t="shared" si="66"/>
        <v/>
      </c>
      <c r="C741" s="73" t="str">
        <f t="shared" si="67"/>
        <v/>
      </c>
      <c r="D741" s="76" t="str">
        <f t="shared" si="68"/>
        <v/>
      </c>
      <c r="E741" s="75" t="str">
        <f t="shared" si="69"/>
        <v/>
      </c>
      <c r="F741" s="75" t="str">
        <f t="shared" si="70"/>
        <v/>
      </c>
      <c r="G741" s="75" t="str">
        <f t="shared" si="71"/>
        <v/>
      </c>
      <c r="H741" s="58"/>
      <c r="I741" s="58"/>
    </row>
    <row r="742" spans="2:9" ht="15.75" thickBot="1" x14ac:dyDescent="0.3">
      <c r="B742" s="72" t="str">
        <f t="shared" si="66"/>
        <v/>
      </c>
      <c r="C742" s="73" t="str">
        <f t="shared" si="67"/>
        <v/>
      </c>
      <c r="D742" s="76" t="str">
        <f t="shared" si="68"/>
        <v/>
      </c>
      <c r="E742" s="75" t="str">
        <f t="shared" si="69"/>
        <v/>
      </c>
      <c r="F742" s="75" t="str">
        <f t="shared" si="70"/>
        <v/>
      </c>
      <c r="G742" s="75" t="str">
        <f t="shared" si="71"/>
        <v/>
      </c>
      <c r="H742" s="58"/>
      <c r="I742" s="58"/>
    </row>
    <row r="743" spans="2:9" ht="15.75" thickBot="1" x14ac:dyDescent="0.3">
      <c r="B743" s="72" t="str">
        <f t="shared" si="66"/>
        <v/>
      </c>
      <c r="C743" s="73" t="str">
        <f t="shared" si="67"/>
        <v/>
      </c>
      <c r="D743" s="76" t="str">
        <f t="shared" si="68"/>
        <v/>
      </c>
      <c r="E743" s="75" t="str">
        <f t="shared" si="69"/>
        <v/>
      </c>
      <c r="F743" s="75" t="str">
        <f t="shared" si="70"/>
        <v/>
      </c>
      <c r="G743" s="75" t="str">
        <f t="shared" si="71"/>
        <v/>
      </c>
      <c r="H743" s="58"/>
      <c r="I743" s="58"/>
    </row>
    <row r="744" spans="2:9" ht="15.75" thickBot="1" x14ac:dyDescent="0.3">
      <c r="B744" s="72" t="str">
        <f t="shared" si="66"/>
        <v/>
      </c>
      <c r="C744" s="73" t="str">
        <f t="shared" si="67"/>
        <v/>
      </c>
      <c r="D744" s="76" t="str">
        <f t="shared" si="68"/>
        <v/>
      </c>
      <c r="E744" s="75" t="str">
        <f t="shared" si="69"/>
        <v/>
      </c>
      <c r="F744" s="75" t="str">
        <f t="shared" si="70"/>
        <v/>
      </c>
      <c r="G744" s="75" t="str">
        <f t="shared" si="71"/>
        <v/>
      </c>
      <c r="H744" s="58"/>
      <c r="I744" s="58"/>
    </row>
    <row r="745" spans="2:9" ht="15.75" thickBot="1" x14ac:dyDescent="0.3">
      <c r="B745" s="72" t="str">
        <f t="shared" si="66"/>
        <v/>
      </c>
      <c r="C745" s="73" t="str">
        <f t="shared" si="67"/>
        <v/>
      </c>
      <c r="D745" s="76" t="str">
        <f t="shared" si="68"/>
        <v/>
      </c>
      <c r="E745" s="75" t="str">
        <f t="shared" si="69"/>
        <v/>
      </c>
      <c r="F745" s="75" t="str">
        <f t="shared" si="70"/>
        <v/>
      </c>
      <c r="G745" s="75" t="str">
        <f t="shared" si="71"/>
        <v/>
      </c>
      <c r="H745" s="58"/>
      <c r="I745" s="58"/>
    </row>
    <row r="746" spans="2:9" ht="15.75" thickBot="1" x14ac:dyDescent="0.3">
      <c r="B746" s="72" t="str">
        <f t="shared" si="66"/>
        <v/>
      </c>
      <c r="C746" s="73" t="str">
        <f t="shared" si="67"/>
        <v/>
      </c>
      <c r="D746" s="76" t="str">
        <f t="shared" si="68"/>
        <v/>
      </c>
      <c r="E746" s="75" t="str">
        <f t="shared" si="69"/>
        <v/>
      </c>
      <c r="F746" s="75" t="str">
        <f t="shared" si="70"/>
        <v/>
      </c>
      <c r="G746" s="75" t="str">
        <f t="shared" si="71"/>
        <v/>
      </c>
      <c r="H746" s="58"/>
      <c r="I746" s="58"/>
    </row>
    <row r="747" spans="2:9" ht="15.75" thickBot="1" x14ac:dyDescent="0.3">
      <c r="B747" s="72" t="str">
        <f t="shared" si="66"/>
        <v/>
      </c>
      <c r="C747" s="73" t="str">
        <f t="shared" si="67"/>
        <v/>
      </c>
      <c r="D747" s="76" t="str">
        <f t="shared" si="68"/>
        <v/>
      </c>
      <c r="E747" s="75" t="str">
        <f t="shared" si="69"/>
        <v/>
      </c>
      <c r="F747" s="75" t="str">
        <f t="shared" si="70"/>
        <v/>
      </c>
      <c r="G747" s="75" t="str">
        <f t="shared" si="71"/>
        <v/>
      </c>
      <c r="H747" s="58"/>
      <c r="I747" s="58"/>
    </row>
    <row r="748" spans="2:9" ht="15.75" thickBot="1" x14ac:dyDescent="0.3">
      <c r="B748" s="72" t="str">
        <f t="shared" si="66"/>
        <v/>
      </c>
      <c r="C748" s="73" t="str">
        <f t="shared" si="67"/>
        <v/>
      </c>
      <c r="D748" s="76" t="str">
        <f t="shared" si="68"/>
        <v/>
      </c>
      <c r="E748" s="75" t="str">
        <f t="shared" si="69"/>
        <v/>
      </c>
      <c r="F748" s="75" t="str">
        <f t="shared" si="70"/>
        <v/>
      </c>
      <c r="G748" s="75" t="str">
        <f t="shared" si="71"/>
        <v/>
      </c>
      <c r="H748" s="58"/>
      <c r="I748" s="58"/>
    </row>
    <row r="749" spans="2:9" ht="15.75" thickBot="1" x14ac:dyDescent="0.3">
      <c r="B749" s="72" t="str">
        <f t="shared" si="66"/>
        <v/>
      </c>
      <c r="C749" s="73" t="str">
        <f t="shared" si="67"/>
        <v/>
      </c>
      <c r="D749" s="76" t="str">
        <f t="shared" si="68"/>
        <v/>
      </c>
      <c r="E749" s="75" t="str">
        <f t="shared" si="69"/>
        <v/>
      </c>
      <c r="F749" s="75" t="str">
        <f t="shared" si="70"/>
        <v/>
      </c>
      <c r="G749" s="75" t="str">
        <f t="shared" si="71"/>
        <v/>
      </c>
      <c r="H749" s="58"/>
      <c r="I749" s="58"/>
    </row>
    <row r="750" spans="2:9" ht="15.75" thickBot="1" x14ac:dyDescent="0.3">
      <c r="B750" s="72" t="str">
        <f t="shared" si="66"/>
        <v/>
      </c>
      <c r="C750" s="73" t="str">
        <f t="shared" si="67"/>
        <v/>
      </c>
      <c r="D750" s="76" t="str">
        <f t="shared" si="68"/>
        <v/>
      </c>
      <c r="E750" s="75" t="str">
        <f t="shared" si="69"/>
        <v/>
      </c>
      <c r="F750" s="75" t="str">
        <f t="shared" si="70"/>
        <v/>
      </c>
      <c r="G750" s="75" t="str">
        <f t="shared" si="71"/>
        <v/>
      </c>
      <c r="H750" s="58"/>
      <c r="I750" s="58"/>
    </row>
    <row r="751" spans="2:9" ht="15.75" thickBot="1" x14ac:dyDescent="0.3">
      <c r="B751" s="72" t="str">
        <f t="shared" si="66"/>
        <v/>
      </c>
      <c r="C751" s="73" t="str">
        <f t="shared" si="67"/>
        <v/>
      </c>
      <c r="D751" s="76" t="str">
        <f t="shared" si="68"/>
        <v/>
      </c>
      <c r="E751" s="75" t="str">
        <f t="shared" si="69"/>
        <v/>
      </c>
      <c r="F751" s="75" t="str">
        <f t="shared" si="70"/>
        <v/>
      </c>
      <c r="G751" s="75" t="str">
        <f t="shared" si="71"/>
        <v/>
      </c>
      <c r="H751" s="58"/>
      <c r="I751" s="58"/>
    </row>
    <row r="752" spans="2:9" ht="15.75" thickBot="1" x14ac:dyDescent="0.3">
      <c r="B752" s="72" t="str">
        <f t="shared" si="66"/>
        <v/>
      </c>
      <c r="C752" s="73" t="str">
        <f t="shared" si="67"/>
        <v/>
      </c>
      <c r="D752" s="76" t="str">
        <f t="shared" si="68"/>
        <v/>
      </c>
      <c r="E752" s="75" t="str">
        <f t="shared" si="69"/>
        <v/>
      </c>
      <c r="F752" s="75" t="str">
        <f t="shared" si="70"/>
        <v/>
      </c>
      <c r="G752" s="75" t="str">
        <f t="shared" si="71"/>
        <v/>
      </c>
      <c r="H752" s="58"/>
      <c r="I752" s="58"/>
    </row>
    <row r="753" spans="2:9" ht="15.75" thickBot="1" x14ac:dyDescent="0.3">
      <c r="B753" s="72" t="str">
        <f t="shared" si="66"/>
        <v/>
      </c>
      <c r="C753" s="73" t="str">
        <f t="shared" si="67"/>
        <v/>
      </c>
      <c r="D753" s="76" t="str">
        <f t="shared" si="68"/>
        <v/>
      </c>
      <c r="E753" s="75" t="str">
        <f t="shared" si="69"/>
        <v/>
      </c>
      <c r="F753" s="75" t="str">
        <f t="shared" si="70"/>
        <v/>
      </c>
      <c r="G753" s="75" t="str">
        <f t="shared" si="71"/>
        <v/>
      </c>
      <c r="H753" s="58"/>
      <c r="I753" s="58"/>
    </row>
    <row r="754" spans="2:9" ht="15.75" thickBot="1" x14ac:dyDescent="0.3">
      <c r="B754" s="72" t="str">
        <f t="shared" si="66"/>
        <v/>
      </c>
      <c r="C754" s="73" t="str">
        <f t="shared" si="67"/>
        <v/>
      </c>
      <c r="D754" s="76" t="str">
        <f t="shared" si="68"/>
        <v/>
      </c>
      <c r="E754" s="75" t="str">
        <f t="shared" si="69"/>
        <v/>
      </c>
      <c r="F754" s="75" t="str">
        <f t="shared" si="70"/>
        <v/>
      </c>
      <c r="G754" s="75" t="str">
        <f t="shared" si="71"/>
        <v/>
      </c>
      <c r="H754" s="58"/>
      <c r="I754" s="58"/>
    </row>
    <row r="755" spans="2:9" ht="15.75" thickBot="1" x14ac:dyDescent="0.3">
      <c r="B755" s="72" t="str">
        <f t="shared" si="66"/>
        <v/>
      </c>
      <c r="C755" s="73" t="str">
        <f t="shared" si="67"/>
        <v/>
      </c>
      <c r="D755" s="76" t="str">
        <f t="shared" si="68"/>
        <v/>
      </c>
      <c r="E755" s="75" t="str">
        <f t="shared" si="69"/>
        <v/>
      </c>
      <c r="F755" s="75" t="str">
        <f t="shared" si="70"/>
        <v/>
      </c>
      <c r="G755" s="75" t="str">
        <f t="shared" si="71"/>
        <v/>
      </c>
      <c r="H755" s="58"/>
      <c r="I755" s="58"/>
    </row>
    <row r="756" spans="2:9" ht="15.75" thickBot="1" x14ac:dyDescent="0.3">
      <c r="B756" s="72" t="str">
        <f t="shared" si="66"/>
        <v/>
      </c>
      <c r="C756" s="73" t="str">
        <f t="shared" si="67"/>
        <v/>
      </c>
      <c r="D756" s="76" t="str">
        <f t="shared" si="68"/>
        <v/>
      </c>
      <c r="E756" s="75" t="str">
        <f t="shared" si="69"/>
        <v/>
      </c>
      <c r="F756" s="75" t="str">
        <f t="shared" si="70"/>
        <v/>
      </c>
      <c r="G756" s="75" t="str">
        <f t="shared" si="71"/>
        <v/>
      </c>
      <c r="H756" s="58"/>
      <c r="I756" s="58"/>
    </row>
    <row r="757" spans="2:9" ht="15.75" thickBot="1" x14ac:dyDescent="0.3">
      <c r="B757" s="72" t="str">
        <f t="shared" si="66"/>
        <v/>
      </c>
      <c r="C757" s="73" t="str">
        <f t="shared" si="67"/>
        <v/>
      </c>
      <c r="D757" s="76" t="str">
        <f t="shared" si="68"/>
        <v/>
      </c>
      <c r="E757" s="75" t="str">
        <f t="shared" si="69"/>
        <v/>
      </c>
      <c r="F757" s="75" t="str">
        <f t="shared" si="70"/>
        <v/>
      </c>
      <c r="G757" s="75" t="str">
        <f t="shared" si="71"/>
        <v/>
      </c>
      <c r="H757" s="58"/>
      <c r="I757" s="58"/>
    </row>
    <row r="758" spans="2:9" ht="15.75" thickBot="1" x14ac:dyDescent="0.3">
      <c r="B758" s="72" t="str">
        <f t="shared" si="66"/>
        <v/>
      </c>
      <c r="C758" s="73" t="str">
        <f t="shared" si="67"/>
        <v/>
      </c>
      <c r="D758" s="76" t="str">
        <f t="shared" si="68"/>
        <v/>
      </c>
      <c r="E758" s="75" t="str">
        <f t="shared" si="69"/>
        <v/>
      </c>
      <c r="F758" s="75" t="str">
        <f t="shared" si="70"/>
        <v/>
      </c>
      <c r="G758" s="75" t="str">
        <f t="shared" si="71"/>
        <v/>
      </c>
      <c r="H758" s="58"/>
      <c r="I758" s="58"/>
    </row>
    <row r="759" spans="2:9" ht="15.75" thickBot="1" x14ac:dyDescent="0.3">
      <c r="B759" s="72" t="str">
        <f t="shared" si="66"/>
        <v/>
      </c>
      <c r="C759" s="73" t="str">
        <f t="shared" si="67"/>
        <v/>
      </c>
      <c r="D759" s="76" t="str">
        <f t="shared" si="68"/>
        <v/>
      </c>
      <c r="E759" s="75" t="str">
        <f t="shared" si="69"/>
        <v/>
      </c>
      <c r="F759" s="75" t="str">
        <f t="shared" si="70"/>
        <v/>
      </c>
      <c r="G759" s="75" t="str">
        <f t="shared" si="71"/>
        <v/>
      </c>
      <c r="H759" s="58"/>
      <c r="I759" s="58"/>
    </row>
    <row r="760" spans="2:9" ht="15.75" thickBot="1" x14ac:dyDescent="0.3">
      <c r="B760" s="72" t="str">
        <f t="shared" si="66"/>
        <v/>
      </c>
      <c r="C760" s="73" t="str">
        <f t="shared" si="67"/>
        <v/>
      </c>
      <c r="D760" s="76" t="str">
        <f t="shared" si="68"/>
        <v/>
      </c>
      <c r="E760" s="75" t="str">
        <f t="shared" si="69"/>
        <v/>
      </c>
      <c r="F760" s="75" t="str">
        <f t="shared" si="70"/>
        <v/>
      </c>
      <c r="G760" s="75" t="str">
        <f t="shared" si="71"/>
        <v/>
      </c>
      <c r="H760" s="58"/>
      <c r="I760" s="58"/>
    </row>
    <row r="761" spans="2:9" ht="15.75" thickBot="1" x14ac:dyDescent="0.3">
      <c r="B761" s="72" t="str">
        <f t="shared" si="66"/>
        <v/>
      </c>
      <c r="C761" s="73" t="str">
        <f t="shared" si="67"/>
        <v/>
      </c>
      <c r="D761" s="76" t="str">
        <f t="shared" si="68"/>
        <v/>
      </c>
      <c r="E761" s="75" t="str">
        <f t="shared" si="69"/>
        <v/>
      </c>
      <c r="F761" s="75" t="str">
        <f t="shared" si="70"/>
        <v/>
      </c>
      <c r="G761" s="75" t="str">
        <f t="shared" si="71"/>
        <v/>
      </c>
      <c r="H761" s="58"/>
      <c r="I761" s="58"/>
    </row>
    <row r="762" spans="2:9" ht="15.75" thickBot="1" x14ac:dyDescent="0.3">
      <c r="B762" s="72" t="str">
        <f t="shared" si="66"/>
        <v/>
      </c>
      <c r="C762" s="73" t="str">
        <f t="shared" si="67"/>
        <v/>
      </c>
      <c r="D762" s="76" t="str">
        <f t="shared" si="68"/>
        <v/>
      </c>
      <c r="E762" s="75" t="str">
        <f t="shared" si="69"/>
        <v/>
      </c>
      <c r="F762" s="75" t="str">
        <f t="shared" si="70"/>
        <v/>
      </c>
      <c r="G762" s="75" t="str">
        <f t="shared" si="71"/>
        <v/>
      </c>
      <c r="H762" s="58"/>
      <c r="I762" s="58"/>
    </row>
    <row r="763" spans="2:9" ht="15.75" thickBot="1" x14ac:dyDescent="0.3">
      <c r="B763" s="72" t="str">
        <f t="shared" si="66"/>
        <v/>
      </c>
      <c r="C763" s="73" t="str">
        <f t="shared" si="67"/>
        <v/>
      </c>
      <c r="D763" s="76" t="str">
        <f t="shared" si="68"/>
        <v/>
      </c>
      <c r="E763" s="75" t="str">
        <f t="shared" si="69"/>
        <v/>
      </c>
      <c r="F763" s="75" t="str">
        <f t="shared" si="70"/>
        <v/>
      </c>
      <c r="G763" s="75" t="str">
        <f t="shared" si="71"/>
        <v/>
      </c>
      <c r="H763" s="58"/>
      <c r="I763" s="58"/>
    </row>
    <row r="764" spans="2:9" ht="15.75" thickBot="1" x14ac:dyDescent="0.3">
      <c r="B764" s="72" t="str">
        <f t="shared" si="66"/>
        <v/>
      </c>
      <c r="C764" s="73" t="str">
        <f t="shared" si="67"/>
        <v/>
      </c>
      <c r="D764" s="76" t="str">
        <f t="shared" si="68"/>
        <v/>
      </c>
      <c r="E764" s="75" t="str">
        <f t="shared" si="69"/>
        <v/>
      </c>
      <c r="F764" s="75" t="str">
        <f t="shared" si="70"/>
        <v/>
      </c>
      <c r="G764" s="75" t="str">
        <f t="shared" si="71"/>
        <v/>
      </c>
      <c r="H764" s="58"/>
      <c r="I764" s="58"/>
    </row>
    <row r="765" spans="2:9" ht="15.75" thickBot="1" x14ac:dyDescent="0.3">
      <c r="B765" s="72" t="str">
        <f t="shared" si="66"/>
        <v/>
      </c>
      <c r="C765" s="73" t="str">
        <f t="shared" si="67"/>
        <v/>
      </c>
      <c r="D765" s="76" t="str">
        <f t="shared" si="68"/>
        <v/>
      </c>
      <c r="E765" s="75" t="str">
        <f t="shared" si="69"/>
        <v/>
      </c>
      <c r="F765" s="75" t="str">
        <f t="shared" si="70"/>
        <v/>
      </c>
      <c r="G765" s="75" t="str">
        <f t="shared" si="71"/>
        <v/>
      </c>
      <c r="H765" s="58"/>
      <c r="I765" s="58"/>
    </row>
    <row r="766" spans="2:9" ht="15.75" thickBot="1" x14ac:dyDescent="0.3">
      <c r="B766" s="72" t="str">
        <f t="shared" si="66"/>
        <v/>
      </c>
      <c r="C766" s="73" t="str">
        <f t="shared" si="67"/>
        <v/>
      </c>
      <c r="D766" s="76" t="str">
        <f t="shared" si="68"/>
        <v/>
      </c>
      <c r="E766" s="75" t="str">
        <f t="shared" si="69"/>
        <v/>
      </c>
      <c r="F766" s="75" t="str">
        <f t="shared" si="70"/>
        <v/>
      </c>
      <c r="G766" s="75" t="str">
        <f t="shared" si="71"/>
        <v/>
      </c>
      <c r="H766" s="58"/>
      <c r="I766" s="58"/>
    </row>
    <row r="767" spans="2:9" ht="15.75" thickBot="1" x14ac:dyDescent="0.3">
      <c r="B767" s="72" t="str">
        <f t="shared" si="66"/>
        <v/>
      </c>
      <c r="C767" s="73" t="str">
        <f t="shared" si="67"/>
        <v/>
      </c>
      <c r="D767" s="76" t="str">
        <f t="shared" si="68"/>
        <v/>
      </c>
      <c r="E767" s="75" t="str">
        <f t="shared" si="69"/>
        <v/>
      </c>
      <c r="F767" s="75" t="str">
        <f t="shared" si="70"/>
        <v/>
      </c>
      <c r="G767" s="75" t="str">
        <f t="shared" si="71"/>
        <v/>
      </c>
      <c r="H767" s="58"/>
      <c r="I767" s="58"/>
    </row>
    <row r="768" spans="2:9" ht="15.75" thickBot="1" x14ac:dyDescent="0.3">
      <c r="B768" s="72" t="str">
        <f t="shared" si="66"/>
        <v/>
      </c>
      <c r="C768" s="73" t="str">
        <f t="shared" si="67"/>
        <v/>
      </c>
      <c r="D768" s="76" t="str">
        <f t="shared" si="68"/>
        <v/>
      </c>
      <c r="E768" s="75" t="str">
        <f t="shared" si="69"/>
        <v/>
      </c>
      <c r="F768" s="75" t="str">
        <f t="shared" si="70"/>
        <v/>
      </c>
      <c r="G768" s="75" t="str">
        <f t="shared" si="71"/>
        <v/>
      </c>
      <c r="H768" s="58"/>
      <c r="I768" s="58"/>
    </row>
    <row r="769" spans="2:9" ht="15.75" thickBot="1" x14ac:dyDescent="0.3">
      <c r="B769" s="72" t="str">
        <f t="shared" si="66"/>
        <v/>
      </c>
      <c r="C769" s="73" t="str">
        <f t="shared" si="67"/>
        <v/>
      </c>
      <c r="D769" s="76" t="str">
        <f t="shared" si="68"/>
        <v/>
      </c>
      <c r="E769" s="75" t="str">
        <f t="shared" si="69"/>
        <v/>
      </c>
      <c r="F769" s="75" t="str">
        <f t="shared" si="70"/>
        <v/>
      </c>
      <c r="G769" s="75" t="str">
        <f t="shared" si="71"/>
        <v/>
      </c>
      <c r="H769" s="58"/>
      <c r="I769" s="58"/>
    </row>
    <row r="770" spans="2:9" ht="15.75" thickBot="1" x14ac:dyDescent="0.3">
      <c r="B770" s="72" t="str">
        <f t="shared" si="66"/>
        <v/>
      </c>
      <c r="C770" s="73" t="str">
        <f t="shared" si="67"/>
        <v/>
      </c>
      <c r="D770" s="76" t="str">
        <f t="shared" si="68"/>
        <v/>
      </c>
      <c r="E770" s="75" t="str">
        <f t="shared" si="69"/>
        <v/>
      </c>
      <c r="F770" s="75" t="str">
        <f t="shared" si="70"/>
        <v/>
      </c>
      <c r="G770" s="75" t="str">
        <f t="shared" si="71"/>
        <v/>
      </c>
      <c r="H770" s="58"/>
      <c r="I770" s="58"/>
    </row>
    <row r="771" spans="2:9" ht="15.75" thickBot="1" x14ac:dyDescent="0.3">
      <c r="B771" s="72" t="str">
        <f t="shared" si="66"/>
        <v/>
      </c>
      <c r="C771" s="73" t="str">
        <f t="shared" si="67"/>
        <v/>
      </c>
      <c r="D771" s="76" t="str">
        <f t="shared" si="68"/>
        <v/>
      </c>
      <c r="E771" s="75" t="str">
        <f t="shared" si="69"/>
        <v/>
      </c>
      <c r="F771" s="75" t="str">
        <f t="shared" si="70"/>
        <v/>
      </c>
      <c r="G771" s="75" t="str">
        <f t="shared" si="71"/>
        <v/>
      </c>
      <c r="H771" s="58"/>
      <c r="I771" s="58"/>
    </row>
    <row r="772" spans="2:9" ht="15.75" thickBot="1" x14ac:dyDescent="0.3">
      <c r="B772" s="72" t="str">
        <f t="shared" si="66"/>
        <v/>
      </c>
      <c r="C772" s="73" t="str">
        <f t="shared" si="67"/>
        <v/>
      </c>
      <c r="D772" s="76" t="str">
        <f t="shared" si="68"/>
        <v/>
      </c>
      <c r="E772" s="75" t="str">
        <f t="shared" si="69"/>
        <v/>
      </c>
      <c r="F772" s="75" t="str">
        <f t="shared" si="70"/>
        <v/>
      </c>
      <c r="G772" s="75" t="str">
        <f t="shared" si="71"/>
        <v/>
      </c>
      <c r="H772" s="58"/>
      <c r="I772" s="58"/>
    </row>
    <row r="773" spans="2:9" ht="15.75" thickBot="1" x14ac:dyDescent="0.3">
      <c r="B773" s="72" t="str">
        <f t="shared" si="66"/>
        <v/>
      </c>
      <c r="C773" s="73" t="str">
        <f t="shared" si="67"/>
        <v/>
      </c>
      <c r="D773" s="76" t="str">
        <f t="shared" si="68"/>
        <v/>
      </c>
      <c r="E773" s="75" t="str">
        <f t="shared" si="69"/>
        <v/>
      </c>
      <c r="F773" s="75" t="str">
        <f t="shared" si="70"/>
        <v/>
      </c>
      <c r="G773" s="75" t="str">
        <f t="shared" si="71"/>
        <v/>
      </c>
      <c r="H773" s="58"/>
      <c r="I773" s="58"/>
    </row>
    <row r="774" spans="2:9" ht="15.75" thickBot="1" x14ac:dyDescent="0.3">
      <c r="B774" s="72" t="str">
        <f t="shared" si="66"/>
        <v/>
      </c>
      <c r="C774" s="73" t="str">
        <f t="shared" si="67"/>
        <v/>
      </c>
      <c r="D774" s="76" t="str">
        <f t="shared" si="68"/>
        <v/>
      </c>
      <c r="E774" s="75" t="str">
        <f t="shared" si="69"/>
        <v/>
      </c>
      <c r="F774" s="75" t="str">
        <f t="shared" si="70"/>
        <v/>
      </c>
      <c r="G774" s="75" t="str">
        <f t="shared" si="71"/>
        <v/>
      </c>
      <c r="H774" s="58"/>
      <c r="I774" s="58"/>
    </row>
    <row r="775" spans="2:9" ht="15.75" thickBot="1" x14ac:dyDescent="0.3">
      <c r="B775" s="72" t="str">
        <f t="shared" si="66"/>
        <v/>
      </c>
      <c r="C775" s="73" t="str">
        <f t="shared" si="67"/>
        <v/>
      </c>
      <c r="D775" s="76" t="str">
        <f t="shared" si="68"/>
        <v/>
      </c>
      <c r="E775" s="75" t="str">
        <f t="shared" si="69"/>
        <v/>
      </c>
      <c r="F775" s="75" t="str">
        <f t="shared" si="70"/>
        <v/>
      </c>
      <c r="G775" s="75" t="str">
        <f t="shared" si="71"/>
        <v/>
      </c>
      <c r="H775" s="58"/>
      <c r="I775" s="58"/>
    </row>
    <row r="776" spans="2:9" ht="15.75" thickBot="1" x14ac:dyDescent="0.3">
      <c r="B776" s="72" t="str">
        <f t="shared" si="66"/>
        <v/>
      </c>
      <c r="C776" s="73" t="str">
        <f t="shared" si="67"/>
        <v/>
      </c>
      <c r="D776" s="76" t="str">
        <f t="shared" si="68"/>
        <v/>
      </c>
      <c r="E776" s="75" t="str">
        <f t="shared" si="69"/>
        <v/>
      </c>
      <c r="F776" s="75" t="str">
        <f t="shared" si="70"/>
        <v/>
      </c>
      <c r="G776" s="75" t="str">
        <f t="shared" si="71"/>
        <v/>
      </c>
      <c r="H776" s="58"/>
      <c r="I776" s="58"/>
    </row>
    <row r="777" spans="2:9" ht="15.75" thickBot="1" x14ac:dyDescent="0.3">
      <c r="B777" s="72" t="str">
        <f t="shared" si="66"/>
        <v/>
      </c>
      <c r="C777" s="73" t="str">
        <f t="shared" si="67"/>
        <v/>
      </c>
      <c r="D777" s="76" t="str">
        <f t="shared" si="68"/>
        <v/>
      </c>
      <c r="E777" s="75" t="str">
        <f t="shared" si="69"/>
        <v/>
      </c>
      <c r="F777" s="75" t="str">
        <f t="shared" si="70"/>
        <v/>
      </c>
      <c r="G777" s="75" t="str">
        <f t="shared" si="71"/>
        <v/>
      </c>
      <c r="H777" s="58"/>
      <c r="I777" s="58"/>
    </row>
    <row r="778" spans="2:9" ht="15.75" thickBot="1" x14ac:dyDescent="0.3">
      <c r="B778" s="72" t="str">
        <f t="shared" si="66"/>
        <v/>
      </c>
      <c r="C778" s="73" t="str">
        <f t="shared" si="67"/>
        <v/>
      </c>
      <c r="D778" s="76" t="str">
        <f t="shared" si="68"/>
        <v/>
      </c>
      <c r="E778" s="75" t="str">
        <f t="shared" si="69"/>
        <v/>
      </c>
      <c r="F778" s="75" t="str">
        <f t="shared" si="70"/>
        <v/>
      </c>
      <c r="G778" s="75" t="str">
        <f t="shared" si="71"/>
        <v/>
      </c>
      <c r="H778" s="58"/>
      <c r="I778" s="58"/>
    </row>
    <row r="779" spans="2:9" ht="15.75" thickBot="1" x14ac:dyDescent="0.3">
      <c r="B779" s="72" t="str">
        <f t="shared" si="66"/>
        <v/>
      </c>
      <c r="C779" s="73" t="str">
        <f t="shared" si="67"/>
        <v/>
      </c>
      <c r="D779" s="76" t="str">
        <f t="shared" si="68"/>
        <v/>
      </c>
      <c r="E779" s="75" t="str">
        <f t="shared" si="69"/>
        <v/>
      </c>
      <c r="F779" s="75" t="str">
        <f t="shared" si="70"/>
        <v/>
      </c>
      <c r="G779" s="75" t="str">
        <f t="shared" si="71"/>
        <v/>
      </c>
      <c r="H779" s="58"/>
      <c r="I779" s="58"/>
    </row>
    <row r="780" spans="2:9" ht="15.75" thickBot="1" x14ac:dyDescent="0.3">
      <c r="B780" s="72" t="str">
        <f t="shared" si="66"/>
        <v/>
      </c>
      <c r="C780" s="73" t="str">
        <f t="shared" si="67"/>
        <v/>
      </c>
      <c r="D780" s="76" t="str">
        <f t="shared" si="68"/>
        <v/>
      </c>
      <c r="E780" s="75" t="str">
        <f t="shared" si="69"/>
        <v/>
      </c>
      <c r="F780" s="75" t="str">
        <f t="shared" si="70"/>
        <v/>
      </c>
      <c r="G780" s="75" t="str">
        <f t="shared" si="71"/>
        <v/>
      </c>
      <c r="H780" s="58"/>
      <c r="I780" s="58"/>
    </row>
    <row r="781" spans="2:9" ht="15.75" thickBot="1" x14ac:dyDescent="0.3">
      <c r="B781" s="72" t="str">
        <f t="shared" si="66"/>
        <v/>
      </c>
      <c r="C781" s="73" t="str">
        <f t="shared" si="67"/>
        <v/>
      </c>
      <c r="D781" s="76" t="str">
        <f t="shared" si="68"/>
        <v/>
      </c>
      <c r="E781" s="75" t="str">
        <f t="shared" si="69"/>
        <v/>
      </c>
      <c r="F781" s="75" t="str">
        <f t="shared" si="70"/>
        <v/>
      </c>
      <c r="G781" s="75" t="str">
        <f t="shared" si="71"/>
        <v/>
      </c>
      <c r="H781" s="58"/>
      <c r="I781" s="58"/>
    </row>
    <row r="782" spans="2:9" ht="15.75" thickBot="1" x14ac:dyDescent="0.3">
      <c r="B782" s="72" t="str">
        <f t="shared" si="66"/>
        <v/>
      </c>
      <c r="C782" s="73" t="str">
        <f t="shared" si="67"/>
        <v/>
      </c>
      <c r="D782" s="76" t="str">
        <f t="shared" si="68"/>
        <v/>
      </c>
      <c r="E782" s="75" t="str">
        <f t="shared" si="69"/>
        <v/>
      </c>
      <c r="F782" s="75" t="str">
        <f t="shared" si="70"/>
        <v/>
      </c>
      <c r="G782" s="75" t="str">
        <f t="shared" si="71"/>
        <v/>
      </c>
      <c r="H782" s="58"/>
      <c r="I782" s="58"/>
    </row>
    <row r="783" spans="2:9" ht="15.75" thickBot="1" x14ac:dyDescent="0.3">
      <c r="B783" s="72" t="str">
        <f t="shared" si="66"/>
        <v/>
      </c>
      <c r="C783" s="73" t="str">
        <f t="shared" si="67"/>
        <v/>
      </c>
      <c r="D783" s="76" t="str">
        <f t="shared" si="68"/>
        <v/>
      </c>
      <c r="E783" s="75" t="str">
        <f t="shared" si="69"/>
        <v/>
      </c>
      <c r="F783" s="75" t="str">
        <f t="shared" si="70"/>
        <v/>
      </c>
      <c r="G783" s="75" t="str">
        <f t="shared" si="71"/>
        <v/>
      </c>
      <c r="H783" s="58"/>
      <c r="I783" s="58"/>
    </row>
    <row r="784" spans="2:9" ht="15.75" thickBot="1" x14ac:dyDescent="0.3">
      <c r="B784" s="72" t="str">
        <f t="shared" si="66"/>
        <v/>
      </c>
      <c r="C784" s="73" t="str">
        <f t="shared" si="67"/>
        <v/>
      </c>
      <c r="D784" s="76" t="str">
        <f t="shared" si="68"/>
        <v/>
      </c>
      <c r="E784" s="75" t="str">
        <f t="shared" si="69"/>
        <v/>
      </c>
      <c r="F784" s="75" t="str">
        <f t="shared" si="70"/>
        <v/>
      </c>
      <c r="G784" s="75" t="str">
        <f t="shared" si="71"/>
        <v/>
      </c>
      <c r="H784" s="58"/>
      <c r="I784" s="58"/>
    </row>
    <row r="785" spans="2:9" ht="15.75" thickBot="1" x14ac:dyDescent="0.3">
      <c r="B785" s="72" t="str">
        <f t="shared" si="66"/>
        <v/>
      </c>
      <c r="C785" s="73" t="str">
        <f t="shared" si="67"/>
        <v/>
      </c>
      <c r="D785" s="76" t="str">
        <f t="shared" si="68"/>
        <v/>
      </c>
      <c r="E785" s="75" t="str">
        <f t="shared" si="69"/>
        <v/>
      </c>
      <c r="F785" s="75" t="str">
        <f t="shared" si="70"/>
        <v/>
      </c>
      <c r="G785" s="75" t="str">
        <f t="shared" si="71"/>
        <v/>
      </c>
      <c r="H785" s="58"/>
      <c r="I785" s="58"/>
    </row>
    <row r="786" spans="2:9" ht="15.75" thickBot="1" x14ac:dyDescent="0.3">
      <c r="B786" s="72" t="str">
        <f t="shared" si="66"/>
        <v/>
      </c>
      <c r="C786" s="73" t="str">
        <f t="shared" si="67"/>
        <v/>
      </c>
      <c r="D786" s="76" t="str">
        <f t="shared" si="68"/>
        <v/>
      </c>
      <c r="E786" s="75" t="str">
        <f t="shared" si="69"/>
        <v/>
      </c>
      <c r="F786" s="75" t="str">
        <f t="shared" si="70"/>
        <v/>
      </c>
      <c r="G786" s="75" t="str">
        <f t="shared" si="71"/>
        <v/>
      </c>
      <c r="H786" s="58"/>
      <c r="I786" s="58"/>
    </row>
    <row r="787" spans="2:9" ht="15.75" thickBot="1" x14ac:dyDescent="0.3">
      <c r="B787" s="72" t="str">
        <f t="shared" ref="B787:B850" si="72">IFERROR(IF(G786&lt;=0,"",B786+1),"")</f>
        <v/>
      </c>
      <c r="C787" s="73" t="str">
        <f t="shared" ref="C787:C850" si="73">IF($E$9="End of the Period",IF(B787="","",IF(OR(payment_frequency="Weekly",payment_frequency="Bi-weekly",payment_frequency="Semi-monthly"),first_payment_date+B787*VLOOKUP(payment_frequency,periodic_table,2,0),EDATE(first_payment_date,B787*VLOOKUP(payment_frequency,periodic_table,2,0)))),IF(B787="","",IF(OR(payment_frequency="Weekly",payment_frequency="Bi-weekly",payment_frequency="Semi-monthly"),first_payment_date+(B787-1)*VLOOKUP(payment_frequency,periodic_table,2,0),EDATE(first_payment_date,(B787-1)*VLOOKUP(payment_frequency,periodic_table,2,0)))))</f>
        <v/>
      </c>
      <c r="D787" s="76" t="str">
        <f t="shared" ref="D787:D850" si="74">IF(B787="","",IF(G786&lt;payment,G786*(1+rate),payment))</f>
        <v/>
      </c>
      <c r="E787" s="75" t="str">
        <f t="shared" ref="E787:E850" si="75">IF(AND(payment_type=1,B787=1),0,IF(B787="","",G786*rate))</f>
        <v/>
      </c>
      <c r="F787" s="75" t="str">
        <f t="shared" si="70"/>
        <v/>
      </c>
      <c r="G787" s="75" t="str">
        <f t="shared" si="71"/>
        <v/>
      </c>
      <c r="H787" s="58"/>
      <c r="I787" s="58"/>
    </row>
    <row r="788" spans="2:9" ht="15.75" thickBot="1" x14ac:dyDescent="0.3">
      <c r="B788" s="72" t="str">
        <f t="shared" si="72"/>
        <v/>
      </c>
      <c r="C788" s="73" t="str">
        <f t="shared" si="73"/>
        <v/>
      </c>
      <c r="D788" s="76" t="str">
        <f t="shared" si="74"/>
        <v/>
      </c>
      <c r="E788" s="75" t="str">
        <f t="shared" si="75"/>
        <v/>
      </c>
      <c r="F788" s="75" t="str">
        <f t="shared" ref="F788:F851" si="76">IF(B788="","",D788-E788)</f>
        <v/>
      </c>
      <c r="G788" s="75" t="str">
        <f t="shared" ref="G788:G851" si="77">IFERROR(IF(F788&lt;=0,"",G787-F788),"")</f>
        <v/>
      </c>
      <c r="H788" s="58"/>
      <c r="I788" s="58"/>
    </row>
    <row r="789" spans="2:9" ht="15.75" thickBot="1" x14ac:dyDescent="0.3">
      <c r="B789" s="72" t="str">
        <f t="shared" si="72"/>
        <v/>
      </c>
      <c r="C789" s="73" t="str">
        <f t="shared" si="73"/>
        <v/>
      </c>
      <c r="D789" s="76" t="str">
        <f t="shared" si="74"/>
        <v/>
      </c>
      <c r="E789" s="75" t="str">
        <f t="shared" si="75"/>
        <v/>
      </c>
      <c r="F789" s="75" t="str">
        <f t="shared" si="76"/>
        <v/>
      </c>
      <c r="G789" s="75" t="str">
        <f t="shared" si="77"/>
        <v/>
      </c>
      <c r="H789" s="58"/>
      <c r="I789" s="58"/>
    </row>
    <row r="790" spans="2:9" ht="15.75" thickBot="1" x14ac:dyDescent="0.3">
      <c r="B790" s="72" t="str">
        <f t="shared" si="72"/>
        <v/>
      </c>
      <c r="C790" s="73" t="str">
        <f t="shared" si="73"/>
        <v/>
      </c>
      <c r="D790" s="76" t="str">
        <f t="shared" si="74"/>
        <v/>
      </c>
      <c r="E790" s="75" t="str">
        <f t="shared" si="75"/>
        <v/>
      </c>
      <c r="F790" s="75" t="str">
        <f t="shared" si="76"/>
        <v/>
      </c>
      <c r="G790" s="75" t="str">
        <f t="shared" si="77"/>
        <v/>
      </c>
      <c r="H790" s="58"/>
      <c r="I790" s="58"/>
    </row>
    <row r="791" spans="2:9" ht="15.75" thickBot="1" x14ac:dyDescent="0.3">
      <c r="B791" s="72" t="str">
        <f t="shared" si="72"/>
        <v/>
      </c>
      <c r="C791" s="73" t="str">
        <f t="shared" si="73"/>
        <v/>
      </c>
      <c r="D791" s="76" t="str">
        <f t="shared" si="74"/>
        <v/>
      </c>
      <c r="E791" s="75" t="str">
        <f t="shared" si="75"/>
        <v/>
      </c>
      <c r="F791" s="75" t="str">
        <f t="shared" si="76"/>
        <v/>
      </c>
      <c r="G791" s="75" t="str">
        <f t="shared" si="77"/>
        <v/>
      </c>
      <c r="H791" s="58"/>
      <c r="I791" s="58"/>
    </row>
    <row r="792" spans="2:9" ht="15.75" thickBot="1" x14ac:dyDescent="0.3">
      <c r="B792" s="72" t="str">
        <f t="shared" si="72"/>
        <v/>
      </c>
      <c r="C792" s="73" t="str">
        <f t="shared" si="73"/>
        <v/>
      </c>
      <c r="D792" s="76" t="str">
        <f t="shared" si="74"/>
        <v/>
      </c>
      <c r="E792" s="75" t="str">
        <f t="shared" si="75"/>
        <v/>
      </c>
      <c r="F792" s="75" t="str">
        <f t="shared" si="76"/>
        <v/>
      </c>
      <c r="G792" s="75" t="str">
        <f t="shared" si="77"/>
        <v/>
      </c>
      <c r="H792" s="58"/>
      <c r="I792" s="58"/>
    </row>
    <row r="793" spans="2:9" ht="15.75" thickBot="1" x14ac:dyDescent="0.3">
      <c r="B793" s="72" t="str">
        <f t="shared" si="72"/>
        <v/>
      </c>
      <c r="C793" s="73" t="str">
        <f t="shared" si="73"/>
        <v/>
      </c>
      <c r="D793" s="76" t="str">
        <f t="shared" si="74"/>
        <v/>
      </c>
      <c r="E793" s="75" t="str">
        <f t="shared" si="75"/>
        <v/>
      </c>
      <c r="F793" s="75" t="str">
        <f t="shared" si="76"/>
        <v/>
      </c>
      <c r="G793" s="75" t="str">
        <f t="shared" si="77"/>
        <v/>
      </c>
      <c r="H793" s="58"/>
      <c r="I793" s="58"/>
    </row>
    <row r="794" spans="2:9" ht="15.75" thickBot="1" x14ac:dyDescent="0.3">
      <c r="B794" s="72" t="str">
        <f t="shared" si="72"/>
        <v/>
      </c>
      <c r="C794" s="73" t="str">
        <f t="shared" si="73"/>
        <v/>
      </c>
      <c r="D794" s="76" t="str">
        <f t="shared" si="74"/>
        <v/>
      </c>
      <c r="E794" s="75" t="str">
        <f t="shared" si="75"/>
        <v/>
      </c>
      <c r="F794" s="75" t="str">
        <f t="shared" si="76"/>
        <v/>
      </c>
      <c r="G794" s="75" t="str">
        <f t="shared" si="77"/>
        <v/>
      </c>
      <c r="H794" s="58"/>
      <c r="I794" s="58"/>
    </row>
    <row r="795" spans="2:9" ht="15.75" thickBot="1" x14ac:dyDescent="0.3">
      <c r="B795" s="72" t="str">
        <f t="shared" si="72"/>
        <v/>
      </c>
      <c r="C795" s="73" t="str">
        <f t="shared" si="73"/>
        <v/>
      </c>
      <c r="D795" s="76" t="str">
        <f t="shared" si="74"/>
        <v/>
      </c>
      <c r="E795" s="75" t="str">
        <f t="shared" si="75"/>
        <v/>
      </c>
      <c r="F795" s="75" t="str">
        <f t="shared" si="76"/>
        <v/>
      </c>
      <c r="G795" s="75" t="str">
        <f t="shared" si="77"/>
        <v/>
      </c>
      <c r="H795" s="58"/>
      <c r="I795" s="58"/>
    </row>
    <row r="796" spans="2:9" ht="15.75" thickBot="1" x14ac:dyDescent="0.3">
      <c r="B796" s="72" t="str">
        <f t="shared" si="72"/>
        <v/>
      </c>
      <c r="C796" s="73" t="str">
        <f t="shared" si="73"/>
        <v/>
      </c>
      <c r="D796" s="76" t="str">
        <f t="shared" si="74"/>
        <v/>
      </c>
      <c r="E796" s="75" t="str">
        <f t="shared" si="75"/>
        <v/>
      </c>
      <c r="F796" s="75" t="str">
        <f t="shared" si="76"/>
        <v/>
      </c>
      <c r="G796" s="75" t="str">
        <f t="shared" si="77"/>
        <v/>
      </c>
      <c r="H796" s="58"/>
      <c r="I796" s="58"/>
    </row>
    <row r="797" spans="2:9" ht="15.75" thickBot="1" x14ac:dyDescent="0.3">
      <c r="B797" s="72" t="str">
        <f t="shared" si="72"/>
        <v/>
      </c>
      <c r="C797" s="73" t="str">
        <f t="shared" si="73"/>
        <v/>
      </c>
      <c r="D797" s="76" t="str">
        <f t="shared" si="74"/>
        <v/>
      </c>
      <c r="E797" s="75" t="str">
        <f t="shared" si="75"/>
        <v/>
      </c>
      <c r="F797" s="75" t="str">
        <f t="shared" si="76"/>
        <v/>
      </c>
      <c r="G797" s="75" t="str">
        <f t="shared" si="77"/>
        <v/>
      </c>
      <c r="H797" s="58"/>
      <c r="I797" s="58"/>
    </row>
    <row r="798" spans="2:9" ht="15.75" thickBot="1" x14ac:dyDescent="0.3">
      <c r="B798" s="72" t="str">
        <f t="shared" si="72"/>
        <v/>
      </c>
      <c r="C798" s="73" t="str">
        <f t="shared" si="73"/>
        <v/>
      </c>
      <c r="D798" s="76" t="str">
        <f t="shared" si="74"/>
        <v/>
      </c>
      <c r="E798" s="75" t="str">
        <f t="shared" si="75"/>
        <v/>
      </c>
      <c r="F798" s="75" t="str">
        <f t="shared" si="76"/>
        <v/>
      </c>
      <c r="G798" s="75" t="str">
        <f t="shared" si="77"/>
        <v/>
      </c>
      <c r="H798" s="58"/>
      <c r="I798" s="58"/>
    </row>
    <row r="799" spans="2:9" ht="15.75" thickBot="1" x14ac:dyDescent="0.3">
      <c r="B799" s="72" t="str">
        <f t="shared" si="72"/>
        <v/>
      </c>
      <c r="C799" s="73" t="str">
        <f t="shared" si="73"/>
        <v/>
      </c>
      <c r="D799" s="76" t="str">
        <f t="shared" si="74"/>
        <v/>
      </c>
      <c r="E799" s="75" t="str">
        <f t="shared" si="75"/>
        <v/>
      </c>
      <c r="F799" s="75" t="str">
        <f t="shared" si="76"/>
        <v/>
      </c>
      <c r="G799" s="75" t="str">
        <f t="shared" si="77"/>
        <v/>
      </c>
      <c r="H799" s="58"/>
      <c r="I799" s="58"/>
    </row>
    <row r="800" spans="2:9" ht="15.75" thickBot="1" x14ac:dyDescent="0.3">
      <c r="B800" s="72" t="str">
        <f t="shared" si="72"/>
        <v/>
      </c>
      <c r="C800" s="73" t="str">
        <f t="shared" si="73"/>
        <v/>
      </c>
      <c r="D800" s="76" t="str">
        <f t="shared" si="74"/>
        <v/>
      </c>
      <c r="E800" s="75" t="str">
        <f t="shared" si="75"/>
        <v/>
      </c>
      <c r="F800" s="75" t="str">
        <f t="shared" si="76"/>
        <v/>
      </c>
      <c r="G800" s="75" t="str">
        <f t="shared" si="77"/>
        <v/>
      </c>
      <c r="H800" s="58"/>
      <c r="I800" s="58"/>
    </row>
    <row r="801" spans="2:9" ht="15.75" thickBot="1" x14ac:dyDescent="0.3">
      <c r="B801" s="72" t="str">
        <f t="shared" si="72"/>
        <v/>
      </c>
      <c r="C801" s="73" t="str">
        <f t="shared" si="73"/>
        <v/>
      </c>
      <c r="D801" s="76" t="str">
        <f t="shared" si="74"/>
        <v/>
      </c>
      <c r="E801" s="75" t="str">
        <f t="shared" si="75"/>
        <v/>
      </c>
      <c r="F801" s="75" t="str">
        <f t="shared" si="76"/>
        <v/>
      </c>
      <c r="G801" s="75" t="str">
        <f t="shared" si="77"/>
        <v/>
      </c>
      <c r="H801" s="58"/>
      <c r="I801" s="58"/>
    </row>
    <row r="802" spans="2:9" ht="15.75" thickBot="1" x14ac:dyDescent="0.3">
      <c r="B802" s="72" t="str">
        <f t="shared" si="72"/>
        <v/>
      </c>
      <c r="C802" s="73" t="str">
        <f t="shared" si="73"/>
        <v/>
      </c>
      <c r="D802" s="76" t="str">
        <f t="shared" si="74"/>
        <v/>
      </c>
      <c r="E802" s="75" t="str">
        <f t="shared" si="75"/>
        <v/>
      </c>
      <c r="F802" s="75" t="str">
        <f t="shared" si="76"/>
        <v/>
      </c>
      <c r="G802" s="75" t="str">
        <f t="shared" si="77"/>
        <v/>
      </c>
      <c r="H802" s="58"/>
      <c r="I802" s="58"/>
    </row>
    <row r="803" spans="2:9" ht="15.75" thickBot="1" x14ac:dyDescent="0.3">
      <c r="B803" s="72" t="str">
        <f t="shared" si="72"/>
        <v/>
      </c>
      <c r="C803" s="73" t="str">
        <f t="shared" si="73"/>
        <v/>
      </c>
      <c r="D803" s="76" t="str">
        <f t="shared" si="74"/>
        <v/>
      </c>
      <c r="E803" s="75" t="str">
        <f t="shared" si="75"/>
        <v/>
      </c>
      <c r="F803" s="75" t="str">
        <f t="shared" si="76"/>
        <v/>
      </c>
      <c r="G803" s="75" t="str">
        <f t="shared" si="77"/>
        <v/>
      </c>
      <c r="H803" s="58"/>
      <c r="I803" s="58"/>
    </row>
    <row r="804" spans="2:9" ht="15.75" thickBot="1" x14ac:dyDescent="0.3">
      <c r="B804" s="72" t="str">
        <f t="shared" si="72"/>
        <v/>
      </c>
      <c r="C804" s="73" t="str">
        <f t="shared" si="73"/>
        <v/>
      </c>
      <c r="D804" s="76" t="str">
        <f t="shared" si="74"/>
        <v/>
      </c>
      <c r="E804" s="75" t="str">
        <f t="shared" si="75"/>
        <v/>
      </c>
      <c r="F804" s="75" t="str">
        <f t="shared" si="76"/>
        <v/>
      </c>
      <c r="G804" s="75" t="str">
        <f t="shared" si="77"/>
        <v/>
      </c>
      <c r="H804" s="58"/>
      <c r="I804" s="58"/>
    </row>
    <row r="805" spans="2:9" ht="15.75" thickBot="1" x14ac:dyDescent="0.3">
      <c r="B805" s="72" t="str">
        <f t="shared" si="72"/>
        <v/>
      </c>
      <c r="C805" s="73" t="str">
        <f t="shared" si="73"/>
        <v/>
      </c>
      <c r="D805" s="76" t="str">
        <f t="shared" si="74"/>
        <v/>
      </c>
      <c r="E805" s="75" t="str">
        <f t="shared" si="75"/>
        <v/>
      </c>
      <c r="F805" s="75" t="str">
        <f t="shared" si="76"/>
        <v/>
      </c>
      <c r="G805" s="75" t="str">
        <f t="shared" si="77"/>
        <v/>
      </c>
      <c r="H805" s="58"/>
      <c r="I805" s="58"/>
    </row>
    <row r="806" spans="2:9" ht="15.75" thickBot="1" x14ac:dyDescent="0.3">
      <c r="B806" s="72" t="str">
        <f t="shared" si="72"/>
        <v/>
      </c>
      <c r="C806" s="73" t="str">
        <f t="shared" si="73"/>
        <v/>
      </c>
      <c r="D806" s="76" t="str">
        <f t="shared" si="74"/>
        <v/>
      </c>
      <c r="E806" s="75" t="str">
        <f t="shared" si="75"/>
        <v/>
      </c>
      <c r="F806" s="75" t="str">
        <f t="shared" si="76"/>
        <v/>
      </c>
      <c r="G806" s="75" t="str">
        <f t="shared" si="77"/>
        <v/>
      </c>
      <c r="H806" s="58"/>
      <c r="I806" s="58"/>
    </row>
    <row r="807" spans="2:9" ht="15.75" thickBot="1" x14ac:dyDescent="0.3">
      <c r="B807" s="72" t="str">
        <f t="shared" si="72"/>
        <v/>
      </c>
      <c r="C807" s="73" t="str">
        <f t="shared" si="73"/>
        <v/>
      </c>
      <c r="D807" s="76" t="str">
        <f t="shared" si="74"/>
        <v/>
      </c>
      <c r="E807" s="75" t="str">
        <f t="shared" si="75"/>
        <v/>
      </c>
      <c r="F807" s="75" t="str">
        <f t="shared" si="76"/>
        <v/>
      </c>
      <c r="G807" s="75" t="str">
        <f t="shared" si="77"/>
        <v/>
      </c>
      <c r="H807" s="58"/>
      <c r="I807" s="58"/>
    </row>
    <row r="808" spans="2:9" ht="15.75" thickBot="1" x14ac:dyDescent="0.3">
      <c r="B808" s="72" t="str">
        <f t="shared" si="72"/>
        <v/>
      </c>
      <c r="C808" s="73" t="str">
        <f t="shared" si="73"/>
        <v/>
      </c>
      <c r="D808" s="76" t="str">
        <f t="shared" si="74"/>
        <v/>
      </c>
      <c r="E808" s="75" t="str">
        <f t="shared" si="75"/>
        <v/>
      </c>
      <c r="F808" s="75" t="str">
        <f t="shared" si="76"/>
        <v/>
      </c>
      <c r="G808" s="75" t="str">
        <f t="shared" si="77"/>
        <v/>
      </c>
      <c r="H808" s="58"/>
      <c r="I808" s="58"/>
    </row>
    <row r="809" spans="2:9" ht="15.75" thickBot="1" x14ac:dyDescent="0.3">
      <c r="B809" s="72" t="str">
        <f t="shared" si="72"/>
        <v/>
      </c>
      <c r="C809" s="73" t="str">
        <f t="shared" si="73"/>
        <v/>
      </c>
      <c r="D809" s="76" t="str">
        <f t="shared" si="74"/>
        <v/>
      </c>
      <c r="E809" s="75" t="str">
        <f t="shared" si="75"/>
        <v/>
      </c>
      <c r="F809" s="75" t="str">
        <f t="shared" si="76"/>
        <v/>
      </c>
      <c r="G809" s="75" t="str">
        <f t="shared" si="77"/>
        <v/>
      </c>
      <c r="H809" s="58"/>
      <c r="I809" s="58"/>
    </row>
    <row r="810" spans="2:9" ht="15.75" thickBot="1" x14ac:dyDescent="0.3">
      <c r="B810" s="72" t="str">
        <f t="shared" si="72"/>
        <v/>
      </c>
      <c r="C810" s="73" t="str">
        <f t="shared" si="73"/>
        <v/>
      </c>
      <c r="D810" s="76" t="str">
        <f t="shared" si="74"/>
        <v/>
      </c>
      <c r="E810" s="75" t="str">
        <f t="shared" si="75"/>
        <v/>
      </c>
      <c r="F810" s="75" t="str">
        <f t="shared" si="76"/>
        <v/>
      </c>
      <c r="G810" s="75" t="str">
        <f t="shared" si="77"/>
        <v/>
      </c>
      <c r="H810" s="58"/>
      <c r="I810" s="58"/>
    </row>
    <row r="811" spans="2:9" ht="15.75" thickBot="1" x14ac:dyDescent="0.3">
      <c r="B811" s="72" t="str">
        <f t="shared" si="72"/>
        <v/>
      </c>
      <c r="C811" s="73" t="str">
        <f t="shared" si="73"/>
        <v/>
      </c>
      <c r="D811" s="76" t="str">
        <f t="shared" si="74"/>
        <v/>
      </c>
      <c r="E811" s="75" t="str">
        <f t="shared" si="75"/>
        <v/>
      </c>
      <c r="F811" s="75" t="str">
        <f t="shared" si="76"/>
        <v/>
      </c>
      <c r="G811" s="75" t="str">
        <f t="shared" si="77"/>
        <v/>
      </c>
      <c r="H811" s="58"/>
      <c r="I811" s="58"/>
    </row>
    <row r="812" spans="2:9" ht="15.75" thickBot="1" x14ac:dyDescent="0.3">
      <c r="B812" s="72" t="str">
        <f t="shared" si="72"/>
        <v/>
      </c>
      <c r="C812" s="73" t="str">
        <f t="shared" si="73"/>
        <v/>
      </c>
      <c r="D812" s="76" t="str">
        <f t="shared" si="74"/>
        <v/>
      </c>
      <c r="E812" s="75" t="str">
        <f t="shared" si="75"/>
        <v/>
      </c>
      <c r="F812" s="75" t="str">
        <f t="shared" si="76"/>
        <v/>
      </c>
      <c r="G812" s="75" t="str">
        <f t="shared" si="77"/>
        <v/>
      </c>
      <c r="H812" s="58"/>
      <c r="I812" s="58"/>
    </row>
    <row r="813" spans="2:9" ht="15.75" thickBot="1" x14ac:dyDescent="0.3">
      <c r="B813" s="72" t="str">
        <f t="shared" si="72"/>
        <v/>
      </c>
      <c r="C813" s="73" t="str">
        <f t="shared" si="73"/>
        <v/>
      </c>
      <c r="D813" s="76" t="str">
        <f t="shared" si="74"/>
        <v/>
      </c>
      <c r="E813" s="75" t="str">
        <f t="shared" si="75"/>
        <v/>
      </c>
      <c r="F813" s="75" t="str">
        <f t="shared" si="76"/>
        <v/>
      </c>
      <c r="G813" s="75" t="str">
        <f t="shared" si="77"/>
        <v/>
      </c>
      <c r="H813" s="58"/>
      <c r="I813" s="58"/>
    </row>
    <row r="814" spans="2:9" ht="15.75" thickBot="1" x14ac:dyDescent="0.3">
      <c r="B814" s="72" t="str">
        <f t="shared" si="72"/>
        <v/>
      </c>
      <c r="C814" s="73" t="str">
        <f t="shared" si="73"/>
        <v/>
      </c>
      <c r="D814" s="76" t="str">
        <f t="shared" si="74"/>
        <v/>
      </c>
      <c r="E814" s="75" t="str">
        <f t="shared" si="75"/>
        <v/>
      </c>
      <c r="F814" s="75" t="str">
        <f t="shared" si="76"/>
        <v/>
      </c>
      <c r="G814" s="75" t="str">
        <f t="shared" si="77"/>
        <v/>
      </c>
      <c r="H814" s="58"/>
      <c r="I814" s="58"/>
    </row>
    <row r="815" spans="2:9" ht="15.75" thickBot="1" x14ac:dyDescent="0.3">
      <c r="B815" s="72" t="str">
        <f t="shared" si="72"/>
        <v/>
      </c>
      <c r="C815" s="73" t="str">
        <f t="shared" si="73"/>
        <v/>
      </c>
      <c r="D815" s="76" t="str">
        <f t="shared" si="74"/>
        <v/>
      </c>
      <c r="E815" s="75" t="str">
        <f t="shared" si="75"/>
        <v/>
      </c>
      <c r="F815" s="75" t="str">
        <f t="shared" si="76"/>
        <v/>
      </c>
      <c r="G815" s="75" t="str">
        <f t="shared" si="77"/>
        <v/>
      </c>
      <c r="H815" s="58"/>
      <c r="I815" s="58"/>
    </row>
    <row r="816" spans="2:9" ht="15.75" thickBot="1" x14ac:dyDescent="0.3">
      <c r="B816" s="72" t="str">
        <f t="shared" si="72"/>
        <v/>
      </c>
      <c r="C816" s="73" t="str">
        <f t="shared" si="73"/>
        <v/>
      </c>
      <c r="D816" s="76" t="str">
        <f t="shared" si="74"/>
        <v/>
      </c>
      <c r="E816" s="75" t="str">
        <f t="shared" si="75"/>
        <v/>
      </c>
      <c r="F816" s="75" t="str">
        <f t="shared" si="76"/>
        <v/>
      </c>
      <c r="G816" s="75" t="str">
        <f t="shared" si="77"/>
        <v/>
      </c>
      <c r="H816" s="58"/>
      <c r="I816" s="58"/>
    </row>
    <row r="817" spans="2:9" ht="15.75" thickBot="1" x14ac:dyDescent="0.3">
      <c r="B817" s="72" t="str">
        <f t="shared" si="72"/>
        <v/>
      </c>
      <c r="C817" s="73" t="str">
        <f t="shared" si="73"/>
        <v/>
      </c>
      <c r="D817" s="76" t="str">
        <f t="shared" si="74"/>
        <v/>
      </c>
      <c r="E817" s="75" t="str">
        <f t="shared" si="75"/>
        <v/>
      </c>
      <c r="F817" s="75" t="str">
        <f t="shared" si="76"/>
        <v/>
      </c>
      <c r="G817" s="75" t="str">
        <f t="shared" si="77"/>
        <v/>
      </c>
      <c r="H817" s="58"/>
      <c r="I817" s="58"/>
    </row>
    <row r="818" spans="2:9" ht="15.75" thickBot="1" x14ac:dyDescent="0.3">
      <c r="B818" s="72" t="str">
        <f t="shared" si="72"/>
        <v/>
      </c>
      <c r="C818" s="73" t="str">
        <f t="shared" si="73"/>
        <v/>
      </c>
      <c r="D818" s="76" t="str">
        <f t="shared" si="74"/>
        <v/>
      </c>
      <c r="E818" s="75" t="str">
        <f t="shared" si="75"/>
        <v/>
      </c>
      <c r="F818" s="75" t="str">
        <f t="shared" si="76"/>
        <v/>
      </c>
      <c r="G818" s="75" t="str">
        <f t="shared" si="77"/>
        <v/>
      </c>
      <c r="H818" s="58"/>
      <c r="I818" s="58"/>
    </row>
    <row r="819" spans="2:9" ht="15.75" thickBot="1" x14ac:dyDescent="0.3">
      <c r="B819" s="72" t="str">
        <f t="shared" si="72"/>
        <v/>
      </c>
      <c r="C819" s="73" t="str">
        <f t="shared" si="73"/>
        <v/>
      </c>
      <c r="D819" s="76" t="str">
        <f t="shared" si="74"/>
        <v/>
      </c>
      <c r="E819" s="75" t="str">
        <f t="shared" si="75"/>
        <v/>
      </c>
      <c r="F819" s="75" t="str">
        <f t="shared" si="76"/>
        <v/>
      </c>
      <c r="G819" s="75" t="str">
        <f t="shared" si="77"/>
        <v/>
      </c>
      <c r="H819" s="58"/>
      <c r="I819" s="58"/>
    </row>
    <row r="820" spans="2:9" ht="15.75" thickBot="1" x14ac:dyDescent="0.3">
      <c r="B820" s="72" t="str">
        <f t="shared" si="72"/>
        <v/>
      </c>
      <c r="C820" s="73" t="str">
        <f t="shared" si="73"/>
        <v/>
      </c>
      <c r="D820" s="76" t="str">
        <f t="shared" si="74"/>
        <v/>
      </c>
      <c r="E820" s="75" t="str">
        <f t="shared" si="75"/>
        <v/>
      </c>
      <c r="F820" s="75" t="str">
        <f t="shared" si="76"/>
        <v/>
      </c>
      <c r="G820" s="75" t="str">
        <f t="shared" si="77"/>
        <v/>
      </c>
      <c r="H820" s="58"/>
      <c r="I820" s="58"/>
    </row>
    <row r="821" spans="2:9" ht="15.75" thickBot="1" x14ac:dyDescent="0.3">
      <c r="B821" s="72" t="str">
        <f t="shared" si="72"/>
        <v/>
      </c>
      <c r="C821" s="73" t="str">
        <f t="shared" si="73"/>
        <v/>
      </c>
      <c r="D821" s="76" t="str">
        <f t="shared" si="74"/>
        <v/>
      </c>
      <c r="E821" s="75" t="str">
        <f t="shared" si="75"/>
        <v/>
      </c>
      <c r="F821" s="75" t="str">
        <f t="shared" si="76"/>
        <v/>
      </c>
      <c r="G821" s="75" t="str">
        <f t="shared" si="77"/>
        <v/>
      </c>
      <c r="H821" s="58"/>
      <c r="I821" s="58"/>
    </row>
    <row r="822" spans="2:9" ht="15.75" thickBot="1" x14ac:dyDescent="0.3">
      <c r="B822" s="72" t="str">
        <f t="shared" si="72"/>
        <v/>
      </c>
      <c r="C822" s="73" t="str">
        <f t="shared" si="73"/>
        <v/>
      </c>
      <c r="D822" s="76" t="str">
        <f t="shared" si="74"/>
        <v/>
      </c>
      <c r="E822" s="75" t="str">
        <f t="shared" si="75"/>
        <v/>
      </c>
      <c r="F822" s="75" t="str">
        <f t="shared" si="76"/>
        <v/>
      </c>
      <c r="G822" s="75" t="str">
        <f t="shared" si="77"/>
        <v/>
      </c>
      <c r="H822" s="58"/>
      <c r="I822" s="58"/>
    </row>
    <row r="823" spans="2:9" ht="15.75" thickBot="1" x14ac:dyDescent="0.3">
      <c r="B823" s="72" t="str">
        <f t="shared" si="72"/>
        <v/>
      </c>
      <c r="C823" s="73" t="str">
        <f t="shared" si="73"/>
        <v/>
      </c>
      <c r="D823" s="76" t="str">
        <f t="shared" si="74"/>
        <v/>
      </c>
      <c r="E823" s="75" t="str">
        <f t="shared" si="75"/>
        <v/>
      </c>
      <c r="F823" s="75" t="str">
        <f t="shared" si="76"/>
        <v/>
      </c>
      <c r="G823" s="75" t="str">
        <f t="shared" si="77"/>
        <v/>
      </c>
      <c r="H823" s="58"/>
      <c r="I823" s="58"/>
    </row>
    <row r="824" spans="2:9" ht="15.75" thickBot="1" x14ac:dyDescent="0.3">
      <c r="B824" s="72" t="str">
        <f t="shared" si="72"/>
        <v/>
      </c>
      <c r="C824" s="73" t="str">
        <f t="shared" si="73"/>
        <v/>
      </c>
      <c r="D824" s="76" t="str">
        <f t="shared" si="74"/>
        <v/>
      </c>
      <c r="E824" s="75" t="str">
        <f t="shared" si="75"/>
        <v/>
      </c>
      <c r="F824" s="75" t="str">
        <f t="shared" si="76"/>
        <v/>
      </c>
      <c r="G824" s="75" t="str">
        <f t="shared" si="77"/>
        <v/>
      </c>
      <c r="H824" s="58"/>
      <c r="I824" s="58"/>
    </row>
    <row r="825" spans="2:9" ht="15.75" thickBot="1" x14ac:dyDescent="0.3">
      <c r="B825" s="72" t="str">
        <f t="shared" si="72"/>
        <v/>
      </c>
      <c r="C825" s="73" t="str">
        <f t="shared" si="73"/>
        <v/>
      </c>
      <c r="D825" s="76" t="str">
        <f t="shared" si="74"/>
        <v/>
      </c>
      <c r="E825" s="75" t="str">
        <f t="shared" si="75"/>
        <v/>
      </c>
      <c r="F825" s="75" t="str">
        <f t="shared" si="76"/>
        <v/>
      </c>
      <c r="G825" s="75" t="str">
        <f t="shared" si="77"/>
        <v/>
      </c>
      <c r="H825" s="58"/>
      <c r="I825" s="58"/>
    </row>
    <row r="826" spans="2:9" ht="15.75" thickBot="1" x14ac:dyDescent="0.3">
      <c r="B826" s="72" t="str">
        <f t="shared" si="72"/>
        <v/>
      </c>
      <c r="C826" s="73" t="str">
        <f t="shared" si="73"/>
        <v/>
      </c>
      <c r="D826" s="76" t="str">
        <f t="shared" si="74"/>
        <v/>
      </c>
      <c r="E826" s="75" t="str">
        <f t="shared" si="75"/>
        <v/>
      </c>
      <c r="F826" s="75" t="str">
        <f t="shared" si="76"/>
        <v/>
      </c>
      <c r="G826" s="75" t="str">
        <f t="shared" si="77"/>
        <v/>
      </c>
      <c r="H826" s="58"/>
      <c r="I826" s="58"/>
    </row>
    <row r="827" spans="2:9" ht="15.75" thickBot="1" x14ac:dyDescent="0.3">
      <c r="B827" s="72" t="str">
        <f t="shared" si="72"/>
        <v/>
      </c>
      <c r="C827" s="73" t="str">
        <f t="shared" si="73"/>
        <v/>
      </c>
      <c r="D827" s="76" t="str">
        <f t="shared" si="74"/>
        <v/>
      </c>
      <c r="E827" s="75" t="str">
        <f t="shared" si="75"/>
        <v/>
      </c>
      <c r="F827" s="75" t="str">
        <f t="shared" si="76"/>
        <v/>
      </c>
      <c r="G827" s="75" t="str">
        <f t="shared" si="77"/>
        <v/>
      </c>
      <c r="H827" s="58"/>
      <c r="I827" s="58"/>
    </row>
    <row r="828" spans="2:9" ht="15.75" thickBot="1" x14ac:dyDescent="0.3">
      <c r="B828" s="72" t="str">
        <f t="shared" si="72"/>
        <v/>
      </c>
      <c r="C828" s="73" t="str">
        <f t="shared" si="73"/>
        <v/>
      </c>
      <c r="D828" s="76" t="str">
        <f t="shared" si="74"/>
        <v/>
      </c>
      <c r="E828" s="75" t="str">
        <f t="shared" si="75"/>
        <v/>
      </c>
      <c r="F828" s="75" t="str">
        <f t="shared" si="76"/>
        <v/>
      </c>
      <c r="G828" s="75" t="str">
        <f t="shared" si="77"/>
        <v/>
      </c>
      <c r="H828" s="58"/>
      <c r="I828" s="58"/>
    </row>
    <row r="829" spans="2:9" ht="15.75" thickBot="1" x14ac:dyDescent="0.3">
      <c r="B829" s="72" t="str">
        <f t="shared" si="72"/>
        <v/>
      </c>
      <c r="C829" s="73" t="str">
        <f t="shared" si="73"/>
        <v/>
      </c>
      <c r="D829" s="76" t="str">
        <f t="shared" si="74"/>
        <v/>
      </c>
      <c r="E829" s="75" t="str">
        <f t="shared" si="75"/>
        <v/>
      </c>
      <c r="F829" s="75" t="str">
        <f t="shared" si="76"/>
        <v/>
      </c>
      <c r="G829" s="75" t="str">
        <f t="shared" si="77"/>
        <v/>
      </c>
      <c r="H829" s="58"/>
      <c r="I829" s="58"/>
    </row>
    <row r="830" spans="2:9" ht="15.75" thickBot="1" x14ac:dyDescent="0.3">
      <c r="B830" s="72" t="str">
        <f t="shared" si="72"/>
        <v/>
      </c>
      <c r="C830" s="73" t="str">
        <f t="shared" si="73"/>
        <v/>
      </c>
      <c r="D830" s="76" t="str">
        <f t="shared" si="74"/>
        <v/>
      </c>
      <c r="E830" s="75" t="str">
        <f t="shared" si="75"/>
        <v/>
      </c>
      <c r="F830" s="75" t="str">
        <f t="shared" si="76"/>
        <v/>
      </c>
      <c r="G830" s="75" t="str">
        <f t="shared" si="77"/>
        <v/>
      </c>
      <c r="H830" s="58"/>
      <c r="I830" s="58"/>
    </row>
    <row r="831" spans="2:9" ht="15.75" thickBot="1" x14ac:dyDescent="0.3">
      <c r="B831" s="72" t="str">
        <f t="shared" si="72"/>
        <v/>
      </c>
      <c r="C831" s="73" t="str">
        <f t="shared" si="73"/>
        <v/>
      </c>
      <c r="D831" s="76" t="str">
        <f t="shared" si="74"/>
        <v/>
      </c>
      <c r="E831" s="75" t="str">
        <f t="shared" si="75"/>
        <v/>
      </c>
      <c r="F831" s="75" t="str">
        <f t="shared" si="76"/>
        <v/>
      </c>
      <c r="G831" s="75" t="str">
        <f t="shared" si="77"/>
        <v/>
      </c>
      <c r="H831" s="58"/>
      <c r="I831" s="58"/>
    </row>
    <row r="832" spans="2:9" ht="15.75" thickBot="1" x14ac:dyDescent="0.3">
      <c r="B832" s="72" t="str">
        <f t="shared" si="72"/>
        <v/>
      </c>
      <c r="C832" s="73" t="str">
        <f t="shared" si="73"/>
        <v/>
      </c>
      <c r="D832" s="76" t="str">
        <f t="shared" si="74"/>
        <v/>
      </c>
      <c r="E832" s="75" t="str">
        <f t="shared" si="75"/>
        <v/>
      </c>
      <c r="F832" s="75" t="str">
        <f t="shared" si="76"/>
        <v/>
      </c>
      <c r="G832" s="75" t="str">
        <f t="shared" si="77"/>
        <v/>
      </c>
      <c r="H832" s="58"/>
      <c r="I832" s="58"/>
    </row>
    <row r="833" spans="2:9" ht="15.75" thickBot="1" x14ac:dyDescent="0.3">
      <c r="B833" s="72" t="str">
        <f t="shared" si="72"/>
        <v/>
      </c>
      <c r="C833" s="73" t="str">
        <f t="shared" si="73"/>
        <v/>
      </c>
      <c r="D833" s="76" t="str">
        <f t="shared" si="74"/>
        <v/>
      </c>
      <c r="E833" s="75" t="str">
        <f t="shared" si="75"/>
        <v/>
      </c>
      <c r="F833" s="75" t="str">
        <f t="shared" si="76"/>
        <v/>
      </c>
      <c r="G833" s="75" t="str">
        <f t="shared" si="77"/>
        <v/>
      </c>
      <c r="H833" s="58"/>
      <c r="I833" s="58"/>
    </row>
    <row r="834" spans="2:9" ht="15.75" thickBot="1" x14ac:dyDescent="0.3">
      <c r="B834" s="72" t="str">
        <f t="shared" si="72"/>
        <v/>
      </c>
      <c r="C834" s="73" t="str">
        <f t="shared" si="73"/>
        <v/>
      </c>
      <c r="D834" s="76" t="str">
        <f t="shared" si="74"/>
        <v/>
      </c>
      <c r="E834" s="75" t="str">
        <f t="shared" si="75"/>
        <v/>
      </c>
      <c r="F834" s="75" t="str">
        <f t="shared" si="76"/>
        <v/>
      </c>
      <c r="G834" s="75" t="str">
        <f t="shared" si="77"/>
        <v/>
      </c>
      <c r="H834" s="58"/>
      <c r="I834" s="58"/>
    </row>
    <row r="835" spans="2:9" ht="15.75" thickBot="1" x14ac:dyDescent="0.3">
      <c r="B835" s="72" t="str">
        <f t="shared" si="72"/>
        <v/>
      </c>
      <c r="C835" s="73" t="str">
        <f t="shared" si="73"/>
        <v/>
      </c>
      <c r="D835" s="76" t="str">
        <f t="shared" si="74"/>
        <v/>
      </c>
      <c r="E835" s="75" t="str">
        <f t="shared" si="75"/>
        <v/>
      </c>
      <c r="F835" s="75" t="str">
        <f t="shared" si="76"/>
        <v/>
      </c>
      <c r="G835" s="75" t="str">
        <f t="shared" si="77"/>
        <v/>
      </c>
      <c r="H835" s="58"/>
      <c r="I835" s="58"/>
    </row>
    <row r="836" spans="2:9" ht="15.75" thickBot="1" x14ac:dyDescent="0.3">
      <c r="B836" s="72" t="str">
        <f t="shared" si="72"/>
        <v/>
      </c>
      <c r="C836" s="73" t="str">
        <f t="shared" si="73"/>
        <v/>
      </c>
      <c r="D836" s="76" t="str">
        <f t="shared" si="74"/>
        <v/>
      </c>
      <c r="E836" s="75" t="str">
        <f t="shared" si="75"/>
        <v/>
      </c>
      <c r="F836" s="75" t="str">
        <f t="shared" si="76"/>
        <v/>
      </c>
      <c r="G836" s="75" t="str">
        <f t="shared" si="77"/>
        <v/>
      </c>
      <c r="H836" s="58"/>
      <c r="I836" s="58"/>
    </row>
    <row r="837" spans="2:9" ht="15.75" thickBot="1" x14ac:dyDescent="0.3">
      <c r="B837" s="72" t="str">
        <f t="shared" si="72"/>
        <v/>
      </c>
      <c r="C837" s="73" t="str">
        <f t="shared" si="73"/>
        <v/>
      </c>
      <c r="D837" s="76" t="str">
        <f t="shared" si="74"/>
        <v/>
      </c>
      <c r="E837" s="75" t="str">
        <f t="shared" si="75"/>
        <v/>
      </c>
      <c r="F837" s="75" t="str">
        <f t="shared" si="76"/>
        <v/>
      </c>
      <c r="G837" s="75" t="str">
        <f t="shared" si="77"/>
        <v/>
      </c>
      <c r="H837" s="58"/>
      <c r="I837" s="58"/>
    </row>
    <row r="838" spans="2:9" ht="15.75" thickBot="1" x14ac:dyDescent="0.3">
      <c r="B838" s="72" t="str">
        <f t="shared" si="72"/>
        <v/>
      </c>
      <c r="C838" s="73" t="str">
        <f t="shared" si="73"/>
        <v/>
      </c>
      <c r="D838" s="76" t="str">
        <f t="shared" si="74"/>
        <v/>
      </c>
      <c r="E838" s="75" t="str">
        <f t="shared" si="75"/>
        <v/>
      </c>
      <c r="F838" s="75" t="str">
        <f t="shared" si="76"/>
        <v/>
      </c>
      <c r="G838" s="75" t="str">
        <f t="shared" si="77"/>
        <v/>
      </c>
      <c r="H838" s="58"/>
      <c r="I838" s="58"/>
    </row>
    <row r="839" spans="2:9" ht="15.75" thickBot="1" x14ac:dyDescent="0.3">
      <c r="B839" s="72" t="str">
        <f t="shared" si="72"/>
        <v/>
      </c>
      <c r="C839" s="73" t="str">
        <f t="shared" si="73"/>
        <v/>
      </c>
      <c r="D839" s="76" t="str">
        <f t="shared" si="74"/>
        <v/>
      </c>
      <c r="E839" s="75" t="str">
        <f t="shared" si="75"/>
        <v/>
      </c>
      <c r="F839" s="75" t="str">
        <f t="shared" si="76"/>
        <v/>
      </c>
      <c r="G839" s="75" t="str">
        <f t="shared" si="77"/>
        <v/>
      </c>
      <c r="H839" s="58"/>
      <c r="I839" s="58"/>
    </row>
    <row r="840" spans="2:9" ht="15.75" thickBot="1" x14ac:dyDescent="0.3">
      <c r="B840" s="72" t="str">
        <f t="shared" si="72"/>
        <v/>
      </c>
      <c r="C840" s="73" t="str">
        <f t="shared" si="73"/>
        <v/>
      </c>
      <c r="D840" s="76" t="str">
        <f t="shared" si="74"/>
        <v/>
      </c>
      <c r="E840" s="75" t="str">
        <f t="shared" si="75"/>
        <v/>
      </c>
      <c r="F840" s="75" t="str">
        <f t="shared" si="76"/>
        <v/>
      </c>
      <c r="G840" s="75" t="str">
        <f t="shared" si="77"/>
        <v/>
      </c>
      <c r="H840" s="58"/>
      <c r="I840" s="58"/>
    </row>
    <row r="841" spans="2:9" ht="15.75" thickBot="1" x14ac:dyDescent="0.3">
      <c r="B841" s="72" t="str">
        <f t="shared" si="72"/>
        <v/>
      </c>
      <c r="C841" s="73" t="str">
        <f t="shared" si="73"/>
        <v/>
      </c>
      <c r="D841" s="76" t="str">
        <f t="shared" si="74"/>
        <v/>
      </c>
      <c r="E841" s="75" t="str">
        <f t="shared" si="75"/>
        <v/>
      </c>
      <c r="F841" s="75" t="str">
        <f t="shared" si="76"/>
        <v/>
      </c>
      <c r="G841" s="75" t="str">
        <f t="shared" si="77"/>
        <v/>
      </c>
      <c r="H841" s="58"/>
      <c r="I841" s="58"/>
    </row>
    <row r="842" spans="2:9" ht="15.75" thickBot="1" x14ac:dyDescent="0.3">
      <c r="B842" s="72" t="str">
        <f t="shared" si="72"/>
        <v/>
      </c>
      <c r="C842" s="73" t="str">
        <f t="shared" si="73"/>
        <v/>
      </c>
      <c r="D842" s="76" t="str">
        <f t="shared" si="74"/>
        <v/>
      </c>
      <c r="E842" s="75" t="str">
        <f t="shared" si="75"/>
        <v/>
      </c>
      <c r="F842" s="75" t="str">
        <f t="shared" si="76"/>
        <v/>
      </c>
      <c r="G842" s="75" t="str">
        <f t="shared" si="77"/>
        <v/>
      </c>
      <c r="H842" s="58"/>
      <c r="I842" s="58"/>
    </row>
    <row r="843" spans="2:9" ht="15.75" thickBot="1" x14ac:dyDescent="0.3">
      <c r="B843" s="72" t="str">
        <f t="shared" si="72"/>
        <v/>
      </c>
      <c r="C843" s="73" t="str">
        <f t="shared" si="73"/>
        <v/>
      </c>
      <c r="D843" s="76" t="str">
        <f t="shared" si="74"/>
        <v/>
      </c>
      <c r="E843" s="75" t="str">
        <f t="shared" si="75"/>
        <v/>
      </c>
      <c r="F843" s="75" t="str">
        <f t="shared" si="76"/>
        <v/>
      </c>
      <c r="G843" s="75" t="str">
        <f t="shared" si="77"/>
        <v/>
      </c>
      <c r="H843" s="58"/>
      <c r="I843" s="58"/>
    </row>
    <row r="844" spans="2:9" ht="15.75" thickBot="1" x14ac:dyDescent="0.3">
      <c r="B844" s="72" t="str">
        <f t="shared" si="72"/>
        <v/>
      </c>
      <c r="C844" s="73" t="str">
        <f t="shared" si="73"/>
        <v/>
      </c>
      <c r="D844" s="76" t="str">
        <f t="shared" si="74"/>
        <v/>
      </c>
      <c r="E844" s="75" t="str">
        <f t="shared" si="75"/>
        <v/>
      </c>
      <c r="F844" s="75" t="str">
        <f t="shared" si="76"/>
        <v/>
      </c>
      <c r="G844" s="75" t="str">
        <f t="shared" si="77"/>
        <v/>
      </c>
      <c r="H844" s="58"/>
      <c r="I844" s="58"/>
    </row>
    <row r="845" spans="2:9" ht="15.75" thickBot="1" x14ac:dyDescent="0.3">
      <c r="B845" s="72" t="str">
        <f t="shared" si="72"/>
        <v/>
      </c>
      <c r="C845" s="73" t="str">
        <f t="shared" si="73"/>
        <v/>
      </c>
      <c r="D845" s="76" t="str">
        <f t="shared" si="74"/>
        <v/>
      </c>
      <c r="E845" s="75" t="str">
        <f t="shared" si="75"/>
        <v/>
      </c>
      <c r="F845" s="75" t="str">
        <f t="shared" si="76"/>
        <v/>
      </c>
      <c r="G845" s="75" t="str">
        <f t="shared" si="77"/>
        <v/>
      </c>
      <c r="H845" s="58"/>
      <c r="I845" s="58"/>
    </row>
    <row r="846" spans="2:9" ht="15.75" thickBot="1" x14ac:dyDescent="0.3">
      <c r="B846" s="72" t="str">
        <f t="shared" si="72"/>
        <v/>
      </c>
      <c r="C846" s="73" t="str">
        <f t="shared" si="73"/>
        <v/>
      </c>
      <c r="D846" s="76" t="str">
        <f t="shared" si="74"/>
        <v/>
      </c>
      <c r="E846" s="75" t="str">
        <f t="shared" si="75"/>
        <v/>
      </c>
      <c r="F846" s="75" t="str">
        <f t="shared" si="76"/>
        <v/>
      </c>
      <c r="G846" s="75" t="str">
        <f t="shared" si="77"/>
        <v/>
      </c>
      <c r="H846" s="58"/>
      <c r="I846" s="58"/>
    </row>
    <row r="847" spans="2:9" ht="15.75" thickBot="1" x14ac:dyDescent="0.3">
      <c r="B847" s="72" t="str">
        <f t="shared" si="72"/>
        <v/>
      </c>
      <c r="C847" s="73" t="str">
        <f t="shared" si="73"/>
        <v/>
      </c>
      <c r="D847" s="76" t="str">
        <f t="shared" si="74"/>
        <v/>
      </c>
      <c r="E847" s="75" t="str">
        <f t="shared" si="75"/>
        <v/>
      </c>
      <c r="F847" s="75" t="str">
        <f t="shared" si="76"/>
        <v/>
      </c>
      <c r="G847" s="75" t="str">
        <f t="shared" si="77"/>
        <v/>
      </c>
      <c r="H847" s="58"/>
      <c r="I847" s="58"/>
    </row>
    <row r="848" spans="2:9" ht="15.75" thickBot="1" x14ac:dyDescent="0.3">
      <c r="B848" s="72" t="str">
        <f t="shared" si="72"/>
        <v/>
      </c>
      <c r="C848" s="73" t="str">
        <f t="shared" si="73"/>
        <v/>
      </c>
      <c r="D848" s="76" t="str">
        <f t="shared" si="74"/>
        <v/>
      </c>
      <c r="E848" s="75" t="str">
        <f t="shared" si="75"/>
        <v/>
      </c>
      <c r="F848" s="75" t="str">
        <f t="shared" si="76"/>
        <v/>
      </c>
      <c r="G848" s="75" t="str">
        <f t="shared" si="77"/>
        <v/>
      </c>
      <c r="H848" s="58"/>
      <c r="I848" s="58"/>
    </row>
    <row r="849" spans="2:9" ht="15.75" thickBot="1" x14ac:dyDescent="0.3">
      <c r="B849" s="72" t="str">
        <f t="shared" si="72"/>
        <v/>
      </c>
      <c r="C849" s="73" t="str">
        <f t="shared" si="73"/>
        <v/>
      </c>
      <c r="D849" s="76" t="str">
        <f t="shared" si="74"/>
        <v/>
      </c>
      <c r="E849" s="75" t="str">
        <f t="shared" si="75"/>
        <v/>
      </c>
      <c r="F849" s="75" t="str">
        <f t="shared" si="76"/>
        <v/>
      </c>
      <c r="G849" s="75" t="str">
        <f t="shared" si="77"/>
        <v/>
      </c>
      <c r="H849" s="58"/>
      <c r="I849" s="58"/>
    </row>
    <row r="850" spans="2:9" ht="15.75" thickBot="1" x14ac:dyDescent="0.3">
      <c r="B850" s="72" t="str">
        <f t="shared" si="72"/>
        <v/>
      </c>
      <c r="C850" s="73" t="str">
        <f t="shared" si="73"/>
        <v/>
      </c>
      <c r="D850" s="76" t="str">
        <f t="shared" si="74"/>
        <v/>
      </c>
      <c r="E850" s="75" t="str">
        <f t="shared" si="75"/>
        <v/>
      </c>
      <c r="F850" s="75" t="str">
        <f t="shared" si="76"/>
        <v/>
      </c>
      <c r="G850" s="75" t="str">
        <f t="shared" si="77"/>
        <v/>
      </c>
      <c r="H850" s="58"/>
      <c r="I850" s="58"/>
    </row>
    <row r="851" spans="2:9" ht="15.75" thickBot="1" x14ac:dyDescent="0.3">
      <c r="B851" s="72" t="str">
        <f t="shared" ref="B851:B914" si="78">IFERROR(IF(G850&lt;=0,"",B850+1),"")</f>
        <v/>
      </c>
      <c r="C851" s="73" t="str">
        <f t="shared" ref="C851:C914" si="79">IF($E$9="End of the Period",IF(B851="","",IF(OR(payment_frequency="Weekly",payment_frequency="Bi-weekly",payment_frequency="Semi-monthly"),first_payment_date+B851*VLOOKUP(payment_frequency,periodic_table,2,0),EDATE(first_payment_date,B851*VLOOKUP(payment_frequency,periodic_table,2,0)))),IF(B851="","",IF(OR(payment_frequency="Weekly",payment_frequency="Bi-weekly",payment_frequency="Semi-monthly"),first_payment_date+(B851-1)*VLOOKUP(payment_frequency,periodic_table,2,0),EDATE(first_payment_date,(B851-1)*VLOOKUP(payment_frequency,periodic_table,2,0)))))</f>
        <v/>
      </c>
      <c r="D851" s="76" t="str">
        <f t="shared" ref="D851:D914" si="80">IF(B851="","",IF(G850&lt;payment,G850*(1+rate),payment))</f>
        <v/>
      </c>
      <c r="E851" s="75" t="str">
        <f t="shared" ref="E851:E914" si="81">IF(AND(payment_type=1,B851=1),0,IF(B851="","",G850*rate))</f>
        <v/>
      </c>
      <c r="F851" s="75" t="str">
        <f t="shared" si="76"/>
        <v/>
      </c>
      <c r="G851" s="75" t="str">
        <f t="shared" si="77"/>
        <v/>
      </c>
      <c r="H851" s="58"/>
      <c r="I851" s="58"/>
    </row>
    <row r="852" spans="2:9" ht="15.75" thickBot="1" x14ac:dyDescent="0.3">
      <c r="B852" s="72" t="str">
        <f t="shared" si="78"/>
        <v/>
      </c>
      <c r="C852" s="73" t="str">
        <f t="shared" si="79"/>
        <v/>
      </c>
      <c r="D852" s="76" t="str">
        <f t="shared" si="80"/>
        <v/>
      </c>
      <c r="E852" s="75" t="str">
        <f t="shared" si="81"/>
        <v/>
      </c>
      <c r="F852" s="75" t="str">
        <f t="shared" ref="F852:F915" si="82">IF(B852="","",D852-E852)</f>
        <v/>
      </c>
      <c r="G852" s="75" t="str">
        <f t="shared" ref="G852:G915" si="83">IFERROR(IF(F852&lt;=0,"",G851-F852),"")</f>
        <v/>
      </c>
      <c r="H852" s="58"/>
      <c r="I852" s="58"/>
    </row>
    <row r="853" spans="2:9" ht="15.75" thickBot="1" x14ac:dyDescent="0.3">
      <c r="B853" s="72" t="str">
        <f t="shared" si="78"/>
        <v/>
      </c>
      <c r="C853" s="73" t="str">
        <f t="shared" si="79"/>
        <v/>
      </c>
      <c r="D853" s="76" t="str">
        <f t="shared" si="80"/>
        <v/>
      </c>
      <c r="E853" s="75" t="str">
        <f t="shared" si="81"/>
        <v/>
      </c>
      <c r="F853" s="75" t="str">
        <f t="shared" si="82"/>
        <v/>
      </c>
      <c r="G853" s="75" t="str">
        <f t="shared" si="83"/>
        <v/>
      </c>
      <c r="H853" s="58"/>
      <c r="I853" s="58"/>
    </row>
    <row r="854" spans="2:9" ht="15.75" thickBot="1" x14ac:dyDescent="0.3">
      <c r="B854" s="72" t="str">
        <f t="shared" si="78"/>
        <v/>
      </c>
      <c r="C854" s="73" t="str">
        <f t="shared" si="79"/>
        <v/>
      </c>
      <c r="D854" s="76" t="str">
        <f t="shared" si="80"/>
        <v/>
      </c>
      <c r="E854" s="75" t="str">
        <f t="shared" si="81"/>
        <v/>
      </c>
      <c r="F854" s="75" t="str">
        <f t="shared" si="82"/>
        <v/>
      </c>
      <c r="G854" s="75" t="str">
        <f t="shared" si="83"/>
        <v/>
      </c>
      <c r="H854" s="58"/>
      <c r="I854" s="58"/>
    </row>
    <row r="855" spans="2:9" ht="15.75" thickBot="1" x14ac:dyDescent="0.3">
      <c r="B855" s="72" t="str">
        <f t="shared" si="78"/>
        <v/>
      </c>
      <c r="C855" s="73" t="str">
        <f t="shared" si="79"/>
        <v/>
      </c>
      <c r="D855" s="76" t="str">
        <f t="shared" si="80"/>
        <v/>
      </c>
      <c r="E855" s="75" t="str">
        <f t="shared" si="81"/>
        <v/>
      </c>
      <c r="F855" s="75" t="str">
        <f t="shared" si="82"/>
        <v/>
      </c>
      <c r="G855" s="75" t="str">
        <f t="shared" si="83"/>
        <v/>
      </c>
      <c r="H855" s="58"/>
      <c r="I855" s="58"/>
    </row>
    <row r="856" spans="2:9" ht="15.75" thickBot="1" x14ac:dyDescent="0.3">
      <c r="B856" s="72" t="str">
        <f t="shared" si="78"/>
        <v/>
      </c>
      <c r="C856" s="73" t="str">
        <f t="shared" si="79"/>
        <v/>
      </c>
      <c r="D856" s="76" t="str">
        <f t="shared" si="80"/>
        <v/>
      </c>
      <c r="E856" s="75" t="str">
        <f t="shared" si="81"/>
        <v/>
      </c>
      <c r="F856" s="75" t="str">
        <f t="shared" si="82"/>
        <v/>
      </c>
      <c r="G856" s="75" t="str">
        <f t="shared" si="83"/>
        <v/>
      </c>
      <c r="H856" s="58"/>
      <c r="I856" s="58"/>
    </row>
    <row r="857" spans="2:9" ht="15.75" thickBot="1" x14ac:dyDescent="0.3">
      <c r="B857" s="72" t="str">
        <f t="shared" si="78"/>
        <v/>
      </c>
      <c r="C857" s="73" t="str">
        <f t="shared" si="79"/>
        <v/>
      </c>
      <c r="D857" s="76" t="str">
        <f t="shared" si="80"/>
        <v/>
      </c>
      <c r="E857" s="75" t="str">
        <f t="shared" si="81"/>
        <v/>
      </c>
      <c r="F857" s="75" t="str">
        <f t="shared" si="82"/>
        <v/>
      </c>
      <c r="G857" s="75" t="str">
        <f t="shared" si="83"/>
        <v/>
      </c>
      <c r="H857" s="58"/>
      <c r="I857" s="58"/>
    </row>
    <row r="858" spans="2:9" ht="15.75" thickBot="1" x14ac:dyDescent="0.3">
      <c r="B858" s="72" t="str">
        <f t="shared" si="78"/>
        <v/>
      </c>
      <c r="C858" s="73" t="str">
        <f t="shared" si="79"/>
        <v/>
      </c>
      <c r="D858" s="76" t="str">
        <f t="shared" si="80"/>
        <v/>
      </c>
      <c r="E858" s="75" t="str">
        <f t="shared" si="81"/>
        <v/>
      </c>
      <c r="F858" s="75" t="str">
        <f t="shared" si="82"/>
        <v/>
      </c>
      <c r="G858" s="75" t="str">
        <f t="shared" si="83"/>
        <v/>
      </c>
      <c r="H858" s="58"/>
      <c r="I858" s="58"/>
    </row>
    <row r="859" spans="2:9" ht="15.75" thickBot="1" x14ac:dyDescent="0.3">
      <c r="B859" s="72" t="str">
        <f t="shared" si="78"/>
        <v/>
      </c>
      <c r="C859" s="73" t="str">
        <f t="shared" si="79"/>
        <v/>
      </c>
      <c r="D859" s="76" t="str">
        <f t="shared" si="80"/>
        <v/>
      </c>
      <c r="E859" s="75" t="str">
        <f t="shared" si="81"/>
        <v/>
      </c>
      <c r="F859" s="75" t="str">
        <f t="shared" si="82"/>
        <v/>
      </c>
      <c r="G859" s="75" t="str">
        <f t="shared" si="83"/>
        <v/>
      </c>
      <c r="H859" s="58"/>
      <c r="I859" s="58"/>
    </row>
    <row r="860" spans="2:9" ht="15.75" thickBot="1" x14ac:dyDescent="0.3">
      <c r="B860" s="72" t="str">
        <f t="shared" si="78"/>
        <v/>
      </c>
      <c r="C860" s="73" t="str">
        <f t="shared" si="79"/>
        <v/>
      </c>
      <c r="D860" s="76" t="str">
        <f t="shared" si="80"/>
        <v/>
      </c>
      <c r="E860" s="75" t="str">
        <f t="shared" si="81"/>
        <v/>
      </c>
      <c r="F860" s="75" t="str">
        <f t="shared" si="82"/>
        <v/>
      </c>
      <c r="G860" s="75" t="str">
        <f t="shared" si="83"/>
        <v/>
      </c>
      <c r="H860" s="58"/>
      <c r="I860" s="58"/>
    </row>
    <row r="861" spans="2:9" ht="15.75" thickBot="1" x14ac:dyDescent="0.3">
      <c r="B861" s="72" t="str">
        <f t="shared" si="78"/>
        <v/>
      </c>
      <c r="C861" s="73" t="str">
        <f t="shared" si="79"/>
        <v/>
      </c>
      <c r="D861" s="76" t="str">
        <f t="shared" si="80"/>
        <v/>
      </c>
      <c r="E861" s="75" t="str">
        <f t="shared" si="81"/>
        <v/>
      </c>
      <c r="F861" s="75" t="str">
        <f t="shared" si="82"/>
        <v/>
      </c>
      <c r="G861" s="75" t="str">
        <f t="shared" si="83"/>
        <v/>
      </c>
      <c r="H861" s="58"/>
      <c r="I861" s="58"/>
    </row>
    <row r="862" spans="2:9" ht="15.75" thickBot="1" x14ac:dyDescent="0.3">
      <c r="B862" s="72" t="str">
        <f t="shared" si="78"/>
        <v/>
      </c>
      <c r="C862" s="73" t="str">
        <f t="shared" si="79"/>
        <v/>
      </c>
      <c r="D862" s="76" t="str">
        <f t="shared" si="80"/>
        <v/>
      </c>
      <c r="E862" s="75" t="str">
        <f t="shared" si="81"/>
        <v/>
      </c>
      <c r="F862" s="75" t="str">
        <f t="shared" si="82"/>
        <v/>
      </c>
      <c r="G862" s="75" t="str">
        <f t="shared" si="83"/>
        <v/>
      </c>
      <c r="H862" s="58"/>
      <c r="I862" s="58"/>
    </row>
    <row r="863" spans="2:9" ht="15.75" thickBot="1" x14ac:dyDescent="0.3">
      <c r="B863" s="72" t="str">
        <f t="shared" si="78"/>
        <v/>
      </c>
      <c r="C863" s="73" t="str">
        <f t="shared" si="79"/>
        <v/>
      </c>
      <c r="D863" s="76" t="str">
        <f t="shared" si="80"/>
        <v/>
      </c>
      <c r="E863" s="75" t="str">
        <f t="shared" si="81"/>
        <v/>
      </c>
      <c r="F863" s="75" t="str">
        <f t="shared" si="82"/>
        <v/>
      </c>
      <c r="G863" s="75" t="str">
        <f t="shared" si="83"/>
        <v/>
      </c>
      <c r="H863" s="58"/>
      <c r="I863" s="58"/>
    </row>
    <row r="864" spans="2:9" ht="15.75" thickBot="1" x14ac:dyDescent="0.3">
      <c r="B864" s="72" t="str">
        <f t="shared" si="78"/>
        <v/>
      </c>
      <c r="C864" s="73" t="str">
        <f t="shared" si="79"/>
        <v/>
      </c>
      <c r="D864" s="76" t="str">
        <f t="shared" si="80"/>
        <v/>
      </c>
      <c r="E864" s="75" t="str">
        <f t="shared" si="81"/>
        <v/>
      </c>
      <c r="F864" s="75" t="str">
        <f t="shared" si="82"/>
        <v/>
      </c>
      <c r="G864" s="75" t="str">
        <f t="shared" si="83"/>
        <v/>
      </c>
      <c r="H864" s="58"/>
      <c r="I864" s="58"/>
    </row>
    <row r="865" spans="2:9" ht="15.75" thickBot="1" x14ac:dyDescent="0.3">
      <c r="B865" s="72" t="str">
        <f t="shared" si="78"/>
        <v/>
      </c>
      <c r="C865" s="73" t="str">
        <f t="shared" si="79"/>
        <v/>
      </c>
      <c r="D865" s="76" t="str">
        <f t="shared" si="80"/>
        <v/>
      </c>
      <c r="E865" s="75" t="str">
        <f t="shared" si="81"/>
        <v/>
      </c>
      <c r="F865" s="75" t="str">
        <f t="shared" si="82"/>
        <v/>
      </c>
      <c r="G865" s="75" t="str">
        <f t="shared" si="83"/>
        <v/>
      </c>
      <c r="H865" s="58"/>
      <c r="I865" s="58"/>
    </row>
    <row r="866" spans="2:9" ht="15.75" thickBot="1" x14ac:dyDescent="0.3">
      <c r="B866" s="72" t="str">
        <f t="shared" si="78"/>
        <v/>
      </c>
      <c r="C866" s="73" t="str">
        <f t="shared" si="79"/>
        <v/>
      </c>
      <c r="D866" s="76" t="str">
        <f t="shared" si="80"/>
        <v/>
      </c>
      <c r="E866" s="75" t="str">
        <f t="shared" si="81"/>
        <v/>
      </c>
      <c r="F866" s="75" t="str">
        <f t="shared" si="82"/>
        <v/>
      </c>
      <c r="G866" s="75" t="str">
        <f t="shared" si="83"/>
        <v/>
      </c>
      <c r="H866" s="58"/>
      <c r="I866" s="58"/>
    </row>
    <row r="867" spans="2:9" ht="15.75" thickBot="1" x14ac:dyDescent="0.3">
      <c r="B867" s="72" t="str">
        <f t="shared" si="78"/>
        <v/>
      </c>
      <c r="C867" s="73" t="str">
        <f t="shared" si="79"/>
        <v/>
      </c>
      <c r="D867" s="76" t="str">
        <f t="shared" si="80"/>
        <v/>
      </c>
      <c r="E867" s="75" t="str">
        <f t="shared" si="81"/>
        <v/>
      </c>
      <c r="F867" s="75" t="str">
        <f t="shared" si="82"/>
        <v/>
      </c>
      <c r="G867" s="75" t="str">
        <f t="shared" si="83"/>
        <v/>
      </c>
      <c r="H867" s="58"/>
      <c r="I867" s="58"/>
    </row>
    <row r="868" spans="2:9" ht="15.75" thickBot="1" x14ac:dyDescent="0.3">
      <c r="B868" s="72" t="str">
        <f t="shared" si="78"/>
        <v/>
      </c>
      <c r="C868" s="73" t="str">
        <f t="shared" si="79"/>
        <v/>
      </c>
      <c r="D868" s="76" t="str">
        <f t="shared" si="80"/>
        <v/>
      </c>
      <c r="E868" s="75" t="str">
        <f t="shared" si="81"/>
        <v/>
      </c>
      <c r="F868" s="75" t="str">
        <f t="shared" si="82"/>
        <v/>
      </c>
      <c r="G868" s="75" t="str">
        <f t="shared" si="83"/>
        <v/>
      </c>
      <c r="H868" s="58"/>
      <c r="I868" s="58"/>
    </row>
    <row r="869" spans="2:9" ht="15.75" thickBot="1" x14ac:dyDescent="0.3">
      <c r="B869" s="72" t="str">
        <f t="shared" si="78"/>
        <v/>
      </c>
      <c r="C869" s="73" t="str">
        <f t="shared" si="79"/>
        <v/>
      </c>
      <c r="D869" s="76" t="str">
        <f t="shared" si="80"/>
        <v/>
      </c>
      <c r="E869" s="75" t="str">
        <f t="shared" si="81"/>
        <v/>
      </c>
      <c r="F869" s="75" t="str">
        <f t="shared" si="82"/>
        <v/>
      </c>
      <c r="G869" s="75" t="str">
        <f t="shared" si="83"/>
        <v/>
      </c>
      <c r="H869" s="58"/>
      <c r="I869" s="58"/>
    </row>
    <row r="870" spans="2:9" ht="15.75" thickBot="1" x14ac:dyDescent="0.3">
      <c r="B870" s="72" t="str">
        <f t="shared" si="78"/>
        <v/>
      </c>
      <c r="C870" s="73" t="str">
        <f t="shared" si="79"/>
        <v/>
      </c>
      <c r="D870" s="76" t="str">
        <f t="shared" si="80"/>
        <v/>
      </c>
      <c r="E870" s="75" t="str">
        <f t="shared" si="81"/>
        <v/>
      </c>
      <c r="F870" s="75" t="str">
        <f t="shared" si="82"/>
        <v/>
      </c>
      <c r="G870" s="75" t="str">
        <f t="shared" si="83"/>
        <v/>
      </c>
      <c r="H870" s="58"/>
      <c r="I870" s="58"/>
    </row>
    <row r="871" spans="2:9" ht="15.75" thickBot="1" x14ac:dyDescent="0.3">
      <c r="B871" s="72" t="str">
        <f t="shared" si="78"/>
        <v/>
      </c>
      <c r="C871" s="73" t="str">
        <f t="shared" si="79"/>
        <v/>
      </c>
      <c r="D871" s="76" t="str">
        <f t="shared" si="80"/>
        <v/>
      </c>
      <c r="E871" s="75" t="str">
        <f t="shared" si="81"/>
        <v/>
      </c>
      <c r="F871" s="75" t="str">
        <f t="shared" si="82"/>
        <v/>
      </c>
      <c r="G871" s="75" t="str">
        <f t="shared" si="83"/>
        <v/>
      </c>
      <c r="H871" s="58"/>
      <c r="I871" s="58"/>
    </row>
    <row r="872" spans="2:9" ht="15.75" thickBot="1" x14ac:dyDescent="0.3">
      <c r="B872" s="72" t="str">
        <f t="shared" si="78"/>
        <v/>
      </c>
      <c r="C872" s="73" t="str">
        <f t="shared" si="79"/>
        <v/>
      </c>
      <c r="D872" s="76" t="str">
        <f t="shared" si="80"/>
        <v/>
      </c>
      <c r="E872" s="75" t="str">
        <f t="shared" si="81"/>
        <v/>
      </c>
      <c r="F872" s="75" t="str">
        <f t="shared" si="82"/>
        <v/>
      </c>
      <c r="G872" s="75" t="str">
        <f t="shared" si="83"/>
        <v/>
      </c>
      <c r="H872" s="58"/>
      <c r="I872" s="58"/>
    </row>
    <row r="873" spans="2:9" ht="15.75" thickBot="1" x14ac:dyDescent="0.3">
      <c r="B873" s="72" t="str">
        <f t="shared" si="78"/>
        <v/>
      </c>
      <c r="C873" s="73" t="str">
        <f t="shared" si="79"/>
        <v/>
      </c>
      <c r="D873" s="76" t="str">
        <f t="shared" si="80"/>
        <v/>
      </c>
      <c r="E873" s="75" t="str">
        <f t="shared" si="81"/>
        <v/>
      </c>
      <c r="F873" s="75" t="str">
        <f t="shared" si="82"/>
        <v/>
      </c>
      <c r="G873" s="75" t="str">
        <f t="shared" si="83"/>
        <v/>
      </c>
      <c r="H873" s="58"/>
      <c r="I873" s="58"/>
    </row>
    <row r="874" spans="2:9" ht="15.75" thickBot="1" x14ac:dyDescent="0.3">
      <c r="B874" s="72" t="str">
        <f t="shared" si="78"/>
        <v/>
      </c>
      <c r="C874" s="73" t="str">
        <f t="shared" si="79"/>
        <v/>
      </c>
      <c r="D874" s="76" t="str">
        <f t="shared" si="80"/>
        <v/>
      </c>
      <c r="E874" s="75" t="str">
        <f t="shared" si="81"/>
        <v/>
      </c>
      <c r="F874" s="75" t="str">
        <f t="shared" si="82"/>
        <v/>
      </c>
      <c r="G874" s="75" t="str">
        <f t="shared" si="83"/>
        <v/>
      </c>
      <c r="H874" s="58"/>
      <c r="I874" s="58"/>
    </row>
    <row r="875" spans="2:9" ht="15.75" thickBot="1" x14ac:dyDescent="0.3">
      <c r="B875" s="72" t="str">
        <f t="shared" si="78"/>
        <v/>
      </c>
      <c r="C875" s="73" t="str">
        <f t="shared" si="79"/>
        <v/>
      </c>
      <c r="D875" s="76" t="str">
        <f t="shared" si="80"/>
        <v/>
      </c>
      <c r="E875" s="75" t="str">
        <f t="shared" si="81"/>
        <v/>
      </c>
      <c r="F875" s="75" t="str">
        <f t="shared" si="82"/>
        <v/>
      </c>
      <c r="G875" s="75" t="str">
        <f t="shared" si="83"/>
        <v/>
      </c>
      <c r="H875" s="58"/>
      <c r="I875" s="58"/>
    </row>
    <row r="876" spans="2:9" ht="15.75" thickBot="1" x14ac:dyDescent="0.3">
      <c r="B876" s="72" t="str">
        <f t="shared" si="78"/>
        <v/>
      </c>
      <c r="C876" s="73" t="str">
        <f t="shared" si="79"/>
        <v/>
      </c>
      <c r="D876" s="76" t="str">
        <f t="shared" si="80"/>
        <v/>
      </c>
      <c r="E876" s="75" t="str">
        <f t="shared" si="81"/>
        <v/>
      </c>
      <c r="F876" s="75" t="str">
        <f t="shared" si="82"/>
        <v/>
      </c>
      <c r="G876" s="75" t="str">
        <f t="shared" si="83"/>
        <v/>
      </c>
      <c r="H876" s="58"/>
      <c r="I876" s="58"/>
    </row>
    <row r="877" spans="2:9" ht="15.75" thickBot="1" x14ac:dyDescent="0.3">
      <c r="B877" s="72" t="str">
        <f t="shared" si="78"/>
        <v/>
      </c>
      <c r="C877" s="73" t="str">
        <f t="shared" si="79"/>
        <v/>
      </c>
      <c r="D877" s="76" t="str">
        <f t="shared" si="80"/>
        <v/>
      </c>
      <c r="E877" s="75" t="str">
        <f t="shared" si="81"/>
        <v/>
      </c>
      <c r="F877" s="75" t="str">
        <f t="shared" si="82"/>
        <v/>
      </c>
      <c r="G877" s="75" t="str">
        <f t="shared" si="83"/>
        <v/>
      </c>
      <c r="H877" s="58"/>
      <c r="I877" s="58"/>
    </row>
    <row r="878" spans="2:9" ht="15.75" thickBot="1" x14ac:dyDescent="0.3">
      <c r="B878" s="72" t="str">
        <f t="shared" si="78"/>
        <v/>
      </c>
      <c r="C878" s="73" t="str">
        <f t="shared" si="79"/>
        <v/>
      </c>
      <c r="D878" s="76" t="str">
        <f t="shared" si="80"/>
        <v/>
      </c>
      <c r="E878" s="75" t="str">
        <f t="shared" si="81"/>
        <v/>
      </c>
      <c r="F878" s="75" t="str">
        <f t="shared" si="82"/>
        <v/>
      </c>
      <c r="G878" s="75" t="str">
        <f t="shared" si="83"/>
        <v/>
      </c>
      <c r="H878" s="58"/>
      <c r="I878" s="58"/>
    </row>
    <row r="879" spans="2:9" ht="15.75" thickBot="1" x14ac:dyDescent="0.3">
      <c r="B879" s="72" t="str">
        <f t="shared" si="78"/>
        <v/>
      </c>
      <c r="C879" s="73" t="str">
        <f t="shared" si="79"/>
        <v/>
      </c>
      <c r="D879" s="76" t="str">
        <f t="shared" si="80"/>
        <v/>
      </c>
      <c r="E879" s="75" t="str">
        <f t="shared" si="81"/>
        <v/>
      </c>
      <c r="F879" s="75" t="str">
        <f t="shared" si="82"/>
        <v/>
      </c>
      <c r="G879" s="75" t="str">
        <f t="shared" si="83"/>
        <v/>
      </c>
      <c r="H879" s="58"/>
      <c r="I879" s="58"/>
    </row>
    <row r="880" spans="2:9" ht="15.75" thickBot="1" x14ac:dyDescent="0.3">
      <c r="B880" s="72" t="str">
        <f t="shared" si="78"/>
        <v/>
      </c>
      <c r="C880" s="73" t="str">
        <f t="shared" si="79"/>
        <v/>
      </c>
      <c r="D880" s="76" t="str">
        <f t="shared" si="80"/>
        <v/>
      </c>
      <c r="E880" s="75" t="str">
        <f t="shared" si="81"/>
        <v/>
      </c>
      <c r="F880" s="75" t="str">
        <f t="shared" si="82"/>
        <v/>
      </c>
      <c r="G880" s="75" t="str">
        <f t="shared" si="83"/>
        <v/>
      </c>
      <c r="H880" s="58"/>
      <c r="I880" s="58"/>
    </row>
    <row r="881" spans="2:9" ht="15.75" thickBot="1" x14ac:dyDescent="0.3">
      <c r="B881" s="72" t="str">
        <f t="shared" si="78"/>
        <v/>
      </c>
      <c r="C881" s="73" t="str">
        <f t="shared" si="79"/>
        <v/>
      </c>
      <c r="D881" s="76" t="str">
        <f t="shared" si="80"/>
        <v/>
      </c>
      <c r="E881" s="75" t="str">
        <f t="shared" si="81"/>
        <v/>
      </c>
      <c r="F881" s="75" t="str">
        <f t="shared" si="82"/>
        <v/>
      </c>
      <c r="G881" s="75" t="str">
        <f t="shared" si="83"/>
        <v/>
      </c>
      <c r="H881" s="58"/>
      <c r="I881" s="58"/>
    </row>
    <row r="882" spans="2:9" ht="15.75" thickBot="1" x14ac:dyDescent="0.3">
      <c r="B882" s="72" t="str">
        <f t="shared" si="78"/>
        <v/>
      </c>
      <c r="C882" s="73" t="str">
        <f t="shared" si="79"/>
        <v/>
      </c>
      <c r="D882" s="76" t="str">
        <f t="shared" si="80"/>
        <v/>
      </c>
      <c r="E882" s="75" t="str">
        <f t="shared" si="81"/>
        <v/>
      </c>
      <c r="F882" s="75" t="str">
        <f t="shared" si="82"/>
        <v/>
      </c>
      <c r="G882" s="75" t="str">
        <f t="shared" si="83"/>
        <v/>
      </c>
      <c r="H882" s="58"/>
      <c r="I882" s="58"/>
    </row>
    <row r="883" spans="2:9" ht="15.75" thickBot="1" x14ac:dyDescent="0.3">
      <c r="B883" s="72" t="str">
        <f t="shared" si="78"/>
        <v/>
      </c>
      <c r="C883" s="73" t="str">
        <f t="shared" si="79"/>
        <v/>
      </c>
      <c r="D883" s="76" t="str">
        <f t="shared" si="80"/>
        <v/>
      </c>
      <c r="E883" s="75" t="str">
        <f t="shared" si="81"/>
        <v/>
      </c>
      <c r="F883" s="75" t="str">
        <f t="shared" si="82"/>
        <v/>
      </c>
      <c r="G883" s="75" t="str">
        <f t="shared" si="83"/>
        <v/>
      </c>
      <c r="H883" s="58"/>
      <c r="I883" s="58"/>
    </row>
    <row r="884" spans="2:9" ht="15.75" thickBot="1" x14ac:dyDescent="0.3">
      <c r="B884" s="72" t="str">
        <f t="shared" si="78"/>
        <v/>
      </c>
      <c r="C884" s="73" t="str">
        <f t="shared" si="79"/>
        <v/>
      </c>
      <c r="D884" s="76" t="str">
        <f t="shared" si="80"/>
        <v/>
      </c>
      <c r="E884" s="75" t="str">
        <f t="shared" si="81"/>
        <v/>
      </c>
      <c r="F884" s="75" t="str">
        <f t="shared" si="82"/>
        <v/>
      </c>
      <c r="G884" s="75" t="str">
        <f t="shared" si="83"/>
        <v/>
      </c>
      <c r="H884" s="58"/>
      <c r="I884" s="58"/>
    </row>
    <row r="885" spans="2:9" ht="15.75" thickBot="1" x14ac:dyDescent="0.3">
      <c r="B885" s="72" t="str">
        <f t="shared" si="78"/>
        <v/>
      </c>
      <c r="C885" s="73" t="str">
        <f t="shared" si="79"/>
        <v/>
      </c>
      <c r="D885" s="76" t="str">
        <f t="shared" si="80"/>
        <v/>
      </c>
      <c r="E885" s="75" t="str">
        <f t="shared" si="81"/>
        <v/>
      </c>
      <c r="F885" s="75" t="str">
        <f t="shared" si="82"/>
        <v/>
      </c>
      <c r="G885" s="75" t="str">
        <f t="shared" si="83"/>
        <v/>
      </c>
      <c r="H885" s="58"/>
      <c r="I885" s="58"/>
    </row>
    <row r="886" spans="2:9" ht="15.75" thickBot="1" x14ac:dyDescent="0.3">
      <c r="B886" s="72" t="str">
        <f t="shared" si="78"/>
        <v/>
      </c>
      <c r="C886" s="73" t="str">
        <f t="shared" si="79"/>
        <v/>
      </c>
      <c r="D886" s="76" t="str">
        <f t="shared" si="80"/>
        <v/>
      </c>
      <c r="E886" s="75" t="str">
        <f t="shared" si="81"/>
        <v/>
      </c>
      <c r="F886" s="75" t="str">
        <f t="shared" si="82"/>
        <v/>
      </c>
      <c r="G886" s="75" t="str">
        <f t="shared" si="83"/>
        <v/>
      </c>
      <c r="H886" s="58"/>
      <c r="I886" s="58"/>
    </row>
    <row r="887" spans="2:9" ht="15.75" thickBot="1" x14ac:dyDescent="0.3">
      <c r="B887" s="72" t="str">
        <f t="shared" si="78"/>
        <v/>
      </c>
      <c r="C887" s="73" t="str">
        <f t="shared" si="79"/>
        <v/>
      </c>
      <c r="D887" s="76" t="str">
        <f t="shared" si="80"/>
        <v/>
      </c>
      <c r="E887" s="75" t="str">
        <f t="shared" si="81"/>
        <v/>
      </c>
      <c r="F887" s="75" t="str">
        <f t="shared" si="82"/>
        <v/>
      </c>
      <c r="G887" s="75" t="str">
        <f t="shared" si="83"/>
        <v/>
      </c>
      <c r="H887" s="58"/>
      <c r="I887" s="58"/>
    </row>
    <row r="888" spans="2:9" ht="15.75" thickBot="1" x14ac:dyDescent="0.3">
      <c r="B888" s="72" t="str">
        <f t="shared" si="78"/>
        <v/>
      </c>
      <c r="C888" s="73" t="str">
        <f t="shared" si="79"/>
        <v/>
      </c>
      <c r="D888" s="76" t="str">
        <f t="shared" si="80"/>
        <v/>
      </c>
      <c r="E888" s="75" t="str">
        <f t="shared" si="81"/>
        <v/>
      </c>
      <c r="F888" s="75" t="str">
        <f t="shared" si="82"/>
        <v/>
      </c>
      <c r="G888" s="75" t="str">
        <f t="shared" si="83"/>
        <v/>
      </c>
      <c r="H888" s="58"/>
      <c r="I888" s="58"/>
    </row>
    <row r="889" spans="2:9" ht="15.75" thickBot="1" x14ac:dyDescent="0.3">
      <c r="B889" s="72" t="str">
        <f t="shared" si="78"/>
        <v/>
      </c>
      <c r="C889" s="73" t="str">
        <f t="shared" si="79"/>
        <v/>
      </c>
      <c r="D889" s="76" t="str">
        <f t="shared" si="80"/>
        <v/>
      </c>
      <c r="E889" s="75" t="str">
        <f t="shared" si="81"/>
        <v/>
      </c>
      <c r="F889" s="75" t="str">
        <f t="shared" si="82"/>
        <v/>
      </c>
      <c r="G889" s="75" t="str">
        <f t="shared" si="83"/>
        <v/>
      </c>
      <c r="H889" s="58"/>
      <c r="I889" s="58"/>
    </row>
    <row r="890" spans="2:9" ht="15.75" thickBot="1" x14ac:dyDescent="0.3">
      <c r="B890" s="72" t="str">
        <f t="shared" si="78"/>
        <v/>
      </c>
      <c r="C890" s="73" t="str">
        <f t="shared" si="79"/>
        <v/>
      </c>
      <c r="D890" s="76" t="str">
        <f t="shared" si="80"/>
        <v/>
      </c>
      <c r="E890" s="75" t="str">
        <f t="shared" si="81"/>
        <v/>
      </c>
      <c r="F890" s="75" t="str">
        <f t="shared" si="82"/>
        <v/>
      </c>
      <c r="G890" s="75" t="str">
        <f t="shared" si="83"/>
        <v/>
      </c>
      <c r="H890" s="58"/>
      <c r="I890" s="58"/>
    </row>
    <row r="891" spans="2:9" ht="15.75" thickBot="1" x14ac:dyDescent="0.3">
      <c r="B891" s="72" t="str">
        <f t="shared" si="78"/>
        <v/>
      </c>
      <c r="C891" s="73" t="str">
        <f t="shared" si="79"/>
        <v/>
      </c>
      <c r="D891" s="76" t="str">
        <f t="shared" si="80"/>
        <v/>
      </c>
      <c r="E891" s="75" t="str">
        <f t="shared" si="81"/>
        <v/>
      </c>
      <c r="F891" s="75" t="str">
        <f t="shared" si="82"/>
        <v/>
      </c>
      <c r="G891" s="75" t="str">
        <f t="shared" si="83"/>
        <v/>
      </c>
      <c r="H891" s="58"/>
      <c r="I891" s="58"/>
    </row>
    <row r="892" spans="2:9" ht="15.75" thickBot="1" x14ac:dyDescent="0.3">
      <c r="B892" s="72" t="str">
        <f t="shared" si="78"/>
        <v/>
      </c>
      <c r="C892" s="73" t="str">
        <f t="shared" si="79"/>
        <v/>
      </c>
      <c r="D892" s="76" t="str">
        <f t="shared" si="80"/>
        <v/>
      </c>
      <c r="E892" s="75" t="str">
        <f t="shared" si="81"/>
        <v/>
      </c>
      <c r="F892" s="75" t="str">
        <f t="shared" si="82"/>
        <v/>
      </c>
      <c r="G892" s="75" t="str">
        <f t="shared" si="83"/>
        <v/>
      </c>
      <c r="H892" s="58"/>
      <c r="I892" s="58"/>
    </row>
    <row r="893" spans="2:9" ht="15.75" thickBot="1" x14ac:dyDescent="0.3">
      <c r="B893" s="72" t="str">
        <f t="shared" si="78"/>
        <v/>
      </c>
      <c r="C893" s="73" t="str">
        <f t="shared" si="79"/>
        <v/>
      </c>
      <c r="D893" s="76" t="str">
        <f t="shared" si="80"/>
        <v/>
      </c>
      <c r="E893" s="75" t="str">
        <f t="shared" si="81"/>
        <v/>
      </c>
      <c r="F893" s="75" t="str">
        <f t="shared" si="82"/>
        <v/>
      </c>
      <c r="G893" s="75" t="str">
        <f t="shared" si="83"/>
        <v/>
      </c>
      <c r="H893" s="58"/>
      <c r="I893" s="58"/>
    </row>
    <row r="894" spans="2:9" ht="15.75" thickBot="1" x14ac:dyDescent="0.3">
      <c r="B894" s="72" t="str">
        <f t="shared" si="78"/>
        <v/>
      </c>
      <c r="C894" s="73" t="str">
        <f t="shared" si="79"/>
        <v/>
      </c>
      <c r="D894" s="76" t="str">
        <f t="shared" si="80"/>
        <v/>
      </c>
      <c r="E894" s="75" t="str">
        <f t="shared" si="81"/>
        <v/>
      </c>
      <c r="F894" s="75" t="str">
        <f t="shared" si="82"/>
        <v/>
      </c>
      <c r="G894" s="75" t="str">
        <f t="shared" si="83"/>
        <v/>
      </c>
      <c r="H894" s="58"/>
      <c r="I894" s="58"/>
    </row>
    <row r="895" spans="2:9" ht="15.75" thickBot="1" x14ac:dyDescent="0.3">
      <c r="B895" s="72" t="str">
        <f t="shared" si="78"/>
        <v/>
      </c>
      <c r="C895" s="73" t="str">
        <f t="shared" si="79"/>
        <v/>
      </c>
      <c r="D895" s="76" t="str">
        <f t="shared" si="80"/>
        <v/>
      </c>
      <c r="E895" s="75" t="str">
        <f t="shared" si="81"/>
        <v/>
      </c>
      <c r="F895" s="75" t="str">
        <f t="shared" si="82"/>
        <v/>
      </c>
      <c r="G895" s="75" t="str">
        <f t="shared" si="83"/>
        <v/>
      </c>
      <c r="H895" s="58"/>
      <c r="I895" s="58"/>
    </row>
    <row r="896" spans="2:9" ht="15.75" thickBot="1" x14ac:dyDescent="0.3">
      <c r="B896" s="72" t="str">
        <f t="shared" si="78"/>
        <v/>
      </c>
      <c r="C896" s="73" t="str">
        <f t="shared" si="79"/>
        <v/>
      </c>
      <c r="D896" s="76" t="str">
        <f t="shared" si="80"/>
        <v/>
      </c>
      <c r="E896" s="75" t="str">
        <f t="shared" si="81"/>
        <v/>
      </c>
      <c r="F896" s="75" t="str">
        <f t="shared" si="82"/>
        <v/>
      </c>
      <c r="G896" s="75" t="str">
        <f t="shared" si="83"/>
        <v/>
      </c>
      <c r="H896" s="58"/>
      <c r="I896" s="58"/>
    </row>
    <row r="897" spans="2:9" ht="15.75" thickBot="1" x14ac:dyDescent="0.3">
      <c r="B897" s="72" t="str">
        <f t="shared" si="78"/>
        <v/>
      </c>
      <c r="C897" s="73" t="str">
        <f t="shared" si="79"/>
        <v/>
      </c>
      <c r="D897" s="76" t="str">
        <f t="shared" si="80"/>
        <v/>
      </c>
      <c r="E897" s="75" t="str">
        <f t="shared" si="81"/>
        <v/>
      </c>
      <c r="F897" s="75" t="str">
        <f t="shared" si="82"/>
        <v/>
      </c>
      <c r="G897" s="75" t="str">
        <f t="shared" si="83"/>
        <v/>
      </c>
      <c r="H897" s="58"/>
      <c r="I897" s="58"/>
    </row>
    <row r="898" spans="2:9" ht="15.75" thickBot="1" x14ac:dyDescent="0.3">
      <c r="B898" s="72" t="str">
        <f t="shared" si="78"/>
        <v/>
      </c>
      <c r="C898" s="73" t="str">
        <f t="shared" si="79"/>
        <v/>
      </c>
      <c r="D898" s="76" t="str">
        <f t="shared" si="80"/>
        <v/>
      </c>
      <c r="E898" s="75" t="str">
        <f t="shared" si="81"/>
        <v/>
      </c>
      <c r="F898" s="75" t="str">
        <f t="shared" si="82"/>
        <v/>
      </c>
      <c r="G898" s="75" t="str">
        <f t="shared" si="83"/>
        <v/>
      </c>
      <c r="H898" s="58"/>
      <c r="I898" s="58"/>
    </row>
    <row r="899" spans="2:9" ht="15.75" thickBot="1" x14ac:dyDescent="0.3">
      <c r="B899" s="72" t="str">
        <f t="shared" si="78"/>
        <v/>
      </c>
      <c r="C899" s="73" t="str">
        <f t="shared" si="79"/>
        <v/>
      </c>
      <c r="D899" s="76" t="str">
        <f t="shared" si="80"/>
        <v/>
      </c>
      <c r="E899" s="75" t="str">
        <f t="shared" si="81"/>
        <v/>
      </c>
      <c r="F899" s="75" t="str">
        <f t="shared" si="82"/>
        <v/>
      </c>
      <c r="G899" s="75" t="str">
        <f t="shared" si="83"/>
        <v/>
      </c>
      <c r="H899" s="58"/>
      <c r="I899" s="58"/>
    </row>
    <row r="900" spans="2:9" ht="15.75" thickBot="1" x14ac:dyDescent="0.3">
      <c r="B900" s="72" t="str">
        <f t="shared" si="78"/>
        <v/>
      </c>
      <c r="C900" s="73" t="str">
        <f t="shared" si="79"/>
        <v/>
      </c>
      <c r="D900" s="76" t="str">
        <f t="shared" si="80"/>
        <v/>
      </c>
      <c r="E900" s="75" t="str">
        <f t="shared" si="81"/>
        <v/>
      </c>
      <c r="F900" s="75" t="str">
        <f t="shared" si="82"/>
        <v/>
      </c>
      <c r="G900" s="75" t="str">
        <f t="shared" si="83"/>
        <v/>
      </c>
      <c r="H900" s="58"/>
      <c r="I900" s="58"/>
    </row>
    <row r="901" spans="2:9" ht="15.75" thickBot="1" x14ac:dyDescent="0.3">
      <c r="B901" s="72" t="str">
        <f t="shared" si="78"/>
        <v/>
      </c>
      <c r="C901" s="73" t="str">
        <f t="shared" si="79"/>
        <v/>
      </c>
      <c r="D901" s="76" t="str">
        <f t="shared" si="80"/>
        <v/>
      </c>
      <c r="E901" s="75" t="str">
        <f t="shared" si="81"/>
        <v/>
      </c>
      <c r="F901" s="75" t="str">
        <f t="shared" si="82"/>
        <v/>
      </c>
      <c r="G901" s="75" t="str">
        <f t="shared" si="83"/>
        <v/>
      </c>
      <c r="H901" s="58"/>
      <c r="I901" s="58"/>
    </row>
    <row r="902" spans="2:9" ht="15.75" thickBot="1" x14ac:dyDescent="0.3">
      <c r="B902" s="72" t="str">
        <f t="shared" si="78"/>
        <v/>
      </c>
      <c r="C902" s="73" t="str">
        <f t="shared" si="79"/>
        <v/>
      </c>
      <c r="D902" s="76" t="str">
        <f t="shared" si="80"/>
        <v/>
      </c>
      <c r="E902" s="75" t="str">
        <f t="shared" si="81"/>
        <v/>
      </c>
      <c r="F902" s="75" t="str">
        <f t="shared" si="82"/>
        <v/>
      </c>
      <c r="G902" s="75" t="str">
        <f t="shared" si="83"/>
        <v/>
      </c>
      <c r="H902" s="58"/>
      <c r="I902" s="58"/>
    </row>
    <row r="903" spans="2:9" ht="15.75" thickBot="1" x14ac:dyDescent="0.3">
      <c r="B903" s="72" t="str">
        <f t="shared" si="78"/>
        <v/>
      </c>
      <c r="C903" s="73" t="str">
        <f t="shared" si="79"/>
        <v/>
      </c>
      <c r="D903" s="76" t="str">
        <f t="shared" si="80"/>
        <v/>
      </c>
      <c r="E903" s="75" t="str">
        <f t="shared" si="81"/>
        <v/>
      </c>
      <c r="F903" s="75" t="str">
        <f t="shared" si="82"/>
        <v/>
      </c>
      <c r="G903" s="75" t="str">
        <f t="shared" si="83"/>
        <v/>
      </c>
      <c r="H903" s="58"/>
      <c r="I903" s="58"/>
    </row>
    <row r="904" spans="2:9" ht="15.75" thickBot="1" x14ac:dyDescent="0.3">
      <c r="B904" s="72" t="str">
        <f t="shared" si="78"/>
        <v/>
      </c>
      <c r="C904" s="73" t="str">
        <f t="shared" si="79"/>
        <v/>
      </c>
      <c r="D904" s="76" t="str">
        <f t="shared" si="80"/>
        <v/>
      </c>
      <c r="E904" s="75" t="str">
        <f t="shared" si="81"/>
        <v/>
      </c>
      <c r="F904" s="75" t="str">
        <f t="shared" si="82"/>
        <v/>
      </c>
      <c r="G904" s="75" t="str">
        <f t="shared" si="83"/>
        <v/>
      </c>
      <c r="H904" s="58"/>
      <c r="I904" s="58"/>
    </row>
    <row r="905" spans="2:9" ht="15.75" thickBot="1" x14ac:dyDescent="0.3">
      <c r="B905" s="72" t="str">
        <f t="shared" si="78"/>
        <v/>
      </c>
      <c r="C905" s="73" t="str">
        <f t="shared" si="79"/>
        <v/>
      </c>
      <c r="D905" s="76" t="str">
        <f t="shared" si="80"/>
        <v/>
      </c>
      <c r="E905" s="75" t="str">
        <f t="shared" si="81"/>
        <v/>
      </c>
      <c r="F905" s="75" t="str">
        <f t="shared" si="82"/>
        <v/>
      </c>
      <c r="G905" s="75" t="str">
        <f t="shared" si="83"/>
        <v/>
      </c>
      <c r="H905" s="58"/>
      <c r="I905" s="58"/>
    </row>
    <row r="906" spans="2:9" ht="15.75" thickBot="1" x14ac:dyDescent="0.3">
      <c r="B906" s="72" t="str">
        <f t="shared" si="78"/>
        <v/>
      </c>
      <c r="C906" s="73" t="str">
        <f t="shared" si="79"/>
        <v/>
      </c>
      <c r="D906" s="76" t="str">
        <f t="shared" si="80"/>
        <v/>
      </c>
      <c r="E906" s="75" t="str">
        <f t="shared" si="81"/>
        <v/>
      </c>
      <c r="F906" s="75" t="str">
        <f t="shared" si="82"/>
        <v/>
      </c>
      <c r="G906" s="75" t="str">
        <f t="shared" si="83"/>
        <v/>
      </c>
      <c r="H906" s="58"/>
      <c r="I906" s="58"/>
    </row>
    <row r="907" spans="2:9" ht="15.75" thickBot="1" x14ac:dyDescent="0.3">
      <c r="B907" s="72" t="str">
        <f t="shared" si="78"/>
        <v/>
      </c>
      <c r="C907" s="73" t="str">
        <f t="shared" si="79"/>
        <v/>
      </c>
      <c r="D907" s="76" t="str">
        <f t="shared" si="80"/>
        <v/>
      </c>
      <c r="E907" s="75" t="str">
        <f t="shared" si="81"/>
        <v/>
      </c>
      <c r="F907" s="75" t="str">
        <f t="shared" si="82"/>
        <v/>
      </c>
      <c r="G907" s="75" t="str">
        <f t="shared" si="83"/>
        <v/>
      </c>
      <c r="H907" s="58"/>
      <c r="I907" s="58"/>
    </row>
    <row r="908" spans="2:9" ht="15.75" thickBot="1" x14ac:dyDescent="0.3">
      <c r="B908" s="72" t="str">
        <f t="shared" si="78"/>
        <v/>
      </c>
      <c r="C908" s="73" t="str">
        <f t="shared" si="79"/>
        <v/>
      </c>
      <c r="D908" s="76" t="str">
        <f t="shared" si="80"/>
        <v/>
      </c>
      <c r="E908" s="75" t="str">
        <f t="shared" si="81"/>
        <v/>
      </c>
      <c r="F908" s="75" t="str">
        <f t="shared" si="82"/>
        <v/>
      </c>
      <c r="G908" s="75" t="str">
        <f t="shared" si="83"/>
        <v/>
      </c>
      <c r="H908" s="58"/>
      <c r="I908" s="58"/>
    </row>
    <row r="909" spans="2:9" ht="15.75" thickBot="1" x14ac:dyDescent="0.3">
      <c r="B909" s="72" t="str">
        <f t="shared" si="78"/>
        <v/>
      </c>
      <c r="C909" s="73" t="str">
        <f t="shared" si="79"/>
        <v/>
      </c>
      <c r="D909" s="76" t="str">
        <f t="shared" si="80"/>
        <v/>
      </c>
      <c r="E909" s="75" t="str">
        <f t="shared" si="81"/>
        <v/>
      </c>
      <c r="F909" s="75" t="str">
        <f t="shared" si="82"/>
        <v/>
      </c>
      <c r="G909" s="75" t="str">
        <f t="shared" si="83"/>
        <v/>
      </c>
      <c r="H909" s="58"/>
      <c r="I909" s="58"/>
    </row>
    <row r="910" spans="2:9" ht="15.75" thickBot="1" x14ac:dyDescent="0.3">
      <c r="B910" s="72" t="str">
        <f t="shared" si="78"/>
        <v/>
      </c>
      <c r="C910" s="73" t="str">
        <f t="shared" si="79"/>
        <v/>
      </c>
      <c r="D910" s="76" t="str">
        <f t="shared" si="80"/>
        <v/>
      </c>
      <c r="E910" s="75" t="str">
        <f t="shared" si="81"/>
        <v/>
      </c>
      <c r="F910" s="75" t="str">
        <f t="shared" si="82"/>
        <v/>
      </c>
      <c r="G910" s="75" t="str">
        <f t="shared" si="83"/>
        <v/>
      </c>
      <c r="H910" s="58"/>
      <c r="I910" s="58"/>
    </row>
    <row r="911" spans="2:9" ht="15.75" thickBot="1" x14ac:dyDescent="0.3">
      <c r="B911" s="72" t="str">
        <f t="shared" si="78"/>
        <v/>
      </c>
      <c r="C911" s="73" t="str">
        <f t="shared" si="79"/>
        <v/>
      </c>
      <c r="D911" s="76" t="str">
        <f t="shared" si="80"/>
        <v/>
      </c>
      <c r="E911" s="75" t="str">
        <f t="shared" si="81"/>
        <v/>
      </c>
      <c r="F911" s="75" t="str">
        <f t="shared" si="82"/>
        <v/>
      </c>
      <c r="G911" s="75" t="str">
        <f t="shared" si="83"/>
        <v/>
      </c>
      <c r="H911" s="58"/>
      <c r="I911" s="58"/>
    </row>
    <row r="912" spans="2:9" ht="15.75" thickBot="1" x14ac:dyDescent="0.3">
      <c r="B912" s="72" t="str">
        <f t="shared" si="78"/>
        <v/>
      </c>
      <c r="C912" s="73" t="str">
        <f t="shared" si="79"/>
        <v/>
      </c>
      <c r="D912" s="76" t="str">
        <f t="shared" si="80"/>
        <v/>
      </c>
      <c r="E912" s="75" t="str">
        <f t="shared" si="81"/>
        <v/>
      </c>
      <c r="F912" s="75" t="str">
        <f t="shared" si="82"/>
        <v/>
      </c>
      <c r="G912" s="75" t="str">
        <f t="shared" si="83"/>
        <v/>
      </c>
      <c r="H912" s="58"/>
      <c r="I912" s="58"/>
    </row>
    <row r="913" spans="2:9" ht="15.75" thickBot="1" x14ac:dyDescent="0.3">
      <c r="B913" s="72" t="str">
        <f t="shared" si="78"/>
        <v/>
      </c>
      <c r="C913" s="73" t="str">
        <f t="shared" si="79"/>
        <v/>
      </c>
      <c r="D913" s="76" t="str">
        <f t="shared" si="80"/>
        <v/>
      </c>
      <c r="E913" s="75" t="str">
        <f t="shared" si="81"/>
        <v/>
      </c>
      <c r="F913" s="75" t="str">
        <f t="shared" si="82"/>
        <v/>
      </c>
      <c r="G913" s="75" t="str">
        <f t="shared" si="83"/>
        <v/>
      </c>
      <c r="H913" s="58"/>
      <c r="I913" s="58"/>
    </row>
    <row r="914" spans="2:9" ht="15.75" thickBot="1" x14ac:dyDescent="0.3">
      <c r="B914" s="72" t="str">
        <f t="shared" si="78"/>
        <v/>
      </c>
      <c r="C914" s="73" t="str">
        <f t="shared" si="79"/>
        <v/>
      </c>
      <c r="D914" s="76" t="str">
        <f t="shared" si="80"/>
        <v/>
      </c>
      <c r="E914" s="75" t="str">
        <f t="shared" si="81"/>
        <v/>
      </c>
      <c r="F914" s="75" t="str">
        <f t="shared" si="82"/>
        <v/>
      </c>
      <c r="G914" s="75" t="str">
        <f t="shared" si="83"/>
        <v/>
      </c>
      <c r="H914" s="58"/>
      <c r="I914" s="58"/>
    </row>
    <row r="915" spans="2:9" ht="15.75" thickBot="1" x14ac:dyDescent="0.3">
      <c r="B915" s="72" t="str">
        <f t="shared" ref="B915:B978" si="84">IFERROR(IF(G914&lt;=0,"",B914+1),"")</f>
        <v/>
      </c>
      <c r="C915" s="73" t="str">
        <f t="shared" ref="C915:C978" si="85">IF($E$9="End of the Period",IF(B915="","",IF(OR(payment_frequency="Weekly",payment_frequency="Bi-weekly",payment_frequency="Semi-monthly"),first_payment_date+B915*VLOOKUP(payment_frequency,periodic_table,2,0),EDATE(first_payment_date,B915*VLOOKUP(payment_frequency,periodic_table,2,0)))),IF(B915="","",IF(OR(payment_frequency="Weekly",payment_frequency="Bi-weekly",payment_frequency="Semi-monthly"),first_payment_date+(B915-1)*VLOOKUP(payment_frequency,periodic_table,2,0),EDATE(first_payment_date,(B915-1)*VLOOKUP(payment_frequency,periodic_table,2,0)))))</f>
        <v/>
      </c>
      <c r="D915" s="76" t="str">
        <f t="shared" ref="D915:D978" si="86">IF(B915="","",IF(G914&lt;payment,G914*(1+rate),payment))</f>
        <v/>
      </c>
      <c r="E915" s="75" t="str">
        <f t="shared" ref="E915:E978" si="87">IF(AND(payment_type=1,B915=1),0,IF(B915="","",G914*rate))</f>
        <v/>
      </c>
      <c r="F915" s="75" t="str">
        <f t="shared" si="82"/>
        <v/>
      </c>
      <c r="G915" s="75" t="str">
        <f t="shared" si="83"/>
        <v/>
      </c>
      <c r="H915" s="58"/>
      <c r="I915" s="58"/>
    </row>
    <row r="916" spans="2:9" ht="15.75" thickBot="1" x14ac:dyDescent="0.3">
      <c r="B916" s="72" t="str">
        <f t="shared" si="84"/>
        <v/>
      </c>
      <c r="C916" s="73" t="str">
        <f t="shared" si="85"/>
        <v/>
      </c>
      <c r="D916" s="76" t="str">
        <f t="shared" si="86"/>
        <v/>
      </c>
      <c r="E916" s="75" t="str">
        <f t="shared" si="87"/>
        <v/>
      </c>
      <c r="F916" s="75" t="str">
        <f t="shared" ref="F916:F979" si="88">IF(B916="","",D916-E916)</f>
        <v/>
      </c>
      <c r="G916" s="75" t="str">
        <f t="shared" ref="G916:G979" si="89">IFERROR(IF(F916&lt;=0,"",G915-F916),"")</f>
        <v/>
      </c>
      <c r="H916" s="58"/>
      <c r="I916" s="58"/>
    </row>
    <row r="917" spans="2:9" ht="15.75" thickBot="1" x14ac:dyDescent="0.3">
      <c r="B917" s="72" t="str">
        <f t="shared" si="84"/>
        <v/>
      </c>
      <c r="C917" s="73" t="str">
        <f t="shared" si="85"/>
        <v/>
      </c>
      <c r="D917" s="76" t="str">
        <f t="shared" si="86"/>
        <v/>
      </c>
      <c r="E917" s="75" t="str">
        <f t="shared" si="87"/>
        <v/>
      </c>
      <c r="F917" s="75" t="str">
        <f t="shared" si="88"/>
        <v/>
      </c>
      <c r="G917" s="75" t="str">
        <f t="shared" si="89"/>
        <v/>
      </c>
      <c r="H917" s="58"/>
      <c r="I917" s="58"/>
    </row>
    <row r="918" spans="2:9" ht="15.75" thickBot="1" x14ac:dyDescent="0.3">
      <c r="B918" s="72" t="str">
        <f t="shared" si="84"/>
        <v/>
      </c>
      <c r="C918" s="73" t="str">
        <f t="shared" si="85"/>
        <v/>
      </c>
      <c r="D918" s="76" t="str">
        <f t="shared" si="86"/>
        <v/>
      </c>
      <c r="E918" s="75" t="str">
        <f t="shared" si="87"/>
        <v/>
      </c>
      <c r="F918" s="75" t="str">
        <f t="shared" si="88"/>
        <v/>
      </c>
      <c r="G918" s="75" t="str">
        <f t="shared" si="89"/>
        <v/>
      </c>
      <c r="H918" s="58"/>
      <c r="I918" s="58"/>
    </row>
    <row r="919" spans="2:9" ht="15.75" thickBot="1" x14ac:dyDescent="0.3">
      <c r="B919" s="72" t="str">
        <f t="shared" si="84"/>
        <v/>
      </c>
      <c r="C919" s="73" t="str">
        <f t="shared" si="85"/>
        <v/>
      </c>
      <c r="D919" s="76" t="str">
        <f t="shared" si="86"/>
        <v/>
      </c>
      <c r="E919" s="75" t="str">
        <f t="shared" si="87"/>
        <v/>
      </c>
      <c r="F919" s="75" t="str">
        <f t="shared" si="88"/>
        <v/>
      </c>
      <c r="G919" s="75" t="str">
        <f t="shared" si="89"/>
        <v/>
      </c>
      <c r="H919" s="58"/>
      <c r="I919" s="58"/>
    </row>
    <row r="920" spans="2:9" ht="15.75" thickBot="1" x14ac:dyDescent="0.3">
      <c r="B920" s="72" t="str">
        <f t="shared" si="84"/>
        <v/>
      </c>
      <c r="C920" s="73" t="str">
        <f t="shared" si="85"/>
        <v/>
      </c>
      <c r="D920" s="76" t="str">
        <f t="shared" si="86"/>
        <v/>
      </c>
      <c r="E920" s="75" t="str">
        <f t="shared" si="87"/>
        <v/>
      </c>
      <c r="F920" s="75" t="str">
        <f t="shared" si="88"/>
        <v/>
      </c>
      <c r="G920" s="75" t="str">
        <f t="shared" si="89"/>
        <v/>
      </c>
      <c r="H920" s="58"/>
      <c r="I920" s="58"/>
    </row>
    <row r="921" spans="2:9" ht="15.75" thickBot="1" x14ac:dyDescent="0.3">
      <c r="B921" s="72" t="str">
        <f t="shared" si="84"/>
        <v/>
      </c>
      <c r="C921" s="73" t="str">
        <f t="shared" si="85"/>
        <v/>
      </c>
      <c r="D921" s="76" t="str">
        <f t="shared" si="86"/>
        <v/>
      </c>
      <c r="E921" s="75" t="str">
        <f t="shared" si="87"/>
        <v/>
      </c>
      <c r="F921" s="75" t="str">
        <f t="shared" si="88"/>
        <v/>
      </c>
      <c r="G921" s="75" t="str">
        <f t="shared" si="89"/>
        <v/>
      </c>
      <c r="H921" s="58"/>
      <c r="I921" s="58"/>
    </row>
    <row r="922" spans="2:9" ht="15.75" thickBot="1" x14ac:dyDescent="0.3">
      <c r="B922" s="72" t="str">
        <f t="shared" si="84"/>
        <v/>
      </c>
      <c r="C922" s="73" t="str">
        <f t="shared" si="85"/>
        <v/>
      </c>
      <c r="D922" s="76" t="str">
        <f t="shared" si="86"/>
        <v/>
      </c>
      <c r="E922" s="75" t="str">
        <f t="shared" si="87"/>
        <v/>
      </c>
      <c r="F922" s="75" t="str">
        <f t="shared" si="88"/>
        <v/>
      </c>
      <c r="G922" s="75" t="str">
        <f t="shared" si="89"/>
        <v/>
      </c>
      <c r="H922" s="58"/>
      <c r="I922" s="58"/>
    </row>
    <row r="923" spans="2:9" ht="15.75" thickBot="1" x14ac:dyDescent="0.3">
      <c r="B923" s="72" t="str">
        <f t="shared" si="84"/>
        <v/>
      </c>
      <c r="C923" s="73" t="str">
        <f t="shared" si="85"/>
        <v/>
      </c>
      <c r="D923" s="76" t="str">
        <f t="shared" si="86"/>
        <v/>
      </c>
      <c r="E923" s="75" t="str">
        <f t="shared" si="87"/>
        <v/>
      </c>
      <c r="F923" s="75" t="str">
        <f t="shared" si="88"/>
        <v/>
      </c>
      <c r="G923" s="75" t="str">
        <f t="shared" si="89"/>
        <v/>
      </c>
      <c r="H923" s="58"/>
      <c r="I923" s="58"/>
    </row>
    <row r="924" spans="2:9" ht="15.75" thickBot="1" x14ac:dyDescent="0.3">
      <c r="B924" s="72" t="str">
        <f t="shared" si="84"/>
        <v/>
      </c>
      <c r="C924" s="73" t="str">
        <f t="shared" si="85"/>
        <v/>
      </c>
      <c r="D924" s="76" t="str">
        <f t="shared" si="86"/>
        <v/>
      </c>
      <c r="E924" s="75" t="str">
        <f t="shared" si="87"/>
        <v/>
      </c>
      <c r="F924" s="75" t="str">
        <f t="shared" si="88"/>
        <v/>
      </c>
      <c r="G924" s="75" t="str">
        <f t="shared" si="89"/>
        <v/>
      </c>
      <c r="H924" s="58"/>
      <c r="I924" s="58"/>
    </row>
    <row r="925" spans="2:9" ht="15.75" thickBot="1" x14ac:dyDescent="0.3">
      <c r="B925" s="72" t="str">
        <f t="shared" si="84"/>
        <v/>
      </c>
      <c r="C925" s="73" t="str">
        <f t="shared" si="85"/>
        <v/>
      </c>
      <c r="D925" s="76" t="str">
        <f t="shared" si="86"/>
        <v/>
      </c>
      <c r="E925" s="75" t="str">
        <f t="shared" si="87"/>
        <v/>
      </c>
      <c r="F925" s="75" t="str">
        <f t="shared" si="88"/>
        <v/>
      </c>
      <c r="G925" s="75" t="str">
        <f t="shared" si="89"/>
        <v/>
      </c>
      <c r="H925" s="58"/>
      <c r="I925" s="58"/>
    </row>
    <row r="926" spans="2:9" ht="15.75" thickBot="1" x14ac:dyDescent="0.3">
      <c r="B926" s="72" t="str">
        <f t="shared" si="84"/>
        <v/>
      </c>
      <c r="C926" s="73" t="str">
        <f t="shared" si="85"/>
        <v/>
      </c>
      <c r="D926" s="76" t="str">
        <f t="shared" si="86"/>
        <v/>
      </c>
      <c r="E926" s="75" t="str">
        <f t="shared" si="87"/>
        <v/>
      </c>
      <c r="F926" s="75" t="str">
        <f t="shared" si="88"/>
        <v/>
      </c>
      <c r="G926" s="75" t="str">
        <f t="shared" si="89"/>
        <v/>
      </c>
      <c r="H926" s="58"/>
      <c r="I926" s="58"/>
    </row>
    <row r="927" spans="2:9" ht="15.75" thickBot="1" x14ac:dyDescent="0.3">
      <c r="B927" s="72" t="str">
        <f t="shared" si="84"/>
        <v/>
      </c>
      <c r="C927" s="73" t="str">
        <f t="shared" si="85"/>
        <v/>
      </c>
      <c r="D927" s="76" t="str">
        <f t="shared" si="86"/>
        <v/>
      </c>
      <c r="E927" s="75" t="str">
        <f t="shared" si="87"/>
        <v/>
      </c>
      <c r="F927" s="75" t="str">
        <f t="shared" si="88"/>
        <v/>
      </c>
      <c r="G927" s="75" t="str">
        <f t="shared" si="89"/>
        <v/>
      </c>
      <c r="H927" s="58"/>
      <c r="I927" s="58"/>
    </row>
    <row r="928" spans="2:9" ht="15.75" thickBot="1" x14ac:dyDescent="0.3">
      <c r="B928" s="72" t="str">
        <f t="shared" si="84"/>
        <v/>
      </c>
      <c r="C928" s="73" t="str">
        <f t="shared" si="85"/>
        <v/>
      </c>
      <c r="D928" s="76" t="str">
        <f t="shared" si="86"/>
        <v/>
      </c>
      <c r="E928" s="75" t="str">
        <f t="shared" si="87"/>
        <v/>
      </c>
      <c r="F928" s="75" t="str">
        <f t="shared" si="88"/>
        <v/>
      </c>
      <c r="G928" s="75" t="str">
        <f t="shared" si="89"/>
        <v/>
      </c>
      <c r="H928" s="58"/>
      <c r="I928" s="58"/>
    </row>
    <row r="929" spans="2:9" ht="15.75" thickBot="1" x14ac:dyDescent="0.3">
      <c r="B929" s="72" t="str">
        <f t="shared" si="84"/>
        <v/>
      </c>
      <c r="C929" s="73" t="str">
        <f t="shared" si="85"/>
        <v/>
      </c>
      <c r="D929" s="76" t="str">
        <f t="shared" si="86"/>
        <v/>
      </c>
      <c r="E929" s="75" t="str">
        <f t="shared" si="87"/>
        <v/>
      </c>
      <c r="F929" s="75" t="str">
        <f t="shared" si="88"/>
        <v/>
      </c>
      <c r="G929" s="75" t="str">
        <f t="shared" si="89"/>
        <v/>
      </c>
      <c r="H929" s="58"/>
      <c r="I929" s="58"/>
    </row>
    <row r="930" spans="2:9" ht="15.75" thickBot="1" x14ac:dyDescent="0.3">
      <c r="B930" s="72" t="str">
        <f t="shared" si="84"/>
        <v/>
      </c>
      <c r="C930" s="73" t="str">
        <f t="shared" si="85"/>
        <v/>
      </c>
      <c r="D930" s="76" t="str">
        <f t="shared" si="86"/>
        <v/>
      </c>
      <c r="E930" s="75" t="str">
        <f t="shared" si="87"/>
        <v/>
      </c>
      <c r="F930" s="75" t="str">
        <f t="shared" si="88"/>
        <v/>
      </c>
      <c r="G930" s="75" t="str">
        <f t="shared" si="89"/>
        <v/>
      </c>
      <c r="H930" s="58"/>
      <c r="I930" s="58"/>
    </row>
    <row r="931" spans="2:9" ht="15.75" thickBot="1" x14ac:dyDescent="0.3">
      <c r="B931" s="72" t="str">
        <f t="shared" si="84"/>
        <v/>
      </c>
      <c r="C931" s="73" t="str">
        <f t="shared" si="85"/>
        <v/>
      </c>
      <c r="D931" s="76" t="str">
        <f t="shared" si="86"/>
        <v/>
      </c>
      <c r="E931" s="75" t="str">
        <f t="shared" si="87"/>
        <v/>
      </c>
      <c r="F931" s="75" t="str">
        <f t="shared" si="88"/>
        <v/>
      </c>
      <c r="G931" s="75" t="str">
        <f t="shared" si="89"/>
        <v/>
      </c>
      <c r="H931" s="58"/>
      <c r="I931" s="58"/>
    </row>
    <row r="932" spans="2:9" ht="15.75" thickBot="1" x14ac:dyDescent="0.3">
      <c r="B932" s="72" t="str">
        <f t="shared" si="84"/>
        <v/>
      </c>
      <c r="C932" s="73" t="str">
        <f t="shared" si="85"/>
        <v/>
      </c>
      <c r="D932" s="76" t="str">
        <f t="shared" si="86"/>
        <v/>
      </c>
      <c r="E932" s="75" t="str">
        <f t="shared" si="87"/>
        <v/>
      </c>
      <c r="F932" s="75" t="str">
        <f t="shared" si="88"/>
        <v/>
      </c>
      <c r="G932" s="75" t="str">
        <f t="shared" si="89"/>
        <v/>
      </c>
      <c r="H932" s="58"/>
      <c r="I932" s="58"/>
    </row>
    <row r="933" spans="2:9" ht="15.75" thickBot="1" x14ac:dyDescent="0.3">
      <c r="B933" s="72" t="str">
        <f t="shared" si="84"/>
        <v/>
      </c>
      <c r="C933" s="73" t="str">
        <f t="shared" si="85"/>
        <v/>
      </c>
      <c r="D933" s="76" t="str">
        <f t="shared" si="86"/>
        <v/>
      </c>
      <c r="E933" s="75" t="str">
        <f t="shared" si="87"/>
        <v/>
      </c>
      <c r="F933" s="75" t="str">
        <f t="shared" si="88"/>
        <v/>
      </c>
      <c r="G933" s="75" t="str">
        <f t="shared" si="89"/>
        <v/>
      </c>
      <c r="H933" s="58"/>
      <c r="I933" s="58"/>
    </row>
    <row r="934" spans="2:9" ht="15.75" thickBot="1" x14ac:dyDescent="0.3">
      <c r="B934" s="72" t="str">
        <f t="shared" si="84"/>
        <v/>
      </c>
      <c r="C934" s="73" t="str">
        <f t="shared" si="85"/>
        <v/>
      </c>
      <c r="D934" s="76" t="str">
        <f t="shared" si="86"/>
        <v/>
      </c>
      <c r="E934" s="75" t="str">
        <f t="shared" si="87"/>
        <v/>
      </c>
      <c r="F934" s="75" t="str">
        <f t="shared" si="88"/>
        <v/>
      </c>
      <c r="G934" s="75" t="str">
        <f t="shared" si="89"/>
        <v/>
      </c>
      <c r="H934" s="58"/>
      <c r="I934" s="58"/>
    </row>
    <row r="935" spans="2:9" ht="15.75" thickBot="1" x14ac:dyDescent="0.3">
      <c r="B935" s="72" t="str">
        <f t="shared" si="84"/>
        <v/>
      </c>
      <c r="C935" s="73" t="str">
        <f t="shared" si="85"/>
        <v/>
      </c>
      <c r="D935" s="76" t="str">
        <f t="shared" si="86"/>
        <v/>
      </c>
      <c r="E935" s="75" t="str">
        <f t="shared" si="87"/>
        <v/>
      </c>
      <c r="F935" s="75" t="str">
        <f t="shared" si="88"/>
        <v/>
      </c>
      <c r="G935" s="75" t="str">
        <f t="shared" si="89"/>
        <v/>
      </c>
      <c r="H935" s="58"/>
      <c r="I935" s="58"/>
    </row>
    <row r="936" spans="2:9" ht="15.75" thickBot="1" x14ac:dyDescent="0.3">
      <c r="B936" s="72" t="str">
        <f t="shared" si="84"/>
        <v/>
      </c>
      <c r="C936" s="73" t="str">
        <f t="shared" si="85"/>
        <v/>
      </c>
      <c r="D936" s="76" t="str">
        <f t="shared" si="86"/>
        <v/>
      </c>
      <c r="E936" s="75" t="str">
        <f t="shared" si="87"/>
        <v/>
      </c>
      <c r="F936" s="75" t="str">
        <f t="shared" si="88"/>
        <v/>
      </c>
      <c r="G936" s="75" t="str">
        <f t="shared" si="89"/>
        <v/>
      </c>
      <c r="H936" s="58"/>
      <c r="I936" s="58"/>
    </row>
    <row r="937" spans="2:9" ht="15.75" thickBot="1" x14ac:dyDescent="0.3">
      <c r="B937" s="72" t="str">
        <f t="shared" si="84"/>
        <v/>
      </c>
      <c r="C937" s="73" t="str">
        <f t="shared" si="85"/>
        <v/>
      </c>
      <c r="D937" s="76" t="str">
        <f t="shared" si="86"/>
        <v/>
      </c>
      <c r="E937" s="75" t="str">
        <f t="shared" si="87"/>
        <v/>
      </c>
      <c r="F937" s="75" t="str">
        <f t="shared" si="88"/>
        <v/>
      </c>
      <c r="G937" s="75" t="str">
        <f t="shared" si="89"/>
        <v/>
      </c>
      <c r="H937" s="58"/>
      <c r="I937" s="58"/>
    </row>
    <row r="938" spans="2:9" ht="15.75" thickBot="1" x14ac:dyDescent="0.3">
      <c r="B938" s="72" t="str">
        <f t="shared" si="84"/>
        <v/>
      </c>
      <c r="C938" s="73" t="str">
        <f t="shared" si="85"/>
        <v/>
      </c>
      <c r="D938" s="76" t="str">
        <f t="shared" si="86"/>
        <v/>
      </c>
      <c r="E938" s="75" t="str">
        <f t="shared" si="87"/>
        <v/>
      </c>
      <c r="F938" s="75" t="str">
        <f t="shared" si="88"/>
        <v/>
      </c>
      <c r="G938" s="75" t="str">
        <f t="shared" si="89"/>
        <v/>
      </c>
      <c r="H938" s="58"/>
      <c r="I938" s="58"/>
    </row>
    <row r="939" spans="2:9" ht="15.75" thickBot="1" x14ac:dyDescent="0.3">
      <c r="B939" s="72" t="str">
        <f t="shared" si="84"/>
        <v/>
      </c>
      <c r="C939" s="73" t="str">
        <f t="shared" si="85"/>
        <v/>
      </c>
      <c r="D939" s="76" t="str">
        <f t="shared" si="86"/>
        <v/>
      </c>
      <c r="E939" s="75" t="str">
        <f t="shared" si="87"/>
        <v/>
      </c>
      <c r="F939" s="75" t="str">
        <f t="shared" si="88"/>
        <v/>
      </c>
      <c r="G939" s="75" t="str">
        <f t="shared" si="89"/>
        <v/>
      </c>
      <c r="H939" s="58"/>
      <c r="I939" s="58"/>
    </row>
    <row r="940" spans="2:9" ht="15.75" thickBot="1" x14ac:dyDescent="0.3">
      <c r="B940" s="72" t="str">
        <f t="shared" si="84"/>
        <v/>
      </c>
      <c r="C940" s="73" t="str">
        <f t="shared" si="85"/>
        <v/>
      </c>
      <c r="D940" s="76" t="str">
        <f t="shared" si="86"/>
        <v/>
      </c>
      <c r="E940" s="75" t="str">
        <f t="shared" si="87"/>
        <v/>
      </c>
      <c r="F940" s="75" t="str">
        <f t="shared" si="88"/>
        <v/>
      </c>
      <c r="G940" s="75" t="str">
        <f t="shared" si="89"/>
        <v/>
      </c>
      <c r="H940" s="58"/>
      <c r="I940" s="58"/>
    </row>
    <row r="941" spans="2:9" ht="15.75" thickBot="1" x14ac:dyDescent="0.3">
      <c r="B941" s="72" t="str">
        <f t="shared" si="84"/>
        <v/>
      </c>
      <c r="C941" s="73" t="str">
        <f t="shared" si="85"/>
        <v/>
      </c>
      <c r="D941" s="76" t="str">
        <f t="shared" si="86"/>
        <v/>
      </c>
      <c r="E941" s="75" t="str">
        <f t="shared" si="87"/>
        <v/>
      </c>
      <c r="F941" s="75" t="str">
        <f t="shared" si="88"/>
        <v/>
      </c>
      <c r="G941" s="75" t="str">
        <f t="shared" si="89"/>
        <v/>
      </c>
      <c r="H941" s="58"/>
      <c r="I941" s="58"/>
    </row>
    <row r="942" spans="2:9" ht="15.75" thickBot="1" x14ac:dyDescent="0.3">
      <c r="B942" s="72" t="str">
        <f t="shared" si="84"/>
        <v/>
      </c>
      <c r="C942" s="73" t="str">
        <f t="shared" si="85"/>
        <v/>
      </c>
      <c r="D942" s="76" t="str">
        <f t="shared" si="86"/>
        <v/>
      </c>
      <c r="E942" s="75" t="str">
        <f t="shared" si="87"/>
        <v/>
      </c>
      <c r="F942" s="75" t="str">
        <f t="shared" si="88"/>
        <v/>
      </c>
      <c r="G942" s="75" t="str">
        <f t="shared" si="89"/>
        <v/>
      </c>
      <c r="H942" s="58"/>
      <c r="I942" s="58"/>
    </row>
    <row r="943" spans="2:9" ht="15.75" thickBot="1" x14ac:dyDescent="0.3">
      <c r="B943" s="72" t="str">
        <f t="shared" si="84"/>
        <v/>
      </c>
      <c r="C943" s="73" t="str">
        <f t="shared" si="85"/>
        <v/>
      </c>
      <c r="D943" s="76" t="str">
        <f t="shared" si="86"/>
        <v/>
      </c>
      <c r="E943" s="75" t="str">
        <f t="shared" si="87"/>
        <v/>
      </c>
      <c r="F943" s="75" t="str">
        <f t="shared" si="88"/>
        <v/>
      </c>
      <c r="G943" s="75" t="str">
        <f t="shared" si="89"/>
        <v/>
      </c>
      <c r="H943" s="58"/>
      <c r="I943" s="58"/>
    </row>
    <row r="944" spans="2:9" ht="15.75" thickBot="1" x14ac:dyDescent="0.3">
      <c r="B944" s="72" t="str">
        <f t="shared" si="84"/>
        <v/>
      </c>
      <c r="C944" s="73" t="str">
        <f t="shared" si="85"/>
        <v/>
      </c>
      <c r="D944" s="76" t="str">
        <f t="shared" si="86"/>
        <v/>
      </c>
      <c r="E944" s="75" t="str">
        <f t="shared" si="87"/>
        <v/>
      </c>
      <c r="F944" s="75" t="str">
        <f t="shared" si="88"/>
        <v/>
      </c>
      <c r="G944" s="75" t="str">
        <f t="shared" si="89"/>
        <v/>
      </c>
      <c r="H944" s="58"/>
      <c r="I944" s="58"/>
    </row>
    <row r="945" spans="2:9" ht="15.75" thickBot="1" x14ac:dyDescent="0.3">
      <c r="B945" s="72" t="str">
        <f t="shared" si="84"/>
        <v/>
      </c>
      <c r="C945" s="73" t="str">
        <f t="shared" si="85"/>
        <v/>
      </c>
      <c r="D945" s="76" t="str">
        <f t="shared" si="86"/>
        <v/>
      </c>
      <c r="E945" s="75" t="str">
        <f t="shared" si="87"/>
        <v/>
      </c>
      <c r="F945" s="75" t="str">
        <f t="shared" si="88"/>
        <v/>
      </c>
      <c r="G945" s="75" t="str">
        <f t="shared" si="89"/>
        <v/>
      </c>
      <c r="H945" s="58"/>
      <c r="I945" s="58"/>
    </row>
    <row r="946" spans="2:9" ht="15.75" thickBot="1" x14ac:dyDescent="0.3">
      <c r="B946" s="72" t="str">
        <f t="shared" si="84"/>
        <v/>
      </c>
      <c r="C946" s="73" t="str">
        <f t="shared" si="85"/>
        <v/>
      </c>
      <c r="D946" s="76" t="str">
        <f t="shared" si="86"/>
        <v/>
      </c>
      <c r="E946" s="75" t="str">
        <f t="shared" si="87"/>
        <v/>
      </c>
      <c r="F946" s="75" t="str">
        <f t="shared" si="88"/>
        <v/>
      </c>
      <c r="G946" s="75" t="str">
        <f t="shared" si="89"/>
        <v/>
      </c>
      <c r="H946" s="58"/>
      <c r="I946" s="58"/>
    </row>
    <row r="947" spans="2:9" ht="15.75" thickBot="1" x14ac:dyDescent="0.3">
      <c r="B947" s="72" t="str">
        <f t="shared" si="84"/>
        <v/>
      </c>
      <c r="C947" s="73" t="str">
        <f t="shared" si="85"/>
        <v/>
      </c>
      <c r="D947" s="76" t="str">
        <f t="shared" si="86"/>
        <v/>
      </c>
      <c r="E947" s="75" t="str">
        <f t="shared" si="87"/>
        <v/>
      </c>
      <c r="F947" s="75" t="str">
        <f t="shared" si="88"/>
        <v/>
      </c>
      <c r="G947" s="75" t="str">
        <f t="shared" si="89"/>
        <v/>
      </c>
      <c r="H947" s="58"/>
      <c r="I947" s="58"/>
    </row>
    <row r="948" spans="2:9" ht="15.75" thickBot="1" x14ac:dyDescent="0.3">
      <c r="B948" s="72" t="str">
        <f t="shared" si="84"/>
        <v/>
      </c>
      <c r="C948" s="73" t="str">
        <f t="shared" si="85"/>
        <v/>
      </c>
      <c r="D948" s="76" t="str">
        <f t="shared" si="86"/>
        <v/>
      </c>
      <c r="E948" s="75" t="str">
        <f t="shared" si="87"/>
        <v/>
      </c>
      <c r="F948" s="75" t="str">
        <f t="shared" si="88"/>
        <v/>
      </c>
      <c r="G948" s="75" t="str">
        <f t="shared" si="89"/>
        <v/>
      </c>
      <c r="H948" s="58"/>
      <c r="I948" s="58"/>
    </row>
    <row r="949" spans="2:9" ht="15.75" thickBot="1" x14ac:dyDescent="0.3">
      <c r="B949" s="72" t="str">
        <f t="shared" si="84"/>
        <v/>
      </c>
      <c r="C949" s="73" t="str">
        <f t="shared" si="85"/>
        <v/>
      </c>
      <c r="D949" s="76" t="str">
        <f t="shared" si="86"/>
        <v/>
      </c>
      <c r="E949" s="75" t="str">
        <f t="shared" si="87"/>
        <v/>
      </c>
      <c r="F949" s="75" t="str">
        <f t="shared" si="88"/>
        <v/>
      </c>
      <c r="G949" s="75" t="str">
        <f t="shared" si="89"/>
        <v/>
      </c>
      <c r="H949" s="58"/>
      <c r="I949" s="58"/>
    </row>
    <row r="950" spans="2:9" ht="15.75" thickBot="1" x14ac:dyDescent="0.3">
      <c r="B950" s="72" t="str">
        <f t="shared" si="84"/>
        <v/>
      </c>
      <c r="C950" s="73" t="str">
        <f t="shared" si="85"/>
        <v/>
      </c>
      <c r="D950" s="76" t="str">
        <f t="shared" si="86"/>
        <v/>
      </c>
      <c r="E950" s="75" t="str">
        <f t="shared" si="87"/>
        <v/>
      </c>
      <c r="F950" s="75" t="str">
        <f t="shared" si="88"/>
        <v/>
      </c>
      <c r="G950" s="75" t="str">
        <f t="shared" si="89"/>
        <v/>
      </c>
      <c r="H950" s="58"/>
      <c r="I950" s="58"/>
    </row>
    <row r="951" spans="2:9" ht="15.75" thickBot="1" x14ac:dyDescent="0.3">
      <c r="B951" s="72" t="str">
        <f t="shared" si="84"/>
        <v/>
      </c>
      <c r="C951" s="73" t="str">
        <f t="shared" si="85"/>
        <v/>
      </c>
      <c r="D951" s="76" t="str">
        <f t="shared" si="86"/>
        <v/>
      </c>
      <c r="E951" s="75" t="str">
        <f t="shared" si="87"/>
        <v/>
      </c>
      <c r="F951" s="75" t="str">
        <f t="shared" si="88"/>
        <v/>
      </c>
      <c r="G951" s="75" t="str">
        <f t="shared" si="89"/>
        <v/>
      </c>
      <c r="H951" s="58"/>
      <c r="I951" s="58"/>
    </row>
    <row r="952" spans="2:9" ht="15.75" thickBot="1" x14ac:dyDescent="0.3">
      <c r="B952" s="72" t="str">
        <f t="shared" si="84"/>
        <v/>
      </c>
      <c r="C952" s="73" t="str">
        <f t="shared" si="85"/>
        <v/>
      </c>
      <c r="D952" s="76" t="str">
        <f t="shared" si="86"/>
        <v/>
      </c>
      <c r="E952" s="75" t="str">
        <f t="shared" si="87"/>
        <v/>
      </c>
      <c r="F952" s="75" t="str">
        <f t="shared" si="88"/>
        <v/>
      </c>
      <c r="G952" s="75" t="str">
        <f t="shared" si="89"/>
        <v/>
      </c>
      <c r="H952" s="58"/>
      <c r="I952" s="58"/>
    </row>
    <row r="953" spans="2:9" ht="15.75" thickBot="1" x14ac:dyDescent="0.3">
      <c r="B953" s="72" t="str">
        <f t="shared" si="84"/>
        <v/>
      </c>
      <c r="C953" s="73" t="str">
        <f t="shared" si="85"/>
        <v/>
      </c>
      <c r="D953" s="76" t="str">
        <f t="shared" si="86"/>
        <v/>
      </c>
      <c r="E953" s="75" t="str">
        <f t="shared" si="87"/>
        <v/>
      </c>
      <c r="F953" s="75" t="str">
        <f t="shared" si="88"/>
        <v/>
      </c>
      <c r="G953" s="75" t="str">
        <f t="shared" si="89"/>
        <v/>
      </c>
      <c r="H953" s="58"/>
      <c r="I953" s="58"/>
    </row>
    <row r="954" spans="2:9" ht="15.75" thickBot="1" x14ac:dyDescent="0.3">
      <c r="B954" s="72" t="str">
        <f t="shared" si="84"/>
        <v/>
      </c>
      <c r="C954" s="73" t="str">
        <f t="shared" si="85"/>
        <v/>
      </c>
      <c r="D954" s="76" t="str">
        <f t="shared" si="86"/>
        <v/>
      </c>
      <c r="E954" s="75" t="str">
        <f t="shared" si="87"/>
        <v/>
      </c>
      <c r="F954" s="75" t="str">
        <f t="shared" si="88"/>
        <v/>
      </c>
      <c r="G954" s="75" t="str">
        <f t="shared" si="89"/>
        <v/>
      </c>
      <c r="H954" s="58"/>
      <c r="I954" s="58"/>
    </row>
    <row r="955" spans="2:9" ht="15.75" thickBot="1" x14ac:dyDescent="0.3">
      <c r="B955" s="72" t="str">
        <f t="shared" si="84"/>
        <v/>
      </c>
      <c r="C955" s="73" t="str">
        <f t="shared" si="85"/>
        <v/>
      </c>
      <c r="D955" s="76" t="str">
        <f t="shared" si="86"/>
        <v/>
      </c>
      <c r="E955" s="75" t="str">
        <f t="shared" si="87"/>
        <v/>
      </c>
      <c r="F955" s="75" t="str">
        <f t="shared" si="88"/>
        <v/>
      </c>
      <c r="G955" s="75" t="str">
        <f t="shared" si="89"/>
        <v/>
      </c>
      <c r="H955" s="58"/>
      <c r="I955" s="58"/>
    </row>
    <row r="956" spans="2:9" ht="15.75" thickBot="1" x14ac:dyDescent="0.3">
      <c r="B956" s="72" t="str">
        <f t="shared" si="84"/>
        <v/>
      </c>
      <c r="C956" s="73" t="str">
        <f t="shared" si="85"/>
        <v/>
      </c>
      <c r="D956" s="76" t="str">
        <f t="shared" si="86"/>
        <v/>
      </c>
      <c r="E956" s="75" t="str">
        <f t="shared" si="87"/>
        <v/>
      </c>
      <c r="F956" s="75" t="str">
        <f t="shared" si="88"/>
        <v/>
      </c>
      <c r="G956" s="75" t="str">
        <f t="shared" si="89"/>
        <v/>
      </c>
      <c r="H956" s="58"/>
      <c r="I956" s="58"/>
    </row>
    <row r="957" spans="2:9" ht="15.75" thickBot="1" x14ac:dyDescent="0.3">
      <c r="B957" s="72" t="str">
        <f t="shared" si="84"/>
        <v/>
      </c>
      <c r="C957" s="73" t="str">
        <f t="shared" si="85"/>
        <v/>
      </c>
      <c r="D957" s="76" t="str">
        <f t="shared" si="86"/>
        <v/>
      </c>
      <c r="E957" s="75" t="str">
        <f t="shared" si="87"/>
        <v/>
      </c>
      <c r="F957" s="75" t="str">
        <f t="shared" si="88"/>
        <v/>
      </c>
      <c r="G957" s="75" t="str">
        <f t="shared" si="89"/>
        <v/>
      </c>
      <c r="H957" s="58"/>
      <c r="I957" s="58"/>
    </row>
    <row r="958" spans="2:9" ht="15.75" thickBot="1" x14ac:dyDescent="0.3">
      <c r="B958" s="72" t="str">
        <f t="shared" si="84"/>
        <v/>
      </c>
      <c r="C958" s="73" t="str">
        <f t="shared" si="85"/>
        <v/>
      </c>
      <c r="D958" s="76" t="str">
        <f t="shared" si="86"/>
        <v/>
      </c>
      <c r="E958" s="75" t="str">
        <f t="shared" si="87"/>
        <v/>
      </c>
      <c r="F958" s="75" t="str">
        <f t="shared" si="88"/>
        <v/>
      </c>
      <c r="G958" s="75" t="str">
        <f t="shared" si="89"/>
        <v/>
      </c>
      <c r="H958" s="58"/>
      <c r="I958" s="58"/>
    </row>
    <row r="959" spans="2:9" ht="15.75" thickBot="1" x14ac:dyDescent="0.3">
      <c r="B959" s="72" t="str">
        <f t="shared" si="84"/>
        <v/>
      </c>
      <c r="C959" s="73" t="str">
        <f t="shared" si="85"/>
        <v/>
      </c>
      <c r="D959" s="76" t="str">
        <f t="shared" si="86"/>
        <v/>
      </c>
      <c r="E959" s="75" t="str">
        <f t="shared" si="87"/>
        <v/>
      </c>
      <c r="F959" s="75" t="str">
        <f t="shared" si="88"/>
        <v/>
      </c>
      <c r="G959" s="75" t="str">
        <f t="shared" si="89"/>
        <v/>
      </c>
      <c r="H959" s="58"/>
      <c r="I959" s="58"/>
    </row>
    <row r="960" spans="2:9" ht="15.75" thickBot="1" x14ac:dyDescent="0.3">
      <c r="B960" s="72" t="str">
        <f t="shared" si="84"/>
        <v/>
      </c>
      <c r="C960" s="73" t="str">
        <f t="shared" si="85"/>
        <v/>
      </c>
      <c r="D960" s="76" t="str">
        <f t="shared" si="86"/>
        <v/>
      </c>
      <c r="E960" s="75" t="str">
        <f t="shared" si="87"/>
        <v/>
      </c>
      <c r="F960" s="75" t="str">
        <f t="shared" si="88"/>
        <v/>
      </c>
      <c r="G960" s="75" t="str">
        <f t="shared" si="89"/>
        <v/>
      </c>
      <c r="H960" s="58"/>
      <c r="I960" s="58"/>
    </row>
    <row r="961" spans="2:9" ht="15.75" thickBot="1" x14ac:dyDescent="0.3">
      <c r="B961" s="72" t="str">
        <f t="shared" si="84"/>
        <v/>
      </c>
      <c r="C961" s="73" t="str">
        <f t="shared" si="85"/>
        <v/>
      </c>
      <c r="D961" s="76" t="str">
        <f t="shared" si="86"/>
        <v/>
      </c>
      <c r="E961" s="75" t="str">
        <f t="shared" si="87"/>
        <v/>
      </c>
      <c r="F961" s="75" t="str">
        <f t="shared" si="88"/>
        <v/>
      </c>
      <c r="G961" s="75" t="str">
        <f t="shared" si="89"/>
        <v/>
      </c>
      <c r="H961" s="58"/>
      <c r="I961" s="58"/>
    </row>
    <row r="962" spans="2:9" ht="15.75" thickBot="1" x14ac:dyDescent="0.3">
      <c r="B962" s="72" t="str">
        <f t="shared" si="84"/>
        <v/>
      </c>
      <c r="C962" s="73" t="str">
        <f t="shared" si="85"/>
        <v/>
      </c>
      <c r="D962" s="76" t="str">
        <f t="shared" si="86"/>
        <v/>
      </c>
      <c r="E962" s="75" t="str">
        <f t="shared" si="87"/>
        <v/>
      </c>
      <c r="F962" s="75" t="str">
        <f t="shared" si="88"/>
        <v/>
      </c>
      <c r="G962" s="75" t="str">
        <f t="shared" si="89"/>
        <v/>
      </c>
      <c r="H962" s="58"/>
      <c r="I962" s="58"/>
    </row>
    <row r="963" spans="2:9" ht="15.75" thickBot="1" x14ac:dyDescent="0.3">
      <c r="B963" s="72" t="str">
        <f t="shared" si="84"/>
        <v/>
      </c>
      <c r="C963" s="73" t="str">
        <f t="shared" si="85"/>
        <v/>
      </c>
      <c r="D963" s="76" t="str">
        <f t="shared" si="86"/>
        <v/>
      </c>
      <c r="E963" s="75" t="str">
        <f t="shared" si="87"/>
        <v/>
      </c>
      <c r="F963" s="75" t="str">
        <f t="shared" si="88"/>
        <v/>
      </c>
      <c r="G963" s="75" t="str">
        <f t="shared" si="89"/>
        <v/>
      </c>
      <c r="H963" s="58"/>
      <c r="I963" s="58"/>
    </row>
    <row r="964" spans="2:9" ht="15.75" thickBot="1" x14ac:dyDescent="0.3">
      <c r="B964" s="72" t="str">
        <f t="shared" si="84"/>
        <v/>
      </c>
      <c r="C964" s="73" t="str">
        <f t="shared" si="85"/>
        <v/>
      </c>
      <c r="D964" s="76" t="str">
        <f t="shared" si="86"/>
        <v/>
      </c>
      <c r="E964" s="75" t="str">
        <f t="shared" si="87"/>
        <v/>
      </c>
      <c r="F964" s="75" t="str">
        <f t="shared" si="88"/>
        <v/>
      </c>
      <c r="G964" s="75" t="str">
        <f t="shared" si="89"/>
        <v/>
      </c>
      <c r="H964" s="58"/>
      <c r="I964" s="58"/>
    </row>
    <row r="965" spans="2:9" ht="15.75" thickBot="1" x14ac:dyDescent="0.3">
      <c r="B965" s="72" t="str">
        <f t="shared" si="84"/>
        <v/>
      </c>
      <c r="C965" s="73" t="str">
        <f t="shared" si="85"/>
        <v/>
      </c>
      <c r="D965" s="76" t="str">
        <f t="shared" si="86"/>
        <v/>
      </c>
      <c r="E965" s="75" t="str">
        <f t="shared" si="87"/>
        <v/>
      </c>
      <c r="F965" s="75" t="str">
        <f t="shared" si="88"/>
        <v/>
      </c>
      <c r="G965" s="75" t="str">
        <f t="shared" si="89"/>
        <v/>
      </c>
      <c r="H965" s="58"/>
      <c r="I965" s="58"/>
    </row>
    <row r="966" spans="2:9" ht="15.75" thickBot="1" x14ac:dyDescent="0.3">
      <c r="B966" s="72" t="str">
        <f t="shared" si="84"/>
        <v/>
      </c>
      <c r="C966" s="73" t="str">
        <f t="shared" si="85"/>
        <v/>
      </c>
      <c r="D966" s="76" t="str">
        <f t="shared" si="86"/>
        <v/>
      </c>
      <c r="E966" s="75" t="str">
        <f t="shared" si="87"/>
        <v/>
      </c>
      <c r="F966" s="75" t="str">
        <f t="shared" si="88"/>
        <v/>
      </c>
      <c r="G966" s="75" t="str">
        <f t="shared" si="89"/>
        <v/>
      </c>
      <c r="H966" s="58"/>
      <c r="I966" s="58"/>
    </row>
    <row r="967" spans="2:9" ht="15.75" thickBot="1" x14ac:dyDescent="0.3">
      <c r="B967" s="72" t="str">
        <f t="shared" si="84"/>
        <v/>
      </c>
      <c r="C967" s="73" t="str">
        <f t="shared" si="85"/>
        <v/>
      </c>
      <c r="D967" s="76" t="str">
        <f t="shared" si="86"/>
        <v/>
      </c>
      <c r="E967" s="75" t="str">
        <f t="shared" si="87"/>
        <v/>
      </c>
      <c r="F967" s="75" t="str">
        <f t="shared" si="88"/>
        <v/>
      </c>
      <c r="G967" s="75" t="str">
        <f t="shared" si="89"/>
        <v/>
      </c>
      <c r="H967" s="58"/>
      <c r="I967" s="58"/>
    </row>
    <row r="968" spans="2:9" ht="15.75" thickBot="1" x14ac:dyDescent="0.3">
      <c r="B968" s="72" t="str">
        <f t="shared" si="84"/>
        <v/>
      </c>
      <c r="C968" s="73" t="str">
        <f t="shared" si="85"/>
        <v/>
      </c>
      <c r="D968" s="76" t="str">
        <f t="shared" si="86"/>
        <v/>
      </c>
      <c r="E968" s="75" t="str">
        <f t="shared" si="87"/>
        <v/>
      </c>
      <c r="F968" s="75" t="str">
        <f t="shared" si="88"/>
        <v/>
      </c>
      <c r="G968" s="75" t="str">
        <f t="shared" si="89"/>
        <v/>
      </c>
      <c r="H968" s="58"/>
      <c r="I968" s="58"/>
    </row>
    <row r="969" spans="2:9" ht="15.75" thickBot="1" x14ac:dyDescent="0.3">
      <c r="B969" s="72" t="str">
        <f t="shared" si="84"/>
        <v/>
      </c>
      <c r="C969" s="73" t="str">
        <f t="shared" si="85"/>
        <v/>
      </c>
      <c r="D969" s="76" t="str">
        <f t="shared" si="86"/>
        <v/>
      </c>
      <c r="E969" s="75" t="str">
        <f t="shared" si="87"/>
        <v/>
      </c>
      <c r="F969" s="75" t="str">
        <f t="shared" si="88"/>
        <v/>
      </c>
      <c r="G969" s="75" t="str">
        <f t="shared" si="89"/>
        <v/>
      </c>
      <c r="H969" s="58"/>
      <c r="I969" s="58"/>
    </row>
    <row r="970" spans="2:9" ht="15.75" thickBot="1" x14ac:dyDescent="0.3">
      <c r="B970" s="72" t="str">
        <f t="shared" si="84"/>
        <v/>
      </c>
      <c r="C970" s="73" t="str">
        <f t="shared" si="85"/>
        <v/>
      </c>
      <c r="D970" s="76" t="str">
        <f t="shared" si="86"/>
        <v/>
      </c>
      <c r="E970" s="75" t="str">
        <f t="shared" si="87"/>
        <v/>
      </c>
      <c r="F970" s="75" t="str">
        <f t="shared" si="88"/>
        <v/>
      </c>
      <c r="G970" s="75" t="str">
        <f t="shared" si="89"/>
        <v/>
      </c>
      <c r="H970" s="58"/>
      <c r="I970" s="58"/>
    </row>
    <row r="971" spans="2:9" ht="15.75" thickBot="1" x14ac:dyDescent="0.3">
      <c r="B971" s="72" t="str">
        <f t="shared" si="84"/>
        <v/>
      </c>
      <c r="C971" s="73" t="str">
        <f t="shared" si="85"/>
        <v/>
      </c>
      <c r="D971" s="76" t="str">
        <f t="shared" si="86"/>
        <v/>
      </c>
      <c r="E971" s="75" t="str">
        <f t="shared" si="87"/>
        <v/>
      </c>
      <c r="F971" s="75" t="str">
        <f t="shared" si="88"/>
        <v/>
      </c>
      <c r="G971" s="75" t="str">
        <f t="shared" si="89"/>
        <v/>
      </c>
      <c r="H971" s="58"/>
      <c r="I971" s="58"/>
    </row>
    <row r="972" spans="2:9" ht="15.75" thickBot="1" x14ac:dyDescent="0.3">
      <c r="B972" s="72" t="str">
        <f t="shared" si="84"/>
        <v/>
      </c>
      <c r="C972" s="73" t="str">
        <f t="shared" si="85"/>
        <v/>
      </c>
      <c r="D972" s="76" t="str">
        <f t="shared" si="86"/>
        <v/>
      </c>
      <c r="E972" s="75" t="str">
        <f t="shared" si="87"/>
        <v/>
      </c>
      <c r="F972" s="75" t="str">
        <f t="shared" si="88"/>
        <v/>
      </c>
      <c r="G972" s="75" t="str">
        <f t="shared" si="89"/>
        <v/>
      </c>
      <c r="H972" s="58"/>
      <c r="I972" s="58"/>
    </row>
    <row r="973" spans="2:9" ht="15.75" thickBot="1" x14ac:dyDescent="0.3">
      <c r="B973" s="72" t="str">
        <f t="shared" si="84"/>
        <v/>
      </c>
      <c r="C973" s="73" t="str">
        <f t="shared" si="85"/>
        <v/>
      </c>
      <c r="D973" s="76" t="str">
        <f t="shared" si="86"/>
        <v/>
      </c>
      <c r="E973" s="75" t="str">
        <f t="shared" si="87"/>
        <v/>
      </c>
      <c r="F973" s="75" t="str">
        <f t="shared" si="88"/>
        <v/>
      </c>
      <c r="G973" s="75" t="str">
        <f t="shared" si="89"/>
        <v/>
      </c>
      <c r="H973" s="58"/>
      <c r="I973" s="58"/>
    </row>
    <row r="974" spans="2:9" ht="15.75" thickBot="1" x14ac:dyDescent="0.3">
      <c r="B974" s="72" t="str">
        <f t="shared" si="84"/>
        <v/>
      </c>
      <c r="C974" s="73" t="str">
        <f t="shared" si="85"/>
        <v/>
      </c>
      <c r="D974" s="76" t="str">
        <f t="shared" si="86"/>
        <v/>
      </c>
      <c r="E974" s="75" t="str">
        <f t="shared" si="87"/>
        <v/>
      </c>
      <c r="F974" s="75" t="str">
        <f t="shared" si="88"/>
        <v/>
      </c>
      <c r="G974" s="75" t="str">
        <f t="shared" si="89"/>
        <v/>
      </c>
      <c r="H974" s="58"/>
      <c r="I974" s="58"/>
    </row>
    <row r="975" spans="2:9" ht="15.75" thickBot="1" x14ac:dyDescent="0.3">
      <c r="B975" s="72" t="str">
        <f t="shared" si="84"/>
        <v/>
      </c>
      <c r="C975" s="73" t="str">
        <f t="shared" si="85"/>
        <v/>
      </c>
      <c r="D975" s="76" t="str">
        <f t="shared" si="86"/>
        <v/>
      </c>
      <c r="E975" s="75" t="str">
        <f t="shared" si="87"/>
        <v/>
      </c>
      <c r="F975" s="75" t="str">
        <f t="shared" si="88"/>
        <v/>
      </c>
      <c r="G975" s="75" t="str">
        <f t="shared" si="89"/>
        <v/>
      </c>
      <c r="H975" s="58"/>
      <c r="I975" s="58"/>
    </row>
    <row r="976" spans="2:9" ht="15.75" thickBot="1" x14ac:dyDescent="0.3">
      <c r="B976" s="72" t="str">
        <f t="shared" si="84"/>
        <v/>
      </c>
      <c r="C976" s="73" t="str">
        <f t="shared" si="85"/>
        <v/>
      </c>
      <c r="D976" s="76" t="str">
        <f t="shared" si="86"/>
        <v/>
      </c>
      <c r="E976" s="75" t="str">
        <f t="shared" si="87"/>
        <v/>
      </c>
      <c r="F976" s="75" t="str">
        <f t="shared" si="88"/>
        <v/>
      </c>
      <c r="G976" s="75" t="str">
        <f t="shared" si="89"/>
        <v/>
      </c>
      <c r="H976" s="58"/>
      <c r="I976" s="58"/>
    </row>
    <row r="977" spans="2:9" ht="15.75" thickBot="1" x14ac:dyDescent="0.3">
      <c r="B977" s="72" t="str">
        <f t="shared" si="84"/>
        <v/>
      </c>
      <c r="C977" s="73" t="str">
        <f t="shared" si="85"/>
        <v/>
      </c>
      <c r="D977" s="76" t="str">
        <f t="shared" si="86"/>
        <v/>
      </c>
      <c r="E977" s="75" t="str">
        <f t="shared" si="87"/>
        <v/>
      </c>
      <c r="F977" s="75" t="str">
        <f t="shared" si="88"/>
        <v/>
      </c>
      <c r="G977" s="75" t="str">
        <f t="shared" si="89"/>
        <v/>
      </c>
      <c r="H977" s="58"/>
      <c r="I977" s="58"/>
    </row>
    <row r="978" spans="2:9" ht="15.75" thickBot="1" x14ac:dyDescent="0.3">
      <c r="B978" s="72" t="str">
        <f t="shared" si="84"/>
        <v/>
      </c>
      <c r="C978" s="73" t="str">
        <f t="shared" si="85"/>
        <v/>
      </c>
      <c r="D978" s="76" t="str">
        <f t="shared" si="86"/>
        <v/>
      </c>
      <c r="E978" s="75" t="str">
        <f t="shared" si="87"/>
        <v/>
      </c>
      <c r="F978" s="75" t="str">
        <f t="shared" si="88"/>
        <v/>
      </c>
      <c r="G978" s="75" t="str">
        <f t="shared" si="89"/>
        <v/>
      </c>
      <c r="H978" s="58"/>
      <c r="I978" s="58"/>
    </row>
    <row r="979" spans="2:9" ht="15.75" thickBot="1" x14ac:dyDescent="0.3">
      <c r="B979" s="72" t="str">
        <f t="shared" ref="B979:B1042" si="90">IFERROR(IF(G978&lt;=0,"",B978+1),"")</f>
        <v/>
      </c>
      <c r="C979" s="73" t="str">
        <f t="shared" ref="C979:C1042" si="91">IF($E$9="End of the Period",IF(B979="","",IF(OR(payment_frequency="Weekly",payment_frequency="Bi-weekly",payment_frequency="Semi-monthly"),first_payment_date+B979*VLOOKUP(payment_frequency,periodic_table,2,0),EDATE(first_payment_date,B979*VLOOKUP(payment_frequency,periodic_table,2,0)))),IF(B979="","",IF(OR(payment_frequency="Weekly",payment_frequency="Bi-weekly",payment_frequency="Semi-monthly"),first_payment_date+(B979-1)*VLOOKUP(payment_frequency,periodic_table,2,0),EDATE(first_payment_date,(B979-1)*VLOOKUP(payment_frequency,periodic_table,2,0)))))</f>
        <v/>
      </c>
      <c r="D979" s="76" t="str">
        <f t="shared" ref="D979:D1042" si="92">IF(B979="","",IF(G978&lt;payment,G978*(1+rate),payment))</f>
        <v/>
      </c>
      <c r="E979" s="75" t="str">
        <f t="shared" ref="E979:E1042" si="93">IF(AND(payment_type=1,B979=1),0,IF(B979="","",G978*rate))</f>
        <v/>
      </c>
      <c r="F979" s="75" t="str">
        <f t="shared" si="88"/>
        <v/>
      </c>
      <c r="G979" s="75" t="str">
        <f t="shared" si="89"/>
        <v/>
      </c>
      <c r="H979" s="58"/>
      <c r="I979" s="58"/>
    </row>
    <row r="980" spans="2:9" ht="15.75" thickBot="1" x14ac:dyDescent="0.3">
      <c r="B980" s="72" t="str">
        <f t="shared" si="90"/>
        <v/>
      </c>
      <c r="C980" s="73" t="str">
        <f t="shared" si="91"/>
        <v/>
      </c>
      <c r="D980" s="76" t="str">
        <f t="shared" si="92"/>
        <v/>
      </c>
      <c r="E980" s="75" t="str">
        <f t="shared" si="93"/>
        <v/>
      </c>
      <c r="F980" s="75" t="str">
        <f t="shared" ref="F980:F1043" si="94">IF(B980="","",D980-E980)</f>
        <v/>
      </c>
      <c r="G980" s="75" t="str">
        <f t="shared" ref="G980:G1043" si="95">IFERROR(IF(F980&lt;=0,"",G979-F980),"")</f>
        <v/>
      </c>
      <c r="H980" s="58"/>
      <c r="I980" s="58"/>
    </row>
    <row r="981" spans="2:9" ht="15.75" thickBot="1" x14ac:dyDescent="0.3">
      <c r="B981" s="72" t="str">
        <f t="shared" si="90"/>
        <v/>
      </c>
      <c r="C981" s="73" t="str">
        <f t="shared" si="91"/>
        <v/>
      </c>
      <c r="D981" s="76" t="str">
        <f t="shared" si="92"/>
        <v/>
      </c>
      <c r="E981" s="75" t="str">
        <f t="shared" si="93"/>
        <v/>
      </c>
      <c r="F981" s="75" t="str">
        <f t="shared" si="94"/>
        <v/>
      </c>
      <c r="G981" s="75" t="str">
        <f t="shared" si="95"/>
        <v/>
      </c>
      <c r="H981" s="58"/>
      <c r="I981" s="58"/>
    </row>
    <row r="982" spans="2:9" ht="15.75" thickBot="1" x14ac:dyDescent="0.3">
      <c r="B982" s="72" t="str">
        <f t="shared" si="90"/>
        <v/>
      </c>
      <c r="C982" s="73" t="str">
        <f t="shared" si="91"/>
        <v/>
      </c>
      <c r="D982" s="76" t="str">
        <f t="shared" si="92"/>
        <v/>
      </c>
      <c r="E982" s="75" t="str">
        <f t="shared" si="93"/>
        <v/>
      </c>
      <c r="F982" s="75" t="str">
        <f t="shared" si="94"/>
        <v/>
      </c>
      <c r="G982" s="75" t="str">
        <f t="shared" si="95"/>
        <v/>
      </c>
      <c r="H982" s="58"/>
      <c r="I982" s="58"/>
    </row>
    <row r="983" spans="2:9" ht="15.75" thickBot="1" x14ac:dyDescent="0.3">
      <c r="B983" s="72" t="str">
        <f t="shared" si="90"/>
        <v/>
      </c>
      <c r="C983" s="73" t="str">
        <f t="shared" si="91"/>
        <v/>
      </c>
      <c r="D983" s="76" t="str">
        <f t="shared" si="92"/>
        <v/>
      </c>
      <c r="E983" s="75" t="str">
        <f t="shared" si="93"/>
        <v/>
      </c>
      <c r="F983" s="75" t="str">
        <f t="shared" si="94"/>
        <v/>
      </c>
      <c r="G983" s="75" t="str">
        <f t="shared" si="95"/>
        <v/>
      </c>
      <c r="H983" s="58"/>
      <c r="I983" s="58"/>
    </row>
    <row r="984" spans="2:9" ht="15.75" thickBot="1" x14ac:dyDescent="0.3">
      <c r="B984" s="72" t="str">
        <f t="shared" si="90"/>
        <v/>
      </c>
      <c r="C984" s="73" t="str">
        <f t="shared" si="91"/>
        <v/>
      </c>
      <c r="D984" s="76" t="str">
        <f t="shared" si="92"/>
        <v/>
      </c>
      <c r="E984" s="75" t="str">
        <f t="shared" si="93"/>
        <v/>
      </c>
      <c r="F984" s="75" t="str">
        <f t="shared" si="94"/>
        <v/>
      </c>
      <c r="G984" s="75" t="str">
        <f t="shared" si="95"/>
        <v/>
      </c>
      <c r="H984" s="58"/>
      <c r="I984" s="58"/>
    </row>
    <row r="985" spans="2:9" ht="15.75" thickBot="1" x14ac:dyDescent="0.3">
      <c r="B985" s="72" t="str">
        <f t="shared" si="90"/>
        <v/>
      </c>
      <c r="C985" s="73" t="str">
        <f t="shared" si="91"/>
        <v/>
      </c>
      <c r="D985" s="76" t="str">
        <f t="shared" si="92"/>
        <v/>
      </c>
      <c r="E985" s="75" t="str">
        <f t="shared" si="93"/>
        <v/>
      </c>
      <c r="F985" s="75" t="str">
        <f t="shared" si="94"/>
        <v/>
      </c>
      <c r="G985" s="75" t="str">
        <f t="shared" si="95"/>
        <v/>
      </c>
      <c r="H985" s="58"/>
      <c r="I985" s="58"/>
    </row>
    <row r="986" spans="2:9" ht="15.75" thickBot="1" x14ac:dyDescent="0.3">
      <c r="B986" s="72" t="str">
        <f t="shared" si="90"/>
        <v/>
      </c>
      <c r="C986" s="73" t="str">
        <f t="shared" si="91"/>
        <v/>
      </c>
      <c r="D986" s="76" t="str">
        <f t="shared" si="92"/>
        <v/>
      </c>
      <c r="E986" s="75" t="str">
        <f t="shared" si="93"/>
        <v/>
      </c>
      <c r="F986" s="75" t="str">
        <f t="shared" si="94"/>
        <v/>
      </c>
      <c r="G986" s="75" t="str">
        <f t="shared" si="95"/>
        <v/>
      </c>
      <c r="H986" s="58"/>
      <c r="I986" s="58"/>
    </row>
    <row r="987" spans="2:9" ht="15.75" thickBot="1" x14ac:dyDescent="0.3">
      <c r="B987" s="72" t="str">
        <f t="shared" si="90"/>
        <v/>
      </c>
      <c r="C987" s="73" t="str">
        <f t="shared" si="91"/>
        <v/>
      </c>
      <c r="D987" s="76" t="str">
        <f t="shared" si="92"/>
        <v/>
      </c>
      <c r="E987" s="75" t="str">
        <f t="shared" si="93"/>
        <v/>
      </c>
      <c r="F987" s="75" t="str">
        <f t="shared" si="94"/>
        <v/>
      </c>
      <c r="G987" s="75" t="str">
        <f t="shared" si="95"/>
        <v/>
      </c>
      <c r="H987" s="58"/>
      <c r="I987" s="58"/>
    </row>
    <row r="988" spans="2:9" ht="15.75" thickBot="1" x14ac:dyDescent="0.3">
      <c r="B988" s="72" t="str">
        <f t="shared" si="90"/>
        <v/>
      </c>
      <c r="C988" s="73" t="str">
        <f t="shared" si="91"/>
        <v/>
      </c>
      <c r="D988" s="76" t="str">
        <f t="shared" si="92"/>
        <v/>
      </c>
      <c r="E988" s="75" t="str">
        <f t="shared" si="93"/>
        <v/>
      </c>
      <c r="F988" s="75" t="str">
        <f t="shared" si="94"/>
        <v/>
      </c>
      <c r="G988" s="75" t="str">
        <f t="shared" si="95"/>
        <v/>
      </c>
      <c r="H988" s="58"/>
      <c r="I988" s="58"/>
    </row>
    <row r="989" spans="2:9" ht="15.75" thickBot="1" x14ac:dyDescent="0.3">
      <c r="B989" s="72" t="str">
        <f t="shared" si="90"/>
        <v/>
      </c>
      <c r="C989" s="73" t="str">
        <f t="shared" si="91"/>
        <v/>
      </c>
      <c r="D989" s="76" t="str">
        <f t="shared" si="92"/>
        <v/>
      </c>
      <c r="E989" s="75" t="str">
        <f t="shared" si="93"/>
        <v/>
      </c>
      <c r="F989" s="75" t="str">
        <f t="shared" si="94"/>
        <v/>
      </c>
      <c r="G989" s="75" t="str">
        <f t="shared" si="95"/>
        <v/>
      </c>
      <c r="H989" s="58"/>
      <c r="I989" s="58"/>
    </row>
    <row r="990" spans="2:9" ht="15.75" thickBot="1" x14ac:dyDescent="0.3">
      <c r="B990" s="72" t="str">
        <f t="shared" si="90"/>
        <v/>
      </c>
      <c r="C990" s="73" t="str">
        <f t="shared" si="91"/>
        <v/>
      </c>
      <c r="D990" s="76" t="str">
        <f t="shared" si="92"/>
        <v/>
      </c>
      <c r="E990" s="75" t="str">
        <f t="shared" si="93"/>
        <v/>
      </c>
      <c r="F990" s="75" t="str">
        <f t="shared" si="94"/>
        <v/>
      </c>
      <c r="G990" s="75" t="str">
        <f t="shared" si="95"/>
        <v/>
      </c>
      <c r="H990" s="58"/>
      <c r="I990" s="58"/>
    </row>
    <row r="991" spans="2:9" ht="15.75" thickBot="1" x14ac:dyDescent="0.3">
      <c r="B991" s="72" t="str">
        <f t="shared" si="90"/>
        <v/>
      </c>
      <c r="C991" s="73" t="str">
        <f t="shared" si="91"/>
        <v/>
      </c>
      <c r="D991" s="76" t="str">
        <f t="shared" si="92"/>
        <v/>
      </c>
      <c r="E991" s="75" t="str">
        <f t="shared" si="93"/>
        <v/>
      </c>
      <c r="F991" s="75" t="str">
        <f t="shared" si="94"/>
        <v/>
      </c>
      <c r="G991" s="75" t="str">
        <f t="shared" si="95"/>
        <v/>
      </c>
      <c r="H991" s="58"/>
      <c r="I991" s="58"/>
    </row>
    <row r="992" spans="2:9" ht="15.75" thickBot="1" x14ac:dyDescent="0.3">
      <c r="B992" s="72" t="str">
        <f t="shared" si="90"/>
        <v/>
      </c>
      <c r="C992" s="73" t="str">
        <f t="shared" si="91"/>
        <v/>
      </c>
      <c r="D992" s="76" t="str">
        <f t="shared" si="92"/>
        <v/>
      </c>
      <c r="E992" s="75" t="str">
        <f t="shared" si="93"/>
        <v/>
      </c>
      <c r="F992" s="75" t="str">
        <f t="shared" si="94"/>
        <v/>
      </c>
      <c r="G992" s="75" t="str">
        <f t="shared" si="95"/>
        <v/>
      </c>
      <c r="H992" s="58"/>
      <c r="I992" s="58"/>
    </row>
    <row r="993" spans="2:9" ht="15.75" thickBot="1" x14ac:dyDescent="0.3">
      <c r="B993" s="72" t="str">
        <f t="shared" si="90"/>
        <v/>
      </c>
      <c r="C993" s="73" t="str">
        <f t="shared" si="91"/>
        <v/>
      </c>
      <c r="D993" s="76" t="str">
        <f t="shared" si="92"/>
        <v/>
      </c>
      <c r="E993" s="75" t="str">
        <f t="shared" si="93"/>
        <v/>
      </c>
      <c r="F993" s="75" t="str">
        <f t="shared" si="94"/>
        <v/>
      </c>
      <c r="G993" s="75" t="str">
        <f t="shared" si="95"/>
        <v/>
      </c>
      <c r="H993" s="58"/>
      <c r="I993" s="58"/>
    </row>
    <row r="994" spans="2:9" ht="15.75" thickBot="1" x14ac:dyDescent="0.3">
      <c r="B994" s="72" t="str">
        <f t="shared" si="90"/>
        <v/>
      </c>
      <c r="C994" s="73" t="str">
        <f t="shared" si="91"/>
        <v/>
      </c>
      <c r="D994" s="76" t="str">
        <f t="shared" si="92"/>
        <v/>
      </c>
      <c r="E994" s="75" t="str">
        <f t="shared" si="93"/>
        <v/>
      </c>
      <c r="F994" s="75" t="str">
        <f t="shared" si="94"/>
        <v/>
      </c>
      <c r="G994" s="75" t="str">
        <f t="shared" si="95"/>
        <v/>
      </c>
      <c r="H994" s="58"/>
      <c r="I994" s="58"/>
    </row>
    <row r="995" spans="2:9" ht="15.75" thickBot="1" x14ac:dyDescent="0.3">
      <c r="B995" s="72" t="str">
        <f t="shared" si="90"/>
        <v/>
      </c>
      <c r="C995" s="73" t="str">
        <f t="shared" si="91"/>
        <v/>
      </c>
      <c r="D995" s="76" t="str">
        <f t="shared" si="92"/>
        <v/>
      </c>
      <c r="E995" s="75" t="str">
        <f t="shared" si="93"/>
        <v/>
      </c>
      <c r="F995" s="75" t="str">
        <f t="shared" si="94"/>
        <v/>
      </c>
      <c r="G995" s="75" t="str">
        <f t="shared" si="95"/>
        <v/>
      </c>
      <c r="H995" s="58"/>
      <c r="I995" s="58"/>
    </row>
    <row r="996" spans="2:9" ht="15.75" thickBot="1" x14ac:dyDescent="0.3">
      <c r="B996" s="72" t="str">
        <f t="shared" si="90"/>
        <v/>
      </c>
      <c r="C996" s="73" t="str">
        <f t="shared" si="91"/>
        <v/>
      </c>
      <c r="D996" s="76" t="str">
        <f t="shared" si="92"/>
        <v/>
      </c>
      <c r="E996" s="75" t="str">
        <f t="shared" si="93"/>
        <v/>
      </c>
      <c r="F996" s="75" t="str">
        <f t="shared" si="94"/>
        <v/>
      </c>
      <c r="G996" s="75" t="str">
        <f t="shared" si="95"/>
        <v/>
      </c>
      <c r="H996" s="58"/>
      <c r="I996" s="58"/>
    </row>
    <row r="997" spans="2:9" ht="15.75" thickBot="1" x14ac:dyDescent="0.3">
      <c r="B997" s="72" t="str">
        <f t="shared" si="90"/>
        <v/>
      </c>
      <c r="C997" s="73" t="str">
        <f t="shared" si="91"/>
        <v/>
      </c>
      <c r="D997" s="76" t="str">
        <f t="shared" si="92"/>
        <v/>
      </c>
      <c r="E997" s="75" t="str">
        <f t="shared" si="93"/>
        <v/>
      </c>
      <c r="F997" s="75" t="str">
        <f t="shared" si="94"/>
        <v/>
      </c>
      <c r="G997" s="75" t="str">
        <f t="shared" si="95"/>
        <v/>
      </c>
      <c r="H997" s="58"/>
      <c r="I997" s="58"/>
    </row>
    <row r="998" spans="2:9" ht="15.75" thickBot="1" x14ac:dyDescent="0.3">
      <c r="B998" s="72" t="str">
        <f t="shared" si="90"/>
        <v/>
      </c>
      <c r="C998" s="73" t="str">
        <f t="shared" si="91"/>
        <v/>
      </c>
      <c r="D998" s="76" t="str">
        <f t="shared" si="92"/>
        <v/>
      </c>
      <c r="E998" s="75" t="str">
        <f t="shared" si="93"/>
        <v/>
      </c>
      <c r="F998" s="75" t="str">
        <f t="shared" si="94"/>
        <v/>
      </c>
      <c r="G998" s="75" t="str">
        <f t="shared" si="95"/>
        <v/>
      </c>
      <c r="H998" s="58"/>
      <c r="I998" s="58"/>
    </row>
    <row r="999" spans="2:9" ht="15.75" thickBot="1" x14ac:dyDescent="0.3">
      <c r="B999" s="72" t="str">
        <f t="shared" si="90"/>
        <v/>
      </c>
      <c r="C999" s="73" t="str">
        <f t="shared" si="91"/>
        <v/>
      </c>
      <c r="D999" s="76" t="str">
        <f t="shared" si="92"/>
        <v/>
      </c>
      <c r="E999" s="75" t="str">
        <f t="shared" si="93"/>
        <v/>
      </c>
      <c r="F999" s="75" t="str">
        <f t="shared" si="94"/>
        <v/>
      </c>
      <c r="G999" s="75" t="str">
        <f t="shared" si="95"/>
        <v/>
      </c>
      <c r="H999" s="58"/>
      <c r="I999" s="58"/>
    </row>
    <row r="1000" spans="2:9" ht="15.75" thickBot="1" x14ac:dyDescent="0.3">
      <c r="B1000" s="72" t="str">
        <f t="shared" si="90"/>
        <v/>
      </c>
      <c r="C1000" s="73" t="str">
        <f t="shared" si="91"/>
        <v/>
      </c>
      <c r="D1000" s="76" t="str">
        <f t="shared" si="92"/>
        <v/>
      </c>
      <c r="E1000" s="75" t="str">
        <f t="shared" si="93"/>
        <v/>
      </c>
      <c r="F1000" s="75" t="str">
        <f t="shared" si="94"/>
        <v/>
      </c>
      <c r="G1000" s="75" t="str">
        <f t="shared" si="95"/>
        <v/>
      </c>
      <c r="H1000" s="58"/>
      <c r="I1000" s="58"/>
    </row>
    <row r="1001" spans="2:9" ht="15.75" thickBot="1" x14ac:dyDescent="0.3">
      <c r="B1001" s="72" t="str">
        <f t="shared" si="90"/>
        <v/>
      </c>
      <c r="C1001" s="73" t="str">
        <f t="shared" si="91"/>
        <v/>
      </c>
      <c r="D1001" s="76" t="str">
        <f t="shared" si="92"/>
        <v/>
      </c>
      <c r="E1001" s="75" t="str">
        <f t="shared" si="93"/>
        <v/>
      </c>
      <c r="F1001" s="75" t="str">
        <f t="shared" si="94"/>
        <v/>
      </c>
      <c r="G1001" s="75" t="str">
        <f t="shared" si="95"/>
        <v/>
      </c>
      <c r="H1001" s="58"/>
      <c r="I1001" s="58"/>
    </row>
    <row r="1002" spans="2:9" ht="15.75" thickBot="1" x14ac:dyDescent="0.3">
      <c r="B1002" s="72" t="str">
        <f t="shared" si="90"/>
        <v/>
      </c>
      <c r="C1002" s="73" t="str">
        <f t="shared" si="91"/>
        <v/>
      </c>
      <c r="D1002" s="76" t="str">
        <f t="shared" si="92"/>
        <v/>
      </c>
      <c r="E1002" s="75" t="str">
        <f t="shared" si="93"/>
        <v/>
      </c>
      <c r="F1002" s="75" t="str">
        <f t="shared" si="94"/>
        <v/>
      </c>
      <c r="G1002" s="75" t="str">
        <f t="shared" si="95"/>
        <v/>
      </c>
      <c r="H1002" s="58"/>
      <c r="I1002" s="58"/>
    </row>
    <row r="1003" spans="2:9" ht="15.75" thickBot="1" x14ac:dyDescent="0.3">
      <c r="B1003" s="72" t="str">
        <f t="shared" si="90"/>
        <v/>
      </c>
      <c r="C1003" s="73" t="str">
        <f t="shared" si="91"/>
        <v/>
      </c>
      <c r="D1003" s="76" t="str">
        <f t="shared" si="92"/>
        <v/>
      </c>
      <c r="E1003" s="75" t="str">
        <f t="shared" si="93"/>
        <v/>
      </c>
      <c r="F1003" s="75" t="str">
        <f t="shared" si="94"/>
        <v/>
      </c>
      <c r="G1003" s="75" t="str">
        <f t="shared" si="95"/>
        <v/>
      </c>
      <c r="H1003" s="58"/>
      <c r="I1003" s="58"/>
    </row>
    <row r="1004" spans="2:9" ht="15.75" thickBot="1" x14ac:dyDescent="0.3">
      <c r="B1004" s="72" t="str">
        <f t="shared" si="90"/>
        <v/>
      </c>
      <c r="C1004" s="73" t="str">
        <f t="shared" si="91"/>
        <v/>
      </c>
      <c r="D1004" s="76" t="str">
        <f t="shared" si="92"/>
        <v/>
      </c>
      <c r="E1004" s="75" t="str">
        <f t="shared" si="93"/>
        <v/>
      </c>
      <c r="F1004" s="75" t="str">
        <f t="shared" si="94"/>
        <v/>
      </c>
      <c r="G1004" s="75" t="str">
        <f t="shared" si="95"/>
        <v/>
      </c>
      <c r="H1004" s="58"/>
      <c r="I1004" s="58"/>
    </row>
    <row r="1005" spans="2:9" ht="15.75" thickBot="1" x14ac:dyDescent="0.3">
      <c r="B1005" s="72" t="str">
        <f t="shared" si="90"/>
        <v/>
      </c>
      <c r="C1005" s="73" t="str">
        <f t="shared" si="91"/>
        <v/>
      </c>
      <c r="D1005" s="76" t="str">
        <f t="shared" si="92"/>
        <v/>
      </c>
      <c r="E1005" s="75" t="str">
        <f t="shared" si="93"/>
        <v/>
      </c>
      <c r="F1005" s="75" t="str">
        <f t="shared" si="94"/>
        <v/>
      </c>
      <c r="G1005" s="75" t="str">
        <f t="shared" si="95"/>
        <v/>
      </c>
      <c r="H1005" s="58"/>
      <c r="I1005" s="58"/>
    </row>
    <row r="1006" spans="2:9" ht="15.75" thickBot="1" x14ac:dyDescent="0.3">
      <c r="B1006" s="72" t="str">
        <f t="shared" si="90"/>
        <v/>
      </c>
      <c r="C1006" s="73" t="str">
        <f t="shared" si="91"/>
        <v/>
      </c>
      <c r="D1006" s="76" t="str">
        <f t="shared" si="92"/>
        <v/>
      </c>
      <c r="E1006" s="75" t="str">
        <f t="shared" si="93"/>
        <v/>
      </c>
      <c r="F1006" s="75" t="str">
        <f t="shared" si="94"/>
        <v/>
      </c>
      <c r="G1006" s="75" t="str">
        <f t="shared" si="95"/>
        <v/>
      </c>
      <c r="H1006" s="58"/>
      <c r="I1006" s="58"/>
    </row>
    <row r="1007" spans="2:9" ht="15.75" thickBot="1" x14ac:dyDescent="0.3">
      <c r="B1007" s="72" t="str">
        <f t="shared" si="90"/>
        <v/>
      </c>
      <c r="C1007" s="73" t="str">
        <f t="shared" si="91"/>
        <v/>
      </c>
      <c r="D1007" s="76" t="str">
        <f t="shared" si="92"/>
        <v/>
      </c>
      <c r="E1007" s="75" t="str">
        <f t="shared" si="93"/>
        <v/>
      </c>
      <c r="F1007" s="75" t="str">
        <f t="shared" si="94"/>
        <v/>
      </c>
      <c r="G1007" s="75" t="str">
        <f t="shared" si="95"/>
        <v/>
      </c>
      <c r="H1007" s="58"/>
      <c r="I1007" s="58"/>
    </row>
    <row r="1008" spans="2:9" ht="15.75" thickBot="1" x14ac:dyDescent="0.3">
      <c r="B1008" s="72" t="str">
        <f t="shared" si="90"/>
        <v/>
      </c>
      <c r="C1008" s="73" t="str">
        <f t="shared" si="91"/>
        <v/>
      </c>
      <c r="D1008" s="76" t="str">
        <f t="shared" si="92"/>
        <v/>
      </c>
      <c r="E1008" s="75" t="str">
        <f t="shared" si="93"/>
        <v/>
      </c>
      <c r="F1008" s="75" t="str">
        <f t="shared" si="94"/>
        <v/>
      </c>
      <c r="G1008" s="75" t="str">
        <f t="shared" si="95"/>
        <v/>
      </c>
      <c r="H1008" s="58"/>
      <c r="I1008" s="58"/>
    </row>
    <row r="1009" spans="2:9" ht="15.75" thickBot="1" x14ac:dyDescent="0.3">
      <c r="B1009" s="72" t="str">
        <f t="shared" si="90"/>
        <v/>
      </c>
      <c r="C1009" s="73" t="str">
        <f t="shared" si="91"/>
        <v/>
      </c>
      <c r="D1009" s="76" t="str">
        <f t="shared" si="92"/>
        <v/>
      </c>
      <c r="E1009" s="75" t="str">
        <f t="shared" si="93"/>
        <v/>
      </c>
      <c r="F1009" s="75" t="str">
        <f t="shared" si="94"/>
        <v/>
      </c>
      <c r="G1009" s="75" t="str">
        <f t="shared" si="95"/>
        <v/>
      </c>
      <c r="H1009" s="58"/>
      <c r="I1009" s="58"/>
    </row>
    <row r="1010" spans="2:9" ht="15.75" thickBot="1" x14ac:dyDescent="0.3">
      <c r="B1010" s="72" t="str">
        <f t="shared" si="90"/>
        <v/>
      </c>
      <c r="C1010" s="73" t="str">
        <f t="shared" si="91"/>
        <v/>
      </c>
      <c r="D1010" s="76" t="str">
        <f t="shared" si="92"/>
        <v/>
      </c>
      <c r="E1010" s="75" t="str">
        <f t="shared" si="93"/>
        <v/>
      </c>
      <c r="F1010" s="75" t="str">
        <f t="shared" si="94"/>
        <v/>
      </c>
      <c r="G1010" s="75" t="str">
        <f t="shared" si="95"/>
        <v/>
      </c>
      <c r="H1010" s="58"/>
      <c r="I1010" s="58"/>
    </row>
    <row r="1011" spans="2:9" ht="15.75" thickBot="1" x14ac:dyDescent="0.3">
      <c r="B1011" s="72" t="str">
        <f t="shared" si="90"/>
        <v/>
      </c>
      <c r="C1011" s="73" t="str">
        <f t="shared" si="91"/>
        <v/>
      </c>
      <c r="D1011" s="76" t="str">
        <f t="shared" si="92"/>
        <v/>
      </c>
      <c r="E1011" s="75" t="str">
        <f t="shared" si="93"/>
        <v/>
      </c>
      <c r="F1011" s="75" t="str">
        <f t="shared" si="94"/>
        <v/>
      </c>
      <c r="G1011" s="75" t="str">
        <f t="shared" si="95"/>
        <v/>
      </c>
      <c r="H1011" s="58"/>
      <c r="I1011" s="58"/>
    </row>
    <row r="1012" spans="2:9" ht="15.75" thickBot="1" x14ac:dyDescent="0.3">
      <c r="B1012" s="72" t="str">
        <f t="shared" si="90"/>
        <v/>
      </c>
      <c r="C1012" s="73" t="str">
        <f t="shared" si="91"/>
        <v/>
      </c>
      <c r="D1012" s="76" t="str">
        <f t="shared" si="92"/>
        <v/>
      </c>
      <c r="E1012" s="75" t="str">
        <f t="shared" si="93"/>
        <v/>
      </c>
      <c r="F1012" s="75" t="str">
        <f t="shared" si="94"/>
        <v/>
      </c>
      <c r="G1012" s="75" t="str">
        <f t="shared" si="95"/>
        <v/>
      </c>
      <c r="H1012" s="58"/>
      <c r="I1012" s="58"/>
    </row>
    <row r="1013" spans="2:9" ht="15.75" thickBot="1" x14ac:dyDescent="0.3">
      <c r="B1013" s="72" t="str">
        <f t="shared" si="90"/>
        <v/>
      </c>
      <c r="C1013" s="73" t="str">
        <f t="shared" si="91"/>
        <v/>
      </c>
      <c r="D1013" s="76" t="str">
        <f t="shared" si="92"/>
        <v/>
      </c>
      <c r="E1013" s="75" t="str">
        <f t="shared" si="93"/>
        <v/>
      </c>
      <c r="F1013" s="75" t="str">
        <f t="shared" si="94"/>
        <v/>
      </c>
      <c r="G1013" s="75" t="str">
        <f t="shared" si="95"/>
        <v/>
      </c>
      <c r="H1013" s="58"/>
      <c r="I1013" s="58"/>
    </row>
    <row r="1014" spans="2:9" ht="15.75" thickBot="1" x14ac:dyDescent="0.3">
      <c r="B1014" s="72" t="str">
        <f t="shared" si="90"/>
        <v/>
      </c>
      <c r="C1014" s="73" t="str">
        <f t="shared" si="91"/>
        <v/>
      </c>
      <c r="D1014" s="76" t="str">
        <f t="shared" si="92"/>
        <v/>
      </c>
      <c r="E1014" s="75" t="str">
        <f t="shared" si="93"/>
        <v/>
      </c>
      <c r="F1014" s="75" t="str">
        <f t="shared" si="94"/>
        <v/>
      </c>
      <c r="G1014" s="75" t="str">
        <f t="shared" si="95"/>
        <v/>
      </c>
      <c r="H1014" s="58"/>
      <c r="I1014" s="58"/>
    </row>
    <row r="1015" spans="2:9" ht="15.75" thickBot="1" x14ac:dyDescent="0.3">
      <c r="B1015" s="72" t="str">
        <f t="shared" si="90"/>
        <v/>
      </c>
      <c r="C1015" s="73" t="str">
        <f t="shared" si="91"/>
        <v/>
      </c>
      <c r="D1015" s="76" t="str">
        <f t="shared" si="92"/>
        <v/>
      </c>
      <c r="E1015" s="75" t="str">
        <f t="shared" si="93"/>
        <v/>
      </c>
      <c r="F1015" s="75" t="str">
        <f t="shared" si="94"/>
        <v/>
      </c>
      <c r="G1015" s="75" t="str">
        <f t="shared" si="95"/>
        <v/>
      </c>
      <c r="H1015" s="58"/>
      <c r="I1015" s="58"/>
    </row>
    <row r="1016" spans="2:9" ht="15.75" thickBot="1" x14ac:dyDescent="0.3">
      <c r="B1016" s="72" t="str">
        <f t="shared" si="90"/>
        <v/>
      </c>
      <c r="C1016" s="73" t="str">
        <f t="shared" si="91"/>
        <v/>
      </c>
      <c r="D1016" s="76" t="str">
        <f t="shared" si="92"/>
        <v/>
      </c>
      <c r="E1016" s="75" t="str">
        <f t="shared" si="93"/>
        <v/>
      </c>
      <c r="F1016" s="75" t="str">
        <f t="shared" si="94"/>
        <v/>
      </c>
      <c r="G1016" s="75" t="str">
        <f t="shared" si="95"/>
        <v/>
      </c>
      <c r="H1016" s="58"/>
      <c r="I1016" s="58"/>
    </row>
    <row r="1017" spans="2:9" ht="15.75" thickBot="1" x14ac:dyDescent="0.3">
      <c r="B1017" s="72" t="str">
        <f t="shared" si="90"/>
        <v/>
      </c>
      <c r="C1017" s="73" t="str">
        <f t="shared" si="91"/>
        <v/>
      </c>
      <c r="D1017" s="76" t="str">
        <f t="shared" si="92"/>
        <v/>
      </c>
      <c r="E1017" s="75" t="str">
        <f t="shared" si="93"/>
        <v/>
      </c>
      <c r="F1017" s="75" t="str">
        <f t="shared" si="94"/>
        <v/>
      </c>
      <c r="G1017" s="75" t="str">
        <f t="shared" si="95"/>
        <v/>
      </c>
      <c r="H1017" s="58"/>
      <c r="I1017" s="58"/>
    </row>
    <row r="1018" spans="2:9" ht="15.75" thickBot="1" x14ac:dyDescent="0.3">
      <c r="B1018" s="72" t="str">
        <f t="shared" si="90"/>
        <v/>
      </c>
      <c r="C1018" s="73" t="str">
        <f t="shared" si="91"/>
        <v/>
      </c>
      <c r="D1018" s="76" t="str">
        <f t="shared" si="92"/>
        <v/>
      </c>
      <c r="E1018" s="75" t="str">
        <f t="shared" si="93"/>
        <v/>
      </c>
      <c r="F1018" s="75" t="str">
        <f t="shared" si="94"/>
        <v/>
      </c>
      <c r="G1018" s="75" t="str">
        <f t="shared" si="95"/>
        <v/>
      </c>
      <c r="H1018" s="58"/>
      <c r="I1018" s="58"/>
    </row>
    <row r="1019" spans="2:9" ht="15.75" thickBot="1" x14ac:dyDescent="0.3">
      <c r="B1019" s="72" t="str">
        <f t="shared" si="90"/>
        <v/>
      </c>
      <c r="C1019" s="73" t="str">
        <f t="shared" si="91"/>
        <v/>
      </c>
      <c r="D1019" s="76" t="str">
        <f t="shared" si="92"/>
        <v/>
      </c>
      <c r="E1019" s="75" t="str">
        <f t="shared" si="93"/>
        <v/>
      </c>
      <c r="F1019" s="75" t="str">
        <f t="shared" si="94"/>
        <v/>
      </c>
      <c r="G1019" s="75" t="str">
        <f t="shared" si="95"/>
        <v/>
      </c>
      <c r="H1019" s="58"/>
      <c r="I1019" s="58"/>
    </row>
    <row r="1020" spans="2:9" ht="15.75" thickBot="1" x14ac:dyDescent="0.3">
      <c r="B1020" s="72" t="str">
        <f t="shared" si="90"/>
        <v/>
      </c>
      <c r="C1020" s="73" t="str">
        <f t="shared" si="91"/>
        <v/>
      </c>
      <c r="D1020" s="76" t="str">
        <f t="shared" si="92"/>
        <v/>
      </c>
      <c r="E1020" s="75" t="str">
        <f t="shared" si="93"/>
        <v/>
      </c>
      <c r="F1020" s="75" t="str">
        <f t="shared" si="94"/>
        <v/>
      </c>
      <c r="G1020" s="75" t="str">
        <f t="shared" si="95"/>
        <v/>
      </c>
      <c r="H1020" s="58"/>
      <c r="I1020" s="58"/>
    </row>
    <row r="1021" spans="2:9" ht="15.75" thickBot="1" x14ac:dyDescent="0.3">
      <c r="B1021" s="72" t="str">
        <f t="shared" si="90"/>
        <v/>
      </c>
      <c r="C1021" s="73" t="str">
        <f t="shared" si="91"/>
        <v/>
      </c>
      <c r="D1021" s="76" t="str">
        <f t="shared" si="92"/>
        <v/>
      </c>
      <c r="E1021" s="75" t="str">
        <f t="shared" si="93"/>
        <v/>
      </c>
      <c r="F1021" s="75" t="str">
        <f t="shared" si="94"/>
        <v/>
      </c>
      <c r="G1021" s="75" t="str">
        <f t="shared" si="95"/>
        <v/>
      </c>
      <c r="H1021" s="58"/>
      <c r="I1021" s="58"/>
    </row>
    <row r="1022" spans="2:9" ht="15.75" thickBot="1" x14ac:dyDescent="0.3">
      <c r="B1022" s="72" t="str">
        <f t="shared" si="90"/>
        <v/>
      </c>
      <c r="C1022" s="73" t="str">
        <f t="shared" si="91"/>
        <v/>
      </c>
      <c r="D1022" s="76" t="str">
        <f t="shared" si="92"/>
        <v/>
      </c>
      <c r="E1022" s="75" t="str">
        <f t="shared" si="93"/>
        <v/>
      </c>
      <c r="F1022" s="75" t="str">
        <f t="shared" si="94"/>
        <v/>
      </c>
      <c r="G1022" s="75" t="str">
        <f t="shared" si="95"/>
        <v/>
      </c>
      <c r="H1022" s="58"/>
      <c r="I1022" s="58"/>
    </row>
    <row r="1023" spans="2:9" ht="15.75" thickBot="1" x14ac:dyDescent="0.3">
      <c r="B1023" s="72" t="str">
        <f t="shared" si="90"/>
        <v/>
      </c>
      <c r="C1023" s="73" t="str">
        <f t="shared" si="91"/>
        <v/>
      </c>
      <c r="D1023" s="76" t="str">
        <f t="shared" si="92"/>
        <v/>
      </c>
      <c r="E1023" s="75" t="str">
        <f t="shared" si="93"/>
        <v/>
      </c>
      <c r="F1023" s="75" t="str">
        <f t="shared" si="94"/>
        <v/>
      </c>
      <c r="G1023" s="75" t="str">
        <f t="shared" si="95"/>
        <v/>
      </c>
      <c r="H1023" s="58"/>
      <c r="I1023" s="58"/>
    </row>
    <row r="1024" spans="2:9" ht="15.75" thickBot="1" x14ac:dyDescent="0.3">
      <c r="B1024" s="72" t="str">
        <f t="shared" si="90"/>
        <v/>
      </c>
      <c r="C1024" s="73" t="str">
        <f t="shared" si="91"/>
        <v/>
      </c>
      <c r="D1024" s="76" t="str">
        <f t="shared" si="92"/>
        <v/>
      </c>
      <c r="E1024" s="75" t="str">
        <f t="shared" si="93"/>
        <v/>
      </c>
      <c r="F1024" s="75" t="str">
        <f t="shared" si="94"/>
        <v/>
      </c>
      <c r="G1024" s="75" t="str">
        <f t="shared" si="95"/>
        <v/>
      </c>
      <c r="H1024" s="58"/>
      <c r="I1024" s="58"/>
    </row>
    <row r="1025" spans="2:9" ht="15.75" thickBot="1" x14ac:dyDescent="0.3">
      <c r="B1025" s="72" t="str">
        <f t="shared" si="90"/>
        <v/>
      </c>
      <c r="C1025" s="73" t="str">
        <f t="shared" si="91"/>
        <v/>
      </c>
      <c r="D1025" s="76" t="str">
        <f t="shared" si="92"/>
        <v/>
      </c>
      <c r="E1025" s="75" t="str">
        <f t="shared" si="93"/>
        <v/>
      </c>
      <c r="F1025" s="75" t="str">
        <f t="shared" si="94"/>
        <v/>
      </c>
      <c r="G1025" s="75" t="str">
        <f t="shared" si="95"/>
        <v/>
      </c>
      <c r="H1025" s="58"/>
      <c r="I1025" s="58"/>
    </row>
    <row r="1026" spans="2:9" ht="15.75" thickBot="1" x14ac:dyDescent="0.3">
      <c r="B1026" s="72" t="str">
        <f t="shared" si="90"/>
        <v/>
      </c>
      <c r="C1026" s="73" t="str">
        <f t="shared" si="91"/>
        <v/>
      </c>
      <c r="D1026" s="76" t="str">
        <f t="shared" si="92"/>
        <v/>
      </c>
      <c r="E1026" s="75" t="str">
        <f t="shared" si="93"/>
        <v/>
      </c>
      <c r="F1026" s="75" t="str">
        <f t="shared" si="94"/>
        <v/>
      </c>
      <c r="G1026" s="75" t="str">
        <f t="shared" si="95"/>
        <v/>
      </c>
      <c r="H1026" s="58"/>
      <c r="I1026" s="58"/>
    </row>
    <row r="1027" spans="2:9" ht="15.75" thickBot="1" x14ac:dyDescent="0.3">
      <c r="B1027" s="72" t="str">
        <f t="shared" si="90"/>
        <v/>
      </c>
      <c r="C1027" s="73" t="str">
        <f t="shared" si="91"/>
        <v/>
      </c>
      <c r="D1027" s="76" t="str">
        <f t="shared" si="92"/>
        <v/>
      </c>
      <c r="E1027" s="75" t="str">
        <f t="shared" si="93"/>
        <v/>
      </c>
      <c r="F1027" s="75" t="str">
        <f t="shared" si="94"/>
        <v/>
      </c>
      <c r="G1027" s="75" t="str">
        <f t="shared" si="95"/>
        <v/>
      </c>
      <c r="H1027" s="58"/>
      <c r="I1027" s="58"/>
    </row>
    <row r="1028" spans="2:9" ht="15.75" thickBot="1" x14ac:dyDescent="0.3">
      <c r="B1028" s="72" t="str">
        <f t="shared" si="90"/>
        <v/>
      </c>
      <c r="C1028" s="73" t="str">
        <f t="shared" si="91"/>
        <v/>
      </c>
      <c r="D1028" s="76" t="str">
        <f t="shared" si="92"/>
        <v/>
      </c>
      <c r="E1028" s="75" t="str">
        <f t="shared" si="93"/>
        <v/>
      </c>
      <c r="F1028" s="75" t="str">
        <f t="shared" si="94"/>
        <v/>
      </c>
      <c r="G1028" s="75" t="str">
        <f t="shared" si="95"/>
        <v/>
      </c>
      <c r="H1028" s="58"/>
      <c r="I1028" s="58"/>
    </row>
    <row r="1029" spans="2:9" ht="15.75" thickBot="1" x14ac:dyDescent="0.3">
      <c r="B1029" s="72" t="str">
        <f t="shared" si="90"/>
        <v/>
      </c>
      <c r="C1029" s="73" t="str">
        <f t="shared" si="91"/>
        <v/>
      </c>
      <c r="D1029" s="76" t="str">
        <f t="shared" si="92"/>
        <v/>
      </c>
      <c r="E1029" s="75" t="str">
        <f t="shared" si="93"/>
        <v/>
      </c>
      <c r="F1029" s="75" t="str">
        <f t="shared" si="94"/>
        <v/>
      </c>
      <c r="G1029" s="75" t="str">
        <f t="shared" si="95"/>
        <v/>
      </c>
      <c r="H1029" s="58"/>
      <c r="I1029" s="58"/>
    </row>
    <row r="1030" spans="2:9" ht="15.75" thickBot="1" x14ac:dyDescent="0.3">
      <c r="B1030" s="72" t="str">
        <f t="shared" si="90"/>
        <v/>
      </c>
      <c r="C1030" s="73" t="str">
        <f t="shared" si="91"/>
        <v/>
      </c>
      <c r="D1030" s="76" t="str">
        <f t="shared" si="92"/>
        <v/>
      </c>
      <c r="E1030" s="75" t="str">
        <f t="shared" si="93"/>
        <v/>
      </c>
      <c r="F1030" s="75" t="str">
        <f t="shared" si="94"/>
        <v/>
      </c>
      <c r="G1030" s="75" t="str">
        <f t="shared" si="95"/>
        <v/>
      </c>
      <c r="H1030" s="58"/>
      <c r="I1030" s="58"/>
    </row>
    <row r="1031" spans="2:9" ht="15.75" thickBot="1" x14ac:dyDescent="0.3">
      <c r="B1031" s="72" t="str">
        <f t="shared" si="90"/>
        <v/>
      </c>
      <c r="C1031" s="73" t="str">
        <f t="shared" si="91"/>
        <v/>
      </c>
      <c r="D1031" s="76" t="str">
        <f t="shared" si="92"/>
        <v/>
      </c>
      <c r="E1031" s="75" t="str">
        <f t="shared" si="93"/>
        <v/>
      </c>
      <c r="F1031" s="75" t="str">
        <f t="shared" si="94"/>
        <v/>
      </c>
      <c r="G1031" s="75" t="str">
        <f t="shared" si="95"/>
        <v/>
      </c>
      <c r="H1031" s="58"/>
      <c r="I1031" s="58"/>
    </row>
    <row r="1032" spans="2:9" ht="15.75" thickBot="1" x14ac:dyDescent="0.3">
      <c r="B1032" s="72" t="str">
        <f t="shared" si="90"/>
        <v/>
      </c>
      <c r="C1032" s="73" t="str">
        <f t="shared" si="91"/>
        <v/>
      </c>
      <c r="D1032" s="76" t="str">
        <f t="shared" si="92"/>
        <v/>
      </c>
      <c r="E1032" s="75" t="str">
        <f t="shared" si="93"/>
        <v/>
      </c>
      <c r="F1032" s="75" t="str">
        <f t="shared" si="94"/>
        <v/>
      </c>
      <c r="G1032" s="75" t="str">
        <f t="shared" si="95"/>
        <v/>
      </c>
      <c r="H1032" s="58"/>
      <c r="I1032" s="58"/>
    </row>
    <row r="1033" spans="2:9" ht="15.75" thickBot="1" x14ac:dyDescent="0.3">
      <c r="B1033" s="72" t="str">
        <f t="shared" si="90"/>
        <v/>
      </c>
      <c r="C1033" s="73" t="str">
        <f t="shared" si="91"/>
        <v/>
      </c>
      <c r="D1033" s="76" t="str">
        <f t="shared" si="92"/>
        <v/>
      </c>
      <c r="E1033" s="75" t="str">
        <f t="shared" si="93"/>
        <v/>
      </c>
      <c r="F1033" s="75" t="str">
        <f t="shared" si="94"/>
        <v/>
      </c>
      <c r="G1033" s="75" t="str">
        <f t="shared" si="95"/>
        <v/>
      </c>
      <c r="H1033" s="58"/>
      <c r="I1033" s="58"/>
    </row>
    <row r="1034" spans="2:9" ht="15.75" thickBot="1" x14ac:dyDescent="0.3">
      <c r="B1034" s="72" t="str">
        <f t="shared" si="90"/>
        <v/>
      </c>
      <c r="C1034" s="73" t="str">
        <f t="shared" si="91"/>
        <v/>
      </c>
      <c r="D1034" s="76" t="str">
        <f t="shared" si="92"/>
        <v/>
      </c>
      <c r="E1034" s="75" t="str">
        <f t="shared" si="93"/>
        <v/>
      </c>
      <c r="F1034" s="75" t="str">
        <f t="shared" si="94"/>
        <v/>
      </c>
      <c r="G1034" s="75" t="str">
        <f t="shared" si="95"/>
        <v/>
      </c>
      <c r="H1034" s="58"/>
      <c r="I1034" s="58"/>
    </row>
    <row r="1035" spans="2:9" ht="15.75" thickBot="1" x14ac:dyDescent="0.3">
      <c r="B1035" s="72" t="str">
        <f t="shared" si="90"/>
        <v/>
      </c>
      <c r="C1035" s="73" t="str">
        <f t="shared" si="91"/>
        <v/>
      </c>
      <c r="D1035" s="76" t="str">
        <f t="shared" si="92"/>
        <v/>
      </c>
      <c r="E1035" s="75" t="str">
        <f t="shared" si="93"/>
        <v/>
      </c>
      <c r="F1035" s="75" t="str">
        <f t="shared" si="94"/>
        <v/>
      </c>
      <c r="G1035" s="75" t="str">
        <f t="shared" si="95"/>
        <v/>
      </c>
      <c r="H1035" s="58"/>
      <c r="I1035" s="58"/>
    </row>
    <row r="1036" spans="2:9" ht="15.75" thickBot="1" x14ac:dyDescent="0.3">
      <c r="B1036" s="72" t="str">
        <f t="shared" si="90"/>
        <v/>
      </c>
      <c r="C1036" s="73" t="str">
        <f t="shared" si="91"/>
        <v/>
      </c>
      <c r="D1036" s="76" t="str">
        <f t="shared" si="92"/>
        <v/>
      </c>
      <c r="E1036" s="75" t="str">
        <f t="shared" si="93"/>
        <v/>
      </c>
      <c r="F1036" s="75" t="str">
        <f t="shared" si="94"/>
        <v/>
      </c>
      <c r="G1036" s="75" t="str">
        <f t="shared" si="95"/>
        <v/>
      </c>
      <c r="H1036" s="58"/>
      <c r="I1036" s="58"/>
    </row>
    <row r="1037" spans="2:9" ht="15.75" thickBot="1" x14ac:dyDescent="0.3">
      <c r="B1037" s="72" t="str">
        <f t="shared" si="90"/>
        <v/>
      </c>
      <c r="C1037" s="73" t="str">
        <f t="shared" si="91"/>
        <v/>
      </c>
      <c r="D1037" s="76" t="str">
        <f t="shared" si="92"/>
        <v/>
      </c>
      <c r="E1037" s="75" t="str">
        <f t="shared" si="93"/>
        <v/>
      </c>
      <c r="F1037" s="75" t="str">
        <f t="shared" si="94"/>
        <v/>
      </c>
      <c r="G1037" s="75" t="str">
        <f t="shared" si="95"/>
        <v/>
      </c>
      <c r="H1037" s="58"/>
      <c r="I1037" s="58"/>
    </row>
    <row r="1038" spans="2:9" ht="15.75" thickBot="1" x14ac:dyDescent="0.3">
      <c r="B1038" s="72" t="str">
        <f t="shared" si="90"/>
        <v/>
      </c>
      <c r="C1038" s="73" t="str">
        <f t="shared" si="91"/>
        <v/>
      </c>
      <c r="D1038" s="76" t="str">
        <f t="shared" si="92"/>
        <v/>
      </c>
      <c r="E1038" s="75" t="str">
        <f t="shared" si="93"/>
        <v/>
      </c>
      <c r="F1038" s="75" t="str">
        <f t="shared" si="94"/>
        <v/>
      </c>
      <c r="G1038" s="75" t="str">
        <f t="shared" si="95"/>
        <v/>
      </c>
      <c r="H1038" s="58"/>
      <c r="I1038" s="58"/>
    </row>
    <row r="1039" spans="2:9" ht="15.75" thickBot="1" x14ac:dyDescent="0.3">
      <c r="B1039" s="72" t="str">
        <f t="shared" si="90"/>
        <v/>
      </c>
      <c r="C1039" s="73" t="str">
        <f t="shared" si="91"/>
        <v/>
      </c>
      <c r="D1039" s="76" t="str">
        <f t="shared" si="92"/>
        <v/>
      </c>
      <c r="E1039" s="75" t="str">
        <f t="shared" si="93"/>
        <v/>
      </c>
      <c r="F1039" s="75" t="str">
        <f t="shared" si="94"/>
        <v/>
      </c>
      <c r="G1039" s="75" t="str">
        <f t="shared" si="95"/>
        <v/>
      </c>
      <c r="H1039" s="58"/>
      <c r="I1039" s="58"/>
    </row>
    <row r="1040" spans="2:9" ht="15.75" thickBot="1" x14ac:dyDescent="0.3">
      <c r="B1040" s="72" t="str">
        <f t="shared" si="90"/>
        <v/>
      </c>
      <c r="C1040" s="73" t="str">
        <f t="shared" si="91"/>
        <v/>
      </c>
      <c r="D1040" s="76" t="str">
        <f t="shared" si="92"/>
        <v/>
      </c>
      <c r="E1040" s="75" t="str">
        <f t="shared" si="93"/>
        <v/>
      </c>
      <c r="F1040" s="75" t="str">
        <f t="shared" si="94"/>
        <v/>
      </c>
      <c r="G1040" s="75" t="str">
        <f t="shared" si="95"/>
        <v/>
      </c>
      <c r="H1040" s="58"/>
      <c r="I1040" s="58"/>
    </row>
    <row r="1041" spans="2:9" ht="15.75" thickBot="1" x14ac:dyDescent="0.3">
      <c r="B1041" s="72" t="str">
        <f t="shared" si="90"/>
        <v/>
      </c>
      <c r="C1041" s="73" t="str">
        <f t="shared" si="91"/>
        <v/>
      </c>
      <c r="D1041" s="76" t="str">
        <f t="shared" si="92"/>
        <v/>
      </c>
      <c r="E1041" s="75" t="str">
        <f t="shared" si="93"/>
        <v/>
      </c>
      <c r="F1041" s="75" t="str">
        <f t="shared" si="94"/>
        <v/>
      </c>
      <c r="G1041" s="75" t="str">
        <f t="shared" si="95"/>
        <v/>
      </c>
      <c r="H1041" s="58"/>
      <c r="I1041" s="58"/>
    </row>
    <row r="1042" spans="2:9" ht="15.75" thickBot="1" x14ac:dyDescent="0.3">
      <c r="B1042" s="72" t="str">
        <f t="shared" si="90"/>
        <v/>
      </c>
      <c r="C1042" s="73" t="str">
        <f t="shared" si="91"/>
        <v/>
      </c>
      <c r="D1042" s="76" t="str">
        <f t="shared" si="92"/>
        <v/>
      </c>
      <c r="E1042" s="75" t="str">
        <f t="shared" si="93"/>
        <v/>
      </c>
      <c r="F1042" s="75" t="str">
        <f t="shared" si="94"/>
        <v/>
      </c>
      <c r="G1042" s="75" t="str">
        <f t="shared" si="95"/>
        <v/>
      </c>
      <c r="H1042" s="58"/>
      <c r="I1042" s="58"/>
    </row>
    <row r="1043" spans="2:9" ht="15.75" thickBot="1" x14ac:dyDescent="0.3">
      <c r="B1043" s="72" t="str">
        <f t="shared" ref="B1043:B1106" si="96">IFERROR(IF(G1042&lt;=0,"",B1042+1),"")</f>
        <v/>
      </c>
      <c r="C1043" s="73" t="str">
        <f t="shared" ref="C1043:C1106" si="97">IF($E$9="End of the Period",IF(B1043="","",IF(OR(payment_frequency="Weekly",payment_frequency="Bi-weekly",payment_frequency="Semi-monthly"),first_payment_date+B1043*VLOOKUP(payment_frequency,periodic_table,2,0),EDATE(first_payment_date,B1043*VLOOKUP(payment_frequency,periodic_table,2,0)))),IF(B1043="","",IF(OR(payment_frequency="Weekly",payment_frequency="Bi-weekly",payment_frequency="Semi-monthly"),first_payment_date+(B1043-1)*VLOOKUP(payment_frequency,periodic_table,2,0),EDATE(first_payment_date,(B1043-1)*VLOOKUP(payment_frequency,periodic_table,2,0)))))</f>
        <v/>
      </c>
      <c r="D1043" s="76" t="str">
        <f t="shared" ref="D1043:D1106" si="98">IF(B1043="","",IF(G1042&lt;payment,G1042*(1+rate),payment))</f>
        <v/>
      </c>
      <c r="E1043" s="75" t="str">
        <f t="shared" ref="E1043:E1106" si="99">IF(AND(payment_type=1,B1043=1),0,IF(B1043="","",G1042*rate))</f>
        <v/>
      </c>
      <c r="F1043" s="75" t="str">
        <f t="shared" si="94"/>
        <v/>
      </c>
      <c r="G1043" s="75" t="str">
        <f t="shared" si="95"/>
        <v/>
      </c>
      <c r="H1043" s="58"/>
      <c r="I1043" s="58"/>
    </row>
    <row r="1044" spans="2:9" ht="15.75" thickBot="1" x14ac:dyDescent="0.3">
      <c r="B1044" s="72" t="str">
        <f t="shared" si="96"/>
        <v/>
      </c>
      <c r="C1044" s="73" t="str">
        <f t="shared" si="97"/>
        <v/>
      </c>
      <c r="D1044" s="76" t="str">
        <f t="shared" si="98"/>
        <v/>
      </c>
      <c r="E1044" s="75" t="str">
        <f t="shared" si="99"/>
        <v/>
      </c>
      <c r="F1044" s="75" t="str">
        <f t="shared" ref="F1044:F1107" si="100">IF(B1044="","",D1044-E1044)</f>
        <v/>
      </c>
      <c r="G1044" s="75" t="str">
        <f t="shared" ref="G1044:G1107" si="101">IFERROR(IF(F1044&lt;=0,"",G1043-F1044),"")</f>
        <v/>
      </c>
      <c r="H1044" s="58"/>
      <c r="I1044" s="58"/>
    </row>
    <row r="1045" spans="2:9" ht="15.75" thickBot="1" x14ac:dyDescent="0.3">
      <c r="B1045" s="72" t="str">
        <f t="shared" si="96"/>
        <v/>
      </c>
      <c r="C1045" s="73" t="str">
        <f t="shared" si="97"/>
        <v/>
      </c>
      <c r="D1045" s="76" t="str">
        <f t="shared" si="98"/>
        <v/>
      </c>
      <c r="E1045" s="75" t="str">
        <f t="shared" si="99"/>
        <v/>
      </c>
      <c r="F1045" s="75" t="str">
        <f t="shared" si="100"/>
        <v/>
      </c>
      <c r="G1045" s="75" t="str">
        <f t="shared" si="101"/>
        <v/>
      </c>
      <c r="H1045" s="58"/>
      <c r="I1045" s="58"/>
    </row>
    <row r="1046" spans="2:9" ht="15.75" thickBot="1" x14ac:dyDescent="0.3">
      <c r="B1046" s="72" t="str">
        <f t="shared" si="96"/>
        <v/>
      </c>
      <c r="C1046" s="73" t="str">
        <f t="shared" si="97"/>
        <v/>
      </c>
      <c r="D1046" s="76" t="str">
        <f t="shared" si="98"/>
        <v/>
      </c>
      <c r="E1046" s="75" t="str">
        <f t="shared" si="99"/>
        <v/>
      </c>
      <c r="F1046" s="75" t="str">
        <f t="shared" si="100"/>
        <v/>
      </c>
      <c r="G1046" s="75" t="str">
        <f t="shared" si="101"/>
        <v/>
      </c>
      <c r="H1046" s="58"/>
      <c r="I1046" s="58"/>
    </row>
    <row r="1047" spans="2:9" ht="15.75" thickBot="1" x14ac:dyDescent="0.3">
      <c r="B1047" s="72" t="str">
        <f t="shared" si="96"/>
        <v/>
      </c>
      <c r="C1047" s="73" t="str">
        <f t="shared" si="97"/>
        <v/>
      </c>
      <c r="D1047" s="76" t="str">
        <f t="shared" si="98"/>
        <v/>
      </c>
      <c r="E1047" s="75" t="str">
        <f t="shared" si="99"/>
        <v/>
      </c>
      <c r="F1047" s="75" t="str">
        <f t="shared" si="100"/>
        <v/>
      </c>
      <c r="G1047" s="75" t="str">
        <f t="shared" si="101"/>
        <v/>
      </c>
      <c r="H1047" s="58"/>
      <c r="I1047" s="58"/>
    </row>
    <row r="1048" spans="2:9" ht="15.75" thickBot="1" x14ac:dyDescent="0.3">
      <c r="B1048" s="72" t="str">
        <f t="shared" si="96"/>
        <v/>
      </c>
      <c r="C1048" s="73" t="str">
        <f t="shared" si="97"/>
        <v/>
      </c>
      <c r="D1048" s="76" t="str">
        <f t="shared" si="98"/>
        <v/>
      </c>
      <c r="E1048" s="75" t="str">
        <f t="shared" si="99"/>
        <v/>
      </c>
      <c r="F1048" s="75" t="str">
        <f t="shared" si="100"/>
        <v/>
      </c>
      <c r="G1048" s="75" t="str">
        <f t="shared" si="101"/>
        <v/>
      </c>
      <c r="H1048" s="58"/>
      <c r="I1048" s="58"/>
    </row>
    <row r="1049" spans="2:9" ht="15.75" thickBot="1" x14ac:dyDescent="0.3">
      <c r="B1049" s="72" t="str">
        <f t="shared" si="96"/>
        <v/>
      </c>
      <c r="C1049" s="73" t="str">
        <f t="shared" si="97"/>
        <v/>
      </c>
      <c r="D1049" s="76" t="str">
        <f t="shared" si="98"/>
        <v/>
      </c>
      <c r="E1049" s="75" t="str">
        <f t="shared" si="99"/>
        <v/>
      </c>
      <c r="F1049" s="75" t="str">
        <f t="shared" si="100"/>
        <v/>
      </c>
      <c r="G1049" s="75" t="str">
        <f t="shared" si="101"/>
        <v/>
      </c>
      <c r="H1049" s="58"/>
      <c r="I1049" s="58"/>
    </row>
    <row r="1050" spans="2:9" ht="15.75" thickBot="1" x14ac:dyDescent="0.3">
      <c r="B1050" s="72" t="str">
        <f t="shared" si="96"/>
        <v/>
      </c>
      <c r="C1050" s="73" t="str">
        <f t="shared" si="97"/>
        <v/>
      </c>
      <c r="D1050" s="76" t="str">
        <f t="shared" si="98"/>
        <v/>
      </c>
      <c r="E1050" s="75" t="str">
        <f t="shared" si="99"/>
        <v/>
      </c>
      <c r="F1050" s="75" t="str">
        <f t="shared" si="100"/>
        <v/>
      </c>
      <c r="G1050" s="75" t="str">
        <f t="shared" si="101"/>
        <v/>
      </c>
      <c r="H1050" s="58"/>
      <c r="I1050" s="58"/>
    </row>
    <row r="1051" spans="2:9" ht="15.75" thickBot="1" x14ac:dyDescent="0.3">
      <c r="B1051" s="72" t="str">
        <f t="shared" si="96"/>
        <v/>
      </c>
      <c r="C1051" s="73" t="str">
        <f t="shared" si="97"/>
        <v/>
      </c>
      <c r="D1051" s="76" t="str">
        <f t="shared" si="98"/>
        <v/>
      </c>
      <c r="E1051" s="75" t="str">
        <f t="shared" si="99"/>
        <v/>
      </c>
      <c r="F1051" s="75" t="str">
        <f t="shared" si="100"/>
        <v/>
      </c>
      <c r="G1051" s="75" t="str">
        <f t="shared" si="101"/>
        <v/>
      </c>
      <c r="H1051" s="58"/>
      <c r="I1051" s="58"/>
    </row>
    <row r="1052" spans="2:9" ht="15.75" thickBot="1" x14ac:dyDescent="0.3">
      <c r="B1052" s="72" t="str">
        <f t="shared" si="96"/>
        <v/>
      </c>
      <c r="C1052" s="73" t="str">
        <f t="shared" si="97"/>
        <v/>
      </c>
      <c r="D1052" s="76" t="str">
        <f t="shared" si="98"/>
        <v/>
      </c>
      <c r="E1052" s="75" t="str">
        <f t="shared" si="99"/>
        <v/>
      </c>
      <c r="F1052" s="75" t="str">
        <f t="shared" si="100"/>
        <v/>
      </c>
      <c r="G1052" s="75" t="str">
        <f t="shared" si="101"/>
        <v/>
      </c>
      <c r="H1052" s="58"/>
      <c r="I1052" s="58"/>
    </row>
    <row r="1053" spans="2:9" ht="15.75" thickBot="1" x14ac:dyDescent="0.3">
      <c r="B1053" s="72" t="str">
        <f t="shared" si="96"/>
        <v/>
      </c>
      <c r="C1053" s="73" t="str">
        <f t="shared" si="97"/>
        <v/>
      </c>
      <c r="D1053" s="76" t="str">
        <f t="shared" si="98"/>
        <v/>
      </c>
      <c r="E1053" s="75" t="str">
        <f t="shared" si="99"/>
        <v/>
      </c>
      <c r="F1053" s="75" t="str">
        <f t="shared" si="100"/>
        <v/>
      </c>
      <c r="G1053" s="75" t="str">
        <f t="shared" si="101"/>
        <v/>
      </c>
      <c r="H1053" s="58"/>
      <c r="I1053" s="58"/>
    </row>
    <row r="1054" spans="2:9" ht="15.75" thickBot="1" x14ac:dyDescent="0.3">
      <c r="B1054" s="72" t="str">
        <f t="shared" si="96"/>
        <v/>
      </c>
      <c r="C1054" s="73" t="str">
        <f t="shared" si="97"/>
        <v/>
      </c>
      <c r="D1054" s="76" t="str">
        <f t="shared" si="98"/>
        <v/>
      </c>
      <c r="E1054" s="75" t="str">
        <f t="shared" si="99"/>
        <v/>
      </c>
      <c r="F1054" s="75" t="str">
        <f t="shared" si="100"/>
        <v/>
      </c>
      <c r="G1054" s="75" t="str">
        <f t="shared" si="101"/>
        <v/>
      </c>
      <c r="H1054" s="58"/>
      <c r="I1054" s="58"/>
    </row>
    <row r="1055" spans="2:9" ht="15.75" thickBot="1" x14ac:dyDescent="0.3">
      <c r="B1055" s="72" t="str">
        <f t="shared" si="96"/>
        <v/>
      </c>
      <c r="C1055" s="73" t="str">
        <f t="shared" si="97"/>
        <v/>
      </c>
      <c r="D1055" s="76" t="str">
        <f t="shared" si="98"/>
        <v/>
      </c>
      <c r="E1055" s="75" t="str">
        <f t="shared" si="99"/>
        <v/>
      </c>
      <c r="F1055" s="75" t="str">
        <f t="shared" si="100"/>
        <v/>
      </c>
      <c r="G1055" s="75" t="str">
        <f t="shared" si="101"/>
        <v/>
      </c>
      <c r="H1055" s="58"/>
      <c r="I1055" s="58"/>
    </row>
    <row r="1056" spans="2:9" ht="15.75" thickBot="1" x14ac:dyDescent="0.3">
      <c r="B1056" s="72" t="str">
        <f t="shared" si="96"/>
        <v/>
      </c>
      <c r="C1056" s="73" t="str">
        <f t="shared" si="97"/>
        <v/>
      </c>
      <c r="D1056" s="76" t="str">
        <f t="shared" si="98"/>
        <v/>
      </c>
      <c r="E1056" s="75" t="str">
        <f t="shared" si="99"/>
        <v/>
      </c>
      <c r="F1056" s="75" t="str">
        <f t="shared" si="100"/>
        <v/>
      </c>
      <c r="G1056" s="75" t="str">
        <f t="shared" si="101"/>
        <v/>
      </c>
      <c r="H1056" s="58"/>
      <c r="I1056" s="58"/>
    </row>
    <row r="1057" spans="2:9" ht="15.75" thickBot="1" x14ac:dyDescent="0.3">
      <c r="B1057" s="72" t="str">
        <f t="shared" si="96"/>
        <v/>
      </c>
      <c r="C1057" s="73" t="str">
        <f t="shared" si="97"/>
        <v/>
      </c>
      <c r="D1057" s="76" t="str">
        <f t="shared" si="98"/>
        <v/>
      </c>
      <c r="E1057" s="75" t="str">
        <f t="shared" si="99"/>
        <v/>
      </c>
      <c r="F1057" s="75" t="str">
        <f t="shared" si="100"/>
        <v/>
      </c>
      <c r="G1057" s="75" t="str">
        <f t="shared" si="101"/>
        <v/>
      </c>
      <c r="H1057" s="58"/>
      <c r="I1057" s="58"/>
    </row>
    <row r="1058" spans="2:9" ht="15.75" thickBot="1" x14ac:dyDescent="0.3">
      <c r="B1058" s="72" t="str">
        <f t="shared" si="96"/>
        <v/>
      </c>
      <c r="C1058" s="73" t="str">
        <f t="shared" si="97"/>
        <v/>
      </c>
      <c r="D1058" s="76" t="str">
        <f t="shared" si="98"/>
        <v/>
      </c>
      <c r="E1058" s="75" t="str">
        <f t="shared" si="99"/>
        <v/>
      </c>
      <c r="F1058" s="75" t="str">
        <f t="shared" si="100"/>
        <v/>
      </c>
      <c r="G1058" s="75" t="str">
        <f t="shared" si="101"/>
        <v/>
      </c>
      <c r="H1058" s="58"/>
      <c r="I1058" s="58"/>
    </row>
    <row r="1059" spans="2:9" ht="15.75" thickBot="1" x14ac:dyDescent="0.3">
      <c r="B1059" s="72" t="str">
        <f t="shared" si="96"/>
        <v/>
      </c>
      <c r="C1059" s="73" t="str">
        <f t="shared" si="97"/>
        <v/>
      </c>
      <c r="D1059" s="76" t="str">
        <f t="shared" si="98"/>
        <v/>
      </c>
      <c r="E1059" s="75" t="str">
        <f t="shared" si="99"/>
        <v/>
      </c>
      <c r="F1059" s="75" t="str">
        <f t="shared" si="100"/>
        <v/>
      </c>
      <c r="G1059" s="75" t="str">
        <f t="shared" si="101"/>
        <v/>
      </c>
      <c r="H1059" s="58"/>
      <c r="I1059" s="58"/>
    </row>
    <row r="1060" spans="2:9" ht="15.75" thickBot="1" x14ac:dyDescent="0.3">
      <c r="B1060" s="72" t="str">
        <f t="shared" si="96"/>
        <v/>
      </c>
      <c r="C1060" s="73" t="str">
        <f t="shared" si="97"/>
        <v/>
      </c>
      <c r="D1060" s="76" t="str">
        <f t="shared" si="98"/>
        <v/>
      </c>
      <c r="E1060" s="75" t="str">
        <f t="shared" si="99"/>
        <v/>
      </c>
      <c r="F1060" s="75" t="str">
        <f t="shared" si="100"/>
        <v/>
      </c>
      <c r="G1060" s="75" t="str">
        <f t="shared" si="101"/>
        <v/>
      </c>
      <c r="H1060" s="58"/>
      <c r="I1060" s="58"/>
    </row>
    <row r="1061" spans="2:9" ht="15.75" thickBot="1" x14ac:dyDescent="0.3">
      <c r="B1061" s="72" t="str">
        <f t="shared" si="96"/>
        <v/>
      </c>
      <c r="C1061" s="73" t="str">
        <f t="shared" si="97"/>
        <v/>
      </c>
      <c r="D1061" s="76" t="str">
        <f t="shared" si="98"/>
        <v/>
      </c>
      <c r="E1061" s="75" t="str">
        <f t="shared" si="99"/>
        <v/>
      </c>
      <c r="F1061" s="75" t="str">
        <f t="shared" si="100"/>
        <v/>
      </c>
      <c r="G1061" s="75" t="str">
        <f t="shared" si="101"/>
        <v/>
      </c>
      <c r="H1061" s="58"/>
      <c r="I1061" s="58"/>
    </row>
    <row r="1062" spans="2:9" ht="15.75" thickBot="1" x14ac:dyDescent="0.3">
      <c r="B1062" s="72" t="str">
        <f t="shared" si="96"/>
        <v/>
      </c>
      <c r="C1062" s="73" t="str">
        <f t="shared" si="97"/>
        <v/>
      </c>
      <c r="D1062" s="76" t="str">
        <f t="shared" si="98"/>
        <v/>
      </c>
      <c r="E1062" s="75" t="str">
        <f t="shared" si="99"/>
        <v/>
      </c>
      <c r="F1062" s="75" t="str">
        <f t="shared" si="100"/>
        <v/>
      </c>
      <c r="G1062" s="75" t="str">
        <f t="shared" si="101"/>
        <v/>
      </c>
      <c r="H1062" s="58"/>
      <c r="I1062" s="58"/>
    </row>
    <row r="1063" spans="2:9" ht="15.75" thickBot="1" x14ac:dyDescent="0.3">
      <c r="B1063" s="72" t="str">
        <f t="shared" si="96"/>
        <v/>
      </c>
      <c r="C1063" s="73" t="str">
        <f t="shared" si="97"/>
        <v/>
      </c>
      <c r="D1063" s="76" t="str">
        <f t="shared" si="98"/>
        <v/>
      </c>
      <c r="E1063" s="75" t="str">
        <f t="shared" si="99"/>
        <v/>
      </c>
      <c r="F1063" s="75" t="str">
        <f t="shared" si="100"/>
        <v/>
      </c>
      <c r="G1063" s="75" t="str">
        <f t="shared" si="101"/>
        <v/>
      </c>
      <c r="H1063" s="58"/>
      <c r="I1063" s="58"/>
    </row>
    <row r="1064" spans="2:9" ht="15.75" thickBot="1" x14ac:dyDescent="0.3">
      <c r="B1064" s="72" t="str">
        <f t="shared" si="96"/>
        <v/>
      </c>
      <c r="C1064" s="73" t="str">
        <f t="shared" si="97"/>
        <v/>
      </c>
      <c r="D1064" s="76" t="str">
        <f t="shared" si="98"/>
        <v/>
      </c>
      <c r="E1064" s="75" t="str">
        <f t="shared" si="99"/>
        <v/>
      </c>
      <c r="F1064" s="75" t="str">
        <f t="shared" si="100"/>
        <v/>
      </c>
      <c r="G1064" s="75" t="str">
        <f t="shared" si="101"/>
        <v/>
      </c>
      <c r="H1064" s="58"/>
      <c r="I1064" s="58"/>
    </row>
    <row r="1065" spans="2:9" ht="15.75" thickBot="1" x14ac:dyDescent="0.3">
      <c r="B1065" s="72" t="str">
        <f t="shared" si="96"/>
        <v/>
      </c>
      <c r="C1065" s="73" t="str">
        <f t="shared" si="97"/>
        <v/>
      </c>
      <c r="D1065" s="76" t="str">
        <f t="shared" si="98"/>
        <v/>
      </c>
      <c r="E1065" s="75" t="str">
        <f t="shared" si="99"/>
        <v/>
      </c>
      <c r="F1065" s="75" t="str">
        <f t="shared" si="100"/>
        <v/>
      </c>
      <c r="G1065" s="75" t="str">
        <f t="shared" si="101"/>
        <v/>
      </c>
      <c r="H1065" s="58"/>
      <c r="I1065" s="58"/>
    </row>
    <row r="1066" spans="2:9" ht="15.75" thickBot="1" x14ac:dyDescent="0.3">
      <c r="B1066" s="72" t="str">
        <f t="shared" si="96"/>
        <v/>
      </c>
      <c r="C1066" s="73" t="str">
        <f t="shared" si="97"/>
        <v/>
      </c>
      <c r="D1066" s="76" t="str">
        <f t="shared" si="98"/>
        <v/>
      </c>
      <c r="E1066" s="75" t="str">
        <f t="shared" si="99"/>
        <v/>
      </c>
      <c r="F1066" s="75" t="str">
        <f t="shared" si="100"/>
        <v/>
      </c>
      <c r="G1066" s="75" t="str">
        <f t="shared" si="101"/>
        <v/>
      </c>
      <c r="H1066" s="58"/>
      <c r="I1066" s="58"/>
    </row>
    <row r="1067" spans="2:9" ht="15.75" thickBot="1" x14ac:dyDescent="0.3">
      <c r="B1067" s="72" t="str">
        <f t="shared" si="96"/>
        <v/>
      </c>
      <c r="C1067" s="73" t="str">
        <f t="shared" si="97"/>
        <v/>
      </c>
      <c r="D1067" s="76" t="str">
        <f t="shared" si="98"/>
        <v/>
      </c>
      <c r="E1067" s="75" t="str">
        <f t="shared" si="99"/>
        <v/>
      </c>
      <c r="F1067" s="75" t="str">
        <f t="shared" si="100"/>
        <v/>
      </c>
      <c r="G1067" s="75" t="str">
        <f t="shared" si="101"/>
        <v/>
      </c>
      <c r="H1067" s="58"/>
      <c r="I1067" s="58"/>
    </row>
    <row r="1068" spans="2:9" ht="15.75" thickBot="1" x14ac:dyDescent="0.3">
      <c r="B1068" s="72" t="str">
        <f t="shared" si="96"/>
        <v/>
      </c>
      <c r="C1068" s="73" t="str">
        <f t="shared" si="97"/>
        <v/>
      </c>
      <c r="D1068" s="76" t="str">
        <f t="shared" si="98"/>
        <v/>
      </c>
      <c r="E1068" s="75" t="str">
        <f t="shared" si="99"/>
        <v/>
      </c>
      <c r="F1068" s="75" t="str">
        <f t="shared" si="100"/>
        <v/>
      </c>
      <c r="G1068" s="75" t="str">
        <f t="shared" si="101"/>
        <v/>
      </c>
      <c r="H1068" s="58"/>
      <c r="I1068" s="58"/>
    </row>
    <row r="1069" spans="2:9" ht="15.75" thickBot="1" x14ac:dyDescent="0.3">
      <c r="B1069" s="72" t="str">
        <f t="shared" si="96"/>
        <v/>
      </c>
      <c r="C1069" s="73" t="str">
        <f t="shared" si="97"/>
        <v/>
      </c>
      <c r="D1069" s="76" t="str">
        <f t="shared" si="98"/>
        <v/>
      </c>
      <c r="E1069" s="75" t="str">
        <f t="shared" si="99"/>
        <v/>
      </c>
      <c r="F1069" s="75" t="str">
        <f t="shared" si="100"/>
        <v/>
      </c>
      <c r="G1069" s="75" t="str">
        <f t="shared" si="101"/>
        <v/>
      </c>
      <c r="H1069" s="58"/>
      <c r="I1069" s="58"/>
    </row>
    <row r="1070" spans="2:9" ht="15.75" thickBot="1" x14ac:dyDescent="0.3">
      <c r="B1070" s="72" t="str">
        <f t="shared" si="96"/>
        <v/>
      </c>
      <c r="C1070" s="73" t="str">
        <f t="shared" si="97"/>
        <v/>
      </c>
      <c r="D1070" s="76" t="str">
        <f t="shared" si="98"/>
        <v/>
      </c>
      <c r="E1070" s="75" t="str">
        <f t="shared" si="99"/>
        <v/>
      </c>
      <c r="F1070" s="75" t="str">
        <f t="shared" si="100"/>
        <v/>
      </c>
      <c r="G1070" s="75" t="str">
        <f t="shared" si="101"/>
        <v/>
      </c>
      <c r="H1070" s="58"/>
      <c r="I1070" s="58"/>
    </row>
    <row r="1071" spans="2:9" ht="15.75" thickBot="1" x14ac:dyDescent="0.3">
      <c r="B1071" s="72" t="str">
        <f t="shared" si="96"/>
        <v/>
      </c>
      <c r="C1071" s="73" t="str">
        <f t="shared" si="97"/>
        <v/>
      </c>
      <c r="D1071" s="76" t="str">
        <f t="shared" si="98"/>
        <v/>
      </c>
      <c r="E1071" s="75" t="str">
        <f t="shared" si="99"/>
        <v/>
      </c>
      <c r="F1071" s="75" t="str">
        <f t="shared" si="100"/>
        <v/>
      </c>
      <c r="G1071" s="75" t="str">
        <f t="shared" si="101"/>
        <v/>
      </c>
      <c r="H1071" s="58"/>
      <c r="I1071" s="58"/>
    </row>
    <row r="1072" spans="2:9" ht="15.75" thickBot="1" x14ac:dyDescent="0.3">
      <c r="B1072" s="72" t="str">
        <f t="shared" si="96"/>
        <v/>
      </c>
      <c r="C1072" s="73" t="str">
        <f t="shared" si="97"/>
        <v/>
      </c>
      <c r="D1072" s="76" t="str">
        <f t="shared" si="98"/>
        <v/>
      </c>
      <c r="E1072" s="75" t="str">
        <f t="shared" si="99"/>
        <v/>
      </c>
      <c r="F1072" s="75" t="str">
        <f t="shared" si="100"/>
        <v/>
      </c>
      <c r="G1072" s="75" t="str">
        <f t="shared" si="101"/>
        <v/>
      </c>
      <c r="H1072" s="58"/>
      <c r="I1072" s="58"/>
    </row>
    <row r="1073" spans="2:9" ht="15.75" thickBot="1" x14ac:dyDescent="0.3">
      <c r="B1073" s="72" t="str">
        <f t="shared" si="96"/>
        <v/>
      </c>
      <c r="C1073" s="73" t="str">
        <f t="shared" si="97"/>
        <v/>
      </c>
      <c r="D1073" s="76" t="str">
        <f t="shared" si="98"/>
        <v/>
      </c>
      <c r="E1073" s="75" t="str">
        <f t="shared" si="99"/>
        <v/>
      </c>
      <c r="F1073" s="75" t="str">
        <f t="shared" si="100"/>
        <v/>
      </c>
      <c r="G1073" s="75" t="str">
        <f t="shared" si="101"/>
        <v/>
      </c>
      <c r="H1073" s="58"/>
      <c r="I1073" s="58"/>
    </row>
    <row r="1074" spans="2:9" ht="15.75" thickBot="1" x14ac:dyDescent="0.3">
      <c r="B1074" s="72" t="str">
        <f t="shared" si="96"/>
        <v/>
      </c>
      <c r="C1074" s="73" t="str">
        <f t="shared" si="97"/>
        <v/>
      </c>
      <c r="D1074" s="76" t="str">
        <f t="shared" si="98"/>
        <v/>
      </c>
      <c r="E1074" s="75" t="str">
        <f t="shared" si="99"/>
        <v/>
      </c>
      <c r="F1074" s="75" t="str">
        <f t="shared" si="100"/>
        <v/>
      </c>
      <c r="G1074" s="75" t="str">
        <f t="shared" si="101"/>
        <v/>
      </c>
      <c r="H1074" s="58"/>
      <c r="I1074" s="58"/>
    </row>
    <row r="1075" spans="2:9" ht="15.75" thickBot="1" x14ac:dyDescent="0.3">
      <c r="B1075" s="72" t="str">
        <f t="shared" si="96"/>
        <v/>
      </c>
      <c r="C1075" s="73" t="str">
        <f t="shared" si="97"/>
        <v/>
      </c>
      <c r="D1075" s="76" t="str">
        <f t="shared" si="98"/>
        <v/>
      </c>
      <c r="E1075" s="75" t="str">
        <f t="shared" si="99"/>
        <v/>
      </c>
      <c r="F1075" s="75" t="str">
        <f t="shared" si="100"/>
        <v/>
      </c>
      <c r="G1075" s="75" t="str">
        <f t="shared" si="101"/>
        <v/>
      </c>
      <c r="H1075" s="58"/>
      <c r="I1075" s="58"/>
    </row>
    <row r="1076" spans="2:9" ht="15.75" thickBot="1" x14ac:dyDescent="0.3">
      <c r="B1076" s="72" t="str">
        <f t="shared" si="96"/>
        <v/>
      </c>
      <c r="C1076" s="73" t="str">
        <f t="shared" si="97"/>
        <v/>
      </c>
      <c r="D1076" s="76" t="str">
        <f t="shared" si="98"/>
        <v/>
      </c>
      <c r="E1076" s="75" t="str">
        <f t="shared" si="99"/>
        <v/>
      </c>
      <c r="F1076" s="75" t="str">
        <f t="shared" si="100"/>
        <v/>
      </c>
      <c r="G1076" s="75" t="str">
        <f t="shared" si="101"/>
        <v/>
      </c>
      <c r="H1076" s="58"/>
      <c r="I1076" s="58"/>
    </row>
    <row r="1077" spans="2:9" ht="15.75" thickBot="1" x14ac:dyDescent="0.3">
      <c r="B1077" s="72" t="str">
        <f t="shared" si="96"/>
        <v/>
      </c>
      <c r="C1077" s="73" t="str">
        <f t="shared" si="97"/>
        <v/>
      </c>
      <c r="D1077" s="76" t="str">
        <f t="shared" si="98"/>
        <v/>
      </c>
      <c r="E1077" s="75" t="str">
        <f t="shared" si="99"/>
        <v/>
      </c>
      <c r="F1077" s="75" t="str">
        <f t="shared" si="100"/>
        <v/>
      </c>
      <c r="G1077" s="75" t="str">
        <f t="shared" si="101"/>
        <v/>
      </c>
      <c r="H1077" s="58"/>
      <c r="I1077" s="58"/>
    </row>
    <row r="1078" spans="2:9" ht="15.75" thickBot="1" x14ac:dyDescent="0.3">
      <c r="B1078" s="72" t="str">
        <f t="shared" si="96"/>
        <v/>
      </c>
      <c r="C1078" s="73" t="str">
        <f t="shared" si="97"/>
        <v/>
      </c>
      <c r="D1078" s="76" t="str">
        <f t="shared" si="98"/>
        <v/>
      </c>
      <c r="E1078" s="75" t="str">
        <f t="shared" si="99"/>
        <v/>
      </c>
      <c r="F1078" s="75" t="str">
        <f t="shared" si="100"/>
        <v/>
      </c>
      <c r="G1078" s="75" t="str">
        <f t="shared" si="101"/>
        <v/>
      </c>
      <c r="H1078" s="58"/>
      <c r="I1078" s="58"/>
    </row>
    <row r="1079" spans="2:9" ht="15.75" thickBot="1" x14ac:dyDescent="0.3">
      <c r="B1079" s="72" t="str">
        <f t="shared" si="96"/>
        <v/>
      </c>
      <c r="C1079" s="73" t="str">
        <f t="shared" si="97"/>
        <v/>
      </c>
      <c r="D1079" s="76" t="str">
        <f t="shared" si="98"/>
        <v/>
      </c>
      <c r="E1079" s="75" t="str">
        <f t="shared" si="99"/>
        <v/>
      </c>
      <c r="F1079" s="75" t="str">
        <f t="shared" si="100"/>
        <v/>
      </c>
      <c r="G1079" s="75" t="str">
        <f t="shared" si="101"/>
        <v/>
      </c>
      <c r="H1079" s="58"/>
      <c r="I1079" s="58"/>
    </row>
    <row r="1080" spans="2:9" ht="15.75" thickBot="1" x14ac:dyDescent="0.3">
      <c r="B1080" s="72" t="str">
        <f t="shared" si="96"/>
        <v/>
      </c>
      <c r="C1080" s="73" t="str">
        <f t="shared" si="97"/>
        <v/>
      </c>
      <c r="D1080" s="76" t="str">
        <f t="shared" si="98"/>
        <v/>
      </c>
      <c r="E1080" s="75" t="str">
        <f t="shared" si="99"/>
        <v/>
      </c>
      <c r="F1080" s="75" t="str">
        <f t="shared" si="100"/>
        <v/>
      </c>
      <c r="G1080" s="75" t="str">
        <f t="shared" si="101"/>
        <v/>
      </c>
      <c r="H1080" s="58"/>
      <c r="I1080" s="58"/>
    </row>
    <row r="1081" spans="2:9" ht="15.75" thickBot="1" x14ac:dyDescent="0.3">
      <c r="B1081" s="72" t="str">
        <f t="shared" si="96"/>
        <v/>
      </c>
      <c r="C1081" s="73" t="str">
        <f t="shared" si="97"/>
        <v/>
      </c>
      <c r="D1081" s="76" t="str">
        <f t="shared" si="98"/>
        <v/>
      </c>
      <c r="E1081" s="75" t="str">
        <f t="shared" si="99"/>
        <v/>
      </c>
      <c r="F1081" s="75" t="str">
        <f t="shared" si="100"/>
        <v/>
      </c>
      <c r="G1081" s="75" t="str">
        <f t="shared" si="101"/>
        <v/>
      </c>
      <c r="H1081" s="58"/>
      <c r="I1081" s="58"/>
    </row>
    <row r="1082" spans="2:9" ht="15.75" thickBot="1" x14ac:dyDescent="0.3">
      <c r="B1082" s="72" t="str">
        <f t="shared" si="96"/>
        <v/>
      </c>
      <c r="C1082" s="73" t="str">
        <f t="shared" si="97"/>
        <v/>
      </c>
      <c r="D1082" s="76" t="str">
        <f t="shared" si="98"/>
        <v/>
      </c>
      <c r="E1082" s="75" t="str">
        <f t="shared" si="99"/>
        <v/>
      </c>
      <c r="F1082" s="75" t="str">
        <f t="shared" si="100"/>
        <v/>
      </c>
      <c r="G1082" s="75" t="str">
        <f t="shared" si="101"/>
        <v/>
      </c>
      <c r="H1082" s="58"/>
      <c r="I1082" s="58"/>
    </row>
    <row r="1083" spans="2:9" ht="15.75" thickBot="1" x14ac:dyDescent="0.3">
      <c r="B1083" s="72" t="str">
        <f t="shared" si="96"/>
        <v/>
      </c>
      <c r="C1083" s="73" t="str">
        <f t="shared" si="97"/>
        <v/>
      </c>
      <c r="D1083" s="76" t="str">
        <f t="shared" si="98"/>
        <v/>
      </c>
      <c r="E1083" s="75" t="str">
        <f t="shared" si="99"/>
        <v/>
      </c>
      <c r="F1083" s="75" t="str">
        <f t="shared" si="100"/>
        <v/>
      </c>
      <c r="G1083" s="75" t="str">
        <f t="shared" si="101"/>
        <v/>
      </c>
      <c r="H1083" s="58"/>
      <c r="I1083" s="58"/>
    </row>
    <row r="1084" spans="2:9" ht="15.75" thickBot="1" x14ac:dyDescent="0.3">
      <c r="B1084" s="72" t="str">
        <f t="shared" si="96"/>
        <v/>
      </c>
      <c r="C1084" s="73" t="str">
        <f t="shared" si="97"/>
        <v/>
      </c>
      <c r="D1084" s="76" t="str">
        <f t="shared" si="98"/>
        <v/>
      </c>
      <c r="E1084" s="75" t="str">
        <f t="shared" si="99"/>
        <v/>
      </c>
      <c r="F1084" s="75" t="str">
        <f t="shared" si="100"/>
        <v/>
      </c>
      <c r="G1084" s="75" t="str">
        <f t="shared" si="101"/>
        <v/>
      </c>
      <c r="H1084" s="58"/>
      <c r="I1084" s="58"/>
    </row>
    <row r="1085" spans="2:9" ht="15.75" thickBot="1" x14ac:dyDescent="0.3">
      <c r="B1085" s="72" t="str">
        <f t="shared" si="96"/>
        <v/>
      </c>
      <c r="C1085" s="73" t="str">
        <f t="shared" si="97"/>
        <v/>
      </c>
      <c r="D1085" s="76" t="str">
        <f t="shared" si="98"/>
        <v/>
      </c>
      <c r="E1085" s="75" t="str">
        <f t="shared" si="99"/>
        <v/>
      </c>
      <c r="F1085" s="75" t="str">
        <f t="shared" si="100"/>
        <v/>
      </c>
      <c r="G1085" s="75" t="str">
        <f t="shared" si="101"/>
        <v/>
      </c>
      <c r="H1085" s="58"/>
      <c r="I1085" s="58"/>
    </row>
    <row r="1086" spans="2:9" ht="15.75" thickBot="1" x14ac:dyDescent="0.3">
      <c r="B1086" s="72" t="str">
        <f t="shared" si="96"/>
        <v/>
      </c>
      <c r="C1086" s="73" t="str">
        <f t="shared" si="97"/>
        <v/>
      </c>
      <c r="D1086" s="76" t="str">
        <f t="shared" si="98"/>
        <v/>
      </c>
      <c r="E1086" s="75" t="str">
        <f t="shared" si="99"/>
        <v/>
      </c>
      <c r="F1086" s="75" t="str">
        <f t="shared" si="100"/>
        <v/>
      </c>
      <c r="G1086" s="75" t="str">
        <f t="shared" si="101"/>
        <v/>
      </c>
      <c r="H1086" s="58"/>
      <c r="I1086" s="58"/>
    </row>
    <row r="1087" spans="2:9" ht="15.75" thickBot="1" x14ac:dyDescent="0.3">
      <c r="B1087" s="72" t="str">
        <f t="shared" si="96"/>
        <v/>
      </c>
      <c r="C1087" s="73" t="str">
        <f t="shared" si="97"/>
        <v/>
      </c>
      <c r="D1087" s="76" t="str">
        <f t="shared" si="98"/>
        <v/>
      </c>
      <c r="E1087" s="75" t="str">
        <f t="shared" si="99"/>
        <v/>
      </c>
      <c r="F1087" s="75" t="str">
        <f t="shared" si="100"/>
        <v/>
      </c>
      <c r="G1087" s="75" t="str">
        <f t="shared" si="101"/>
        <v/>
      </c>
      <c r="H1087" s="58"/>
      <c r="I1087" s="58"/>
    </row>
    <row r="1088" spans="2:9" ht="15.75" thickBot="1" x14ac:dyDescent="0.3">
      <c r="B1088" s="72" t="str">
        <f t="shared" si="96"/>
        <v/>
      </c>
      <c r="C1088" s="73" t="str">
        <f t="shared" si="97"/>
        <v/>
      </c>
      <c r="D1088" s="76" t="str">
        <f t="shared" si="98"/>
        <v/>
      </c>
      <c r="E1088" s="75" t="str">
        <f t="shared" si="99"/>
        <v/>
      </c>
      <c r="F1088" s="75" t="str">
        <f t="shared" si="100"/>
        <v/>
      </c>
      <c r="G1088" s="75" t="str">
        <f t="shared" si="101"/>
        <v/>
      </c>
      <c r="H1088" s="58"/>
      <c r="I1088" s="58"/>
    </row>
    <row r="1089" spans="2:9" ht="15.75" thickBot="1" x14ac:dyDescent="0.3">
      <c r="B1089" s="72" t="str">
        <f t="shared" si="96"/>
        <v/>
      </c>
      <c r="C1089" s="73" t="str">
        <f t="shared" si="97"/>
        <v/>
      </c>
      <c r="D1089" s="76" t="str">
        <f t="shared" si="98"/>
        <v/>
      </c>
      <c r="E1089" s="75" t="str">
        <f t="shared" si="99"/>
        <v/>
      </c>
      <c r="F1089" s="75" t="str">
        <f t="shared" si="100"/>
        <v/>
      </c>
      <c r="G1089" s="75" t="str">
        <f t="shared" si="101"/>
        <v/>
      </c>
      <c r="H1089" s="58"/>
      <c r="I1089" s="58"/>
    </row>
    <row r="1090" spans="2:9" ht="15.75" thickBot="1" x14ac:dyDescent="0.3">
      <c r="B1090" s="72" t="str">
        <f t="shared" si="96"/>
        <v/>
      </c>
      <c r="C1090" s="73" t="str">
        <f t="shared" si="97"/>
        <v/>
      </c>
      <c r="D1090" s="76" t="str">
        <f t="shared" si="98"/>
        <v/>
      </c>
      <c r="E1090" s="75" t="str">
        <f t="shared" si="99"/>
        <v/>
      </c>
      <c r="F1090" s="75" t="str">
        <f t="shared" si="100"/>
        <v/>
      </c>
      <c r="G1090" s="75" t="str">
        <f t="shared" si="101"/>
        <v/>
      </c>
      <c r="H1090" s="58"/>
      <c r="I1090" s="58"/>
    </row>
    <row r="1091" spans="2:9" ht="15.75" thickBot="1" x14ac:dyDescent="0.3">
      <c r="B1091" s="72" t="str">
        <f t="shared" si="96"/>
        <v/>
      </c>
      <c r="C1091" s="73" t="str">
        <f t="shared" si="97"/>
        <v/>
      </c>
      <c r="D1091" s="76" t="str">
        <f t="shared" si="98"/>
        <v/>
      </c>
      <c r="E1091" s="75" t="str">
        <f t="shared" si="99"/>
        <v/>
      </c>
      <c r="F1091" s="75" t="str">
        <f t="shared" si="100"/>
        <v/>
      </c>
      <c r="G1091" s="75" t="str">
        <f t="shared" si="101"/>
        <v/>
      </c>
      <c r="H1091" s="58"/>
      <c r="I1091" s="58"/>
    </row>
    <row r="1092" spans="2:9" ht="15.75" thickBot="1" x14ac:dyDescent="0.3">
      <c r="B1092" s="72" t="str">
        <f t="shared" si="96"/>
        <v/>
      </c>
      <c r="C1092" s="73" t="str">
        <f t="shared" si="97"/>
        <v/>
      </c>
      <c r="D1092" s="76" t="str">
        <f t="shared" si="98"/>
        <v/>
      </c>
      <c r="E1092" s="75" t="str">
        <f t="shared" si="99"/>
        <v/>
      </c>
      <c r="F1092" s="75" t="str">
        <f t="shared" si="100"/>
        <v/>
      </c>
      <c r="G1092" s="75" t="str">
        <f t="shared" si="101"/>
        <v/>
      </c>
      <c r="H1092" s="58"/>
      <c r="I1092" s="58"/>
    </row>
    <row r="1093" spans="2:9" ht="15.75" thickBot="1" x14ac:dyDescent="0.3">
      <c r="B1093" s="72" t="str">
        <f t="shared" si="96"/>
        <v/>
      </c>
      <c r="C1093" s="73" t="str">
        <f t="shared" si="97"/>
        <v/>
      </c>
      <c r="D1093" s="76" t="str">
        <f t="shared" si="98"/>
        <v/>
      </c>
      <c r="E1093" s="75" t="str">
        <f t="shared" si="99"/>
        <v/>
      </c>
      <c r="F1093" s="75" t="str">
        <f t="shared" si="100"/>
        <v/>
      </c>
      <c r="G1093" s="75" t="str">
        <f t="shared" si="101"/>
        <v/>
      </c>
      <c r="H1093" s="58"/>
      <c r="I1093" s="58"/>
    </row>
    <row r="1094" spans="2:9" ht="15.75" thickBot="1" x14ac:dyDescent="0.3">
      <c r="B1094" s="72" t="str">
        <f t="shared" si="96"/>
        <v/>
      </c>
      <c r="C1094" s="73" t="str">
        <f t="shared" si="97"/>
        <v/>
      </c>
      <c r="D1094" s="76" t="str">
        <f t="shared" si="98"/>
        <v/>
      </c>
      <c r="E1094" s="75" t="str">
        <f t="shared" si="99"/>
        <v/>
      </c>
      <c r="F1094" s="75" t="str">
        <f t="shared" si="100"/>
        <v/>
      </c>
      <c r="G1094" s="75" t="str">
        <f t="shared" si="101"/>
        <v/>
      </c>
      <c r="H1094" s="58"/>
      <c r="I1094" s="58"/>
    </row>
    <row r="1095" spans="2:9" ht="15.75" thickBot="1" x14ac:dyDescent="0.3">
      <c r="B1095" s="72" t="str">
        <f t="shared" si="96"/>
        <v/>
      </c>
      <c r="C1095" s="73" t="str">
        <f t="shared" si="97"/>
        <v/>
      </c>
      <c r="D1095" s="76" t="str">
        <f t="shared" si="98"/>
        <v/>
      </c>
      <c r="E1095" s="75" t="str">
        <f t="shared" si="99"/>
        <v/>
      </c>
      <c r="F1095" s="75" t="str">
        <f t="shared" si="100"/>
        <v/>
      </c>
      <c r="G1095" s="75" t="str">
        <f t="shared" si="101"/>
        <v/>
      </c>
      <c r="H1095" s="58"/>
      <c r="I1095" s="58"/>
    </row>
    <row r="1096" spans="2:9" ht="15.75" thickBot="1" x14ac:dyDescent="0.3">
      <c r="B1096" s="72" t="str">
        <f t="shared" si="96"/>
        <v/>
      </c>
      <c r="C1096" s="73" t="str">
        <f t="shared" si="97"/>
        <v/>
      </c>
      <c r="D1096" s="76" t="str">
        <f t="shared" si="98"/>
        <v/>
      </c>
      <c r="E1096" s="75" t="str">
        <f t="shared" si="99"/>
        <v/>
      </c>
      <c r="F1096" s="75" t="str">
        <f t="shared" si="100"/>
        <v/>
      </c>
      <c r="G1096" s="75" t="str">
        <f t="shared" si="101"/>
        <v/>
      </c>
      <c r="H1096" s="58"/>
      <c r="I1096" s="58"/>
    </row>
    <row r="1097" spans="2:9" ht="15.75" thickBot="1" x14ac:dyDescent="0.3">
      <c r="B1097" s="72" t="str">
        <f t="shared" si="96"/>
        <v/>
      </c>
      <c r="C1097" s="73" t="str">
        <f t="shared" si="97"/>
        <v/>
      </c>
      <c r="D1097" s="76" t="str">
        <f t="shared" si="98"/>
        <v/>
      </c>
      <c r="E1097" s="75" t="str">
        <f t="shared" si="99"/>
        <v/>
      </c>
      <c r="F1097" s="75" t="str">
        <f t="shared" si="100"/>
        <v/>
      </c>
      <c r="G1097" s="75" t="str">
        <f t="shared" si="101"/>
        <v/>
      </c>
      <c r="H1097" s="58"/>
      <c r="I1097" s="58"/>
    </row>
    <row r="1098" spans="2:9" ht="15.75" thickBot="1" x14ac:dyDescent="0.3">
      <c r="B1098" s="72" t="str">
        <f t="shared" si="96"/>
        <v/>
      </c>
      <c r="C1098" s="73" t="str">
        <f t="shared" si="97"/>
        <v/>
      </c>
      <c r="D1098" s="76" t="str">
        <f t="shared" si="98"/>
        <v/>
      </c>
      <c r="E1098" s="75" t="str">
        <f t="shared" si="99"/>
        <v/>
      </c>
      <c r="F1098" s="75" t="str">
        <f t="shared" si="100"/>
        <v/>
      </c>
      <c r="G1098" s="75" t="str">
        <f t="shared" si="101"/>
        <v/>
      </c>
      <c r="H1098" s="58"/>
      <c r="I1098" s="58"/>
    </row>
    <row r="1099" spans="2:9" ht="15.75" thickBot="1" x14ac:dyDescent="0.3">
      <c r="B1099" s="72" t="str">
        <f t="shared" si="96"/>
        <v/>
      </c>
      <c r="C1099" s="73" t="str">
        <f t="shared" si="97"/>
        <v/>
      </c>
      <c r="D1099" s="76" t="str">
        <f t="shared" si="98"/>
        <v/>
      </c>
      <c r="E1099" s="75" t="str">
        <f t="shared" si="99"/>
        <v/>
      </c>
      <c r="F1099" s="75" t="str">
        <f t="shared" si="100"/>
        <v/>
      </c>
      <c r="G1099" s="75" t="str">
        <f t="shared" si="101"/>
        <v/>
      </c>
      <c r="H1099" s="58"/>
      <c r="I1099" s="58"/>
    </row>
    <row r="1100" spans="2:9" ht="15.75" thickBot="1" x14ac:dyDescent="0.3">
      <c r="B1100" s="72" t="str">
        <f t="shared" si="96"/>
        <v/>
      </c>
      <c r="C1100" s="73" t="str">
        <f t="shared" si="97"/>
        <v/>
      </c>
      <c r="D1100" s="76" t="str">
        <f t="shared" si="98"/>
        <v/>
      </c>
      <c r="E1100" s="75" t="str">
        <f t="shared" si="99"/>
        <v/>
      </c>
      <c r="F1100" s="75" t="str">
        <f t="shared" si="100"/>
        <v/>
      </c>
      <c r="G1100" s="75" t="str">
        <f t="shared" si="101"/>
        <v/>
      </c>
      <c r="H1100" s="58"/>
      <c r="I1100" s="58"/>
    </row>
    <row r="1101" spans="2:9" ht="15.75" thickBot="1" x14ac:dyDescent="0.3">
      <c r="B1101" s="72" t="str">
        <f t="shared" si="96"/>
        <v/>
      </c>
      <c r="C1101" s="73" t="str">
        <f t="shared" si="97"/>
        <v/>
      </c>
      <c r="D1101" s="76" t="str">
        <f t="shared" si="98"/>
        <v/>
      </c>
      <c r="E1101" s="75" t="str">
        <f t="shared" si="99"/>
        <v/>
      </c>
      <c r="F1101" s="75" t="str">
        <f t="shared" si="100"/>
        <v/>
      </c>
      <c r="G1101" s="75" t="str">
        <f t="shared" si="101"/>
        <v/>
      </c>
      <c r="H1101" s="58"/>
      <c r="I1101" s="58"/>
    </row>
    <row r="1102" spans="2:9" ht="15.75" thickBot="1" x14ac:dyDescent="0.3">
      <c r="B1102" s="72" t="str">
        <f t="shared" si="96"/>
        <v/>
      </c>
      <c r="C1102" s="73" t="str">
        <f t="shared" si="97"/>
        <v/>
      </c>
      <c r="D1102" s="76" t="str">
        <f t="shared" si="98"/>
        <v/>
      </c>
      <c r="E1102" s="75" t="str">
        <f t="shared" si="99"/>
        <v/>
      </c>
      <c r="F1102" s="75" t="str">
        <f t="shared" si="100"/>
        <v/>
      </c>
      <c r="G1102" s="75" t="str">
        <f t="shared" si="101"/>
        <v/>
      </c>
      <c r="H1102" s="58"/>
      <c r="I1102" s="58"/>
    </row>
    <row r="1103" spans="2:9" ht="15.75" thickBot="1" x14ac:dyDescent="0.3">
      <c r="B1103" s="72" t="str">
        <f t="shared" si="96"/>
        <v/>
      </c>
      <c r="C1103" s="73" t="str">
        <f t="shared" si="97"/>
        <v/>
      </c>
      <c r="D1103" s="76" t="str">
        <f t="shared" si="98"/>
        <v/>
      </c>
      <c r="E1103" s="75" t="str">
        <f t="shared" si="99"/>
        <v/>
      </c>
      <c r="F1103" s="75" t="str">
        <f t="shared" si="100"/>
        <v/>
      </c>
      <c r="G1103" s="75" t="str">
        <f t="shared" si="101"/>
        <v/>
      </c>
      <c r="H1103" s="58"/>
      <c r="I1103" s="58"/>
    </row>
    <row r="1104" spans="2:9" ht="15.75" thickBot="1" x14ac:dyDescent="0.3">
      <c r="B1104" s="72" t="str">
        <f t="shared" si="96"/>
        <v/>
      </c>
      <c r="C1104" s="73" t="str">
        <f t="shared" si="97"/>
        <v/>
      </c>
      <c r="D1104" s="76" t="str">
        <f t="shared" si="98"/>
        <v/>
      </c>
      <c r="E1104" s="75" t="str">
        <f t="shared" si="99"/>
        <v/>
      </c>
      <c r="F1104" s="75" t="str">
        <f t="shared" si="100"/>
        <v/>
      </c>
      <c r="G1104" s="75" t="str">
        <f t="shared" si="101"/>
        <v/>
      </c>
      <c r="H1104" s="58"/>
      <c r="I1104" s="58"/>
    </row>
    <row r="1105" spans="2:9" ht="15.75" thickBot="1" x14ac:dyDescent="0.3">
      <c r="B1105" s="72" t="str">
        <f t="shared" si="96"/>
        <v/>
      </c>
      <c r="C1105" s="73" t="str">
        <f t="shared" si="97"/>
        <v/>
      </c>
      <c r="D1105" s="76" t="str">
        <f t="shared" si="98"/>
        <v/>
      </c>
      <c r="E1105" s="75" t="str">
        <f t="shared" si="99"/>
        <v/>
      </c>
      <c r="F1105" s="75" t="str">
        <f t="shared" si="100"/>
        <v/>
      </c>
      <c r="G1105" s="75" t="str">
        <f t="shared" si="101"/>
        <v/>
      </c>
      <c r="H1105" s="58"/>
      <c r="I1105" s="58"/>
    </row>
    <row r="1106" spans="2:9" ht="15.75" thickBot="1" x14ac:dyDescent="0.3">
      <c r="B1106" s="72" t="str">
        <f t="shared" si="96"/>
        <v/>
      </c>
      <c r="C1106" s="73" t="str">
        <f t="shared" si="97"/>
        <v/>
      </c>
      <c r="D1106" s="76" t="str">
        <f t="shared" si="98"/>
        <v/>
      </c>
      <c r="E1106" s="75" t="str">
        <f t="shared" si="99"/>
        <v/>
      </c>
      <c r="F1106" s="75" t="str">
        <f t="shared" si="100"/>
        <v/>
      </c>
      <c r="G1106" s="75" t="str">
        <f t="shared" si="101"/>
        <v/>
      </c>
      <c r="H1106" s="58"/>
      <c r="I1106" s="58"/>
    </row>
    <row r="1107" spans="2:9" ht="15.75" thickBot="1" x14ac:dyDescent="0.3">
      <c r="B1107" s="72" t="str">
        <f t="shared" ref="B1107:B1170" si="102">IFERROR(IF(G1106&lt;=0,"",B1106+1),"")</f>
        <v/>
      </c>
      <c r="C1107" s="73" t="str">
        <f t="shared" ref="C1107:C1170" si="103">IF($E$9="End of the Period",IF(B1107="","",IF(OR(payment_frequency="Weekly",payment_frequency="Bi-weekly",payment_frequency="Semi-monthly"),first_payment_date+B1107*VLOOKUP(payment_frequency,periodic_table,2,0),EDATE(first_payment_date,B1107*VLOOKUP(payment_frequency,periodic_table,2,0)))),IF(B1107="","",IF(OR(payment_frequency="Weekly",payment_frequency="Bi-weekly",payment_frequency="Semi-monthly"),first_payment_date+(B1107-1)*VLOOKUP(payment_frequency,periodic_table,2,0),EDATE(first_payment_date,(B1107-1)*VLOOKUP(payment_frequency,periodic_table,2,0)))))</f>
        <v/>
      </c>
      <c r="D1107" s="76" t="str">
        <f t="shared" ref="D1107:D1170" si="104">IF(B1107="","",IF(G1106&lt;payment,G1106*(1+rate),payment))</f>
        <v/>
      </c>
      <c r="E1107" s="75" t="str">
        <f t="shared" ref="E1107:E1170" si="105">IF(AND(payment_type=1,B1107=1),0,IF(B1107="","",G1106*rate))</f>
        <v/>
      </c>
      <c r="F1107" s="75" t="str">
        <f t="shared" si="100"/>
        <v/>
      </c>
      <c r="G1107" s="75" t="str">
        <f t="shared" si="101"/>
        <v/>
      </c>
      <c r="H1107" s="58"/>
      <c r="I1107" s="58"/>
    </row>
    <row r="1108" spans="2:9" ht="15.75" thickBot="1" x14ac:dyDescent="0.3">
      <c r="B1108" s="72" t="str">
        <f t="shared" si="102"/>
        <v/>
      </c>
      <c r="C1108" s="73" t="str">
        <f t="shared" si="103"/>
        <v/>
      </c>
      <c r="D1108" s="76" t="str">
        <f t="shared" si="104"/>
        <v/>
      </c>
      <c r="E1108" s="75" t="str">
        <f t="shared" si="105"/>
        <v/>
      </c>
      <c r="F1108" s="75" t="str">
        <f t="shared" ref="F1108:F1171" si="106">IF(B1108="","",D1108-E1108)</f>
        <v/>
      </c>
      <c r="G1108" s="75" t="str">
        <f t="shared" ref="G1108:G1171" si="107">IFERROR(IF(F1108&lt;=0,"",G1107-F1108),"")</f>
        <v/>
      </c>
      <c r="H1108" s="58"/>
      <c r="I1108" s="58"/>
    </row>
    <row r="1109" spans="2:9" ht="15.75" thickBot="1" x14ac:dyDescent="0.3">
      <c r="B1109" s="72" t="str">
        <f t="shared" si="102"/>
        <v/>
      </c>
      <c r="C1109" s="73" t="str">
        <f t="shared" si="103"/>
        <v/>
      </c>
      <c r="D1109" s="76" t="str">
        <f t="shared" si="104"/>
        <v/>
      </c>
      <c r="E1109" s="75" t="str">
        <f t="shared" si="105"/>
        <v/>
      </c>
      <c r="F1109" s="75" t="str">
        <f t="shared" si="106"/>
        <v/>
      </c>
      <c r="G1109" s="75" t="str">
        <f t="shared" si="107"/>
        <v/>
      </c>
      <c r="H1109" s="58"/>
      <c r="I1109" s="58"/>
    </row>
    <row r="1110" spans="2:9" ht="15.75" thickBot="1" x14ac:dyDescent="0.3">
      <c r="B1110" s="72" t="str">
        <f t="shared" si="102"/>
        <v/>
      </c>
      <c r="C1110" s="73" t="str">
        <f t="shared" si="103"/>
        <v/>
      </c>
      <c r="D1110" s="76" t="str">
        <f t="shared" si="104"/>
        <v/>
      </c>
      <c r="E1110" s="75" t="str">
        <f t="shared" si="105"/>
        <v/>
      </c>
      <c r="F1110" s="75" t="str">
        <f t="shared" si="106"/>
        <v/>
      </c>
      <c r="G1110" s="75" t="str">
        <f t="shared" si="107"/>
        <v/>
      </c>
      <c r="H1110" s="58"/>
      <c r="I1110" s="58"/>
    </row>
    <row r="1111" spans="2:9" ht="15.75" thickBot="1" x14ac:dyDescent="0.3">
      <c r="B1111" s="72" t="str">
        <f t="shared" si="102"/>
        <v/>
      </c>
      <c r="C1111" s="73" t="str">
        <f t="shared" si="103"/>
        <v/>
      </c>
      <c r="D1111" s="76" t="str">
        <f t="shared" si="104"/>
        <v/>
      </c>
      <c r="E1111" s="75" t="str">
        <f t="shared" si="105"/>
        <v/>
      </c>
      <c r="F1111" s="75" t="str">
        <f t="shared" si="106"/>
        <v/>
      </c>
      <c r="G1111" s="75" t="str">
        <f t="shared" si="107"/>
        <v/>
      </c>
      <c r="H1111" s="58"/>
      <c r="I1111" s="58"/>
    </row>
    <row r="1112" spans="2:9" ht="15.75" thickBot="1" x14ac:dyDescent="0.3">
      <c r="B1112" s="72" t="str">
        <f t="shared" si="102"/>
        <v/>
      </c>
      <c r="C1112" s="73" t="str">
        <f t="shared" si="103"/>
        <v/>
      </c>
      <c r="D1112" s="76" t="str">
        <f t="shared" si="104"/>
        <v/>
      </c>
      <c r="E1112" s="75" t="str">
        <f t="shared" si="105"/>
        <v/>
      </c>
      <c r="F1112" s="75" t="str">
        <f t="shared" si="106"/>
        <v/>
      </c>
      <c r="G1112" s="75" t="str">
        <f t="shared" si="107"/>
        <v/>
      </c>
      <c r="H1112" s="58"/>
      <c r="I1112" s="58"/>
    </row>
    <row r="1113" spans="2:9" ht="15.75" thickBot="1" x14ac:dyDescent="0.3">
      <c r="B1113" s="72" t="str">
        <f t="shared" si="102"/>
        <v/>
      </c>
      <c r="C1113" s="73" t="str">
        <f t="shared" si="103"/>
        <v/>
      </c>
      <c r="D1113" s="76" t="str">
        <f t="shared" si="104"/>
        <v/>
      </c>
      <c r="E1113" s="75" t="str">
        <f t="shared" si="105"/>
        <v/>
      </c>
      <c r="F1113" s="75" t="str">
        <f t="shared" si="106"/>
        <v/>
      </c>
      <c r="G1113" s="75" t="str">
        <f t="shared" si="107"/>
        <v/>
      </c>
      <c r="H1113" s="58"/>
      <c r="I1113" s="58"/>
    </row>
    <row r="1114" spans="2:9" ht="15.75" thickBot="1" x14ac:dyDescent="0.3">
      <c r="B1114" s="72" t="str">
        <f t="shared" si="102"/>
        <v/>
      </c>
      <c r="C1114" s="73" t="str">
        <f t="shared" si="103"/>
        <v/>
      </c>
      <c r="D1114" s="76" t="str">
        <f t="shared" si="104"/>
        <v/>
      </c>
      <c r="E1114" s="75" t="str">
        <f t="shared" si="105"/>
        <v/>
      </c>
      <c r="F1114" s="75" t="str">
        <f t="shared" si="106"/>
        <v/>
      </c>
      <c r="G1114" s="75" t="str">
        <f t="shared" si="107"/>
        <v/>
      </c>
      <c r="H1114" s="58"/>
      <c r="I1114" s="58"/>
    </row>
    <row r="1115" spans="2:9" ht="15.75" thickBot="1" x14ac:dyDescent="0.3">
      <c r="B1115" s="72" t="str">
        <f t="shared" si="102"/>
        <v/>
      </c>
      <c r="C1115" s="73" t="str">
        <f t="shared" si="103"/>
        <v/>
      </c>
      <c r="D1115" s="76" t="str">
        <f t="shared" si="104"/>
        <v/>
      </c>
      <c r="E1115" s="75" t="str">
        <f t="shared" si="105"/>
        <v/>
      </c>
      <c r="F1115" s="75" t="str">
        <f t="shared" si="106"/>
        <v/>
      </c>
      <c r="G1115" s="75" t="str">
        <f t="shared" si="107"/>
        <v/>
      </c>
      <c r="H1115" s="58"/>
      <c r="I1115" s="58"/>
    </row>
    <row r="1116" spans="2:9" ht="15.75" thickBot="1" x14ac:dyDescent="0.3">
      <c r="B1116" s="72" t="str">
        <f t="shared" si="102"/>
        <v/>
      </c>
      <c r="C1116" s="73" t="str">
        <f t="shared" si="103"/>
        <v/>
      </c>
      <c r="D1116" s="76" t="str">
        <f t="shared" si="104"/>
        <v/>
      </c>
      <c r="E1116" s="75" t="str">
        <f t="shared" si="105"/>
        <v/>
      </c>
      <c r="F1116" s="75" t="str">
        <f t="shared" si="106"/>
        <v/>
      </c>
      <c r="G1116" s="75" t="str">
        <f t="shared" si="107"/>
        <v/>
      </c>
      <c r="H1116" s="58"/>
      <c r="I1116" s="58"/>
    </row>
    <row r="1117" spans="2:9" ht="15.75" thickBot="1" x14ac:dyDescent="0.3">
      <c r="B1117" s="72" t="str">
        <f t="shared" si="102"/>
        <v/>
      </c>
      <c r="C1117" s="73" t="str">
        <f t="shared" si="103"/>
        <v/>
      </c>
      <c r="D1117" s="76" t="str">
        <f t="shared" si="104"/>
        <v/>
      </c>
      <c r="E1117" s="75" t="str">
        <f t="shared" si="105"/>
        <v/>
      </c>
      <c r="F1117" s="75" t="str">
        <f t="shared" si="106"/>
        <v/>
      </c>
      <c r="G1117" s="75" t="str">
        <f t="shared" si="107"/>
        <v/>
      </c>
      <c r="H1117" s="58"/>
      <c r="I1117" s="58"/>
    </row>
    <row r="1118" spans="2:9" ht="15.75" thickBot="1" x14ac:dyDescent="0.3">
      <c r="B1118" s="72" t="str">
        <f t="shared" si="102"/>
        <v/>
      </c>
      <c r="C1118" s="73" t="str">
        <f t="shared" si="103"/>
        <v/>
      </c>
      <c r="D1118" s="76" t="str">
        <f t="shared" si="104"/>
        <v/>
      </c>
      <c r="E1118" s="75" t="str">
        <f t="shared" si="105"/>
        <v/>
      </c>
      <c r="F1118" s="75" t="str">
        <f t="shared" si="106"/>
        <v/>
      </c>
      <c r="G1118" s="75" t="str">
        <f t="shared" si="107"/>
        <v/>
      </c>
      <c r="H1118" s="58"/>
      <c r="I1118" s="58"/>
    </row>
    <row r="1119" spans="2:9" ht="15.75" thickBot="1" x14ac:dyDescent="0.3">
      <c r="B1119" s="72" t="str">
        <f t="shared" si="102"/>
        <v/>
      </c>
      <c r="C1119" s="73" t="str">
        <f t="shared" si="103"/>
        <v/>
      </c>
      <c r="D1119" s="76" t="str">
        <f t="shared" si="104"/>
        <v/>
      </c>
      <c r="E1119" s="75" t="str">
        <f t="shared" si="105"/>
        <v/>
      </c>
      <c r="F1119" s="75" t="str">
        <f t="shared" si="106"/>
        <v/>
      </c>
      <c r="G1119" s="75" t="str">
        <f t="shared" si="107"/>
        <v/>
      </c>
      <c r="H1119" s="58"/>
      <c r="I1119" s="58"/>
    </row>
    <row r="1120" spans="2:9" ht="15.75" thickBot="1" x14ac:dyDescent="0.3">
      <c r="B1120" s="72" t="str">
        <f t="shared" si="102"/>
        <v/>
      </c>
      <c r="C1120" s="73" t="str">
        <f t="shared" si="103"/>
        <v/>
      </c>
      <c r="D1120" s="76" t="str">
        <f t="shared" si="104"/>
        <v/>
      </c>
      <c r="E1120" s="75" t="str">
        <f t="shared" si="105"/>
        <v/>
      </c>
      <c r="F1120" s="75" t="str">
        <f t="shared" si="106"/>
        <v/>
      </c>
      <c r="G1120" s="75" t="str">
        <f t="shared" si="107"/>
        <v/>
      </c>
      <c r="H1120" s="58"/>
      <c r="I1120" s="58"/>
    </row>
    <row r="1121" spans="2:9" ht="15.75" thickBot="1" x14ac:dyDescent="0.3">
      <c r="B1121" s="72" t="str">
        <f t="shared" si="102"/>
        <v/>
      </c>
      <c r="C1121" s="73" t="str">
        <f t="shared" si="103"/>
        <v/>
      </c>
      <c r="D1121" s="76" t="str">
        <f t="shared" si="104"/>
        <v/>
      </c>
      <c r="E1121" s="75" t="str">
        <f t="shared" si="105"/>
        <v/>
      </c>
      <c r="F1121" s="75" t="str">
        <f t="shared" si="106"/>
        <v/>
      </c>
      <c r="G1121" s="75" t="str">
        <f t="shared" si="107"/>
        <v/>
      </c>
      <c r="H1121" s="58"/>
      <c r="I1121" s="58"/>
    </row>
    <row r="1122" spans="2:9" ht="15.75" thickBot="1" x14ac:dyDescent="0.3">
      <c r="B1122" s="72" t="str">
        <f t="shared" si="102"/>
        <v/>
      </c>
      <c r="C1122" s="73" t="str">
        <f t="shared" si="103"/>
        <v/>
      </c>
      <c r="D1122" s="76" t="str">
        <f t="shared" si="104"/>
        <v/>
      </c>
      <c r="E1122" s="75" t="str">
        <f t="shared" si="105"/>
        <v/>
      </c>
      <c r="F1122" s="75" t="str">
        <f t="shared" si="106"/>
        <v/>
      </c>
      <c r="G1122" s="75" t="str">
        <f t="shared" si="107"/>
        <v/>
      </c>
      <c r="H1122" s="58"/>
      <c r="I1122" s="58"/>
    </row>
    <row r="1123" spans="2:9" ht="15.75" thickBot="1" x14ac:dyDescent="0.3">
      <c r="B1123" s="72" t="str">
        <f t="shared" si="102"/>
        <v/>
      </c>
      <c r="C1123" s="73" t="str">
        <f t="shared" si="103"/>
        <v/>
      </c>
      <c r="D1123" s="76" t="str">
        <f t="shared" si="104"/>
        <v/>
      </c>
      <c r="E1123" s="75" t="str">
        <f t="shared" si="105"/>
        <v/>
      </c>
      <c r="F1123" s="75" t="str">
        <f t="shared" si="106"/>
        <v/>
      </c>
      <c r="G1123" s="75" t="str">
        <f t="shared" si="107"/>
        <v/>
      </c>
      <c r="H1123" s="58"/>
      <c r="I1123" s="58"/>
    </row>
    <row r="1124" spans="2:9" ht="15.75" thickBot="1" x14ac:dyDescent="0.3">
      <c r="B1124" s="72" t="str">
        <f t="shared" si="102"/>
        <v/>
      </c>
      <c r="C1124" s="73" t="str">
        <f t="shared" si="103"/>
        <v/>
      </c>
      <c r="D1124" s="76" t="str">
        <f t="shared" si="104"/>
        <v/>
      </c>
      <c r="E1124" s="75" t="str">
        <f t="shared" si="105"/>
        <v/>
      </c>
      <c r="F1124" s="75" t="str">
        <f t="shared" si="106"/>
        <v/>
      </c>
      <c r="G1124" s="75" t="str">
        <f t="shared" si="107"/>
        <v/>
      </c>
      <c r="H1124" s="58"/>
      <c r="I1124" s="58"/>
    </row>
    <row r="1125" spans="2:9" ht="15.75" thickBot="1" x14ac:dyDescent="0.3">
      <c r="B1125" s="72" t="str">
        <f t="shared" si="102"/>
        <v/>
      </c>
      <c r="C1125" s="73" t="str">
        <f t="shared" si="103"/>
        <v/>
      </c>
      <c r="D1125" s="76" t="str">
        <f t="shared" si="104"/>
        <v/>
      </c>
      <c r="E1125" s="75" t="str">
        <f t="shared" si="105"/>
        <v/>
      </c>
      <c r="F1125" s="75" t="str">
        <f t="shared" si="106"/>
        <v/>
      </c>
      <c r="G1125" s="75" t="str">
        <f t="shared" si="107"/>
        <v/>
      </c>
      <c r="H1125" s="58"/>
      <c r="I1125" s="58"/>
    </row>
    <row r="1126" spans="2:9" ht="15.75" thickBot="1" x14ac:dyDescent="0.3">
      <c r="B1126" s="72" t="str">
        <f t="shared" si="102"/>
        <v/>
      </c>
      <c r="C1126" s="73" t="str">
        <f t="shared" si="103"/>
        <v/>
      </c>
      <c r="D1126" s="76" t="str">
        <f t="shared" si="104"/>
        <v/>
      </c>
      <c r="E1126" s="75" t="str">
        <f t="shared" si="105"/>
        <v/>
      </c>
      <c r="F1126" s="75" t="str">
        <f t="shared" si="106"/>
        <v/>
      </c>
      <c r="G1126" s="75" t="str">
        <f t="shared" si="107"/>
        <v/>
      </c>
      <c r="H1126" s="58"/>
      <c r="I1126" s="58"/>
    </row>
    <row r="1127" spans="2:9" ht="15.75" thickBot="1" x14ac:dyDescent="0.3">
      <c r="B1127" s="72" t="str">
        <f t="shared" si="102"/>
        <v/>
      </c>
      <c r="C1127" s="73" t="str">
        <f t="shared" si="103"/>
        <v/>
      </c>
      <c r="D1127" s="76" t="str">
        <f t="shared" si="104"/>
        <v/>
      </c>
      <c r="E1127" s="75" t="str">
        <f t="shared" si="105"/>
        <v/>
      </c>
      <c r="F1127" s="75" t="str">
        <f t="shared" si="106"/>
        <v/>
      </c>
      <c r="G1127" s="75" t="str">
        <f t="shared" si="107"/>
        <v/>
      </c>
      <c r="H1127" s="58"/>
      <c r="I1127" s="58"/>
    </row>
    <row r="1128" spans="2:9" ht="15.75" thickBot="1" x14ac:dyDescent="0.3">
      <c r="B1128" s="72" t="str">
        <f t="shared" si="102"/>
        <v/>
      </c>
      <c r="C1128" s="73" t="str">
        <f t="shared" si="103"/>
        <v/>
      </c>
      <c r="D1128" s="76" t="str">
        <f t="shared" si="104"/>
        <v/>
      </c>
      <c r="E1128" s="75" t="str">
        <f t="shared" si="105"/>
        <v/>
      </c>
      <c r="F1128" s="75" t="str">
        <f t="shared" si="106"/>
        <v/>
      </c>
      <c r="G1128" s="75" t="str">
        <f t="shared" si="107"/>
        <v/>
      </c>
      <c r="H1128" s="58"/>
      <c r="I1128" s="58"/>
    </row>
    <row r="1129" spans="2:9" ht="15.75" thickBot="1" x14ac:dyDescent="0.3">
      <c r="B1129" s="72" t="str">
        <f t="shared" si="102"/>
        <v/>
      </c>
      <c r="C1129" s="73" t="str">
        <f t="shared" si="103"/>
        <v/>
      </c>
      <c r="D1129" s="76" t="str">
        <f t="shared" si="104"/>
        <v/>
      </c>
      <c r="E1129" s="75" t="str">
        <f t="shared" si="105"/>
        <v/>
      </c>
      <c r="F1129" s="75" t="str">
        <f t="shared" si="106"/>
        <v/>
      </c>
      <c r="G1129" s="75" t="str">
        <f t="shared" si="107"/>
        <v/>
      </c>
      <c r="H1129" s="58"/>
      <c r="I1129" s="58"/>
    </row>
    <row r="1130" spans="2:9" ht="15.75" thickBot="1" x14ac:dyDescent="0.3">
      <c r="B1130" s="72" t="str">
        <f t="shared" si="102"/>
        <v/>
      </c>
      <c r="C1130" s="73" t="str">
        <f t="shared" si="103"/>
        <v/>
      </c>
      <c r="D1130" s="76" t="str">
        <f t="shared" si="104"/>
        <v/>
      </c>
      <c r="E1130" s="75" t="str">
        <f t="shared" si="105"/>
        <v/>
      </c>
      <c r="F1130" s="75" t="str">
        <f t="shared" si="106"/>
        <v/>
      </c>
      <c r="G1130" s="75" t="str">
        <f t="shared" si="107"/>
        <v/>
      </c>
      <c r="H1130" s="58"/>
      <c r="I1130" s="58"/>
    </row>
    <row r="1131" spans="2:9" ht="15.75" thickBot="1" x14ac:dyDescent="0.3">
      <c r="B1131" s="72" t="str">
        <f t="shared" si="102"/>
        <v/>
      </c>
      <c r="C1131" s="73" t="str">
        <f t="shared" si="103"/>
        <v/>
      </c>
      <c r="D1131" s="76" t="str">
        <f t="shared" si="104"/>
        <v/>
      </c>
      <c r="E1131" s="75" t="str">
        <f t="shared" si="105"/>
        <v/>
      </c>
      <c r="F1131" s="75" t="str">
        <f t="shared" si="106"/>
        <v/>
      </c>
      <c r="G1131" s="75" t="str">
        <f t="shared" si="107"/>
        <v/>
      </c>
      <c r="H1131" s="58"/>
      <c r="I1131" s="58"/>
    </row>
    <row r="1132" spans="2:9" ht="15.75" thickBot="1" x14ac:dyDescent="0.3">
      <c r="B1132" s="72" t="str">
        <f t="shared" si="102"/>
        <v/>
      </c>
      <c r="C1132" s="73" t="str">
        <f t="shared" si="103"/>
        <v/>
      </c>
      <c r="D1132" s="76" t="str">
        <f t="shared" si="104"/>
        <v/>
      </c>
      <c r="E1132" s="75" t="str">
        <f t="shared" si="105"/>
        <v/>
      </c>
      <c r="F1132" s="75" t="str">
        <f t="shared" si="106"/>
        <v/>
      </c>
      <c r="G1132" s="75" t="str">
        <f t="shared" si="107"/>
        <v/>
      </c>
      <c r="H1132" s="58"/>
      <c r="I1132" s="58"/>
    </row>
    <row r="1133" spans="2:9" ht="15.75" thickBot="1" x14ac:dyDescent="0.3">
      <c r="B1133" s="72" t="str">
        <f t="shared" si="102"/>
        <v/>
      </c>
      <c r="C1133" s="73" t="str">
        <f t="shared" si="103"/>
        <v/>
      </c>
      <c r="D1133" s="76" t="str">
        <f t="shared" si="104"/>
        <v/>
      </c>
      <c r="E1133" s="75" t="str">
        <f t="shared" si="105"/>
        <v/>
      </c>
      <c r="F1133" s="75" t="str">
        <f t="shared" si="106"/>
        <v/>
      </c>
      <c r="G1133" s="75" t="str">
        <f t="shared" si="107"/>
        <v/>
      </c>
      <c r="H1133" s="58"/>
      <c r="I1133" s="58"/>
    </row>
    <row r="1134" spans="2:9" ht="15.75" thickBot="1" x14ac:dyDescent="0.3">
      <c r="B1134" s="72" t="str">
        <f t="shared" si="102"/>
        <v/>
      </c>
      <c r="C1134" s="73" t="str">
        <f t="shared" si="103"/>
        <v/>
      </c>
      <c r="D1134" s="76" t="str">
        <f t="shared" si="104"/>
        <v/>
      </c>
      <c r="E1134" s="75" t="str">
        <f t="shared" si="105"/>
        <v/>
      </c>
      <c r="F1134" s="75" t="str">
        <f t="shared" si="106"/>
        <v/>
      </c>
      <c r="G1134" s="75" t="str">
        <f t="shared" si="107"/>
        <v/>
      </c>
      <c r="H1134" s="58"/>
      <c r="I1134" s="58"/>
    </row>
    <row r="1135" spans="2:9" ht="15.75" thickBot="1" x14ac:dyDescent="0.3">
      <c r="B1135" s="72" t="str">
        <f t="shared" si="102"/>
        <v/>
      </c>
      <c r="C1135" s="73" t="str">
        <f t="shared" si="103"/>
        <v/>
      </c>
      <c r="D1135" s="76" t="str">
        <f t="shared" si="104"/>
        <v/>
      </c>
      <c r="E1135" s="75" t="str">
        <f t="shared" si="105"/>
        <v/>
      </c>
      <c r="F1135" s="75" t="str">
        <f t="shared" si="106"/>
        <v/>
      </c>
      <c r="G1135" s="75" t="str">
        <f t="shared" si="107"/>
        <v/>
      </c>
      <c r="H1135" s="58"/>
      <c r="I1135" s="58"/>
    </row>
    <row r="1136" spans="2:9" ht="15.75" thickBot="1" x14ac:dyDescent="0.3">
      <c r="B1136" s="72" t="str">
        <f t="shared" si="102"/>
        <v/>
      </c>
      <c r="C1136" s="73" t="str">
        <f t="shared" si="103"/>
        <v/>
      </c>
      <c r="D1136" s="76" t="str">
        <f t="shared" si="104"/>
        <v/>
      </c>
      <c r="E1136" s="75" t="str">
        <f t="shared" si="105"/>
        <v/>
      </c>
      <c r="F1136" s="75" t="str">
        <f t="shared" si="106"/>
        <v/>
      </c>
      <c r="G1136" s="75" t="str">
        <f t="shared" si="107"/>
        <v/>
      </c>
      <c r="H1136" s="58"/>
      <c r="I1136" s="58"/>
    </row>
    <row r="1137" spans="2:9" ht="15.75" thickBot="1" x14ac:dyDescent="0.3">
      <c r="B1137" s="72" t="str">
        <f t="shared" si="102"/>
        <v/>
      </c>
      <c r="C1137" s="73" t="str">
        <f t="shared" si="103"/>
        <v/>
      </c>
      <c r="D1137" s="76" t="str">
        <f t="shared" si="104"/>
        <v/>
      </c>
      <c r="E1137" s="75" t="str">
        <f t="shared" si="105"/>
        <v/>
      </c>
      <c r="F1137" s="75" t="str">
        <f t="shared" si="106"/>
        <v/>
      </c>
      <c r="G1137" s="75" t="str">
        <f t="shared" si="107"/>
        <v/>
      </c>
      <c r="H1137" s="58"/>
      <c r="I1137" s="58"/>
    </row>
    <row r="1138" spans="2:9" ht="15.75" thickBot="1" x14ac:dyDescent="0.3">
      <c r="B1138" s="72" t="str">
        <f t="shared" si="102"/>
        <v/>
      </c>
      <c r="C1138" s="73" t="str">
        <f t="shared" si="103"/>
        <v/>
      </c>
      <c r="D1138" s="76" t="str">
        <f t="shared" si="104"/>
        <v/>
      </c>
      <c r="E1138" s="75" t="str">
        <f t="shared" si="105"/>
        <v/>
      </c>
      <c r="F1138" s="75" t="str">
        <f t="shared" si="106"/>
        <v/>
      </c>
      <c r="G1138" s="75" t="str">
        <f t="shared" si="107"/>
        <v/>
      </c>
      <c r="H1138" s="58"/>
      <c r="I1138" s="58"/>
    </row>
    <row r="1139" spans="2:9" ht="15.75" thickBot="1" x14ac:dyDescent="0.3">
      <c r="B1139" s="72" t="str">
        <f t="shared" si="102"/>
        <v/>
      </c>
      <c r="C1139" s="73" t="str">
        <f t="shared" si="103"/>
        <v/>
      </c>
      <c r="D1139" s="76" t="str">
        <f t="shared" si="104"/>
        <v/>
      </c>
      <c r="E1139" s="75" t="str">
        <f t="shared" si="105"/>
        <v/>
      </c>
      <c r="F1139" s="75" t="str">
        <f t="shared" si="106"/>
        <v/>
      </c>
      <c r="G1139" s="75" t="str">
        <f t="shared" si="107"/>
        <v/>
      </c>
      <c r="H1139" s="58"/>
      <c r="I1139" s="58"/>
    </row>
    <row r="1140" spans="2:9" ht="15.75" thickBot="1" x14ac:dyDescent="0.3">
      <c r="B1140" s="72" t="str">
        <f t="shared" si="102"/>
        <v/>
      </c>
      <c r="C1140" s="73" t="str">
        <f t="shared" si="103"/>
        <v/>
      </c>
      <c r="D1140" s="76" t="str">
        <f t="shared" si="104"/>
        <v/>
      </c>
      <c r="E1140" s="75" t="str">
        <f t="shared" si="105"/>
        <v/>
      </c>
      <c r="F1140" s="75" t="str">
        <f t="shared" si="106"/>
        <v/>
      </c>
      <c r="G1140" s="75" t="str">
        <f t="shared" si="107"/>
        <v/>
      </c>
      <c r="H1140" s="58"/>
      <c r="I1140" s="58"/>
    </row>
    <row r="1141" spans="2:9" ht="15.75" thickBot="1" x14ac:dyDescent="0.3">
      <c r="B1141" s="72" t="str">
        <f t="shared" si="102"/>
        <v/>
      </c>
      <c r="C1141" s="73" t="str">
        <f t="shared" si="103"/>
        <v/>
      </c>
      <c r="D1141" s="76" t="str">
        <f t="shared" si="104"/>
        <v/>
      </c>
      <c r="E1141" s="75" t="str">
        <f t="shared" si="105"/>
        <v/>
      </c>
      <c r="F1141" s="75" t="str">
        <f t="shared" si="106"/>
        <v/>
      </c>
      <c r="G1141" s="75" t="str">
        <f t="shared" si="107"/>
        <v/>
      </c>
      <c r="H1141" s="58"/>
      <c r="I1141" s="58"/>
    </row>
    <row r="1142" spans="2:9" ht="15.75" thickBot="1" x14ac:dyDescent="0.3">
      <c r="B1142" s="72" t="str">
        <f t="shared" si="102"/>
        <v/>
      </c>
      <c r="C1142" s="73" t="str">
        <f t="shared" si="103"/>
        <v/>
      </c>
      <c r="D1142" s="76" t="str">
        <f t="shared" si="104"/>
        <v/>
      </c>
      <c r="E1142" s="75" t="str">
        <f t="shared" si="105"/>
        <v/>
      </c>
      <c r="F1142" s="75" t="str">
        <f t="shared" si="106"/>
        <v/>
      </c>
      <c r="G1142" s="75" t="str">
        <f t="shared" si="107"/>
        <v/>
      </c>
      <c r="H1142" s="58"/>
      <c r="I1142" s="58"/>
    </row>
    <row r="1143" spans="2:9" ht="15.75" thickBot="1" x14ac:dyDescent="0.3">
      <c r="B1143" s="72" t="str">
        <f t="shared" si="102"/>
        <v/>
      </c>
      <c r="C1143" s="73" t="str">
        <f t="shared" si="103"/>
        <v/>
      </c>
      <c r="D1143" s="76" t="str">
        <f t="shared" si="104"/>
        <v/>
      </c>
      <c r="E1143" s="75" t="str">
        <f t="shared" si="105"/>
        <v/>
      </c>
      <c r="F1143" s="75" t="str">
        <f t="shared" si="106"/>
        <v/>
      </c>
      <c r="G1143" s="75" t="str">
        <f t="shared" si="107"/>
        <v/>
      </c>
      <c r="H1143" s="58"/>
      <c r="I1143" s="58"/>
    </row>
    <row r="1144" spans="2:9" ht="15.75" thickBot="1" x14ac:dyDescent="0.3">
      <c r="B1144" s="72" t="str">
        <f t="shared" si="102"/>
        <v/>
      </c>
      <c r="C1144" s="73" t="str">
        <f t="shared" si="103"/>
        <v/>
      </c>
      <c r="D1144" s="76" t="str">
        <f t="shared" si="104"/>
        <v/>
      </c>
      <c r="E1144" s="75" t="str">
        <f t="shared" si="105"/>
        <v/>
      </c>
      <c r="F1144" s="75" t="str">
        <f t="shared" si="106"/>
        <v/>
      </c>
      <c r="G1144" s="75" t="str">
        <f t="shared" si="107"/>
        <v/>
      </c>
      <c r="H1144" s="58"/>
      <c r="I1144" s="58"/>
    </row>
    <row r="1145" spans="2:9" ht="15.75" thickBot="1" x14ac:dyDescent="0.3">
      <c r="B1145" s="72" t="str">
        <f t="shared" si="102"/>
        <v/>
      </c>
      <c r="C1145" s="73" t="str">
        <f t="shared" si="103"/>
        <v/>
      </c>
      <c r="D1145" s="76" t="str">
        <f t="shared" si="104"/>
        <v/>
      </c>
      <c r="E1145" s="75" t="str">
        <f t="shared" si="105"/>
        <v/>
      </c>
      <c r="F1145" s="75" t="str">
        <f t="shared" si="106"/>
        <v/>
      </c>
      <c r="G1145" s="75" t="str">
        <f t="shared" si="107"/>
        <v/>
      </c>
      <c r="H1145" s="58"/>
      <c r="I1145" s="58"/>
    </row>
    <row r="1146" spans="2:9" ht="15.75" thickBot="1" x14ac:dyDescent="0.3">
      <c r="B1146" s="72" t="str">
        <f t="shared" si="102"/>
        <v/>
      </c>
      <c r="C1146" s="73" t="str">
        <f t="shared" si="103"/>
        <v/>
      </c>
      <c r="D1146" s="76" t="str">
        <f t="shared" si="104"/>
        <v/>
      </c>
      <c r="E1146" s="75" t="str">
        <f t="shared" si="105"/>
        <v/>
      </c>
      <c r="F1146" s="75" t="str">
        <f t="shared" si="106"/>
        <v/>
      </c>
      <c r="G1146" s="75" t="str">
        <f t="shared" si="107"/>
        <v/>
      </c>
      <c r="H1146" s="58"/>
      <c r="I1146" s="58"/>
    </row>
    <row r="1147" spans="2:9" ht="15.75" thickBot="1" x14ac:dyDescent="0.3">
      <c r="B1147" s="72" t="str">
        <f t="shared" si="102"/>
        <v/>
      </c>
      <c r="C1147" s="73" t="str">
        <f t="shared" si="103"/>
        <v/>
      </c>
      <c r="D1147" s="76" t="str">
        <f t="shared" si="104"/>
        <v/>
      </c>
      <c r="E1147" s="75" t="str">
        <f t="shared" si="105"/>
        <v/>
      </c>
      <c r="F1147" s="75" t="str">
        <f t="shared" si="106"/>
        <v/>
      </c>
      <c r="G1147" s="75" t="str">
        <f t="shared" si="107"/>
        <v/>
      </c>
      <c r="H1147" s="58"/>
      <c r="I1147" s="58"/>
    </row>
    <row r="1148" spans="2:9" ht="15.75" thickBot="1" x14ac:dyDescent="0.3">
      <c r="B1148" s="72" t="str">
        <f t="shared" si="102"/>
        <v/>
      </c>
      <c r="C1148" s="73" t="str">
        <f t="shared" si="103"/>
        <v/>
      </c>
      <c r="D1148" s="76" t="str">
        <f t="shared" si="104"/>
        <v/>
      </c>
      <c r="E1148" s="75" t="str">
        <f t="shared" si="105"/>
        <v/>
      </c>
      <c r="F1148" s="75" t="str">
        <f t="shared" si="106"/>
        <v/>
      </c>
      <c r="G1148" s="75" t="str">
        <f t="shared" si="107"/>
        <v/>
      </c>
      <c r="H1148" s="58"/>
      <c r="I1148" s="58"/>
    </row>
    <row r="1149" spans="2:9" ht="15.75" thickBot="1" x14ac:dyDescent="0.3">
      <c r="B1149" s="72" t="str">
        <f t="shared" si="102"/>
        <v/>
      </c>
      <c r="C1149" s="73" t="str">
        <f t="shared" si="103"/>
        <v/>
      </c>
      <c r="D1149" s="76" t="str">
        <f t="shared" si="104"/>
        <v/>
      </c>
      <c r="E1149" s="75" t="str">
        <f t="shared" si="105"/>
        <v/>
      </c>
      <c r="F1149" s="75" t="str">
        <f t="shared" si="106"/>
        <v/>
      </c>
      <c r="G1149" s="75" t="str">
        <f t="shared" si="107"/>
        <v/>
      </c>
      <c r="H1149" s="58"/>
      <c r="I1149" s="58"/>
    </row>
    <row r="1150" spans="2:9" ht="15.75" thickBot="1" x14ac:dyDescent="0.3">
      <c r="B1150" s="72" t="str">
        <f t="shared" si="102"/>
        <v/>
      </c>
      <c r="C1150" s="73" t="str">
        <f t="shared" si="103"/>
        <v/>
      </c>
      <c r="D1150" s="76" t="str">
        <f t="shared" si="104"/>
        <v/>
      </c>
      <c r="E1150" s="75" t="str">
        <f t="shared" si="105"/>
        <v/>
      </c>
      <c r="F1150" s="75" t="str">
        <f t="shared" si="106"/>
        <v/>
      </c>
      <c r="G1150" s="75" t="str">
        <f t="shared" si="107"/>
        <v/>
      </c>
      <c r="H1150" s="58"/>
      <c r="I1150" s="58"/>
    </row>
    <row r="1151" spans="2:9" ht="15.75" thickBot="1" x14ac:dyDescent="0.3">
      <c r="B1151" s="72" t="str">
        <f t="shared" si="102"/>
        <v/>
      </c>
      <c r="C1151" s="73" t="str">
        <f t="shared" si="103"/>
        <v/>
      </c>
      <c r="D1151" s="76" t="str">
        <f t="shared" si="104"/>
        <v/>
      </c>
      <c r="E1151" s="75" t="str">
        <f t="shared" si="105"/>
        <v/>
      </c>
      <c r="F1151" s="75" t="str">
        <f t="shared" si="106"/>
        <v/>
      </c>
      <c r="G1151" s="75" t="str">
        <f t="shared" si="107"/>
        <v/>
      </c>
      <c r="H1151" s="58"/>
      <c r="I1151" s="58"/>
    </row>
    <row r="1152" spans="2:9" ht="15.75" thickBot="1" x14ac:dyDescent="0.3">
      <c r="B1152" s="72" t="str">
        <f t="shared" si="102"/>
        <v/>
      </c>
      <c r="C1152" s="73" t="str">
        <f t="shared" si="103"/>
        <v/>
      </c>
      <c r="D1152" s="76" t="str">
        <f t="shared" si="104"/>
        <v/>
      </c>
      <c r="E1152" s="75" t="str">
        <f t="shared" si="105"/>
        <v/>
      </c>
      <c r="F1152" s="75" t="str">
        <f t="shared" si="106"/>
        <v/>
      </c>
      <c r="G1152" s="75" t="str">
        <f t="shared" si="107"/>
        <v/>
      </c>
      <c r="H1152" s="58"/>
      <c r="I1152" s="58"/>
    </row>
    <row r="1153" spans="2:9" ht="15.75" thickBot="1" x14ac:dyDescent="0.3">
      <c r="B1153" s="72" t="str">
        <f t="shared" si="102"/>
        <v/>
      </c>
      <c r="C1153" s="73" t="str">
        <f t="shared" si="103"/>
        <v/>
      </c>
      <c r="D1153" s="76" t="str">
        <f t="shared" si="104"/>
        <v/>
      </c>
      <c r="E1153" s="75" t="str">
        <f t="shared" si="105"/>
        <v/>
      </c>
      <c r="F1153" s="75" t="str">
        <f t="shared" si="106"/>
        <v/>
      </c>
      <c r="G1153" s="75" t="str">
        <f t="shared" si="107"/>
        <v/>
      </c>
      <c r="H1153" s="58"/>
      <c r="I1153" s="58"/>
    </row>
    <row r="1154" spans="2:9" ht="15.75" thickBot="1" x14ac:dyDescent="0.3">
      <c r="B1154" s="72" t="str">
        <f t="shared" si="102"/>
        <v/>
      </c>
      <c r="C1154" s="73" t="str">
        <f t="shared" si="103"/>
        <v/>
      </c>
      <c r="D1154" s="76" t="str">
        <f t="shared" si="104"/>
        <v/>
      </c>
      <c r="E1154" s="75" t="str">
        <f t="shared" si="105"/>
        <v/>
      </c>
      <c r="F1154" s="75" t="str">
        <f t="shared" si="106"/>
        <v/>
      </c>
      <c r="G1154" s="75" t="str">
        <f t="shared" si="107"/>
        <v/>
      </c>
      <c r="H1154" s="58"/>
      <c r="I1154" s="58"/>
    </row>
    <row r="1155" spans="2:9" ht="15.75" thickBot="1" x14ac:dyDescent="0.3">
      <c r="B1155" s="72" t="str">
        <f t="shared" si="102"/>
        <v/>
      </c>
      <c r="C1155" s="73" t="str">
        <f t="shared" si="103"/>
        <v/>
      </c>
      <c r="D1155" s="76" t="str">
        <f t="shared" si="104"/>
        <v/>
      </c>
      <c r="E1155" s="75" t="str">
        <f t="shared" si="105"/>
        <v/>
      </c>
      <c r="F1155" s="75" t="str">
        <f t="shared" si="106"/>
        <v/>
      </c>
      <c r="G1155" s="75" t="str">
        <f t="shared" si="107"/>
        <v/>
      </c>
      <c r="H1155" s="58"/>
      <c r="I1155" s="58"/>
    </row>
    <row r="1156" spans="2:9" ht="15.75" thickBot="1" x14ac:dyDescent="0.3">
      <c r="B1156" s="72" t="str">
        <f t="shared" si="102"/>
        <v/>
      </c>
      <c r="C1156" s="73" t="str">
        <f t="shared" si="103"/>
        <v/>
      </c>
      <c r="D1156" s="76" t="str">
        <f t="shared" si="104"/>
        <v/>
      </c>
      <c r="E1156" s="75" t="str">
        <f t="shared" si="105"/>
        <v/>
      </c>
      <c r="F1156" s="75" t="str">
        <f t="shared" si="106"/>
        <v/>
      </c>
      <c r="G1156" s="75" t="str">
        <f t="shared" si="107"/>
        <v/>
      </c>
      <c r="H1156" s="58"/>
      <c r="I1156" s="58"/>
    </row>
    <row r="1157" spans="2:9" ht="15.75" thickBot="1" x14ac:dyDescent="0.3">
      <c r="B1157" s="72" t="str">
        <f t="shared" si="102"/>
        <v/>
      </c>
      <c r="C1157" s="73" t="str">
        <f t="shared" si="103"/>
        <v/>
      </c>
      <c r="D1157" s="76" t="str">
        <f t="shared" si="104"/>
        <v/>
      </c>
      <c r="E1157" s="75" t="str">
        <f t="shared" si="105"/>
        <v/>
      </c>
      <c r="F1157" s="75" t="str">
        <f t="shared" si="106"/>
        <v/>
      </c>
      <c r="G1157" s="75" t="str">
        <f t="shared" si="107"/>
        <v/>
      </c>
      <c r="H1157" s="58"/>
      <c r="I1157" s="58"/>
    </row>
    <row r="1158" spans="2:9" ht="15.75" thickBot="1" x14ac:dyDescent="0.3">
      <c r="B1158" s="72" t="str">
        <f t="shared" si="102"/>
        <v/>
      </c>
      <c r="C1158" s="73" t="str">
        <f t="shared" si="103"/>
        <v/>
      </c>
      <c r="D1158" s="76" t="str">
        <f t="shared" si="104"/>
        <v/>
      </c>
      <c r="E1158" s="75" t="str">
        <f t="shared" si="105"/>
        <v/>
      </c>
      <c r="F1158" s="75" t="str">
        <f t="shared" si="106"/>
        <v/>
      </c>
      <c r="G1158" s="75" t="str">
        <f t="shared" si="107"/>
        <v/>
      </c>
      <c r="H1158" s="58"/>
      <c r="I1158" s="58"/>
    </row>
    <row r="1159" spans="2:9" ht="15.75" thickBot="1" x14ac:dyDescent="0.3">
      <c r="B1159" s="72" t="str">
        <f t="shared" si="102"/>
        <v/>
      </c>
      <c r="C1159" s="73" t="str">
        <f t="shared" si="103"/>
        <v/>
      </c>
      <c r="D1159" s="76" t="str">
        <f t="shared" si="104"/>
        <v/>
      </c>
      <c r="E1159" s="75" t="str">
        <f t="shared" si="105"/>
        <v/>
      </c>
      <c r="F1159" s="75" t="str">
        <f t="shared" si="106"/>
        <v/>
      </c>
      <c r="G1159" s="75" t="str">
        <f t="shared" si="107"/>
        <v/>
      </c>
      <c r="H1159" s="58"/>
      <c r="I1159" s="58"/>
    </row>
    <row r="1160" spans="2:9" ht="15.75" thickBot="1" x14ac:dyDescent="0.3">
      <c r="B1160" s="72" t="str">
        <f t="shared" si="102"/>
        <v/>
      </c>
      <c r="C1160" s="73" t="str">
        <f t="shared" si="103"/>
        <v/>
      </c>
      <c r="D1160" s="76" t="str">
        <f t="shared" si="104"/>
        <v/>
      </c>
      <c r="E1160" s="75" t="str">
        <f t="shared" si="105"/>
        <v/>
      </c>
      <c r="F1160" s="75" t="str">
        <f t="shared" si="106"/>
        <v/>
      </c>
      <c r="G1160" s="75" t="str">
        <f t="shared" si="107"/>
        <v/>
      </c>
      <c r="H1160" s="58"/>
      <c r="I1160" s="58"/>
    </row>
    <row r="1161" spans="2:9" ht="15.75" thickBot="1" x14ac:dyDescent="0.3">
      <c r="B1161" s="72" t="str">
        <f t="shared" si="102"/>
        <v/>
      </c>
      <c r="C1161" s="73" t="str">
        <f t="shared" si="103"/>
        <v/>
      </c>
      <c r="D1161" s="76" t="str">
        <f t="shared" si="104"/>
        <v/>
      </c>
      <c r="E1161" s="75" t="str">
        <f t="shared" si="105"/>
        <v/>
      </c>
      <c r="F1161" s="75" t="str">
        <f t="shared" si="106"/>
        <v/>
      </c>
      <c r="G1161" s="75" t="str">
        <f t="shared" si="107"/>
        <v/>
      </c>
      <c r="H1161" s="58"/>
      <c r="I1161" s="58"/>
    </row>
    <row r="1162" spans="2:9" ht="15.75" thickBot="1" x14ac:dyDescent="0.3">
      <c r="B1162" s="72" t="str">
        <f t="shared" si="102"/>
        <v/>
      </c>
      <c r="C1162" s="73" t="str">
        <f t="shared" si="103"/>
        <v/>
      </c>
      <c r="D1162" s="76" t="str">
        <f t="shared" si="104"/>
        <v/>
      </c>
      <c r="E1162" s="75" t="str">
        <f t="shared" si="105"/>
        <v/>
      </c>
      <c r="F1162" s="75" t="str">
        <f t="shared" si="106"/>
        <v/>
      </c>
      <c r="G1162" s="75" t="str">
        <f t="shared" si="107"/>
        <v/>
      </c>
      <c r="H1162" s="58"/>
      <c r="I1162" s="58"/>
    </row>
    <row r="1163" spans="2:9" ht="15.75" thickBot="1" x14ac:dyDescent="0.3">
      <c r="B1163" s="72" t="str">
        <f t="shared" si="102"/>
        <v/>
      </c>
      <c r="C1163" s="73" t="str">
        <f t="shared" si="103"/>
        <v/>
      </c>
      <c r="D1163" s="76" t="str">
        <f t="shared" si="104"/>
        <v/>
      </c>
      <c r="E1163" s="75" t="str">
        <f t="shared" si="105"/>
        <v/>
      </c>
      <c r="F1163" s="75" t="str">
        <f t="shared" si="106"/>
        <v/>
      </c>
      <c r="G1163" s="75" t="str">
        <f t="shared" si="107"/>
        <v/>
      </c>
      <c r="H1163" s="58"/>
      <c r="I1163" s="58"/>
    </row>
    <row r="1164" spans="2:9" ht="15.75" thickBot="1" x14ac:dyDescent="0.3">
      <c r="B1164" s="72" t="str">
        <f t="shared" si="102"/>
        <v/>
      </c>
      <c r="C1164" s="73" t="str">
        <f t="shared" si="103"/>
        <v/>
      </c>
      <c r="D1164" s="76" t="str">
        <f t="shared" si="104"/>
        <v/>
      </c>
      <c r="E1164" s="75" t="str">
        <f t="shared" si="105"/>
        <v/>
      </c>
      <c r="F1164" s="75" t="str">
        <f t="shared" si="106"/>
        <v/>
      </c>
      <c r="G1164" s="75" t="str">
        <f t="shared" si="107"/>
        <v/>
      </c>
      <c r="H1164" s="58"/>
      <c r="I1164" s="58"/>
    </row>
    <row r="1165" spans="2:9" ht="15.75" thickBot="1" x14ac:dyDescent="0.3">
      <c r="B1165" s="72" t="str">
        <f t="shared" si="102"/>
        <v/>
      </c>
      <c r="C1165" s="73" t="str">
        <f t="shared" si="103"/>
        <v/>
      </c>
      <c r="D1165" s="76" t="str">
        <f t="shared" si="104"/>
        <v/>
      </c>
      <c r="E1165" s="75" t="str">
        <f t="shared" si="105"/>
        <v/>
      </c>
      <c r="F1165" s="75" t="str">
        <f t="shared" si="106"/>
        <v/>
      </c>
      <c r="G1165" s="75" t="str">
        <f t="shared" si="107"/>
        <v/>
      </c>
      <c r="H1165" s="58"/>
      <c r="I1165" s="58"/>
    </row>
    <row r="1166" spans="2:9" ht="15.75" thickBot="1" x14ac:dyDescent="0.3">
      <c r="B1166" s="72" t="str">
        <f t="shared" si="102"/>
        <v/>
      </c>
      <c r="C1166" s="73" t="str">
        <f t="shared" si="103"/>
        <v/>
      </c>
      <c r="D1166" s="76" t="str">
        <f t="shared" si="104"/>
        <v/>
      </c>
      <c r="E1166" s="75" t="str">
        <f t="shared" si="105"/>
        <v/>
      </c>
      <c r="F1166" s="75" t="str">
        <f t="shared" si="106"/>
        <v/>
      </c>
      <c r="G1166" s="75" t="str">
        <f t="shared" si="107"/>
        <v/>
      </c>
      <c r="H1166" s="58"/>
      <c r="I1166" s="58"/>
    </row>
    <row r="1167" spans="2:9" ht="15.75" thickBot="1" x14ac:dyDescent="0.3">
      <c r="B1167" s="72" t="str">
        <f t="shared" si="102"/>
        <v/>
      </c>
      <c r="C1167" s="73" t="str">
        <f t="shared" si="103"/>
        <v/>
      </c>
      <c r="D1167" s="76" t="str">
        <f t="shared" si="104"/>
        <v/>
      </c>
      <c r="E1167" s="75" t="str">
        <f t="shared" si="105"/>
        <v/>
      </c>
      <c r="F1167" s="75" t="str">
        <f t="shared" si="106"/>
        <v/>
      </c>
      <c r="G1167" s="75" t="str">
        <f t="shared" si="107"/>
        <v/>
      </c>
      <c r="H1167" s="58"/>
      <c r="I1167" s="58"/>
    </row>
    <row r="1168" spans="2:9" ht="15.75" thickBot="1" x14ac:dyDescent="0.3">
      <c r="B1168" s="72" t="str">
        <f t="shared" si="102"/>
        <v/>
      </c>
      <c r="C1168" s="73" t="str">
        <f t="shared" si="103"/>
        <v/>
      </c>
      <c r="D1168" s="76" t="str">
        <f t="shared" si="104"/>
        <v/>
      </c>
      <c r="E1168" s="75" t="str">
        <f t="shared" si="105"/>
        <v/>
      </c>
      <c r="F1168" s="75" t="str">
        <f t="shared" si="106"/>
        <v/>
      </c>
      <c r="G1168" s="75" t="str">
        <f t="shared" si="107"/>
        <v/>
      </c>
      <c r="H1168" s="58"/>
      <c r="I1168" s="58"/>
    </row>
    <row r="1169" spans="2:9" ht="15.75" thickBot="1" x14ac:dyDescent="0.3">
      <c r="B1169" s="72" t="str">
        <f t="shared" si="102"/>
        <v/>
      </c>
      <c r="C1169" s="73" t="str">
        <f t="shared" si="103"/>
        <v/>
      </c>
      <c r="D1169" s="76" t="str">
        <f t="shared" si="104"/>
        <v/>
      </c>
      <c r="E1169" s="75" t="str">
        <f t="shared" si="105"/>
        <v/>
      </c>
      <c r="F1169" s="75" t="str">
        <f t="shared" si="106"/>
        <v/>
      </c>
      <c r="G1169" s="75" t="str">
        <f t="shared" si="107"/>
        <v/>
      </c>
      <c r="H1169" s="58"/>
      <c r="I1169" s="58"/>
    </row>
    <row r="1170" spans="2:9" ht="15.75" thickBot="1" x14ac:dyDescent="0.3">
      <c r="B1170" s="72" t="str">
        <f t="shared" si="102"/>
        <v/>
      </c>
      <c r="C1170" s="73" t="str">
        <f t="shared" si="103"/>
        <v/>
      </c>
      <c r="D1170" s="76" t="str">
        <f t="shared" si="104"/>
        <v/>
      </c>
      <c r="E1170" s="75" t="str">
        <f t="shared" si="105"/>
        <v/>
      </c>
      <c r="F1170" s="75" t="str">
        <f t="shared" si="106"/>
        <v/>
      </c>
      <c r="G1170" s="75" t="str">
        <f t="shared" si="107"/>
        <v/>
      </c>
      <c r="H1170" s="58"/>
      <c r="I1170" s="58"/>
    </row>
    <row r="1171" spans="2:9" ht="15.75" thickBot="1" x14ac:dyDescent="0.3">
      <c r="B1171" s="72" t="str">
        <f t="shared" ref="B1171:B1234" si="108">IFERROR(IF(G1170&lt;=0,"",B1170+1),"")</f>
        <v/>
      </c>
      <c r="C1171" s="73" t="str">
        <f t="shared" ref="C1171:C1234" si="109">IF($E$9="End of the Period",IF(B1171="","",IF(OR(payment_frequency="Weekly",payment_frequency="Bi-weekly",payment_frequency="Semi-monthly"),first_payment_date+B1171*VLOOKUP(payment_frequency,periodic_table,2,0),EDATE(first_payment_date,B1171*VLOOKUP(payment_frequency,periodic_table,2,0)))),IF(B1171="","",IF(OR(payment_frequency="Weekly",payment_frequency="Bi-weekly",payment_frequency="Semi-monthly"),first_payment_date+(B1171-1)*VLOOKUP(payment_frequency,periodic_table,2,0),EDATE(first_payment_date,(B1171-1)*VLOOKUP(payment_frequency,periodic_table,2,0)))))</f>
        <v/>
      </c>
      <c r="D1171" s="76" t="str">
        <f t="shared" ref="D1171:D1234" si="110">IF(B1171="","",IF(G1170&lt;payment,G1170*(1+rate),payment))</f>
        <v/>
      </c>
      <c r="E1171" s="75" t="str">
        <f t="shared" ref="E1171:E1234" si="111">IF(AND(payment_type=1,B1171=1),0,IF(B1171="","",G1170*rate))</f>
        <v/>
      </c>
      <c r="F1171" s="75" t="str">
        <f t="shared" si="106"/>
        <v/>
      </c>
      <c r="G1171" s="75" t="str">
        <f t="shared" si="107"/>
        <v/>
      </c>
      <c r="H1171" s="58"/>
      <c r="I1171" s="58"/>
    </row>
    <row r="1172" spans="2:9" ht="15.75" thickBot="1" x14ac:dyDescent="0.3">
      <c r="B1172" s="72" t="str">
        <f t="shared" si="108"/>
        <v/>
      </c>
      <c r="C1172" s="73" t="str">
        <f t="shared" si="109"/>
        <v/>
      </c>
      <c r="D1172" s="76" t="str">
        <f t="shared" si="110"/>
        <v/>
      </c>
      <c r="E1172" s="75" t="str">
        <f t="shared" si="111"/>
        <v/>
      </c>
      <c r="F1172" s="75" t="str">
        <f t="shared" ref="F1172:F1235" si="112">IF(B1172="","",D1172-E1172)</f>
        <v/>
      </c>
      <c r="G1172" s="75" t="str">
        <f t="shared" ref="G1172:G1235" si="113">IFERROR(IF(F1172&lt;=0,"",G1171-F1172),"")</f>
        <v/>
      </c>
      <c r="H1172" s="58"/>
      <c r="I1172" s="58"/>
    </row>
    <row r="1173" spans="2:9" ht="15.75" thickBot="1" x14ac:dyDescent="0.3">
      <c r="B1173" s="72" t="str">
        <f t="shared" si="108"/>
        <v/>
      </c>
      <c r="C1173" s="73" t="str">
        <f t="shared" si="109"/>
        <v/>
      </c>
      <c r="D1173" s="76" t="str">
        <f t="shared" si="110"/>
        <v/>
      </c>
      <c r="E1173" s="75" t="str">
        <f t="shared" si="111"/>
        <v/>
      </c>
      <c r="F1173" s="75" t="str">
        <f t="shared" si="112"/>
        <v/>
      </c>
      <c r="G1173" s="75" t="str">
        <f t="shared" si="113"/>
        <v/>
      </c>
      <c r="H1173" s="58"/>
      <c r="I1173" s="58"/>
    </row>
    <row r="1174" spans="2:9" ht="15.75" thickBot="1" x14ac:dyDescent="0.3">
      <c r="B1174" s="72" t="str">
        <f t="shared" si="108"/>
        <v/>
      </c>
      <c r="C1174" s="73" t="str">
        <f t="shared" si="109"/>
        <v/>
      </c>
      <c r="D1174" s="76" t="str">
        <f t="shared" si="110"/>
        <v/>
      </c>
      <c r="E1174" s="75" t="str">
        <f t="shared" si="111"/>
        <v/>
      </c>
      <c r="F1174" s="75" t="str">
        <f t="shared" si="112"/>
        <v/>
      </c>
      <c r="G1174" s="75" t="str">
        <f t="shared" si="113"/>
        <v/>
      </c>
      <c r="H1174" s="58"/>
      <c r="I1174" s="58"/>
    </row>
    <row r="1175" spans="2:9" ht="15.75" thickBot="1" x14ac:dyDescent="0.3">
      <c r="B1175" s="72" t="str">
        <f t="shared" si="108"/>
        <v/>
      </c>
      <c r="C1175" s="73" t="str">
        <f t="shared" si="109"/>
        <v/>
      </c>
      <c r="D1175" s="76" t="str">
        <f t="shared" si="110"/>
        <v/>
      </c>
      <c r="E1175" s="75" t="str">
        <f t="shared" si="111"/>
        <v/>
      </c>
      <c r="F1175" s="75" t="str">
        <f t="shared" si="112"/>
        <v/>
      </c>
      <c r="G1175" s="75" t="str">
        <f t="shared" si="113"/>
        <v/>
      </c>
      <c r="H1175" s="58"/>
      <c r="I1175" s="58"/>
    </row>
    <row r="1176" spans="2:9" ht="15.75" thickBot="1" x14ac:dyDescent="0.3">
      <c r="B1176" s="72" t="str">
        <f t="shared" si="108"/>
        <v/>
      </c>
      <c r="C1176" s="73" t="str">
        <f t="shared" si="109"/>
        <v/>
      </c>
      <c r="D1176" s="76" t="str">
        <f t="shared" si="110"/>
        <v/>
      </c>
      <c r="E1176" s="75" t="str">
        <f t="shared" si="111"/>
        <v/>
      </c>
      <c r="F1176" s="75" t="str">
        <f t="shared" si="112"/>
        <v/>
      </c>
      <c r="G1176" s="75" t="str">
        <f t="shared" si="113"/>
        <v/>
      </c>
      <c r="H1176" s="58"/>
      <c r="I1176" s="58"/>
    </row>
    <row r="1177" spans="2:9" ht="15.75" thickBot="1" x14ac:dyDescent="0.3">
      <c r="B1177" s="72" t="str">
        <f t="shared" si="108"/>
        <v/>
      </c>
      <c r="C1177" s="73" t="str">
        <f t="shared" si="109"/>
        <v/>
      </c>
      <c r="D1177" s="76" t="str">
        <f t="shared" si="110"/>
        <v/>
      </c>
      <c r="E1177" s="75" t="str">
        <f t="shared" si="111"/>
        <v/>
      </c>
      <c r="F1177" s="75" t="str">
        <f t="shared" si="112"/>
        <v/>
      </c>
      <c r="G1177" s="75" t="str">
        <f t="shared" si="113"/>
        <v/>
      </c>
      <c r="H1177" s="58"/>
      <c r="I1177" s="58"/>
    </row>
    <row r="1178" spans="2:9" ht="15.75" thickBot="1" x14ac:dyDescent="0.3">
      <c r="B1178" s="72" t="str">
        <f t="shared" si="108"/>
        <v/>
      </c>
      <c r="C1178" s="73" t="str">
        <f t="shared" si="109"/>
        <v/>
      </c>
      <c r="D1178" s="76" t="str">
        <f t="shared" si="110"/>
        <v/>
      </c>
      <c r="E1178" s="75" t="str">
        <f t="shared" si="111"/>
        <v/>
      </c>
      <c r="F1178" s="75" t="str">
        <f t="shared" si="112"/>
        <v/>
      </c>
      <c r="G1178" s="75" t="str">
        <f t="shared" si="113"/>
        <v/>
      </c>
      <c r="H1178" s="58"/>
      <c r="I1178" s="58"/>
    </row>
    <row r="1179" spans="2:9" ht="15.75" thickBot="1" x14ac:dyDescent="0.3">
      <c r="B1179" s="72" t="str">
        <f t="shared" si="108"/>
        <v/>
      </c>
      <c r="C1179" s="73" t="str">
        <f t="shared" si="109"/>
        <v/>
      </c>
      <c r="D1179" s="76" t="str">
        <f t="shared" si="110"/>
        <v/>
      </c>
      <c r="E1179" s="75" t="str">
        <f t="shared" si="111"/>
        <v/>
      </c>
      <c r="F1179" s="75" t="str">
        <f t="shared" si="112"/>
        <v/>
      </c>
      <c r="G1179" s="75" t="str">
        <f t="shared" si="113"/>
        <v/>
      </c>
      <c r="H1179" s="58"/>
      <c r="I1179" s="58"/>
    </row>
    <row r="1180" spans="2:9" ht="15.75" thickBot="1" x14ac:dyDescent="0.3">
      <c r="B1180" s="72" t="str">
        <f t="shared" si="108"/>
        <v/>
      </c>
      <c r="C1180" s="73" t="str">
        <f t="shared" si="109"/>
        <v/>
      </c>
      <c r="D1180" s="76" t="str">
        <f t="shared" si="110"/>
        <v/>
      </c>
      <c r="E1180" s="75" t="str">
        <f t="shared" si="111"/>
        <v/>
      </c>
      <c r="F1180" s="75" t="str">
        <f t="shared" si="112"/>
        <v/>
      </c>
      <c r="G1180" s="75" t="str">
        <f t="shared" si="113"/>
        <v/>
      </c>
      <c r="H1180" s="58"/>
      <c r="I1180" s="58"/>
    </row>
    <row r="1181" spans="2:9" ht="15.75" thickBot="1" x14ac:dyDescent="0.3">
      <c r="B1181" s="72" t="str">
        <f t="shared" si="108"/>
        <v/>
      </c>
      <c r="C1181" s="73" t="str">
        <f t="shared" si="109"/>
        <v/>
      </c>
      <c r="D1181" s="76" t="str">
        <f t="shared" si="110"/>
        <v/>
      </c>
      <c r="E1181" s="75" t="str">
        <f t="shared" si="111"/>
        <v/>
      </c>
      <c r="F1181" s="75" t="str">
        <f t="shared" si="112"/>
        <v/>
      </c>
      <c r="G1181" s="75" t="str">
        <f t="shared" si="113"/>
        <v/>
      </c>
      <c r="H1181" s="58"/>
      <c r="I1181" s="58"/>
    </row>
    <row r="1182" spans="2:9" ht="15.75" thickBot="1" x14ac:dyDescent="0.3">
      <c r="B1182" s="72" t="str">
        <f t="shared" si="108"/>
        <v/>
      </c>
      <c r="C1182" s="73" t="str">
        <f t="shared" si="109"/>
        <v/>
      </c>
      <c r="D1182" s="76" t="str">
        <f t="shared" si="110"/>
        <v/>
      </c>
      <c r="E1182" s="75" t="str">
        <f t="shared" si="111"/>
        <v/>
      </c>
      <c r="F1182" s="75" t="str">
        <f t="shared" si="112"/>
        <v/>
      </c>
      <c r="G1182" s="75" t="str">
        <f t="shared" si="113"/>
        <v/>
      </c>
      <c r="H1182" s="58"/>
      <c r="I1182" s="58"/>
    </row>
    <row r="1183" spans="2:9" ht="15.75" thickBot="1" x14ac:dyDescent="0.3">
      <c r="B1183" s="72" t="str">
        <f t="shared" si="108"/>
        <v/>
      </c>
      <c r="C1183" s="73" t="str">
        <f t="shared" si="109"/>
        <v/>
      </c>
      <c r="D1183" s="76" t="str">
        <f t="shared" si="110"/>
        <v/>
      </c>
      <c r="E1183" s="75" t="str">
        <f t="shared" si="111"/>
        <v/>
      </c>
      <c r="F1183" s="75" t="str">
        <f t="shared" si="112"/>
        <v/>
      </c>
      <c r="G1183" s="75" t="str">
        <f t="shared" si="113"/>
        <v/>
      </c>
      <c r="H1183" s="58"/>
      <c r="I1183" s="58"/>
    </row>
    <row r="1184" spans="2:9" ht="15.75" thickBot="1" x14ac:dyDescent="0.3">
      <c r="B1184" s="72" t="str">
        <f t="shared" si="108"/>
        <v/>
      </c>
      <c r="C1184" s="73" t="str">
        <f t="shared" si="109"/>
        <v/>
      </c>
      <c r="D1184" s="76" t="str">
        <f t="shared" si="110"/>
        <v/>
      </c>
      <c r="E1184" s="75" t="str">
        <f t="shared" si="111"/>
        <v/>
      </c>
      <c r="F1184" s="75" t="str">
        <f t="shared" si="112"/>
        <v/>
      </c>
      <c r="G1184" s="75" t="str">
        <f t="shared" si="113"/>
        <v/>
      </c>
      <c r="H1184" s="58"/>
      <c r="I1184" s="58"/>
    </row>
    <row r="1185" spans="2:9" ht="15.75" thickBot="1" x14ac:dyDescent="0.3">
      <c r="B1185" s="72" t="str">
        <f t="shared" si="108"/>
        <v/>
      </c>
      <c r="C1185" s="73" t="str">
        <f t="shared" si="109"/>
        <v/>
      </c>
      <c r="D1185" s="76" t="str">
        <f t="shared" si="110"/>
        <v/>
      </c>
      <c r="E1185" s="75" t="str">
        <f t="shared" si="111"/>
        <v/>
      </c>
      <c r="F1185" s="75" t="str">
        <f t="shared" si="112"/>
        <v/>
      </c>
      <c r="G1185" s="75" t="str">
        <f t="shared" si="113"/>
        <v/>
      </c>
      <c r="H1185" s="58"/>
      <c r="I1185" s="58"/>
    </row>
    <row r="1186" spans="2:9" ht="15.75" thickBot="1" x14ac:dyDescent="0.3">
      <c r="B1186" s="72" t="str">
        <f t="shared" si="108"/>
        <v/>
      </c>
      <c r="C1186" s="73" t="str">
        <f t="shared" si="109"/>
        <v/>
      </c>
      <c r="D1186" s="76" t="str">
        <f t="shared" si="110"/>
        <v/>
      </c>
      <c r="E1186" s="75" t="str">
        <f t="shared" si="111"/>
        <v/>
      </c>
      <c r="F1186" s="75" t="str">
        <f t="shared" si="112"/>
        <v/>
      </c>
      <c r="G1186" s="75" t="str">
        <f t="shared" si="113"/>
        <v/>
      </c>
      <c r="H1186" s="58"/>
      <c r="I1186" s="58"/>
    </row>
    <row r="1187" spans="2:9" ht="15.75" thickBot="1" x14ac:dyDescent="0.3">
      <c r="B1187" s="72" t="str">
        <f t="shared" si="108"/>
        <v/>
      </c>
      <c r="C1187" s="73" t="str">
        <f t="shared" si="109"/>
        <v/>
      </c>
      <c r="D1187" s="76" t="str">
        <f t="shared" si="110"/>
        <v/>
      </c>
      <c r="E1187" s="75" t="str">
        <f t="shared" si="111"/>
        <v/>
      </c>
      <c r="F1187" s="75" t="str">
        <f t="shared" si="112"/>
        <v/>
      </c>
      <c r="G1187" s="75" t="str">
        <f t="shared" si="113"/>
        <v/>
      </c>
      <c r="H1187" s="58"/>
      <c r="I1187" s="58"/>
    </row>
    <row r="1188" spans="2:9" ht="15.75" thickBot="1" x14ac:dyDescent="0.3">
      <c r="B1188" s="72" t="str">
        <f t="shared" si="108"/>
        <v/>
      </c>
      <c r="C1188" s="73" t="str">
        <f t="shared" si="109"/>
        <v/>
      </c>
      <c r="D1188" s="76" t="str">
        <f t="shared" si="110"/>
        <v/>
      </c>
      <c r="E1188" s="75" t="str">
        <f t="shared" si="111"/>
        <v/>
      </c>
      <c r="F1188" s="75" t="str">
        <f t="shared" si="112"/>
        <v/>
      </c>
      <c r="G1188" s="75" t="str">
        <f t="shared" si="113"/>
        <v/>
      </c>
      <c r="H1188" s="58"/>
      <c r="I1188" s="58"/>
    </row>
    <row r="1189" spans="2:9" ht="15.75" thickBot="1" x14ac:dyDescent="0.3">
      <c r="B1189" s="72" t="str">
        <f t="shared" si="108"/>
        <v/>
      </c>
      <c r="C1189" s="73" t="str">
        <f t="shared" si="109"/>
        <v/>
      </c>
      <c r="D1189" s="76" t="str">
        <f t="shared" si="110"/>
        <v/>
      </c>
      <c r="E1189" s="75" t="str">
        <f t="shared" si="111"/>
        <v/>
      </c>
      <c r="F1189" s="75" t="str">
        <f t="shared" si="112"/>
        <v/>
      </c>
      <c r="G1189" s="75" t="str">
        <f t="shared" si="113"/>
        <v/>
      </c>
      <c r="H1189" s="58"/>
      <c r="I1189" s="58"/>
    </row>
    <row r="1190" spans="2:9" ht="15.75" thickBot="1" x14ac:dyDescent="0.3">
      <c r="B1190" s="72" t="str">
        <f t="shared" si="108"/>
        <v/>
      </c>
      <c r="C1190" s="73" t="str">
        <f t="shared" si="109"/>
        <v/>
      </c>
      <c r="D1190" s="76" t="str">
        <f t="shared" si="110"/>
        <v/>
      </c>
      <c r="E1190" s="75" t="str">
        <f t="shared" si="111"/>
        <v/>
      </c>
      <c r="F1190" s="75" t="str">
        <f t="shared" si="112"/>
        <v/>
      </c>
      <c r="G1190" s="75" t="str">
        <f t="shared" si="113"/>
        <v/>
      </c>
      <c r="H1190" s="58"/>
      <c r="I1190" s="58"/>
    </row>
    <row r="1191" spans="2:9" ht="15.75" thickBot="1" x14ac:dyDescent="0.3">
      <c r="B1191" s="72" t="str">
        <f t="shared" si="108"/>
        <v/>
      </c>
      <c r="C1191" s="73" t="str">
        <f t="shared" si="109"/>
        <v/>
      </c>
      <c r="D1191" s="76" t="str">
        <f t="shared" si="110"/>
        <v/>
      </c>
      <c r="E1191" s="75" t="str">
        <f t="shared" si="111"/>
        <v/>
      </c>
      <c r="F1191" s="75" t="str">
        <f t="shared" si="112"/>
        <v/>
      </c>
      <c r="G1191" s="75" t="str">
        <f t="shared" si="113"/>
        <v/>
      </c>
      <c r="H1191" s="58"/>
      <c r="I1191" s="58"/>
    </row>
    <row r="1192" spans="2:9" ht="15.75" thickBot="1" x14ac:dyDescent="0.3">
      <c r="B1192" s="72" t="str">
        <f t="shared" si="108"/>
        <v/>
      </c>
      <c r="C1192" s="73" t="str">
        <f t="shared" si="109"/>
        <v/>
      </c>
      <c r="D1192" s="76" t="str">
        <f t="shared" si="110"/>
        <v/>
      </c>
      <c r="E1192" s="75" t="str">
        <f t="shared" si="111"/>
        <v/>
      </c>
      <c r="F1192" s="75" t="str">
        <f t="shared" si="112"/>
        <v/>
      </c>
      <c r="G1192" s="75" t="str">
        <f t="shared" si="113"/>
        <v/>
      </c>
      <c r="H1192" s="58"/>
      <c r="I1192" s="58"/>
    </row>
    <row r="1193" spans="2:9" ht="15.75" thickBot="1" x14ac:dyDescent="0.3">
      <c r="B1193" s="72" t="str">
        <f t="shared" si="108"/>
        <v/>
      </c>
      <c r="C1193" s="73" t="str">
        <f t="shared" si="109"/>
        <v/>
      </c>
      <c r="D1193" s="76" t="str">
        <f t="shared" si="110"/>
        <v/>
      </c>
      <c r="E1193" s="75" t="str">
        <f t="shared" si="111"/>
        <v/>
      </c>
      <c r="F1193" s="75" t="str">
        <f t="shared" si="112"/>
        <v/>
      </c>
      <c r="G1193" s="75" t="str">
        <f t="shared" si="113"/>
        <v/>
      </c>
      <c r="H1193" s="58"/>
      <c r="I1193" s="58"/>
    </row>
    <row r="1194" spans="2:9" ht="15.75" thickBot="1" x14ac:dyDescent="0.3">
      <c r="B1194" s="72" t="str">
        <f t="shared" si="108"/>
        <v/>
      </c>
      <c r="C1194" s="73" t="str">
        <f t="shared" si="109"/>
        <v/>
      </c>
      <c r="D1194" s="76" t="str">
        <f t="shared" si="110"/>
        <v/>
      </c>
      <c r="E1194" s="75" t="str">
        <f t="shared" si="111"/>
        <v/>
      </c>
      <c r="F1194" s="75" t="str">
        <f t="shared" si="112"/>
        <v/>
      </c>
      <c r="G1194" s="75" t="str">
        <f t="shared" si="113"/>
        <v/>
      </c>
      <c r="H1194" s="58"/>
      <c r="I1194" s="58"/>
    </row>
    <row r="1195" spans="2:9" ht="15.75" thickBot="1" x14ac:dyDescent="0.3">
      <c r="B1195" s="72" t="str">
        <f t="shared" si="108"/>
        <v/>
      </c>
      <c r="C1195" s="73" t="str">
        <f t="shared" si="109"/>
        <v/>
      </c>
      <c r="D1195" s="76" t="str">
        <f t="shared" si="110"/>
        <v/>
      </c>
      <c r="E1195" s="75" t="str">
        <f t="shared" si="111"/>
        <v/>
      </c>
      <c r="F1195" s="75" t="str">
        <f t="shared" si="112"/>
        <v/>
      </c>
      <c r="G1195" s="75" t="str">
        <f t="shared" si="113"/>
        <v/>
      </c>
      <c r="H1195" s="58"/>
      <c r="I1195" s="58"/>
    </row>
    <row r="1196" spans="2:9" ht="15.75" thickBot="1" x14ac:dyDescent="0.3">
      <c r="B1196" s="72" t="str">
        <f t="shared" si="108"/>
        <v/>
      </c>
      <c r="C1196" s="73" t="str">
        <f t="shared" si="109"/>
        <v/>
      </c>
      <c r="D1196" s="76" t="str">
        <f t="shared" si="110"/>
        <v/>
      </c>
      <c r="E1196" s="75" t="str">
        <f t="shared" si="111"/>
        <v/>
      </c>
      <c r="F1196" s="75" t="str">
        <f t="shared" si="112"/>
        <v/>
      </c>
      <c r="G1196" s="75" t="str">
        <f t="shared" si="113"/>
        <v/>
      </c>
      <c r="H1196" s="58"/>
      <c r="I1196" s="58"/>
    </row>
    <row r="1197" spans="2:9" ht="15.75" thickBot="1" x14ac:dyDescent="0.3">
      <c r="B1197" s="72" t="str">
        <f t="shared" si="108"/>
        <v/>
      </c>
      <c r="C1197" s="73" t="str">
        <f t="shared" si="109"/>
        <v/>
      </c>
      <c r="D1197" s="76" t="str">
        <f t="shared" si="110"/>
        <v/>
      </c>
      <c r="E1197" s="75" t="str">
        <f t="shared" si="111"/>
        <v/>
      </c>
      <c r="F1197" s="75" t="str">
        <f t="shared" si="112"/>
        <v/>
      </c>
      <c r="G1197" s="75" t="str">
        <f t="shared" si="113"/>
        <v/>
      </c>
      <c r="H1197" s="58"/>
      <c r="I1197" s="58"/>
    </row>
    <row r="1198" spans="2:9" ht="15.75" thickBot="1" x14ac:dyDescent="0.3">
      <c r="B1198" s="72" t="str">
        <f t="shared" si="108"/>
        <v/>
      </c>
      <c r="C1198" s="73" t="str">
        <f t="shared" si="109"/>
        <v/>
      </c>
      <c r="D1198" s="76" t="str">
        <f t="shared" si="110"/>
        <v/>
      </c>
      <c r="E1198" s="75" t="str">
        <f t="shared" si="111"/>
        <v/>
      </c>
      <c r="F1198" s="75" t="str">
        <f t="shared" si="112"/>
        <v/>
      </c>
      <c r="G1198" s="75" t="str">
        <f t="shared" si="113"/>
        <v/>
      </c>
      <c r="H1198" s="58"/>
      <c r="I1198" s="58"/>
    </row>
    <row r="1199" spans="2:9" ht="15.75" thickBot="1" x14ac:dyDescent="0.3">
      <c r="B1199" s="72" t="str">
        <f t="shared" si="108"/>
        <v/>
      </c>
      <c r="C1199" s="73" t="str">
        <f t="shared" si="109"/>
        <v/>
      </c>
      <c r="D1199" s="76" t="str">
        <f t="shared" si="110"/>
        <v/>
      </c>
      <c r="E1199" s="75" t="str">
        <f t="shared" si="111"/>
        <v/>
      </c>
      <c r="F1199" s="75" t="str">
        <f t="shared" si="112"/>
        <v/>
      </c>
      <c r="G1199" s="75" t="str">
        <f t="shared" si="113"/>
        <v/>
      </c>
      <c r="H1199" s="58"/>
      <c r="I1199" s="58"/>
    </row>
    <row r="1200" spans="2:9" ht="15.75" thickBot="1" x14ac:dyDescent="0.3">
      <c r="B1200" s="72" t="str">
        <f t="shared" si="108"/>
        <v/>
      </c>
      <c r="C1200" s="73" t="str">
        <f t="shared" si="109"/>
        <v/>
      </c>
      <c r="D1200" s="76" t="str">
        <f t="shared" si="110"/>
        <v/>
      </c>
      <c r="E1200" s="75" t="str">
        <f t="shared" si="111"/>
        <v/>
      </c>
      <c r="F1200" s="75" t="str">
        <f t="shared" si="112"/>
        <v/>
      </c>
      <c r="G1200" s="75" t="str">
        <f t="shared" si="113"/>
        <v/>
      </c>
      <c r="H1200" s="58"/>
      <c r="I1200" s="58"/>
    </row>
    <row r="1201" spans="2:9" ht="15.75" thickBot="1" x14ac:dyDescent="0.3">
      <c r="B1201" s="72" t="str">
        <f t="shared" si="108"/>
        <v/>
      </c>
      <c r="C1201" s="73" t="str">
        <f t="shared" si="109"/>
        <v/>
      </c>
      <c r="D1201" s="76" t="str">
        <f t="shared" si="110"/>
        <v/>
      </c>
      <c r="E1201" s="75" t="str">
        <f t="shared" si="111"/>
        <v/>
      </c>
      <c r="F1201" s="75" t="str">
        <f t="shared" si="112"/>
        <v/>
      </c>
      <c r="G1201" s="75" t="str">
        <f t="shared" si="113"/>
        <v/>
      </c>
      <c r="H1201" s="58"/>
      <c r="I1201" s="58"/>
    </row>
    <row r="1202" spans="2:9" ht="15.75" thickBot="1" x14ac:dyDescent="0.3">
      <c r="B1202" s="72" t="str">
        <f t="shared" si="108"/>
        <v/>
      </c>
      <c r="C1202" s="73" t="str">
        <f t="shared" si="109"/>
        <v/>
      </c>
      <c r="D1202" s="76" t="str">
        <f t="shared" si="110"/>
        <v/>
      </c>
      <c r="E1202" s="75" t="str">
        <f t="shared" si="111"/>
        <v/>
      </c>
      <c r="F1202" s="75" t="str">
        <f t="shared" si="112"/>
        <v/>
      </c>
      <c r="G1202" s="75" t="str">
        <f t="shared" si="113"/>
        <v/>
      </c>
      <c r="H1202" s="58"/>
      <c r="I1202" s="58"/>
    </row>
    <row r="1203" spans="2:9" ht="15.75" thickBot="1" x14ac:dyDescent="0.3">
      <c r="B1203" s="72" t="str">
        <f t="shared" si="108"/>
        <v/>
      </c>
      <c r="C1203" s="73" t="str">
        <f t="shared" si="109"/>
        <v/>
      </c>
      <c r="D1203" s="76" t="str">
        <f t="shared" si="110"/>
        <v/>
      </c>
      <c r="E1203" s="75" t="str">
        <f t="shared" si="111"/>
        <v/>
      </c>
      <c r="F1203" s="75" t="str">
        <f t="shared" si="112"/>
        <v/>
      </c>
      <c r="G1203" s="75" t="str">
        <f t="shared" si="113"/>
        <v/>
      </c>
      <c r="H1203" s="58"/>
      <c r="I1203" s="58"/>
    </row>
    <row r="1204" spans="2:9" ht="15.75" thickBot="1" x14ac:dyDescent="0.3">
      <c r="B1204" s="72" t="str">
        <f t="shared" si="108"/>
        <v/>
      </c>
      <c r="C1204" s="73" t="str">
        <f t="shared" si="109"/>
        <v/>
      </c>
      <c r="D1204" s="76" t="str">
        <f t="shared" si="110"/>
        <v/>
      </c>
      <c r="E1204" s="75" t="str">
        <f t="shared" si="111"/>
        <v/>
      </c>
      <c r="F1204" s="75" t="str">
        <f t="shared" si="112"/>
        <v/>
      </c>
      <c r="G1204" s="75" t="str">
        <f t="shared" si="113"/>
        <v/>
      </c>
      <c r="H1204" s="58"/>
      <c r="I1204" s="58"/>
    </row>
    <row r="1205" spans="2:9" ht="15.75" thickBot="1" x14ac:dyDescent="0.3">
      <c r="B1205" s="72" t="str">
        <f t="shared" si="108"/>
        <v/>
      </c>
      <c r="C1205" s="73" t="str">
        <f t="shared" si="109"/>
        <v/>
      </c>
      <c r="D1205" s="76" t="str">
        <f t="shared" si="110"/>
        <v/>
      </c>
      <c r="E1205" s="75" t="str">
        <f t="shared" si="111"/>
        <v/>
      </c>
      <c r="F1205" s="75" t="str">
        <f t="shared" si="112"/>
        <v/>
      </c>
      <c r="G1205" s="75" t="str">
        <f t="shared" si="113"/>
        <v/>
      </c>
      <c r="H1205" s="58"/>
      <c r="I1205" s="58"/>
    </row>
    <row r="1206" spans="2:9" ht="15.75" thickBot="1" x14ac:dyDescent="0.3">
      <c r="B1206" s="72" t="str">
        <f t="shared" si="108"/>
        <v/>
      </c>
      <c r="C1206" s="73" t="str">
        <f t="shared" si="109"/>
        <v/>
      </c>
      <c r="D1206" s="76" t="str">
        <f t="shared" si="110"/>
        <v/>
      </c>
      <c r="E1206" s="75" t="str">
        <f t="shared" si="111"/>
        <v/>
      </c>
      <c r="F1206" s="75" t="str">
        <f t="shared" si="112"/>
        <v/>
      </c>
      <c r="G1206" s="75" t="str">
        <f t="shared" si="113"/>
        <v/>
      </c>
      <c r="H1206" s="58"/>
      <c r="I1206" s="58"/>
    </row>
    <row r="1207" spans="2:9" ht="15.75" thickBot="1" x14ac:dyDescent="0.3">
      <c r="B1207" s="72" t="str">
        <f t="shared" si="108"/>
        <v/>
      </c>
      <c r="C1207" s="73" t="str">
        <f t="shared" si="109"/>
        <v/>
      </c>
      <c r="D1207" s="76" t="str">
        <f t="shared" si="110"/>
        <v/>
      </c>
      <c r="E1207" s="75" t="str">
        <f t="shared" si="111"/>
        <v/>
      </c>
      <c r="F1207" s="75" t="str">
        <f t="shared" si="112"/>
        <v/>
      </c>
      <c r="G1207" s="75" t="str">
        <f t="shared" si="113"/>
        <v/>
      </c>
      <c r="H1207" s="58"/>
      <c r="I1207" s="58"/>
    </row>
    <row r="1208" spans="2:9" ht="15.75" thickBot="1" x14ac:dyDescent="0.3">
      <c r="B1208" s="72" t="str">
        <f t="shared" si="108"/>
        <v/>
      </c>
      <c r="C1208" s="73" t="str">
        <f t="shared" si="109"/>
        <v/>
      </c>
      <c r="D1208" s="76" t="str">
        <f t="shared" si="110"/>
        <v/>
      </c>
      <c r="E1208" s="75" t="str">
        <f t="shared" si="111"/>
        <v/>
      </c>
      <c r="F1208" s="75" t="str">
        <f t="shared" si="112"/>
        <v/>
      </c>
      <c r="G1208" s="75" t="str">
        <f t="shared" si="113"/>
        <v/>
      </c>
      <c r="H1208" s="58"/>
      <c r="I1208" s="58"/>
    </row>
    <row r="1209" spans="2:9" ht="15.75" thickBot="1" x14ac:dyDescent="0.3">
      <c r="B1209" s="72" t="str">
        <f t="shared" si="108"/>
        <v/>
      </c>
      <c r="C1209" s="73" t="str">
        <f t="shared" si="109"/>
        <v/>
      </c>
      <c r="D1209" s="76" t="str">
        <f t="shared" si="110"/>
        <v/>
      </c>
      <c r="E1209" s="75" t="str">
        <f t="shared" si="111"/>
        <v/>
      </c>
      <c r="F1209" s="75" t="str">
        <f t="shared" si="112"/>
        <v/>
      </c>
      <c r="G1209" s="75" t="str">
        <f t="shared" si="113"/>
        <v/>
      </c>
      <c r="H1209" s="58"/>
      <c r="I1209" s="58"/>
    </row>
    <row r="1210" spans="2:9" ht="15.75" thickBot="1" x14ac:dyDescent="0.3">
      <c r="B1210" s="72" t="str">
        <f t="shared" si="108"/>
        <v/>
      </c>
      <c r="C1210" s="73" t="str">
        <f t="shared" si="109"/>
        <v/>
      </c>
      <c r="D1210" s="76" t="str">
        <f t="shared" si="110"/>
        <v/>
      </c>
      <c r="E1210" s="75" t="str">
        <f t="shared" si="111"/>
        <v/>
      </c>
      <c r="F1210" s="75" t="str">
        <f t="shared" si="112"/>
        <v/>
      </c>
      <c r="G1210" s="75" t="str">
        <f t="shared" si="113"/>
        <v/>
      </c>
      <c r="H1210" s="58"/>
      <c r="I1210" s="58"/>
    </row>
    <row r="1211" spans="2:9" ht="15.75" thickBot="1" x14ac:dyDescent="0.3">
      <c r="B1211" s="72" t="str">
        <f t="shared" si="108"/>
        <v/>
      </c>
      <c r="C1211" s="73" t="str">
        <f t="shared" si="109"/>
        <v/>
      </c>
      <c r="D1211" s="76" t="str">
        <f t="shared" si="110"/>
        <v/>
      </c>
      <c r="E1211" s="75" t="str">
        <f t="shared" si="111"/>
        <v/>
      </c>
      <c r="F1211" s="75" t="str">
        <f t="shared" si="112"/>
        <v/>
      </c>
      <c r="G1211" s="75" t="str">
        <f t="shared" si="113"/>
        <v/>
      </c>
      <c r="H1211" s="58"/>
      <c r="I1211" s="58"/>
    </row>
    <row r="1212" spans="2:9" ht="15.75" thickBot="1" x14ac:dyDescent="0.3">
      <c r="B1212" s="72" t="str">
        <f t="shared" si="108"/>
        <v/>
      </c>
      <c r="C1212" s="73" t="str">
        <f t="shared" si="109"/>
        <v/>
      </c>
      <c r="D1212" s="76" t="str">
        <f t="shared" si="110"/>
        <v/>
      </c>
      <c r="E1212" s="75" t="str">
        <f t="shared" si="111"/>
        <v/>
      </c>
      <c r="F1212" s="75" t="str">
        <f t="shared" si="112"/>
        <v/>
      </c>
      <c r="G1212" s="75" t="str">
        <f t="shared" si="113"/>
        <v/>
      </c>
      <c r="H1212" s="58"/>
      <c r="I1212" s="58"/>
    </row>
    <row r="1213" spans="2:9" ht="15.75" thickBot="1" x14ac:dyDescent="0.3">
      <c r="B1213" s="72" t="str">
        <f t="shared" si="108"/>
        <v/>
      </c>
      <c r="C1213" s="73" t="str">
        <f t="shared" si="109"/>
        <v/>
      </c>
      <c r="D1213" s="76" t="str">
        <f t="shared" si="110"/>
        <v/>
      </c>
      <c r="E1213" s="75" t="str">
        <f t="shared" si="111"/>
        <v/>
      </c>
      <c r="F1213" s="75" t="str">
        <f t="shared" si="112"/>
        <v/>
      </c>
      <c r="G1213" s="75" t="str">
        <f t="shared" si="113"/>
        <v/>
      </c>
      <c r="H1213" s="58"/>
      <c r="I1213" s="58"/>
    </row>
    <row r="1214" spans="2:9" ht="15.75" thickBot="1" x14ac:dyDescent="0.3">
      <c r="B1214" s="72" t="str">
        <f t="shared" si="108"/>
        <v/>
      </c>
      <c r="C1214" s="73" t="str">
        <f t="shared" si="109"/>
        <v/>
      </c>
      <c r="D1214" s="76" t="str">
        <f t="shared" si="110"/>
        <v/>
      </c>
      <c r="E1214" s="75" t="str">
        <f t="shared" si="111"/>
        <v/>
      </c>
      <c r="F1214" s="75" t="str">
        <f t="shared" si="112"/>
        <v/>
      </c>
      <c r="G1214" s="75" t="str">
        <f t="shared" si="113"/>
        <v/>
      </c>
      <c r="H1214" s="58"/>
      <c r="I1214" s="58"/>
    </row>
    <row r="1215" spans="2:9" ht="15.75" thickBot="1" x14ac:dyDescent="0.3">
      <c r="B1215" s="72" t="str">
        <f t="shared" si="108"/>
        <v/>
      </c>
      <c r="C1215" s="73" t="str">
        <f t="shared" si="109"/>
        <v/>
      </c>
      <c r="D1215" s="76" t="str">
        <f t="shared" si="110"/>
        <v/>
      </c>
      <c r="E1215" s="75" t="str">
        <f t="shared" si="111"/>
        <v/>
      </c>
      <c r="F1215" s="75" t="str">
        <f t="shared" si="112"/>
        <v/>
      </c>
      <c r="G1215" s="75" t="str">
        <f t="shared" si="113"/>
        <v/>
      </c>
      <c r="H1215" s="58"/>
      <c r="I1215" s="58"/>
    </row>
    <row r="1216" spans="2:9" ht="15.75" thickBot="1" x14ac:dyDescent="0.3">
      <c r="B1216" s="72" t="str">
        <f t="shared" si="108"/>
        <v/>
      </c>
      <c r="C1216" s="73" t="str">
        <f t="shared" si="109"/>
        <v/>
      </c>
      <c r="D1216" s="76" t="str">
        <f t="shared" si="110"/>
        <v/>
      </c>
      <c r="E1216" s="75" t="str">
        <f t="shared" si="111"/>
        <v/>
      </c>
      <c r="F1216" s="75" t="str">
        <f t="shared" si="112"/>
        <v/>
      </c>
      <c r="G1216" s="75" t="str">
        <f t="shared" si="113"/>
        <v/>
      </c>
      <c r="H1216" s="58"/>
      <c r="I1216" s="58"/>
    </row>
    <row r="1217" spans="2:9" ht="15.75" thickBot="1" x14ac:dyDescent="0.3">
      <c r="B1217" s="72" t="str">
        <f t="shared" si="108"/>
        <v/>
      </c>
      <c r="C1217" s="73" t="str">
        <f t="shared" si="109"/>
        <v/>
      </c>
      <c r="D1217" s="76" t="str">
        <f t="shared" si="110"/>
        <v/>
      </c>
      <c r="E1217" s="75" t="str">
        <f t="shared" si="111"/>
        <v/>
      </c>
      <c r="F1217" s="75" t="str">
        <f t="shared" si="112"/>
        <v/>
      </c>
      <c r="G1217" s="75" t="str">
        <f t="shared" si="113"/>
        <v/>
      </c>
      <c r="H1217" s="58"/>
      <c r="I1217" s="58"/>
    </row>
    <row r="1218" spans="2:9" ht="15.75" thickBot="1" x14ac:dyDescent="0.3">
      <c r="B1218" s="72" t="str">
        <f t="shared" si="108"/>
        <v/>
      </c>
      <c r="C1218" s="73" t="str">
        <f t="shared" si="109"/>
        <v/>
      </c>
      <c r="D1218" s="76" t="str">
        <f t="shared" si="110"/>
        <v/>
      </c>
      <c r="E1218" s="75" t="str">
        <f t="shared" si="111"/>
        <v/>
      </c>
      <c r="F1218" s="75" t="str">
        <f t="shared" si="112"/>
        <v/>
      </c>
      <c r="G1218" s="75" t="str">
        <f t="shared" si="113"/>
        <v/>
      </c>
      <c r="H1218" s="58"/>
      <c r="I1218" s="58"/>
    </row>
    <row r="1219" spans="2:9" ht="15.75" thickBot="1" x14ac:dyDescent="0.3">
      <c r="B1219" s="72" t="str">
        <f t="shared" si="108"/>
        <v/>
      </c>
      <c r="C1219" s="73" t="str">
        <f t="shared" si="109"/>
        <v/>
      </c>
      <c r="D1219" s="76" t="str">
        <f t="shared" si="110"/>
        <v/>
      </c>
      <c r="E1219" s="75" t="str">
        <f t="shared" si="111"/>
        <v/>
      </c>
      <c r="F1219" s="75" t="str">
        <f t="shared" si="112"/>
        <v/>
      </c>
      <c r="G1219" s="75" t="str">
        <f t="shared" si="113"/>
        <v/>
      </c>
      <c r="H1219" s="58"/>
      <c r="I1219" s="58"/>
    </row>
    <row r="1220" spans="2:9" ht="15.75" thickBot="1" x14ac:dyDescent="0.3">
      <c r="B1220" s="72" t="str">
        <f t="shared" si="108"/>
        <v/>
      </c>
      <c r="C1220" s="73" t="str">
        <f t="shared" si="109"/>
        <v/>
      </c>
      <c r="D1220" s="76" t="str">
        <f t="shared" si="110"/>
        <v/>
      </c>
      <c r="E1220" s="75" t="str">
        <f t="shared" si="111"/>
        <v/>
      </c>
      <c r="F1220" s="75" t="str">
        <f t="shared" si="112"/>
        <v/>
      </c>
      <c r="G1220" s="75" t="str">
        <f t="shared" si="113"/>
        <v/>
      </c>
      <c r="H1220" s="58"/>
      <c r="I1220" s="58"/>
    </row>
    <row r="1221" spans="2:9" ht="15.75" thickBot="1" x14ac:dyDescent="0.3">
      <c r="B1221" s="72" t="str">
        <f t="shared" si="108"/>
        <v/>
      </c>
      <c r="C1221" s="73" t="str">
        <f t="shared" si="109"/>
        <v/>
      </c>
      <c r="D1221" s="76" t="str">
        <f t="shared" si="110"/>
        <v/>
      </c>
      <c r="E1221" s="75" t="str">
        <f t="shared" si="111"/>
        <v/>
      </c>
      <c r="F1221" s="75" t="str">
        <f t="shared" si="112"/>
        <v/>
      </c>
      <c r="G1221" s="75" t="str">
        <f t="shared" si="113"/>
        <v/>
      </c>
      <c r="H1221" s="58"/>
      <c r="I1221" s="58"/>
    </row>
    <row r="1222" spans="2:9" ht="15.75" thickBot="1" x14ac:dyDescent="0.3">
      <c r="B1222" s="72" t="str">
        <f t="shared" si="108"/>
        <v/>
      </c>
      <c r="C1222" s="73" t="str">
        <f t="shared" si="109"/>
        <v/>
      </c>
      <c r="D1222" s="76" t="str">
        <f t="shared" si="110"/>
        <v/>
      </c>
      <c r="E1222" s="75" t="str">
        <f t="shared" si="111"/>
        <v/>
      </c>
      <c r="F1222" s="75" t="str">
        <f t="shared" si="112"/>
        <v/>
      </c>
      <c r="G1222" s="75" t="str">
        <f t="shared" si="113"/>
        <v/>
      </c>
      <c r="H1222" s="58"/>
      <c r="I1222" s="58"/>
    </row>
    <row r="1223" spans="2:9" ht="15.75" thickBot="1" x14ac:dyDescent="0.3">
      <c r="B1223" s="72" t="str">
        <f t="shared" si="108"/>
        <v/>
      </c>
      <c r="C1223" s="73" t="str">
        <f t="shared" si="109"/>
        <v/>
      </c>
      <c r="D1223" s="76" t="str">
        <f t="shared" si="110"/>
        <v/>
      </c>
      <c r="E1223" s="75" t="str">
        <f t="shared" si="111"/>
        <v/>
      </c>
      <c r="F1223" s="75" t="str">
        <f t="shared" si="112"/>
        <v/>
      </c>
      <c r="G1223" s="75" t="str">
        <f t="shared" si="113"/>
        <v/>
      </c>
      <c r="H1223" s="58"/>
      <c r="I1223" s="58"/>
    </row>
    <row r="1224" spans="2:9" ht="15.75" thickBot="1" x14ac:dyDescent="0.3">
      <c r="B1224" s="72" t="str">
        <f t="shared" si="108"/>
        <v/>
      </c>
      <c r="C1224" s="73" t="str">
        <f t="shared" si="109"/>
        <v/>
      </c>
      <c r="D1224" s="76" t="str">
        <f t="shared" si="110"/>
        <v/>
      </c>
      <c r="E1224" s="75" t="str">
        <f t="shared" si="111"/>
        <v/>
      </c>
      <c r="F1224" s="75" t="str">
        <f t="shared" si="112"/>
        <v/>
      </c>
      <c r="G1224" s="75" t="str">
        <f t="shared" si="113"/>
        <v/>
      </c>
      <c r="H1224" s="58"/>
      <c r="I1224" s="58"/>
    </row>
    <row r="1225" spans="2:9" ht="15.75" thickBot="1" x14ac:dyDescent="0.3">
      <c r="B1225" s="72" t="str">
        <f t="shared" si="108"/>
        <v/>
      </c>
      <c r="C1225" s="73" t="str">
        <f t="shared" si="109"/>
        <v/>
      </c>
      <c r="D1225" s="76" t="str">
        <f t="shared" si="110"/>
        <v/>
      </c>
      <c r="E1225" s="75" t="str">
        <f t="shared" si="111"/>
        <v/>
      </c>
      <c r="F1225" s="75" t="str">
        <f t="shared" si="112"/>
        <v/>
      </c>
      <c r="G1225" s="75" t="str">
        <f t="shared" si="113"/>
        <v/>
      </c>
      <c r="H1225" s="58"/>
      <c r="I1225" s="58"/>
    </row>
    <row r="1226" spans="2:9" ht="15.75" thickBot="1" x14ac:dyDescent="0.3">
      <c r="B1226" s="72" t="str">
        <f t="shared" si="108"/>
        <v/>
      </c>
      <c r="C1226" s="73" t="str">
        <f t="shared" si="109"/>
        <v/>
      </c>
      <c r="D1226" s="76" t="str">
        <f t="shared" si="110"/>
        <v/>
      </c>
      <c r="E1226" s="75" t="str">
        <f t="shared" si="111"/>
        <v/>
      </c>
      <c r="F1226" s="75" t="str">
        <f t="shared" si="112"/>
        <v/>
      </c>
      <c r="G1226" s="75" t="str">
        <f t="shared" si="113"/>
        <v/>
      </c>
      <c r="H1226" s="58"/>
      <c r="I1226" s="58"/>
    </row>
    <row r="1227" spans="2:9" ht="15.75" thickBot="1" x14ac:dyDescent="0.3">
      <c r="B1227" s="72" t="str">
        <f t="shared" si="108"/>
        <v/>
      </c>
      <c r="C1227" s="73" t="str">
        <f t="shared" si="109"/>
        <v/>
      </c>
      <c r="D1227" s="76" t="str">
        <f t="shared" si="110"/>
        <v/>
      </c>
      <c r="E1227" s="75" t="str">
        <f t="shared" si="111"/>
        <v/>
      </c>
      <c r="F1227" s="75" t="str">
        <f t="shared" si="112"/>
        <v/>
      </c>
      <c r="G1227" s="75" t="str">
        <f t="shared" si="113"/>
        <v/>
      </c>
      <c r="H1227" s="58"/>
      <c r="I1227" s="58"/>
    </row>
    <row r="1228" spans="2:9" ht="15.75" thickBot="1" x14ac:dyDescent="0.3">
      <c r="B1228" s="72" t="str">
        <f t="shared" si="108"/>
        <v/>
      </c>
      <c r="C1228" s="73" t="str">
        <f t="shared" si="109"/>
        <v/>
      </c>
      <c r="D1228" s="76" t="str">
        <f t="shared" si="110"/>
        <v/>
      </c>
      <c r="E1228" s="75" t="str">
        <f t="shared" si="111"/>
        <v/>
      </c>
      <c r="F1228" s="75" t="str">
        <f t="shared" si="112"/>
        <v/>
      </c>
      <c r="G1228" s="75" t="str">
        <f t="shared" si="113"/>
        <v/>
      </c>
      <c r="H1228" s="58"/>
      <c r="I1228" s="58"/>
    </row>
    <row r="1229" spans="2:9" ht="15.75" thickBot="1" x14ac:dyDescent="0.3">
      <c r="B1229" s="72" t="str">
        <f t="shared" si="108"/>
        <v/>
      </c>
      <c r="C1229" s="73" t="str">
        <f t="shared" si="109"/>
        <v/>
      </c>
      <c r="D1229" s="76" t="str">
        <f t="shared" si="110"/>
        <v/>
      </c>
      <c r="E1229" s="75" t="str">
        <f t="shared" si="111"/>
        <v/>
      </c>
      <c r="F1229" s="75" t="str">
        <f t="shared" si="112"/>
        <v/>
      </c>
      <c r="G1229" s="75" t="str">
        <f t="shared" si="113"/>
        <v/>
      </c>
      <c r="H1229" s="58"/>
      <c r="I1229" s="58"/>
    </row>
    <row r="1230" spans="2:9" ht="15.75" thickBot="1" x14ac:dyDescent="0.3">
      <c r="B1230" s="72" t="str">
        <f t="shared" si="108"/>
        <v/>
      </c>
      <c r="C1230" s="73" t="str">
        <f t="shared" si="109"/>
        <v/>
      </c>
      <c r="D1230" s="76" t="str">
        <f t="shared" si="110"/>
        <v/>
      </c>
      <c r="E1230" s="75" t="str">
        <f t="shared" si="111"/>
        <v/>
      </c>
      <c r="F1230" s="75" t="str">
        <f t="shared" si="112"/>
        <v/>
      </c>
      <c r="G1230" s="75" t="str">
        <f t="shared" si="113"/>
        <v/>
      </c>
      <c r="H1230" s="58"/>
      <c r="I1230" s="58"/>
    </row>
    <row r="1231" spans="2:9" ht="15.75" thickBot="1" x14ac:dyDescent="0.3">
      <c r="B1231" s="72" t="str">
        <f t="shared" si="108"/>
        <v/>
      </c>
      <c r="C1231" s="73" t="str">
        <f t="shared" si="109"/>
        <v/>
      </c>
      <c r="D1231" s="76" t="str">
        <f t="shared" si="110"/>
        <v/>
      </c>
      <c r="E1231" s="75" t="str">
        <f t="shared" si="111"/>
        <v/>
      </c>
      <c r="F1231" s="75" t="str">
        <f t="shared" si="112"/>
        <v/>
      </c>
      <c r="G1231" s="75" t="str">
        <f t="shared" si="113"/>
        <v/>
      </c>
      <c r="H1231" s="58"/>
      <c r="I1231" s="58"/>
    </row>
    <row r="1232" spans="2:9" ht="15.75" thickBot="1" x14ac:dyDescent="0.3">
      <c r="B1232" s="72" t="str">
        <f t="shared" si="108"/>
        <v/>
      </c>
      <c r="C1232" s="73" t="str">
        <f t="shared" si="109"/>
        <v/>
      </c>
      <c r="D1232" s="76" t="str">
        <f t="shared" si="110"/>
        <v/>
      </c>
      <c r="E1232" s="75" t="str">
        <f t="shared" si="111"/>
        <v/>
      </c>
      <c r="F1232" s="75" t="str">
        <f t="shared" si="112"/>
        <v/>
      </c>
      <c r="G1232" s="75" t="str">
        <f t="shared" si="113"/>
        <v/>
      </c>
      <c r="H1232" s="58"/>
      <c r="I1232" s="58"/>
    </row>
    <row r="1233" spans="2:9" ht="15.75" thickBot="1" x14ac:dyDescent="0.3">
      <c r="B1233" s="72" t="str">
        <f t="shared" si="108"/>
        <v/>
      </c>
      <c r="C1233" s="73" t="str">
        <f t="shared" si="109"/>
        <v/>
      </c>
      <c r="D1233" s="76" t="str">
        <f t="shared" si="110"/>
        <v/>
      </c>
      <c r="E1233" s="75" t="str">
        <f t="shared" si="111"/>
        <v/>
      </c>
      <c r="F1233" s="75" t="str">
        <f t="shared" si="112"/>
        <v/>
      </c>
      <c r="G1233" s="75" t="str">
        <f t="shared" si="113"/>
        <v/>
      </c>
      <c r="H1233" s="58"/>
      <c r="I1233" s="58"/>
    </row>
    <row r="1234" spans="2:9" ht="15.75" thickBot="1" x14ac:dyDescent="0.3">
      <c r="B1234" s="72" t="str">
        <f t="shared" si="108"/>
        <v/>
      </c>
      <c r="C1234" s="73" t="str">
        <f t="shared" si="109"/>
        <v/>
      </c>
      <c r="D1234" s="76" t="str">
        <f t="shared" si="110"/>
        <v/>
      </c>
      <c r="E1234" s="75" t="str">
        <f t="shared" si="111"/>
        <v/>
      </c>
      <c r="F1234" s="75" t="str">
        <f t="shared" si="112"/>
        <v/>
      </c>
      <c r="G1234" s="75" t="str">
        <f t="shared" si="113"/>
        <v/>
      </c>
      <c r="H1234" s="58"/>
      <c r="I1234" s="58"/>
    </row>
    <row r="1235" spans="2:9" ht="15.75" thickBot="1" x14ac:dyDescent="0.3">
      <c r="B1235" s="72" t="str">
        <f t="shared" ref="B1235:B1298" si="114">IFERROR(IF(G1234&lt;=0,"",B1234+1),"")</f>
        <v/>
      </c>
      <c r="C1235" s="73" t="str">
        <f t="shared" ref="C1235:C1298" si="115">IF($E$9="End of the Period",IF(B1235="","",IF(OR(payment_frequency="Weekly",payment_frequency="Bi-weekly",payment_frequency="Semi-monthly"),first_payment_date+B1235*VLOOKUP(payment_frequency,periodic_table,2,0),EDATE(first_payment_date,B1235*VLOOKUP(payment_frequency,periodic_table,2,0)))),IF(B1235="","",IF(OR(payment_frequency="Weekly",payment_frequency="Bi-weekly",payment_frequency="Semi-monthly"),first_payment_date+(B1235-1)*VLOOKUP(payment_frequency,periodic_table,2,0),EDATE(first_payment_date,(B1235-1)*VLOOKUP(payment_frequency,periodic_table,2,0)))))</f>
        <v/>
      </c>
      <c r="D1235" s="76" t="str">
        <f t="shared" ref="D1235:D1298" si="116">IF(B1235="","",IF(G1234&lt;payment,G1234*(1+rate),payment))</f>
        <v/>
      </c>
      <c r="E1235" s="75" t="str">
        <f t="shared" ref="E1235:E1298" si="117">IF(AND(payment_type=1,B1235=1),0,IF(B1235="","",G1234*rate))</f>
        <v/>
      </c>
      <c r="F1235" s="75" t="str">
        <f t="shared" si="112"/>
        <v/>
      </c>
      <c r="G1235" s="75" t="str">
        <f t="shared" si="113"/>
        <v/>
      </c>
      <c r="H1235" s="58"/>
      <c r="I1235" s="58"/>
    </row>
    <row r="1236" spans="2:9" ht="15.75" thickBot="1" x14ac:dyDescent="0.3">
      <c r="B1236" s="72" t="str">
        <f t="shared" si="114"/>
        <v/>
      </c>
      <c r="C1236" s="73" t="str">
        <f t="shared" si="115"/>
        <v/>
      </c>
      <c r="D1236" s="76" t="str">
        <f t="shared" si="116"/>
        <v/>
      </c>
      <c r="E1236" s="75" t="str">
        <f t="shared" si="117"/>
        <v/>
      </c>
      <c r="F1236" s="75" t="str">
        <f t="shared" ref="F1236:F1299" si="118">IF(B1236="","",D1236-E1236)</f>
        <v/>
      </c>
      <c r="G1236" s="75" t="str">
        <f t="shared" ref="G1236:G1299" si="119">IFERROR(IF(F1236&lt;=0,"",G1235-F1236),"")</f>
        <v/>
      </c>
      <c r="H1236" s="58"/>
      <c r="I1236" s="58"/>
    </row>
    <row r="1237" spans="2:9" ht="15.75" thickBot="1" x14ac:dyDescent="0.3">
      <c r="B1237" s="72" t="str">
        <f t="shared" si="114"/>
        <v/>
      </c>
      <c r="C1237" s="73" t="str">
        <f t="shared" si="115"/>
        <v/>
      </c>
      <c r="D1237" s="76" t="str">
        <f t="shared" si="116"/>
        <v/>
      </c>
      <c r="E1237" s="75" t="str">
        <f t="shared" si="117"/>
        <v/>
      </c>
      <c r="F1237" s="75" t="str">
        <f t="shared" si="118"/>
        <v/>
      </c>
      <c r="G1237" s="75" t="str">
        <f t="shared" si="119"/>
        <v/>
      </c>
      <c r="H1237" s="58"/>
      <c r="I1237" s="58"/>
    </row>
    <row r="1238" spans="2:9" ht="15.75" thickBot="1" x14ac:dyDescent="0.3">
      <c r="B1238" s="72" t="str">
        <f t="shared" si="114"/>
        <v/>
      </c>
      <c r="C1238" s="73" t="str">
        <f t="shared" si="115"/>
        <v/>
      </c>
      <c r="D1238" s="76" t="str">
        <f t="shared" si="116"/>
        <v/>
      </c>
      <c r="E1238" s="75" t="str">
        <f t="shared" si="117"/>
        <v/>
      </c>
      <c r="F1238" s="75" t="str">
        <f t="shared" si="118"/>
        <v/>
      </c>
      <c r="G1238" s="75" t="str">
        <f t="shared" si="119"/>
        <v/>
      </c>
      <c r="H1238" s="58"/>
      <c r="I1238" s="58"/>
    </row>
    <row r="1239" spans="2:9" ht="15.75" thickBot="1" x14ac:dyDescent="0.3">
      <c r="B1239" s="72" t="str">
        <f t="shared" si="114"/>
        <v/>
      </c>
      <c r="C1239" s="73" t="str">
        <f t="shared" si="115"/>
        <v/>
      </c>
      <c r="D1239" s="76" t="str">
        <f t="shared" si="116"/>
        <v/>
      </c>
      <c r="E1239" s="75" t="str">
        <f t="shared" si="117"/>
        <v/>
      </c>
      <c r="F1239" s="75" t="str">
        <f t="shared" si="118"/>
        <v/>
      </c>
      <c r="G1239" s="75" t="str">
        <f t="shared" si="119"/>
        <v/>
      </c>
      <c r="H1239" s="58"/>
      <c r="I1239" s="58"/>
    </row>
    <row r="1240" spans="2:9" ht="15.75" thickBot="1" x14ac:dyDescent="0.3">
      <c r="B1240" s="72" t="str">
        <f t="shared" si="114"/>
        <v/>
      </c>
      <c r="C1240" s="73" t="str">
        <f t="shared" si="115"/>
        <v/>
      </c>
      <c r="D1240" s="76" t="str">
        <f t="shared" si="116"/>
        <v/>
      </c>
      <c r="E1240" s="75" t="str">
        <f t="shared" si="117"/>
        <v/>
      </c>
      <c r="F1240" s="75" t="str">
        <f t="shared" si="118"/>
        <v/>
      </c>
      <c r="G1240" s="75" t="str">
        <f t="shared" si="119"/>
        <v/>
      </c>
      <c r="H1240" s="58"/>
      <c r="I1240" s="58"/>
    </row>
    <row r="1241" spans="2:9" ht="15.75" thickBot="1" x14ac:dyDescent="0.3">
      <c r="B1241" s="72" t="str">
        <f t="shared" si="114"/>
        <v/>
      </c>
      <c r="C1241" s="73" t="str">
        <f t="shared" si="115"/>
        <v/>
      </c>
      <c r="D1241" s="76" t="str">
        <f t="shared" si="116"/>
        <v/>
      </c>
      <c r="E1241" s="75" t="str">
        <f t="shared" si="117"/>
        <v/>
      </c>
      <c r="F1241" s="75" t="str">
        <f t="shared" si="118"/>
        <v/>
      </c>
      <c r="G1241" s="75" t="str">
        <f t="shared" si="119"/>
        <v/>
      </c>
      <c r="H1241" s="58"/>
      <c r="I1241" s="58"/>
    </row>
    <row r="1242" spans="2:9" ht="15.75" thickBot="1" x14ac:dyDescent="0.3">
      <c r="B1242" s="72" t="str">
        <f t="shared" si="114"/>
        <v/>
      </c>
      <c r="C1242" s="73" t="str">
        <f t="shared" si="115"/>
        <v/>
      </c>
      <c r="D1242" s="76" t="str">
        <f t="shared" si="116"/>
        <v/>
      </c>
      <c r="E1242" s="75" t="str">
        <f t="shared" si="117"/>
        <v/>
      </c>
      <c r="F1242" s="75" t="str">
        <f t="shared" si="118"/>
        <v/>
      </c>
      <c r="G1242" s="75" t="str">
        <f t="shared" si="119"/>
        <v/>
      </c>
      <c r="H1242" s="58"/>
      <c r="I1242" s="58"/>
    </row>
    <row r="1243" spans="2:9" ht="15.75" thickBot="1" x14ac:dyDescent="0.3">
      <c r="B1243" s="72" t="str">
        <f t="shared" si="114"/>
        <v/>
      </c>
      <c r="C1243" s="73" t="str">
        <f t="shared" si="115"/>
        <v/>
      </c>
      <c r="D1243" s="76" t="str">
        <f t="shared" si="116"/>
        <v/>
      </c>
      <c r="E1243" s="75" t="str">
        <f t="shared" si="117"/>
        <v/>
      </c>
      <c r="F1243" s="75" t="str">
        <f t="shared" si="118"/>
        <v/>
      </c>
      <c r="G1243" s="75" t="str">
        <f t="shared" si="119"/>
        <v/>
      </c>
      <c r="H1243" s="58"/>
      <c r="I1243" s="58"/>
    </row>
    <row r="1244" spans="2:9" ht="15.75" thickBot="1" x14ac:dyDescent="0.3">
      <c r="B1244" s="72" t="str">
        <f t="shared" si="114"/>
        <v/>
      </c>
      <c r="C1244" s="73" t="str">
        <f t="shared" si="115"/>
        <v/>
      </c>
      <c r="D1244" s="76" t="str">
        <f t="shared" si="116"/>
        <v/>
      </c>
      <c r="E1244" s="75" t="str">
        <f t="shared" si="117"/>
        <v/>
      </c>
      <c r="F1244" s="75" t="str">
        <f t="shared" si="118"/>
        <v/>
      </c>
      <c r="G1244" s="75" t="str">
        <f t="shared" si="119"/>
        <v/>
      </c>
      <c r="H1244" s="58"/>
      <c r="I1244" s="58"/>
    </row>
    <row r="1245" spans="2:9" ht="15.75" thickBot="1" x14ac:dyDescent="0.3">
      <c r="B1245" s="72" t="str">
        <f t="shared" si="114"/>
        <v/>
      </c>
      <c r="C1245" s="73" t="str">
        <f t="shared" si="115"/>
        <v/>
      </c>
      <c r="D1245" s="76" t="str">
        <f t="shared" si="116"/>
        <v/>
      </c>
      <c r="E1245" s="75" t="str">
        <f t="shared" si="117"/>
        <v/>
      </c>
      <c r="F1245" s="75" t="str">
        <f t="shared" si="118"/>
        <v/>
      </c>
      <c r="G1245" s="75" t="str">
        <f t="shared" si="119"/>
        <v/>
      </c>
      <c r="H1245" s="58"/>
      <c r="I1245" s="58"/>
    </row>
    <row r="1246" spans="2:9" ht="15.75" thickBot="1" x14ac:dyDescent="0.3">
      <c r="B1246" s="72" t="str">
        <f t="shared" si="114"/>
        <v/>
      </c>
      <c r="C1246" s="73" t="str">
        <f t="shared" si="115"/>
        <v/>
      </c>
      <c r="D1246" s="76" t="str">
        <f t="shared" si="116"/>
        <v/>
      </c>
      <c r="E1246" s="75" t="str">
        <f t="shared" si="117"/>
        <v/>
      </c>
      <c r="F1246" s="75" t="str">
        <f t="shared" si="118"/>
        <v/>
      </c>
      <c r="G1246" s="75" t="str">
        <f t="shared" si="119"/>
        <v/>
      </c>
      <c r="H1246" s="58"/>
      <c r="I1246" s="58"/>
    </row>
    <row r="1247" spans="2:9" ht="15.75" thickBot="1" x14ac:dyDescent="0.3">
      <c r="B1247" s="72" t="str">
        <f t="shared" si="114"/>
        <v/>
      </c>
      <c r="C1247" s="73" t="str">
        <f t="shared" si="115"/>
        <v/>
      </c>
      <c r="D1247" s="76" t="str">
        <f t="shared" si="116"/>
        <v/>
      </c>
      <c r="E1247" s="75" t="str">
        <f t="shared" si="117"/>
        <v/>
      </c>
      <c r="F1247" s="75" t="str">
        <f t="shared" si="118"/>
        <v/>
      </c>
      <c r="G1247" s="75" t="str">
        <f t="shared" si="119"/>
        <v/>
      </c>
      <c r="H1247" s="58"/>
      <c r="I1247" s="58"/>
    </row>
    <row r="1248" spans="2:9" ht="15.75" thickBot="1" x14ac:dyDescent="0.3">
      <c r="B1248" s="72" t="str">
        <f t="shared" si="114"/>
        <v/>
      </c>
      <c r="C1248" s="73" t="str">
        <f t="shared" si="115"/>
        <v/>
      </c>
      <c r="D1248" s="76" t="str">
        <f t="shared" si="116"/>
        <v/>
      </c>
      <c r="E1248" s="75" t="str">
        <f t="shared" si="117"/>
        <v/>
      </c>
      <c r="F1248" s="75" t="str">
        <f t="shared" si="118"/>
        <v/>
      </c>
      <c r="G1248" s="75" t="str">
        <f t="shared" si="119"/>
        <v/>
      </c>
      <c r="H1248" s="58"/>
      <c r="I1248" s="58"/>
    </row>
    <row r="1249" spans="2:9" ht="15.75" thickBot="1" x14ac:dyDescent="0.3">
      <c r="B1249" s="72" t="str">
        <f t="shared" si="114"/>
        <v/>
      </c>
      <c r="C1249" s="73" t="str">
        <f t="shared" si="115"/>
        <v/>
      </c>
      <c r="D1249" s="76" t="str">
        <f t="shared" si="116"/>
        <v/>
      </c>
      <c r="E1249" s="75" t="str">
        <f t="shared" si="117"/>
        <v/>
      </c>
      <c r="F1249" s="75" t="str">
        <f t="shared" si="118"/>
        <v/>
      </c>
      <c r="G1249" s="75" t="str">
        <f t="shared" si="119"/>
        <v/>
      </c>
      <c r="H1249" s="58"/>
      <c r="I1249" s="58"/>
    </row>
    <row r="1250" spans="2:9" ht="15.75" thickBot="1" x14ac:dyDescent="0.3">
      <c r="B1250" s="72" t="str">
        <f t="shared" si="114"/>
        <v/>
      </c>
      <c r="C1250" s="73" t="str">
        <f t="shared" si="115"/>
        <v/>
      </c>
      <c r="D1250" s="76" t="str">
        <f t="shared" si="116"/>
        <v/>
      </c>
      <c r="E1250" s="75" t="str">
        <f t="shared" si="117"/>
        <v/>
      </c>
      <c r="F1250" s="75" t="str">
        <f t="shared" si="118"/>
        <v/>
      </c>
      <c r="G1250" s="75" t="str">
        <f t="shared" si="119"/>
        <v/>
      </c>
      <c r="H1250" s="58"/>
      <c r="I1250" s="58"/>
    </row>
    <row r="1251" spans="2:9" ht="15.75" thickBot="1" x14ac:dyDescent="0.3">
      <c r="B1251" s="72" t="str">
        <f t="shared" si="114"/>
        <v/>
      </c>
      <c r="C1251" s="73" t="str">
        <f t="shared" si="115"/>
        <v/>
      </c>
      <c r="D1251" s="76" t="str">
        <f t="shared" si="116"/>
        <v/>
      </c>
      <c r="E1251" s="75" t="str">
        <f t="shared" si="117"/>
        <v/>
      </c>
      <c r="F1251" s="75" t="str">
        <f t="shared" si="118"/>
        <v/>
      </c>
      <c r="G1251" s="75" t="str">
        <f t="shared" si="119"/>
        <v/>
      </c>
      <c r="H1251" s="58"/>
      <c r="I1251" s="58"/>
    </row>
    <row r="1252" spans="2:9" ht="15.75" thickBot="1" x14ac:dyDescent="0.3">
      <c r="B1252" s="72" t="str">
        <f t="shared" si="114"/>
        <v/>
      </c>
      <c r="C1252" s="73" t="str">
        <f t="shared" si="115"/>
        <v/>
      </c>
      <c r="D1252" s="76" t="str">
        <f t="shared" si="116"/>
        <v/>
      </c>
      <c r="E1252" s="75" t="str">
        <f t="shared" si="117"/>
        <v/>
      </c>
      <c r="F1252" s="75" t="str">
        <f t="shared" si="118"/>
        <v/>
      </c>
      <c r="G1252" s="75" t="str">
        <f t="shared" si="119"/>
        <v/>
      </c>
      <c r="H1252" s="58"/>
      <c r="I1252" s="58"/>
    </row>
    <row r="1253" spans="2:9" ht="15.75" thickBot="1" x14ac:dyDescent="0.3">
      <c r="B1253" s="72" t="str">
        <f t="shared" si="114"/>
        <v/>
      </c>
      <c r="C1253" s="73" t="str">
        <f t="shared" si="115"/>
        <v/>
      </c>
      <c r="D1253" s="76" t="str">
        <f t="shared" si="116"/>
        <v/>
      </c>
      <c r="E1253" s="75" t="str">
        <f t="shared" si="117"/>
        <v/>
      </c>
      <c r="F1253" s="75" t="str">
        <f t="shared" si="118"/>
        <v/>
      </c>
      <c r="G1253" s="75" t="str">
        <f t="shared" si="119"/>
        <v/>
      </c>
      <c r="H1253" s="58"/>
      <c r="I1253" s="58"/>
    </row>
    <row r="1254" spans="2:9" ht="15.75" thickBot="1" x14ac:dyDescent="0.3">
      <c r="B1254" s="72" t="str">
        <f t="shared" si="114"/>
        <v/>
      </c>
      <c r="C1254" s="73" t="str">
        <f t="shared" si="115"/>
        <v/>
      </c>
      <c r="D1254" s="76" t="str">
        <f t="shared" si="116"/>
        <v/>
      </c>
      <c r="E1254" s="75" t="str">
        <f t="shared" si="117"/>
        <v/>
      </c>
      <c r="F1254" s="75" t="str">
        <f t="shared" si="118"/>
        <v/>
      </c>
      <c r="G1254" s="75" t="str">
        <f t="shared" si="119"/>
        <v/>
      </c>
      <c r="H1254" s="58"/>
      <c r="I1254" s="58"/>
    </row>
    <row r="1255" spans="2:9" ht="15.75" thickBot="1" x14ac:dyDescent="0.3">
      <c r="B1255" s="72" t="str">
        <f t="shared" si="114"/>
        <v/>
      </c>
      <c r="C1255" s="73" t="str">
        <f t="shared" si="115"/>
        <v/>
      </c>
      <c r="D1255" s="76" t="str">
        <f t="shared" si="116"/>
        <v/>
      </c>
      <c r="E1255" s="75" t="str">
        <f t="shared" si="117"/>
        <v/>
      </c>
      <c r="F1255" s="75" t="str">
        <f t="shared" si="118"/>
        <v/>
      </c>
      <c r="G1255" s="75" t="str">
        <f t="shared" si="119"/>
        <v/>
      </c>
      <c r="H1255" s="58"/>
      <c r="I1255" s="58"/>
    </row>
    <row r="1256" spans="2:9" ht="15.75" thickBot="1" x14ac:dyDescent="0.3">
      <c r="B1256" s="72" t="str">
        <f t="shared" si="114"/>
        <v/>
      </c>
      <c r="C1256" s="73" t="str">
        <f t="shared" si="115"/>
        <v/>
      </c>
      <c r="D1256" s="76" t="str">
        <f t="shared" si="116"/>
        <v/>
      </c>
      <c r="E1256" s="75" t="str">
        <f t="shared" si="117"/>
        <v/>
      </c>
      <c r="F1256" s="75" t="str">
        <f t="shared" si="118"/>
        <v/>
      </c>
      <c r="G1256" s="75" t="str">
        <f t="shared" si="119"/>
        <v/>
      </c>
      <c r="H1256" s="58"/>
      <c r="I1256" s="58"/>
    </row>
    <row r="1257" spans="2:9" ht="15.75" thickBot="1" x14ac:dyDescent="0.3">
      <c r="B1257" s="72" t="str">
        <f t="shared" si="114"/>
        <v/>
      </c>
      <c r="C1257" s="73" t="str">
        <f t="shared" si="115"/>
        <v/>
      </c>
      <c r="D1257" s="76" t="str">
        <f t="shared" si="116"/>
        <v/>
      </c>
      <c r="E1257" s="75" t="str">
        <f t="shared" si="117"/>
        <v/>
      </c>
      <c r="F1257" s="75" t="str">
        <f t="shared" si="118"/>
        <v/>
      </c>
      <c r="G1257" s="75" t="str">
        <f t="shared" si="119"/>
        <v/>
      </c>
      <c r="H1257" s="58"/>
      <c r="I1257" s="58"/>
    </row>
    <row r="1258" spans="2:9" ht="15.75" thickBot="1" x14ac:dyDescent="0.3">
      <c r="B1258" s="72" t="str">
        <f t="shared" si="114"/>
        <v/>
      </c>
      <c r="C1258" s="73" t="str">
        <f t="shared" si="115"/>
        <v/>
      </c>
      <c r="D1258" s="76" t="str">
        <f t="shared" si="116"/>
        <v/>
      </c>
      <c r="E1258" s="75" t="str">
        <f t="shared" si="117"/>
        <v/>
      </c>
      <c r="F1258" s="75" t="str">
        <f t="shared" si="118"/>
        <v/>
      </c>
      <c r="G1258" s="75" t="str">
        <f t="shared" si="119"/>
        <v/>
      </c>
      <c r="H1258" s="58"/>
      <c r="I1258" s="58"/>
    </row>
    <row r="1259" spans="2:9" ht="15.75" thickBot="1" x14ac:dyDescent="0.3">
      <c r="B1259" s="72" t="str">
        <f t="shared" si="114"/>
        <v/>
      </c>
      <c r="C1259" s="73" t="str">
        <f t="shared" si="115"/>
        <v/>
      </c>
      <c r="D1259" s="76" t="str">
        <f t="shared" si="116"/>
        <v/>
      </c>
      <c r="E1259" s="75" t="str">
        <f t="shared" si="117"/>
        <v/>
      </c>
      <c r="F1259" s="75" t="str">
        <f t="shared" si="118"/>
        <v/>
      </c>
      <c r="G1259" s="75" t="str">
        <f t="shared" si="119"/>
        <v/>
      </c>
      <c r="H1259" s="58"/>
      <c r="I1259" s="58"/>
    </row>
    <row r="1260" spans="2:9" ht="15.75" thickBot="1" x14ac:dyDescent="0.3">
      <c r="B1260" s="72" t="str">
        <f t="shared" si="114"/>
        <v/>
      </c>
      <c r="C1260" s="73" t="str">
        <f t="shared" si="115"/>
        <v/>
      </c>
      <c r="D1260" s="76" t="str">
        <f t="shared" si="116"/>
        <v/>
      </c>
      <c r="E1260" s="75" t="str">
        <f t="shared" si="117"/>
        <v/>
      </c>
      <c r="F1260" s="75" t="str">
        <f t="shared" si="118"/>
        <v/>
      </c>
      <c r="G1260" s="75" t="str">
        <f t="shared" si="119"/>
        <v/>
      </c>
      <c r="H1260" s="58"/>
      <c r="I1260" s="58"/>
    </row>
    <row r="1261" spans="2:9" ht="15.75" thickBot="1" x14ac:dyDescent="0.3">
      <c r="B1261" s="72" t="str">
        <f t="shared" si="114"/>
        <v/>
      </c>
      <c r="C1261" s="73" t="str">
        <f t="shared" si="115"/>
        <v/>
      </c>
      <c r="D1261" s="76" t="str">
        <f t="shared" si="116"/>
        <v/>
      </c>
      <c r="E1261" s="75" t="str">
        <f t="shared" si="117"/>
        <v/>
      </c>
      <c r="F1261" s="75" t="str">
        <f t="shared" si="118"/>
        <v/>
      </c>
      <c r="G1261" s="75" t="str">
        <f t="shared" si="119"/>
        <v/>
      </c>
      <c r="H1261" s="58"/>
      <c r="I1261" s="58"/>
    </row>
    <row r="1262" spans="2:9" ht="15.75" thickBot="1" x14ac:dyDescent="0.3">
      <c r="B1262" s="72" t="str">
        <f t="shared" si="114"/>
        <v/>
      </c>
      <c r="C1262" s="73" t="str">
        <f t="shared" si="115"/>
        <v/>
      </c>
      <c r="D1262" s="76" t="str">
        <f t="shared" si="116"/>
        <v/>
      </c>
      <c r="E1262" s="75" t="str">
        <f t="shared" si="117"/>
        <v/>
      </c>
      <c r="F1262" s="75" t="str">
        <f t="shared" si="118"/>
        <v/>
      </c>
      <c r="G1262" s="75" t="str">
        <f t="shared" si="119"/>
        <v/>
      </c>
      <c r="H1262" s="58"/>
      <c r="I1262" s="58"/>
    </row>
    <row r="1263" spans="2:9" ht="15.75" thickBot="1" x14ac:dyDescent="0.3">
      <c r="B1263" s="72" t="str">
        <f t="shared" si="114"/>
        <v/>
      </c>
      <c r="C1263" s="73" t="str">
        <f t="shared" si="115"/>
        <v/>
      </c>
      <c r="D1263" s="76" t="str">
        <f t="shared" si="116"/>
        <v/>
      </c>
      <c r="E1263" s="75" t="str">
        <f t="shared" si="117"/>
        <v/>
      </c>
      <c r="F1263" s="75" t="str">
        <f t="shared" si="118"/>
        <v/>
      </c>
      <c r="G1263" s="75" t="str">
        <f t="shared" si="119"/>
        <v/>
      </c>
      <c r="H1263" s="58"/>
      <c r="I1263" s="58"/>
    </row>
    <row r="1264" spans="2:9" ht="15.75" thickBot="1" x14ac:dyDescent="0.3">
      <c r="B1264" s="72" t="str">
        <f t="shared" si="114"/>
        <v/>
      </c>
      <c r="C1264" s="73" t="str">
        <f t="shared" si="115"/>
        <v/>
      </c>
      <c r="D1264" s="76" t="str">
        <f t="shared" si="116"/>
        <v/>
      </c>
      <c r="E1264" s="75" t="str">
        <f t="shared" si="117"/>
        <v/>
      </c>
      <c r="F1264" s="75" t="str">
        <f t="shared" si="118"/>
        <v/>
      </c>
      <c r="G1264" s="75" t="str">
        <f t="shared" si="119"/>
        <v/>
      </c>
      <c r="H1264" s="58"/>
      <c r="I1264" s="58"/>
    </row>
    <row r="1265" spans="2:9" ht="15.75" thickBot="1" x14ac:dyDescent="0.3">
      <c r="B1265" s="72" t="str">
        <f t="shared" si="114"/>
        <v/>
      </c>
      <c r="C1265" s="73" t="str">
        <f t="shared" si="115"/>
        <v/>
      </c>
      <c r="D1265" s="76" t="str">
        <f t="shared" si="116"/>
        <v/>
      </c>
      <c r="E1265" s="75" t="str">
        <f t="shared" si="117"/>
        <v/>
      </c>
      <c r="F1265" s="75" t="str">
        <f t="shared" si="118"/>
        <v/>
      </c>
      <c r="G1265" s="75" t="str">
        <f t="shared" si="119"/>
        <v/>
      </c>
      <c r="H1265" s="58"/>
      <c r="I1265" s="58"/>
    </row>
    <row r="1266" spans="2:9" ht="15.75" thickBot="1" x14ac:dyDescent="0.3">
      <c r="B1266" s="72" t="str">
        <f t="shared" si="114"/>
        <v/>
      </c>
      <c r="C1266" s="73" t="str">
        <f t="shared" si="115"/>
        <v/>
      </c>
      <c r="D1266" s="76" t="str">
        <f t="shared" si="116"/>
        <v/>
      </c>
      <c r="E1266" s="75" t="str">
        <f t="shared" si="117"/>
        <v/>
      </c>
      <c r="F1266" s="75" t="str">
        <f t="shared" si="118"/>
        <v/>
      </c>
      <c r="G1266" s="75" t="str">
        <f t="shared" si="119"/>
        <v/>
      </c>
      <c r="H1266" s="58"/>
      <c r="I1266" s="58"/>
    </row>
    <row r="1267" spans="2:9" ht="15.75" thickBot="1" x14ac:dyDescent="0.3">
      <c r="B1267" s="72" t="str">
        <f t="shared" si="114"/>
        <v/>
      </c>
      <c r="C1267" s="73" t="str">
        <f t="shared" si="115"/>
        <v/>
      </c>
      <c r="D1267" s="76" t="str">
        <f t="shared" si="116"/>
        <v/>
      </c>
      <c r="E1267" s="75" t="str">
        <f t="shared" si="117"/>
        <v/>
      </c>
      <c r="F1267" s="75" t="str">
        <f t="shared" si="118"/>
        <v/>
      </c>
      <c r="G1267" s="75" t="str">
        <f t="shared" si="119"/>
        <v/>
      </c>
      <c r="H1267" s="58"/>
      <c r="I1267" s="58"/>
    </row>
    <row r="1268" spans="2:9" ht="15.75" thickBot="1" x14ac:dyDescent="0.3">
      <c r="B1268" s="72" t="str">
        <f t="shared" si="114"/>
        <v/>
      </c>
      <c r="C1268" s="73" t="str">
        <f t="shared" si="115"/>
        <v/>
      </c>
      <c r="D1268" s="76" t="str">
        <f t="shared" si="116"/>
        <v/>
      </c>
      <c r="E1268" s="75" t="str">
        <f t="shared" si="117"/>
        <v/>
      </c>
      <c r="F1268" s="75" t="str">
        <f t="shared" si="118"/>
        <v/>
      </c>
      <c r="G1268" s="75" t="str">
        <f t="shared" si="119"/>
        <v/>
      </c>
      <c r="H1268" s="58"/>
      <c r="I1268" s="58"/>
    </row>
    <row r="1269" spans="2:9" ht="15.75" thickBot="1" x14ac:dyDescent="0.3">
      <c r="B1269" s="72" t="str">
        <f t="shared" si="114"/>
        <v/>
      </c>
      <c r="C1269" s="73" t="str">
        <f t="shared" si="115"/>
        <v/>
      </c>
      <c r="D1269" s="76" t="str">
        <f t="shared" si="116"/>
        <v/>
      </c>
      <c r="E1269" s="75" t="str">
        <f t="shared" si="117"/>
        <v/>
      </c>
      <c r="F1269" s="75" t="str">
        <f t="shared" si="118"/>
        <v/>
      </c>
      <c r="G1269" s="75" t="str">
        <f t="shared" si="119"/>
        <v/>
      </c>
      <c r="H1269" s="58"/>
      <c r="I1269" s="58"/>
    </row>
    <row r="1270" spans="2:9" ht="15.75" thickBot="1" x14ac:dyDescent="0.3">
      <c r="B1270" s="72" t="str">
        <f t="shared" si="114"/>
        <v/>
      </c>
      <c r="C1270" s="73" t="str">
        <f t="shared" si="115"/>
        <v/>
      </c>
      <c r="D1270" s="76" t="str">
        <f t="shared" si="116"/>
        <v/>
      </c>
      <c r="E1270" s="75" t="str">
        <f t="shared" si="117"/>
        <v/>
      </c>
      <c r="F1270" s="75" t="str">
        <f t="shared" si="118"/>
        <v/>
      </c>
      <c r="G1270" s="75" t="str">
        <f t="shared" si="119"/>
        <v/>
      </c>
      <c r="H1270" s="58"/>
      <c r="I1270" s="58"/>
    </row>
    <row r="1271" spans="2:9" ht="15.75" thickBot="1" x14ac:dyDescent="0.3">
      <c r="B1271" s="72" t="str">
        <f t="shared" si="114"/>
        <v/>
      </c>
      <c r="C1271" s="73" t="str">
        <f t="shared" si="115"/>
        <v/>
      </c>
      <c r="D1271" s="76" t="str">
        <f t="shared" si="116"/>
        <v/>
      </c>
      <c r="E1271" s="75" t="str">
        <f t="shared" si="117"/>
        <v/>
      </c>
      <c r="F1271" s="75" t="str">
        <f t="shared" si="118"/>
        <v/>
      </c>
      <c r="G1271" s="75" t="str">
        <f t="shared" si="119"/>
        <v/>
      </c>
      <c r="H1271" s="58"/>
      <c r="I1271" s="58"/>
    </row>
    <row r="1272" spans="2:9" ht="15.75" thickBot="1" x14ac:dyDescent="0.3">
      <c r="B1272" s="72" t="str">
        <f t="shared" si="114"/>
        <v/>
      </c>
      <c r="C1272" s="73" t="str">
        <f t="shared" si="115"/>
        <v/>
      </c>
      <c r="D1272" s="76" t="str">
        <f t="shared" si="116"/>
        <v/>
      </c>
      <c r="E1272" s="75" t="str">
        <f t="shared" si="117"/>
        <v/>
      </c>
      <c r="F1272" s="75" t="str">
        <f t="shared" si="118"/>
        <v/>
      </c>
      <c r="G1272" s="75" t="str">
        <f t="shared" si="119"/>
        <v/>
      </c>
      <c r="H1272" s="58"/>
      <c r="I1272" s="58"/>
    </row>
    <row r="1273" spans="2:9" ht="15.75" thickBot="1" x14ac:dyDescent="0.3">
      <c r="B1273" s="72" t="str">
        <f t="shared" si="114"/>
        <v/>
      </c>
      <c r="C1273" s="73" t="str">
        <f t="shared" si="115"/>
        <v/>
      </c>
      <c r="D1273" s="76" t="str">
        <f t="shared" si="116"/>
        <v/>
      </c>
      <c r="E1273" s="75" t="str">
        <f t="shared" si="117"/>
        <v/>
      </c>
      <c r="F1273" s="75" t="str">
        <f t="shared" si="118"/>
        <v/>
      </c>
      <c r="G1273" s="75" t="str">
        <f t="shared" si="119"/>
        <v/>
      </c>
      <c r="H1273" s="58"/>
      <c r="I1273" s="58"/>
    </row>
    <row r="1274" spans="2:9" ht="15.75" thickBot="1" x14ac:dyDescent="0.3">
      <c r="B1274" s="72" t="str">
        <f t="shared" si="114"/>
        <v/>
      </c>
      <c r="C1274" s="73" t="str">
        <f t="shared" si="115"/>
        <v/>
      </c>
      <c r="D1274" s="76" t="str">
        <f t="shared" si="116"/>
        <v/>
      </c>
      <c r="E1274" s="75" t="str">
        <f t="shared" si="117"/>
        <v/>
      </c>
      <c r="F1274" s="75" t="str">
        <f t="shared" si="118"/>
        <v/>
      </c>
      <c r="G1274" s="75" t="str">
        <f t="shared" si="119"/>
        <v/>
      </c>
      <c r="H1274" s="58"/>
      <c r="I1274" s="58"/>
    </row>
    <row r="1275" spans="2:9" ht="15.75" thickBot="1" x14ac:dyDescent="0.3">
      <c r="B1275" s="72" t="str">
        <f t="shared" si="114"/>
        <v/>
      </c>
      <c r="C1275" s="73" t="str">
        <f t="shared" si="115"/>
        <v/>
      </c>
      <c r="D1275" s="76" t="str">
        <f t="shared" si="116"/>
        <v/>
      </c>
      <c r="E1275" s="75" t="str">
        <f t="shared" si="117"/>
        <v/>
      </c>
      <c r="F1275" s="75" t="str">
        <f t="shared" si="118"/>
        <v/>
      </c>
      <c r="G1275" s="75" t="str">
        <f t="shared" si="119"/>
        <v/>
      </c>
      <c r="H1275" s="58"/>
      <c r="I1275" s="58"/>
    </row>
    <row r="1276" spans="2:9" ht="15.75" thickBot="1" x14ac:dyDescent="0.3">
      <c r="B1276" s="72" t="str">
        <f t="shared" si="114"/>
        <v/>
      </c>
      <c r="C1276" s="73" t="str">
        <f t="shared" si="115"/>
        <v/>
      </c>
      <c r="D1276" s="76" t="str">
        <f t="shared" si="116"/>
        <v/>
      </c>
      <c r="E1276" s="75" t="str">
        <f t="shared" si="117"/>
        <v/>
      </c>
      <c r="F1276" s="75" t="str">
        <f t="shared" si="118"/>
        <v/>
      </c>
      <c r="G1276" s="75" t="str">
        <f t="shared" si="119"/>
        <v/>
      </c>
      <c r="H1276" s="58"/>
      <c r="I1276" s="58"/>
    </row>
    <row r="1277" spans="2:9" ht="15.75" thickBot="1" x14ac:dyDescent="0.3">
      <c r="B1277" s="72" t="str">
        <f t="shared" si="114"/>
        <v/>
      </c>
      <c r="C1277" s="73" t="str">
        <f t="shared" si="115"/>
        <v/>
      </c>
      <c r="D1277" s="76" t="str">
        <f t="shared" si="116"/>
        <v/>
      </c>
      <c r="E1277" s="75" t="str">
        <f t="shared" si="117"/>
        <v/>
      </c>
      <c r="F1277" s="75" t="str">
        <f t="shared" si="118"/>
        <v/>
      </c>
      <c r="G1277" s="75" t="str">
        <f t="shared" si="119"/>
        <v/>
      </c>
      <c r="H1277" s="58"/>
      <c r="I1277" s="58"/>
    </row>
    <row r="1278" spans="2:9" ht="15.75" thickBot="1" x14ac:dyDescent="0.3">
      <c r="B1278" s="72" t="str">
        <f t="shared" si="114"/>
        <v/>
      </c>
      <c r="C1278" s="73" t="str">
        <f t="shared" si="115"/>
        <v/>
      </c>
      <c r="D1278" s="76" t="str">
        <f t="shared" si="116"/>
        <v/>
      </c>
      <c r="E1278" s="75" t="str">
        <f t="shared" si="117"/>
        <v/>
      </c>
      <c r="F1278" s="75" t="str">
        <f t="shared" si="118"/>
        <v/>
      </c>
      <c r="G1278" s="75" t="str">
        <f t="shared" si="119"/>
        <v/>
      </c>
      <c r="H1278" s="58"/>
      <c r="I1278" s="58"/>
    </row>
    <row r="1279" spans="2:9" ht="15.75" thickBot="1" x14ac:dyDescent="0.3">
      <c r="B1279" s="72" t="str">
        <f t="shared" si="114"/>
        <v/>
      </c>
      <c r="C1279" s="73" t="str">
        <f t="shared" si="115"/>
        <v/>
      </c>
      <c r="D1279" s="76" t="str">
        <f t="shared" si="116"/>
        <v/>
      </c>
      <c r="E1279" s="75" t="str">
        <f t="shared" si="117"/>
        <v/>
      </c>
      <c r="F1279" s="75" t="str">
        <f t="shared" si="118"/>
        <v/>
      </c>
      <c r="G1279" s="75" t="str">
        <f t="shared" si="119"/>
        <v/>
      </c>
      <c r="H1279" s="58"/>
      <c r="I1279" s="58"/>
    </row>
    <row r="1280" spans="2:9" ht="15.75" thickBot="1" x14ac:dyDescent="0.3">
      <c r="B1280" s="72" t="str">
        <f t="shared" si="114"/>
        <v/>
      </c>
      <c r="C1280" s="73" t="str">
        <f t="shared" si="115"/>
        <v/>
      </c>
      <c r="D1280" s="76" t="str">
        <f t="shared" si="116"/>
        <v/>
      </c>
      <c r="E1280" s="75" t="str">
        <f t="shared" si="117"/>
        <v/>
      </c>
      <c r="F1280" s="75" t="str">
        <f t="shared" si="118"/>
        <v/>
      </c>
      <c r="G1280" s="75" t="str">
        <f t="shared" si="119"/>
        <v/>
      </c>
      <c r="H1280" s="58"/>
      <c r="I1280" s="58"/>
    </row>
    <row r="1281" spans="2:9" ht="15.75" thickBot="1" x14ac:dyDescent="0.3">
      <c r="B1281" s="72" t="str">
        <f t="shared" si="114"/>
        <v/>
      </c>
      <c r="C1281" s="73" t="str">
        <f t="shared" si="115"/>
        <v/>
      </c>
      <c r="D1281" s="76" t="str">
        <f t="shared" si="116"/>
        <v/>
      </c>
      <c r="E1281" s="75" t="str">
        <f t="shared" si="117"/>
        <v/>
      </c>
      <c r="F1281" s="75" t="str">
        <f t="shared" si="118"/>
        <v/>
      </c>
      <c r="G1281" s="75" t="str">
        <f t="shared" si="119"/>
        <v/>
      </c>
      <c r="H1281" s="58"/>
      <c r="I1281" s="58"/>
    </row>
    <row r="1282" spans="2:9" ht="15.75" thickBot="1" x14ac:dyDescent="0.3">
      <c r="B1282" s="72" t="str">
        <f t="shared" si="114"/>
        <v/>
      </c>
      <c r="C1282" s="73" t="str">
        <f t="shared" si="115"/>
        <v/>
      </c>
      <c r="D1282" s="76" t="str">
        <f t="shared" si="116"/>
        <v/>
      </c>
      <c r="E1282" s="75" t="str">
        <f t="shared" si="117"/>
        <v/>
      </c>
      <c r="F1282" s="75" t="str">
        <f t="shared" si="118"/>
        <v/>
      </c>
      <c r="G1282" s="75" t="str">
        <f t="shared" si="119"/>
        <v/>
      </c>
      <c r="H1282" s="58"/>
      <c r="I1282" s="58"/>
    </row>
    <row r="1283" spans="2:9" ht="15.75" thickBot="1" x14ac:dyDescent="0.3">
      <c r="B1283" s="72" t="str">
        <f t="shared" si="114"/>
        <v/>
      </c>
      <c r="C1283" s="73" t="str">
        <f t="shared" si="115"/>
        <v/>
      </c>
      <c r="D1283" s="76" t="str">
        <f t="shared" si="116"/>
        <v/>
      </c>
      <c r="E1283" s="75" t="str">
        <f t="shared" si="117"/>
        <v/>
      </c>
      <c r="F1283" s="75" t="str">
        <f t="shared" si="118"/>
        <v/>
      </c>
      <c r="G1283" s="75" t="str">
        <f t="shared" si="119"/>
        <v/>
      </c>
      <c r="H1283" s="58"/>
      <c r="I1283" s="58"/>
    </row>
    <row r="1284" spans="2:9" ht="15.75" thickBot="1" x14ac:dyDescent="0.3">
      <c r="B1284" s="72" t="str">
        <f t="shared" si="114"/>
        <v/>
      </c>
      <c r="C1284" s="73" t="str">
        <f t="shared" si="115"/>
        <v/>
      </c>
      <c r="D1284" s="76" t="str">
        <f t="shared" si="116"/>
        <v/>
      </c>
      <c r="E1284" s="75" t="str">
        <f t="shared" si="117"/>
        <v/>
      </c>
      <c r="F1284" s="75" t="str">
        <f t="shared" si="118"/>
        <v/>
      </c>
      <c r="G1284" s="75" t="str">
        <f t="shared" si="119"/>
        <v/>
      </c>
      <c r="H1284" s="58"/>
      <c r="I1284" s="58"/>
    </row>
    <row r="1285" spans="2:9" ht="15.75" thickBot="1" x14ac:dyDescent="0.3">
      <c r="B1285" s="72" t="str">
        <f t="shared" si="114"/>
        <v/>
      </c>
      <c r="C1285" s="73" t="str">
        <f t="shared" si="115"/>
        <v/>
      </c>
      <c r="D1285" s="76" t="str">
        <f t="shared" si="116"/>
        <v/>
      </c>
      <c r="E1285" s="75" t="str">
        <f t="shared" si="117"/>
        <v/>
      </c>
      <c r="F1285" s="75" t="str">
        <f t="shared" si="118"/>
        <v/>
      </c>
      <c r="G1285" s="75" t="str">
        <f t="shared" si="119"/>
        <v/>
      </c>
      <c r="H1285" s="58"/>
      <c r="I1285" s="58"/>
    </row>
    <row r="1286" spans="2:9" ht="15.75" thickBot="1" x14ac:dyDescent="0.3">
      <c r="B1286" s="72" t="str">
        <f t="shared" si="114"/>
        <v/>
      </c>
      <c r="C1286" s="73" t="str">
        <f t="shared" si="115"/>
        <v/>
      </c>
      <c r="D1286" s="76" t="str">
        <f t="shared" si="116"/>
        <v/>
      </c>
      <c r="E1286" s="75" t="str">
        <f t="shared" si="117"/>
        <v/>
      </c>
      <c r="F1286" s="75" t="str">
        <f t="shared" si="118"/>
        <v/>
      </c>
      <c r="G1286" s="75" t="str">
        <f t="shared" si="119"/>
        <v/>
      </c>
      <c r="H1286" s="58"/>
      <c r="I1286" s="58"/>
    </row>
    <row r="1287" spans="2:9" ht="15.75" thickBot="1" x14ac:dyDescent="0.3">
      <c r="B1287" s="72" t="str">
        <f t="shared" si="114"/>
        <v/>
      </c>
      <c r="C1287" s="73" t="str">
        <f t="shared" si="115"/>
        <v/>
      </c>
      <c r="D1287" s="76" t="str">
        <f t="shared" si="116"/>
        <v/>
      </c>
      <c r="E1287" s="75" t="str">
        <f t="shared" si="117"/>
        <v/>
      </c>
      <c r="F1287" s="75" t="str">
        <f t="shared" si="118"/>
        <v/>
      </c>
      <c r="G1287" s="75" t="str">
        <f t="shared" si="119"/>
        <v/>
      </c>
      <c r="H1287" s="58"/>
      <c r="I1287" s="58"/>
    </row>
    <row r="1288" spans="2:9" ht="15.75" thickBot="1" x14ac:dyDescent="0.3">
      <c r="B1288" s="72" t="str">
        <f t="shared" si="114"/>
        <v/>
      </c>
      <c r="C1288" s="73" t="str">
        <f t="shared" si="115"/>
        <v/>
      </c>
      <c r="D1288" s="76" t="str">
        <f t="shared" si="116"/>
        <v/>
      </c>
      <c r="E1288" s="75" t="str">
        <f t="shared" si="117"/>
        <v/>
      </c>
      <c r="F1288" s="75" t="str">
        <f t="shared" si="118"/>
        <v/>
      </c>
      <c r="G1288" s="75" t="str">
        <f t="shared" si="119"/>
        <v/>
      </c>
      <c r="H1288" s="58"/>
      <c r="I1288" s="58"/>
    </row>
    <row r="1289" spans="2:9" ht="15.75" thickBot="1" x14ac:dyDescent="0.3">
      <c r="B1289" s="72" t="str">
        <f t="shared" si="114"/>
        <v/>
      </c>
      <c r="C1289" s="73" t="str">
        <f t="shared" si="115"/>
        <v/>
      </c>
      <c r="D1289" s="76" t="str">
        <f t="shared" si="116"/>
        <v/>
      </c>
      <c r="E1289" s="75" t="str">
        <f t="shared" si="117"/>
        <v/>
      </c>
      <c r="F1289" s="75" t="str">
        <f t="shared" si="118"/>
        <v/>
      </c>
      <c r="G1289" s="75" t="str">
        <f t="shared" si="119"/>
        <v/>
      </c>
      <c r="H1289" s="58"/>
      <c r="I1289" s="58"/>
    </row>
    <row r="1290" spans="2:9" ht="15.75" thickBot="1" x14ac:dyDescent="0.3">
      <c r="B1290" s="72" t="str">
        <f t="shared" si="114"/>
        <v/>
      </c>
      <c r="C1290" s="73" t="str">
        <f t="shared" si="115"/>
        <v/>
      </c>
      <c r="D1290" s="76" t="str">
        <f t="shared" si="116"/>
        <v/>
      </c>
      <c r="E1290" s="75" t="str">
        <f t="shared" si="117"/>
        <v/>
      </c>
      <c r="F1290" s="75" t="str">
        <f t="shared" si="118"/>
        <v/>
      </c>
      <c r="G1290" s="75" t="str">
        <f t="shared" si="119"/>
        <v/>
      </c>
      <c r="H1290" s="58"/>
      <c r="I1290" s="58"/>
    </row>
    <row r="1291" spans="2:9" ht="15.75" thickBot="1" x14ac:dyDescent="0.3">
      <c r="B1291" s="72" t="str">
        <f t="shared" si="114"/>
        <v/>
      </c>
      <c r="C1291" s="73" t="str">
        <f t="shared" si="115"/>
        <v/>
      </c>
      <c r="D1291" s="76" t="str">
        <f t="shared" si="116"/>
        <v/>
      </c>
      <c r="E1291" s="75" t="str">
        <f t="shared" si="117"/>
        <v/>
      </c>
      <c r="F1291" s="75" t="str">
        <f t="shared" si="118"/>
        <v/>
      </c>
      <c r="G1291" s="75" t="str">
        <f t="shared" si="119"/>
        <v/>
      </c>
      <c r="H1291" s="58"/>
      <c r="I1291" s="58"/>
    </row>
    <row r="1292" spans="2:9" ht="15.75" thickBot="1" x14ac:dyDescent="0.3">
      <c r="B1292" s="72" t="str">
        <f t="shared" si="114"/>
        <v/>
      </c>
      <c r="C1292" s="73" t="str">
        <f t="shared" si="115"/>
        <v/>
      </c>
      <c r="D1292" s="76" t="str">
        <f t="shared" si="116"/>
        <v/>
      </c>
      <c r="E1292" s="75" t="str">
        <f t="shared" si="117"/>
        <v/>
      </c>
      <c r="F1292" s="75" t="str">
        <f t="shared" si="118"/>
        <v/>
      </c>
      <c r="G1292" s="75" t="str">
        <f t="shared" si="119"/>
        <v/>
      </c>
      <c r="H1292" s="58"/>
      <c r="I1292" s="58"/>
    </row>
    <row r="1293" spans="2:9" ht="15.75" thickBot="1" x14ac:dyDescent="0.3">
      <c r="B1293" s="72" t="str">
        <f t="shared" si="114"/>
        <v/>
      </c>
      <c r="C1293" s="73" t="str">
        <f t="shared" si="115"/>
        <v/>
      </c>
      <c r="D1293" s="76" t="str">
        <f t="shared" si="116"/>
        <v/>
      </c>
      <c r="E1293" s="75" t="str">
        <f t="shared" si="117"/>
        <v/>
      </c>
      <c r="F1293" s="75" t="str">
        <f t="shared" si="118"/>
        <v/>
      </c>
      <c r="G1293" s="75" t="str">
        <f t="shared" si="119"/>
        <v/>
      </c>
      <c r="H1293" s="58"/>
      <c r="I1293" s="58"/>
    </row>
    <row r="1294" spans="2:9" ht="15.75" thickBot="1" x14ac:dyDescent="0.3">
      <c r="B1294" s="72" t="str">
        <f t="shared" si="114"/>
        <v/>
      </c>
      <c r="C1294" s="73" t="str">
        <f t="shared" si="115"/>
        <v/>
      </c>
      <c r="D1294" s="76" t="str">
        <f t="shared" si="116"/>
        <v/>
      </c>
      <c r="E1294" s="75" t="str">
        <f t="shared" si="117"/>
        <v/>
      </c>
      <c r="F1294" s="75" t="str">
        <f t="shared" si="118"/>
        <v/>
      </c>
      <c r="G1294" s="75" t="str">
        <f t="shared" si="119"/>
        <v/>
      </c>
      <c r="H1294" s="58"/>
      <c r="I1294" s="58"/>
    </row>
    <row r="1295" spans="2:9" ht="15.75" thickBot="1" x14ac:dyDescent="0.3">
      <c r="B1295" s="72" t="str">
        <f t="shared" si="114"/>
        <v/>
      </c>
      <c r="C1295" s="73" t="str">
        <f t="shared" si="115"/>
        <v/>
      </c>
      <c r="D1295" s="76" t="str">
        <f t="shared" si="116"/>
        <v/>
      </c>
      <c r="E1295" s="75" t="str">
        <f t="shared" si="117"/>
        <v/>
      </c>
      <c r="F1295" s="75" t="str">
        <f t="shared" si="118"/>
        <v/>
      </c>
      <c r="G1295" s="75" t="str">
        <f t="shared" si="119"/>
        <v/>
      </c>
      <c r="H1295" s="58"/>
      <c r="I1295" s="58"/>
    </row>
    <row r="1296" spans="2:9" ht="15.75" thickBot="1" x14ac:dyDescent="0.3">
      <c r="B1296" s="72" t="str">
        <f t="shared" si="114"/>
        <v/>
      </c>
      <c r="C1296" s="73" t="str">
        <f t="shared" si="115"/>
        <v/>
      </c>
      <c r="D1296" s="76" t="str">
        <f t="shared" si="116"/>
        <v/>
      </c>
      <c r="E1296" s="75" t="str">
        <f t="shared" si="117"/>
        <v/>
      </c>
      <c r="F1296" s="75" t="str">
        <f t="shared" si="118"/>
        <v/>
      </c>
      <c r="G1296" s="75" t="str">
        <f t="shared" si="119"/>
        <v/>
      </c>
      <c r="H1296" s="58"/>
      <c r="I1296" s="58"/>
    </row>
    <row r="1297" spans="2:9" ht="15.75" thickBot="1" x14ac:dyDescent="0.3">
      <c r="B1297" s="72" t="str">
        <f t="shared" si="114"/>
        <v/>
      </c>
      <c r="C1297" s="73" t="str">
        <f t="shared" si="115"/>
        <v/>
      </c>
      <c r="D1297" s="76" t="str">
        <f t="shared" si="116"/>
        <v/>
      </c>
      <c r="E1297" s="75" t="str">
        <f t="shared" si="117"/>
        <v/>
      </c>
      <c r="F1297" s="75" t="str">
        <f t="shared" si="118"/>
        <v/>
      </c>
      <c r="G1297" s="75" t="str">
        <f t="shared" si="119"/>
        <v/>
      </c>
      <c r="H1297" s="58"/>
      <c r="I1297" s="58"/>
    </row>
    <row r="1298" spans="2:9" ht="15.75" thickBot="1" x14ac:dyDescent="0.3">
      <c r="B1298" s="72" t="str">
        <f t="shared" si="114"/>
        <v/>
      </c>
      <c r="C1298" s="73" t="str">
        <f t="shared" si="115"/>
        <v/>
      </c>
      <c r="D1298" s="76" t="str">
        <f t="shared" si="116"/>
        <v/>
      </c>
      <c r="E1298" s="75" t="str">
        <f t="shared" si="117"/>
        <v/>
      </c>
      <c r="F1298" s="75" t="str">
        <f t="shared" si="118"/>
        <v/>
      </c>
      <c r="G1298" s="75" t="str">
        <f t="shared" si="119"/>
        <v/>
      </c>
      <c r="H1298" s="58"/>
      <c r="I1298" s="58"/>
    </row>
    <row r="1299" spans="2:9" ht="15.75" thickBot="1" x14ac:dyDescent="0.3">
      <c r="B1299" s="72" t="str">
        <f t="shared" ref="B1299:B1362" si="120">IFERROR(IF(G1298&lt;=0,"",B1298+1),"")</f>
        <v/>
      </c>
      <c r="C1299" s="73" t="str">
        <f t="shared" ref="C1299:C1362" si="121">IF($E$9="End of the Period",IF(B1299="","",IF(OR(payment_frequency="Weekly",payment_frequency="Bi-weekly",payment_frequency="Semi-monthly"),first_payment_date+B1299*VLOOKUP(payment_frequency,periodic_table,2,0),EDATE(first_payment_date,B1299*VLOOKUP(payment_frequency,periodic_table,2,0)))),IF(B1299="","",IF(OR(payment_frequency="Weekly",payment_frequency="Bi-weekly",payment_frequency="Semi-monthly"),first_payment_date+(B1299-1)*VLOOKUP(payment_frequency,periodic_table,2,0),EDATE(first_payment_date,(B1299-1)*VLOOKUP(payment_frequency,periodic_table,2,0)))))</f>
        <v/>
      </c>
      <c r="D1299" s="76" t="str">
        <f t="shared" ref="D1299:D1362" si="122">IF(B1299="","",IF(G1298&lt;payment,G1298*(1+rate),payment))</f>
        <v/>
      </c>
      <c r="E1299" s="75" t="str">
        <f t="shared" ref="E1299:E1362" si="123">IF(AND(payment_type=1,B1299=1),0,IF(B1299="","",G1298*rate))</f>
        <v/>
      </c>
      <c r="F1299" s="75" t="str">
        <f t="shared" si="118"/>
        <v/>
      </c>
      <c r="G1299" s="75" t="str">
        <f t="shared" si="119"/>
        <v/>
      </c>
      <c r="H1299" s="58"/>
      <c r="I1299" s="58"/>
    </row>
    <row r="1300" spans="2:9" ht="15.75" thickBot="1" x14ac:dyDescent="0.3">
      <c r="B1300" s="72" t="str">
        <f t="shared" si="120"/>
        <v/>
      </c>
      <c r="C1300" s="73" t="str">
        <f t="shared" si="121"/>
        <v/>
      </c>
      <c r="D1300" s="76" t="str">
        <f t="shared" si="122"/>
        <v/>
      </c>
      <c r="E1300" s="75" t="str">
        <f t="shared" si="123"/>
        <v/>
      </c>
      <c r="F1300" s="75" t="str">
        <f t="shared" ref="F1300:F1363" si="124">IF(B1300="","",D1300-E1300)</f>
        <v/>
      </c>
      <c r="G1300" s="75" t="str">
        <f t="shared" ref="G1300:G1363" si="125">IFERROR(IF(F1300&lt;=0,"",G1299-F1300),"")</f>
        <v/>
      </c>
      <c r="H1300" s="58"/>
      <c r="I1300" s="58"/>
    </row>
    <row r="1301" spans="2:9" ht="15.75" thickBot="1" x14ac:dyDescent="0.3">
      <c r="B1301" s="72" t="str">
        <f t="shared" si="120"/>
        <v/>
      </c>
      <c r="C1301" s="73" t="str">
        <f t="shared" si="121"/>
        <v/>
      </c>
      <c r="D1301" s="76" t="str">
        <f t="shared" si="122"/>
        <v/>
      </c>
      <c r="E1301" s="75" t="str">
        <f t="shared" si="123"/>
        <v/>
      </c>
      <c r="F1301" s="75" t="str">
        <f t="shared" si="124"/>
        <v/>
      </c>
      <c r="G1301" s="75" t="str">
        <f t="shared" si="125"/>
        <v/>
      </c>
      <c r="H1301" s="58"/>
      <c r="I1301" s="58"/>
    </row>
    <row r="1302" spans="2:9" ht="15.75" thickBot="1" x14ac:dyDescent="0.3">
      <c r="B1302" s="72" t="str">
        <f t="shared" si="120"/>
        <v/>
      </c>
      <c r="C1302" s="73" t="str">
        <f t="shared" si="121"/>
        <v/>
      </c>
      <c r="D1302" s="76" t="str">
        <f t="shared" si="122"/>
        <v/>
      </c>
      <c r="E1302" s="75" t="str">
        <f t="shared" si="123"/>
        <v/>
      </c>
      <c r="F1302" s="75" t="str">
        <f t="shared" si="124"/>
        <v/>
      </c>
      <c r="G1302" s="75" t="str">
        <f t="shared" si="125"/>
        <v/>
      </c>
      <c r="H1302" s="58"/>
      <c r="I1302" s="58"/>
    </row>
    <row r="1303" spans="2:9" ht="15.75" thickBot="1" x14ac:dyDescent="0.3">
      <c r="B1303" s="72" t="str">
        <f t="shared" si="120"/>
        <v/>
      </c>
      <c r="C1303" s="73" t="str">
        <f t="shared" si="121"/>
        <v/>
      </c>
      <c r="D1303" s="76" t="str">
        <f t="shared" si="122"/>
        <v/>
      </c>
      <c r="E1303" s="75" t="str">
        <f t="shared" si="123"/>
        <v/>
      </c>
      <c r="F1303" s="75" t="str">
        <f t="shared" si="124"/>
        <v/>
      </c>
      <c r="G1303" s="75" t="str">
        <f t="shared" si="125"/>
        <v/>
      </c>
      <c r="H1303" s="58"/>
      <c r="I1303" s="58"/>
    </row>
    <row r="1304" spans="2:9" ht="15.75" thickBot="1" x14ac:dyDescent="0.3">
      <c r="B1304" s="72" t="str">
        <f t="shared" si="120"/>
        <v/>
      </c>
      <c r="C1304" s="73" t="str">
        <f t="shared" si="121"/>
        <v/>
      </c>
      <c r="D1304" s="76" t="str">
        <f t="shared" si="122"/>
        <v/>
      </c>
      <c r="E1304" s="75" t="str">
        <f t="shared" si="123"/>
        <v/>
      </c>
      <c r="F1304" s="75" t="str">
        <f t="shared" si="124"/>
        <v/>
      </c>
      <c r="G1304" s="75" t="str">
        <f t="shared" si="125"/>
        <v/>
      </c>
      <c r="H1304" s="58"/>
      <c r="I1304" s="58"/>
    </row>
    <row r="1305" spans="2:9" ht="15.75" thickBot="1" x14ac:dyDescent="0.3">
      <c r="B1305" s="72" t="str">
        <f t="shared" si="120"/>
        <v/>
      </c>
      <c r="C1305" s="73" t="str">
        <f t="shared" si="121"/>
        <v/>
      </c>
      <c r="D1305" s="76" t="str">
        <f t="shared" si="122"/>
        <v/>
      </c>
      <c r="E1305" s="75" t="str">
        <f t="shared" si="123"/>
        <v/>
      </c>
      <c r="F1305" s="75" t="str">
        <f t="shared" si="124"/>
        <v/>
      </c>
      <c r="G1305" s="75" t="str">
        <f t="shared" si="125"/>
        <v/>
      </c>
      <c r="H1305" s="58"/>
      <c r="I1305" s="58"/>
    </row>
    <row r="1306" spans="2:9" ht="15.75" thickBot="1" x14ac:dyDescent="0.3">
      <c r="B1306" s="72" t="str">
        <f t="shared" si="120"/>
        <v/>
      </c>
      <c r="C1306" s="73" t="str">
        <f t="shared" si="121"/>
        <v/>
      </c>
      <c r="D1306" s="76" t="str">
        <f t="shared" si="122"/>
        <v/>
      </c>
      <c r="E1306" s="75" t="str">
        <f t="shared" si="123"/>
        <v/>
      </c>
      <c r="F1306" s="75" t="str">
        <f t="shared" si="124"/>
        <v/>
      </c>
      <c r="G1306" s="75" t="str">
        <f t="shared" si="125"/>
        <v/>
      </c>
      <c r="H1306" s="58"/>
      <c r="I1306" s="58"/>
    </row>
    <row r="1307" spans="2:9" ht="15.75" thickBot="1" x14ac:dyDescent="0.3">
      <c r="B1307" s="72" t="str">
        <f t="shared" si="120"/>
        <v/>
      </c>
      <c r="C1307" s="73" t="str">
        <f t="shared" si="121"/>
        <v/>
      </c>
      <c r="D1307" s="76" t="str">
        <f t="shared" si="122"/>
        <v/>
      </c>
      <c r="E1307" s="75" t="str">
        <f t="shared" si="123"/>
        <v/>
      </c>
      <c r="F1307" s="75" t="str">
        <f t="shared" si="124"/>
        <v/>
      </c>
      <c r="G1307" s="75" t="str">
        <f t="shared" si="125"/>
        <v/>
      </c>
      <c r="H1307" s="58"/>
      <c r="I1307" s="58"/>
    </row>
    <row r="1308" spans="2:9" ht="15.75" thickBot="1" x14ac:dyDescent="0.3">
      <c r="B1308" s="72" t="str">
        <f t="shared" si="120"/>
        <v/>
      </c>
      <c r="C1308" s="73" t="str">
        <f t="shared" si="121"/>
        <v/>
      </c>
      <c r="D1308" s="76" t="str">
        <f t="shared" si="122"/>
        <v/>
      </c>
      <c r="E1308" s="75" t="str">
        <f t="shared" si="123"/>
        <v/>
      </c>
      <c r="F1308" s="75" t="str">
        <f t="shared" si="124"/>
        <v/>
      </c>
      <c r="G1308" s="75" t="str">
        <f t="shared" si="125"/>
        <v/>
      </c>
      <c r="H1308" s="58"/>
      <c r="I1308" s="58"/>
    </row>
    <row r="1309" spans="2:9" ht="15.75" thickBot="1" x14ac:dyDescent="0.3">
      <c r="B1309" s="72" t="str">
        <f t="shared" si="120"/>
        <v/>
      </c>
      <c r="C1309" s="73" t="str">
        <f t="shared" si="121"/>
        <v/>
      </c>
      <c r="D1309" s="76" t="str">
        <f t="shared" si="122"/>
        <v/>
      </c>
      <c r="E1309" s="75" t="str">
        <f t="shared" si="123"/>
        <v/>
      </c>
      <c r="F1309" s="75" t="str">
        <f t="shared" si="124"/>
        <v/>
      </c>
      <c r="G1309" s="75" t="str">
        <f t="shared" si="125"/>
        <v/>
      </c>
      <c r="H1309" s="58"/>
      <c r="I1309" s="58"/>
    </row>
    <row r="1310" spans="2:9" ht="15.75" thickBot="1" x14ac:dyDescent="0.3">
      <c r="B1310" s="72" t="str">
        <f t="shared" si="120"/>
        <v/>
      </c>
      <c r="C1310" s="73" t="str">
        <f t="shared" si="121"/>
        <v/>
      </c>
      <c r="D1310" s="76" t="str">
        <f t="shared" si="122"/>
        <v/>
      </c>
      <c r="E1310" s="75" t="str">
        <f t="shared" si="123"/>
        <v/>
      </c>
      <c r="F1310" s="75" t="str">
        <f t="shared" si="124"/>
        <v/>
      </c>
      <c r="G1310" s="75" t="str">
        <f t="shared" si="125"/>
        <v/>
      </c>
      <c r="H1310" s="58"/>
      <c r="I1310" s="58"/>
    </row>
    <row r="1311" spans="2:9" ht="15.75" thickBot="1" x14ac:dyDescent="0.3">
      <c r="B1311" s="72" t="str">
        <f t="shared" si="120"/>
        <v/>
      </c>
      <c r="C1311" s="73" t="str">
        <f t="shared" si="121"/>
        <v/>
      </c>
      <c r="D1311" s="76" t="str">
        <f t="shared" si="122"/>
        <v/>
      </c>
      <c r="E1311" s="75" t="str">
        <f t="shared" si="123"/>
        <v/>
      </c>
      <c r="F1311" s="75" t="str">
        <f t="shared" si="124"/>
        <v/>
      </c>
      <c r="G1311" s="75" t="str">
        <f t="shared" si="125"/>
        <v/>
      </c>
      <c r="H1311" s="58"/>
      <c r="I1311" s="58"/>
    </row>
    <row r="1312" spans="2:9" ht="15.75" thickBot="1" x14ac:dyDescent="0.3">
      <c r="B1312" s="72" t="str">
        <f t="shared" si="120"/>
        <v/>
      </c>
      <c r="C1312" s="73" t="str">
        <f t="shared" si="121"/>
        <v/>
      </c>
      <c r="D1312" s="76" t="str">
        <f t="shared" si="122"/>
        <v/>
      </c>
      <c r="E1312" s="75" t="str">
        <f t="shared" si="123"/>
        <v/>
      </c>
      <c r="F1312" s="75" t="str">
        <f t="shared" si="124"/>
        <v/>
      </c>
      <c r="G1312" s="75" t="str">
        <f t="shared" si="125"/>
        <v/>
      </c>
      <c r="H1312" s="58"/>
      <c r="I1312" s="58"/>
    </row>
    <row r="1313" spans="2:9" ht="15.75" thickBot="1" x14ac:dyDescent="0.3">
      <c r="B1313" s="72" t="str">
        <f t="shared" si="120"/>
        <v/>
      </c>
      <c r="C1313" s="73" t="str">
        <f t="shared" si="121"/>
        <v/>
      </c>
      <c r="D1313" s="76" t="str">
        <f t="shared" si="122"/>
        <v/>
      </c>
      <c r="E1313" s="75" t="str">
        <f t="shared" si="123"/>
        <v/>
      </c>
      <c r="F1313" s="75" t="str">
        <f t="shared" si="124"/>
        <v/>
      </c>
      <c r="G1313" s="75" t="str">
        <f t="shared" si="125"/>
        <v/>
      </c>
      <c r="H1313" s="58"/>
      <c r="I1313" s="58"/>
    </row>
    <row r="1314" spans="2:9" ht="15.75" thickBot="1" x14ac:dyDescent="0.3">
      <c r="B1314" s="72" t="str">
        <f t="shared" si="120"/>
        <v/>
      </c>
      <c r="C1314" s="73" t="str">
        <f t="shared" si="121"/>
        <v/>
      </c>
      <c r="D1314" s="76" t="str">
        <f t="shared" si="122"/>
        <v/>
      </c>
      <c r="E1314" s="75" t="str">
        <f t="shared" si="123"/>
        <v/>
      </c>
      <c r="F1314" s="75" t="str">
        <f t="shared" si="124"/>
        <v/>
      </c>
      <c r="G1314" s="75" t="str">
        <f t="shared" si="125"/>
        <v/>
      </c>
      <c r="H1314" s="58"/>
      <c r="I1314" s="58"/>
    </row>
    <row r="1315" spans="2:9" ht="15.75" thickBot="1" x14ac:dyDescent="0.3">
      <c r="B1315" s="72" t="str">
        <f t="shared" si="120"/>
        <v/>
      </c>
      <c r="C1315" s="73" t="str">
        <f t="shared" si="121"/>
        <v/>
      </c>
      <c r="D1315" s="76" t="str">
        <f t="shared" si="122"/>
        <v/>
      </c>
      <c r="E1315" s="75" t="str">
        <f t="shared" si="123"/>
        <v/>
      </c>
      <c r="F1315" s="75" t="str">
        <f t="shared" si="124"/>
        <v/>
      </c>
      <c r="G1315" s="75" t="str">
        <f t="shared" si="125"/>
        <v/>
      </c>
      <c r="H1315" s="58"/>
      <c r="I1315" s="58"/>
    </row>
    <row r="1316" spans="2:9" ht="15.75" thickBot="1" x14ac:dyDescent="0.3">
      <c r="B1316" s="72" t="str">
        <f t="shared" si="120"/>
        <v/>
      </c>
      <c r="C1316" s="73" t="str">
        <f t="shared" si="121"/>
        <v/>
      </c>
      <c r="D1316" s="76" t="str">
        <f t="shared" si="122"/>
        <v/>
      </c>
      <c r="E1316" s="75" t="str">
        <f t="shared" si="123"/>
        <v/>
      </c>
      <c r="F1316" s="75" t="str">
        <f t="shared" si="124"/>
        <v/>
      </c>
      <c r="G1316" s="75" t="str">
        <f t="shared" si="125"/>
        <v/>
      </c>
      <c r="H1316" s="58"/>
      <c r="I1316" s="58"/>
    </row>
    <row r="1317" spans="2:9" ht="15.75" thickBot="1" x14ac:dyDescent="0.3">
      <c r="B1317" s="72" t="str">
        <f t="shared" si="120"/>
        <v/>
      </c>
      <c r="C1317" s="73" t="str">
        <f t="shared" si="121"/>
        <v/>
      </c>
      <c r="D1317" s="76" t="str">
        <f t="shared" si="122"/>
        <v/>
      </c>
      <c r="E1317" s="75" t="str">
        <f t="shared" si="123"/>
        <v/>
      </c>
      <c r="F1317" s="75" t="str">
        <f t="shared" si="124"/>
        <v/>
      </c>
      <c r="G1317" s="75" t="str">
        <f t="shared" si="125"/>
        <v/>
      </c>
      <c r="H1317" s="58"/>
      <c r="I1317" s="58"/>
    </row>
    <row r="1318" spans="2:9" ht="15.75" thickBot="1" x14ac:dyDescent="0.3">
      <c r="B1318" s="72" t="str">
        <f t="shared" si="120"/>
        <v/>
      </c>
      <c r="C1318" s="73" t="str">
        <f t="shared" si="121"/>
        <v/>
      </c>
      <c r="D1318" s="76" t="str">
        <f t="shared" si="122"/>
        <v/>
      </c>
      <c r="E1318" s="75" t="str">
        <f t="shared" si="123"/>
        <v/>
      </c>
      <c r="F1318" s="75" t="str">
        <f t="shared" si="124"/>
        <v/>
      </c>
      <c r="G1318" s="75" t="str">
        <f t="shared" si="125"/>
        <v/>
      </c>
      <c r="H1318" s="58"/>
      <c r="I1318" s="58"/>
    </row>
    <row r="1319" spans="2:9" ht="15.75" thickBot="1" x14ac:dyDescent="0.3">
      <c r="B1319" s="72" t="str">
        <f t="shared" si="120"/>
        <v/>
      </c>
      <c r="C1319" s="73" t="str">
        <f t="shared" si="121"/>
        <v/>
      </c>
      <c r="D1319" s="76" t="str">
        <f t="shared" si="122"/>
        <v/>
      </c>
      <c r="E1319" s="75" t="str">
        <f t="shared" si="123"/>
        <v/>
      </c>
      <c r="F1319" s="75" t="str">
        <f t="shared" si="124"/>
        <v/>
      </c>
      <c r="G1319" s="75" t="str">
        <f t="shared" si="125"/>
        <v/>
      </c>
      <c r="H1319" s="58"/>
      <c r="I1319" s="58"/>
    </row>
    <row r="1320" spans="2:9" ht="15.75" thickBot="1" x14ac:dyDescent="0.3">
      <c r="B1320" s="72" t="str">
        <f t="shared" si="120"/>
        <v/>
      </c>
      <c r="C1320" s="73" t="str">
        <f t="shared" si="121"/>
        <v/>
      </c>
      <c r="D1320" s="76" t="str">
        <f t="shared" si="122"/>
        <v/>
      </c>
      <c r="E1320" s="75" t="str">
        <f t="shared" si="123"/>
        <v/>
      </c>
      <c r="F1320" s="75" t="str">
        <f t="shared" si="124"/>
        <v/>
      </c>
      <c r="G1320" s="75" t="str">
        <f t="shared" si="125"/>
        <v/>
      </c>
      <c r="H1320" s="58"/>
      <c r="I1320" s="58"/>
    </row>
    <row r="1321" spans="2:9" ht="15.75" thickBot="1" x14ac:dyDescent="0.3">
      <c r="B1321" s="72" t="str">
        <f t="shared" si="120"/>
        <v/>
      </c>
      <c r="C1321" s="73" t="str">
        <f t="shared" si="121"/>
        <v/>
      </c>
      <c r="D1321" s="76" t="str">
        <f t="shared" si="122"/>
        <v/>
      </c>
      <c r="E1321" s="75" t="str">
        <f t="shared" si="123"/>
        <v/>
      </c>
      <c r="F1321" s="75" t="str">
        <f t="shared" si="124"/>
        <v/>
      </c>
      <c r="G1321" s="75" t="str">
        <f t="shared" si="125"/>
        <v/>
      </c>
      <c r="H1321" s="58"/>
      <c r="I1321" s="58"/>
    </row>
    <row r="1322" spans="2:9" ht="15.75" thickBot="1" x14ac:dyDescent="0.3">
      <c r="B1322" s="72" t="str">
        <f t="shared" si="120"/>
        <v/>
      </c>
      <c r="C1322" s="73" t="str">
        <f t="shared" si="121"/>
        <v/>
      </c>
      <c r="D1322" s="76" t="str">
        <f t="shared" si="122"/>
        <v/>
      </c>
      <c r="E1322" s="75" t="str">
        <f t="shared" si="123"/>
        <v/>
      </c>
      <c r="F1322" s="75" t="str">
        <f t="shared" si="124"/>
        <v/>
      </c>
      <c r="G1322" s="75" t="str">
        <f t="shared" si="125"/>
        <v/>
      </c>
      <c r="H1322" s="58"/>
      <c r="I1322" s="58"/>
    </row>
    <row r="1323" spans="2:9" ht="15.75" thickBot="1" x14ac:dyDescent="0.3">
      <c r="B1323" s="72" t="str">
        <f t="shared" si="120"/>
        <v/>
      </c>
      <c r="C1323" s="73" t="str">
        <f t="shared" si="121"/>
        <v/>
      </c>
      <c r="D1323" s="76" t="str">
        <f t="shared" si="122"/>
        <v/>
      </c>
      <c r="E1323" s="75" t="str">
        <f t="shared" si="123"/>
        <v/>
      </c>
      <c r="F1323" s="75" t="str">
        <f t="shared" si="124"/>
        <v/>
      </c>
      <c r="G1323" s="75" t="str">
        <f t="shared" si="125"/>
        <v/>
      </c>
      <c r="H1323" s="58"/>
      <c r="I1323" s="58"/>
    </row>
    <row r="1324" spans="2:9" ht="15.75" thickBot="1" x14ac:dyDescent="0.3">
      <c r="B1324" s="72" t="str">
        <f t="shared" si="120"/>
        <v/>
      </c>
      <c r="C1324" s="73" t="str">
        <f t="shared" si="121"/>
        <v/>
      </c>
      <c r="D1324" s="76" t="str">
        <f t="shared" si="122"/>
        <v/>
      </c>
      <c r="E1324" s="75" t="str">
        <f t="shared" si="123"/>
        <v/>
      </c>
      <c r="F1324" s="75" t="str">
        <f t="shared" si="124"/>
        <v/>
      </c>
      <c r="G1324" s="75" t="str">
        <f t="shared" si="125"/>
        <v/>
      </c>
      <c r="H1324" s="58"/>
      <c r="I1324" s="58"/>
    </row>
    <row r="1325" spans="2:9" ht="15.75" thickBot="1" x14ac:dyDescent="0.3">
      <c r="B1325" s="72" t="str">
        <f t="shared" si="120"/>
        <v/>
      </c>
      <c r="C1325" s="73" t="str">
        <f t="shared" si="121"/>
        <v/>
      </c>
      <c r="D1325" s="76" t="str">
        <f t="shared" si="122"/>
        <v/>
      </c>
      <c r="E1325" s="75" t="str">
        <f t="shared" si="123"/>
        <v/>
      </c>
      <c r="F1325" s="75" t="str">
        <f t="shared" si="124"/>
        <v/>
      </c>
      <c r="G1325" s="75" t="str">
        <f t="shared" si="125"/>
        <v/>
      </c>
      <c r="H1325" s="58"/>
      <c r="I1325" s="58"/>
    </row>
    <row r="1326" spans="2:9" ht="15.75" thickBot="1" x14ac:dyDescent="0.3">
      <c r="B1326" s="72" t="str">
        <f t="shared" si="120"/>
        <v/>
      </c>
      <c r="C1326" s="73" t="str">
        <f t="shared" si="121"/>
        <v/>
      </c>
      <c r="D1326" s="76" t="str">
        <f t="shared" si="122"/>
        <v/>
      </c>
      <c r="E1326" s="75" t="str">
        <f t="shared" si="123"/>
        <v/>
      </c>
      <c r="F1326" s="75" t="str">
        <f t="shared" si="124"/>
        <v/>
      </c>
      <c r="G1326" s="75" t="str">
        <f t="shared" si="125"/>
        <v/>
      </c>
      <c r="H1326" s="58"/>
      <c r="I1326" s="58"/>
    </row>
    <row r="1327" spans="2:9" ht="15.75" thickBot="1" x14ac:dyDescent="0.3">
      <c r="B1327" s="72" t="str">
        <f t="shared" si="120"/>
        <v/>
      </c>
      <c r="C1327" s="73" t="str">
        <f t="shared" si="121"/>
        <v/>
      </c>
      <c r="D1327" s="76" t="str">
        <f t="shared" si="122"/>
        <v/>
      </c>
      <c r="E1327" s="75" t="str">
        <f t="shared" si="123"/>
        <v/>
      </c>
      <c r="F1327" s="75" t="str">
        <f t="shared" si="124"/>
        <v/>
      </c>
      <c r="G1327" s="75" t="str">
        <f t="shared" si="125"/>
        <v/>
      </c>
      <c r="H1327" s="58"/>
      <c r="I1327" s="58"/>
    </row>
    <row r="1328" spans="2:9" ht="15.75" thickBot="1" x14ac:dyDescent="0.3">
      <c r="B1328" s="72" t="str">
        <f t="shared" si="120"/>
        <v/>
      </c>
      <c r="C1328" s="73" t="str">
        <f t="shared" si="121"/>
        <v/>
      </c>
      <c r="D1328" s="76" t="str">
        <f t="shared" si="122"/>
        <v/>
      </c>
      <c r="E1328" s="75" t="str">
        <f t="shared" si="123"/>
        <v/>
      </c>
      <c r="F1328" s="75" t="str">
        <f t="shared" si="124"/>
        <v/>
      </c>
      <c r="G1328" s="75" t="str">
        <f t="shared" si="125"/>
        <v/>
      </c>
      <c r="H1328" s="58"/>
      <c r="I1328" s="58"/>
    </row>
    <row r="1329" spans="2:9" ht="15.75" thickBot="1" x14ac:dyDescent="0.3">
      <c r="B1329" s="72" t="str">
        <f t="shared" si="120"/>
        <v/>
      </c>
      <c r="C1329" s="73" t="str">
        <f t="shared" si="121"/>
        <v/>
      </c>
      <c r="D1329" s="76" t="str">
        <f t="shared" si="122"/>
        <v/>
      </c>
      <c r="E1329" s="75" t="str">
        <f t="shared" si="123"/>
        <v/>
      </c>
      <c r="F1329" s="75" t="str">
        <f t="shared" si="124"/>
        <v/>
      </c>
      <c r="G1329" s="75" t="str">
        <f t="shared" si="125"/>
        <v/>
      </c>
      <c r="H1329" s="58"/>
      <c r="I1329" s="58"/>
    </row>
    <row r="1330" spans="2:9" ht="15.75" thickBot="1" x14ac:dyDescent="0.3">
      <c r="B1330" s="72" t="str">
        <f t="shared" si="120"/>
        <v/>
      </c>
      <c r="C1330" s="73" t="str">
        <f t="shared" si="121"/>
        <v/>
      </c>
      <c r="D1330" s="76" t="str">
        <f t="shared" si="122"/>
        <v/>
      </c>
      <c r="E1330" s="75" t="str">
        <f t="shared" si="123"/>
        <v/>
      </c>
      <c r="F1330" s="75" t="str">
        <f t="shared" si="124"/>
        <v/>
      </c>
      <c r="G1330" s="75" t="str">
        <f t="shared" si="125"/>
        <v/>
      </c>
      <c r="H1330" s="58"/>
      <c r="I1330" s="58"/>
    </row>
    <row r="1331" spans="2:9" ht="15.75" thickBot="1" x14ac:dyDescent="0.3">
      <c r="B1331" s="72" t="str">
        <f t="shared" si="120"/>
        <v/>
      </c>
      <c r="C1331" s="73" t="str">
        <f t="shared" si="121"/>
        <v/>
      </c>
      <c r="D1331" s="76" t="str">
        <f t="shared" si="122"/>
        <v/>
      </c>
      <c r="E1331" s="75" t="str">
        <f t="shared" si="123"/>
        <v/>
      </c>
      <c r="F1331" s="75" t="str">
        <f t="shared" si="124"/>
        <v/>
      </c>
      <c r="G1331" s="75" t="str">
        <f t="shared" si="125"/>
        <v/>
      </c>
      <c r="H1331" s="58"/>
      <c r="I1331" s="58"/>
    </row>
    <row r="1332" spans="2:9" ht="15.75" thickBot="1" x14ac:dyDescent="0.3">
      <c r="B1332" s="72" t="str">
        <f t="shared" si="120"/>
        <v/>
      </c>
      <c r="C1332" s="73" t="str">
        <f t="shared" si="121"/>
        <v/>
      </c>
      <c r="D1332" s="76" t="str">
        <f t="shared" si="122"/>
        <v/>
      </c>
      <c r="E1332" s="75" t="str">
        <f t="shared" si="123"/>
        <v/>
      </c>
      <c r="F1332" s="75" t="str">
        <f t="shared" si="124"/>
        <v/>
      </c>
      <c r="G1332" s="75" t="str">
        <f t="shared" si="125"/>
        <v/>
      </c>
      <c r="H1332" s="58"/>
      <c r="I1332" s="58"/>
    </row>
    <row r="1333" spans="2:9" ht="15.75" thickBot="1" x14ac:dyDescent="0.3">
      <c r="B1333" s="72" t="str">
        <f t="shared" si="120"/>
        <v/>
      </c>
      <c r="C1333" s="73" t="str">
        <f t="shared" si="121"/>
        <v/>
      </c>
      <c r="D1333" s="76" t="str">
        <f t="shared" si="122"/>
        <v/>
      </c>
      <c r="E1333" s="75" t="str">
        <f t="shared" si="123"/>
        <v/>
      </c>
      <c r="F1333" s="75" t="str">
        <f t="shared" si="124"/>
        <v/>
      </c>
      <c r="G1333" s="75" t="str">
        <f t="shared" si="125"/>
        <v/>
      </c>
      <c r="H1333" s="58"/>
      <c r="I1333" s="58"/>
    </row>
    <row r="1334" spans="2:9" ht="15.75" thickBot="1" x14ac:dyDescent="0.3">
      <c r="B1334" s="72" t="str">
        <f t="shared" si="120"/>
        <v/>
      </c>
      <c r="C1334" s="73" t="str">
        <f t="shared" si="121"/>
        <v/>
      </c>
      <c r="D1334" s="76" t="str">
        <f t="shared" si="122"/>
        <v/>
      </c>
      <c r="E1334" s="75" t="str">
        <f t="shared" si="123"/>
        <v/>
      </c>
      <c r="F1334" s="75" t="str">
        <f t="shared" si="124"/>
        <v/>
      </c>
      <c r="G1334" s="75" t="str">
        <f t="shared" si="125"/>
        <v/>
      </c>
      <c r="H1334" s="58"/>
      <c r="I1334" s="58"/>
    </row>
    <row r="1335" spans="2:9" ht="15.75" thickBot="1" x14ac:dyDescent="0.3">
      <c r="B1335" s="72" t="str">
        <f t="shared" si="120"/>
        <v/>
      </c>
      <c r="C1335" s="73" t="str">
        <f t="shared" si="121"/>
        <v/>
      </c>
      <c r="D1335" s="76" t="str">
        <f t="shared" si="122"/>
        <v/>
      </c>
      <c r="E1335" s="75" t="str">
        <f t="shared" si="123"/>
        <v/>
      </c>
      <c r="F1335" s="75" t="str">
        <f t="shared" si="124"/>
        <v/>
      </c>
      <c r="G1335" s="75" t="str">
        <f t="shared" si="125"/>
        <v/>
      </c>
      <c r="H1335" s="58"/>
      <c r="I1335" s="58"/>
    </row>
    <row r="1336" spans="2:9" ht="15.75" thickBot="1" x14ac:dyDescent="0.3">
      <c r="B1336" s="72" t="str">
        <f t="shared" si="120"/>
        <v/>
      </c>
      <c r="C1336" s="73" t="str">
        <f t="shared" si="121"/>
        <v/>
      </c>
      <c r="D1336" s="76" t="str">
        <f t="shared" si="122"/>
        <v/>
      </c>
      <c r="E1336" s="75" t="str">
        <f t="shared" si="123"/>
        <v/>
      </c>
      <c r="F1336" s="75" t="str">
        <f t="shared" si="124"/>
        <v/>
      </c>
      <c r="G1336" s="75" t="str">
        <f t="shared" si="125"/>
        <v/>
      </c>
      <c r="H1336" s="58"/>
      <c r="I1336" s="58"/>
    </row>
    <row r="1337" spans="2:9" ht="15.75" thickBot="1" x14ac:dyDescent="0.3">
      <c r="B1337" s="72" t="str">
        <f t="shared" si="120"/>
        <v/>
      </c>
      <c r="C1337" s="73" t="str">
        <f t="shared" si="121"/>
        <v/>
      </c>
      <c r="D1337" s="76" t="str">
        <f t="shared" si="122"/>
        <v/>
      </c>
      <c r="E1337" s="75" t="str">
        <f t="shared" si="123"/>
        <v/>
      </c>
      <c r="F1337" s="75" t="str">
        <f t="shared" si="124"/>
        <v/>
      </c>
      <c r="G1337" s="75" t="str">
        <f t="shared" si="125"/>
        <v/>
      </c>
      <c r="H1337" s="58"/>
      <c r="I1337" s="58"/>
    </row>
    <row r="1338" spans="2:9" ht="15.75" thickBot="1" x14ac:dyDescent="0.3">
      <c r="B1338" s="72" t="str">
        <f t="shared" si="120"/>
        <v/>
      </c>
      <c r="C1338" s="73" t="str">
        <f t="shared" si="121"/>
        <v/>
      </c>
      <c r="D1338" s="76" t="str">
        <f t="shared" si="122"/>
        <v/>
      </c>
      <c r="E1338" s="75" t="str">
        <f t="shared" si="123"/>
        <v/>
      </c>
      <c r="F1338" s="75" t="str">
        <f t="shared" si="124"/>
        <v/>
      </c>
      <c r="G1338" s="75" t="str">
        <f t="shared" si="125"/>
        <v/>
      </c>
      <c r="H1338" s="58"/>
      <c r="I1338" s="58"/>
    </row>
    <row r="1339" spans="2:9" ht="15.75" thickBot="1" x14ac:dyDescent="0.3">
      <c r="B1339" s="72" t="str">
        <f t="shared" si="120"/>
        <v/>
      </c>
      <c r="C1339" s="73" t="str">
        <f t="shared" si="121"/>
        <v/>
      </c>
      <c r="D1339" s="76" t="str">
        <f t="shared" si="122"/>
        <v/>
      </c>
      <c r="E1339" s="75" t="str">
        <f t="shared" si="123"/>
        <v/>
      </c>
      <c r="F1339" s="75" t="str">
        <f t="shared" si="124"/>
        <v/>
      </c>
      <c r="G1339" s="75" t="str">
        <f t="shared" si="125"/>
        <v/>
      </c>
      <c r="H1339" s="58"/>
      <c r="I1339" s="58"/>
    </row>
    <row r="1340" spans="2:9" ht="15.75" thickBot="1" x14ac:dyDescent="0.3">
      <c r="B1340" s="72" t="str">
        <f t="shared" si="120"/>
        <v/>
      </c>
      <c r="C1340" s="73" t="str">
        <f t="shared" si="121"/>
        <v/>
      </c>
      <c r="D1340" s="76" t="str">
        <f t="shared" si="122"/>
        <v/>
      </c>
      <c r="E1340" s="75" t="str">
        <f t="shared" si="123"/>
        <v/>
      </c>
      <c r="F1340" s="75" t="str">
        <f t="shared" si="124"/>
        <v/>
      </c>
      <c r="G1340" s="75" t="str">
        <f t="shared" si="125"/>
        <v/>
      </c>
      <c r="H1340" s="58"/>
      <c r="I1340" s="58"/>
    </row>
    <row r="1341" spans="2:9" ht="15.75" thickBot="1" x14ac:dyDescent="0.3">
      <c r="B1341" s="72" t="str">
        <f t="shared" si="120"/>
        <v/>
      </c>
      <c r="C1341" s="73" t="str">
        <f t="shared" si="121"/>
        <v/>
      </c>
      <c r="D1341" s="76" t="str">
        <f t="shared" si="122"/>
        <v/>
      </c>
      <c r="E1341" s="75" t="str">
        <f t="shared" si="123"/>
        <v/>
      </c>
      <c r="F1341" s="75" t="str">
        <f t="shared" si="124"/>
        <v/>
      </c>
      <c r="G1341" s="75" t="str">
        <f t="shared" si="125"/>
        <v/>
      </c>
      <c r="H1341" s="58"/>
      <c r="I1341" s="58"/>
    </row>
    <row r="1342" spans="2:9" ht="15.75" thickBot="1" x14ac:dyDescent="0.3">
      <c r="B1342" s="72" t="str">
        <f t="shared" si="120"/>
        <v/>
      </c>
      <c r="C1342" s="73" t="str">
        <f t="shared" si="121"/>
        <v/>
      </c>
      <c r="D1342" s="76" t="str">
        <f t="shared" si="122"/>
        <v/>
      </c>
      <c r="E1342" s="75" t="str">
        <f t="shared" si="123"/>
        <v/>
      </c>
      <c r="F1342" s="75" t="str">
        <f t="shared" si="124"/>
        <v/>
      </c>
      <c r="G1342" s="75" t="str">
        <f t="shared" si="125"/>
        <v/>
      </c>
      <c r="H1342" s="58"/>
      <c r="I1342" s="58"/>
    </row>
    <row r="1343" spans="2:9" ht="15.75" thickBot="1" x14ac:dyDescent="0.3">
      <c r="B1343" s="72" t="str">
        <f t="shared" si="120"/>
        <v/>
      </c>
      <c r="C1343" s="73" t="str">
        <f t="shared" si="121"/>
        <v/>
      </c>
      <c r="D1343" s="76" t="str">
        <f t="shared" si="122"/>
        <v/>
      </c>
      <c r="E1343" s="75" t="str">
        <f t="shared" si="123"/>
        <v/>
      </c>
      <c r="F1343" s="75" t="str">
        <f t="shared" si="124"/>
        <v/>
      </c>
      <c r="G1343" s="75" t="str">
        <f t="shared" si="125"/>
        <v/>
      </c>
      <c r="H1343" s="58"/>
      <c r="I1343" s="58"/>
    </row>
    <row r="1344" spans="2:9" ht="15.75" thickBot="1" x14ac:dyDescent="0.3">
      <c r="B1344" s="72" t="str">
        <f t="shared" si="120"/>
        <v/>
      </c>
      <c r="C1344" s="73" t="str">
        <f t="shared" si="121"/>
        <v/>
      </c>
      <c r="D1344" s="76" t="str">
        <f t="shared" si="122"/>
        <v/>
      </c>
      <c r="E1344" s="75" t="str">
        <f t="shared" si="123"/>
        <v/>
      </c>
      <c r="F1344" s="75" t="str">
        <f t="shared" si="124"/>
        <v/>
      </c>
      <c r="G1344" s="75" t="str">
        <f t="shared" si="125"/>
        <v/>
      </c>
      <c r="H1344" s="58"/>
      <c r="I1344" s="58"/>
    </row>
    <row r="1345" spans="2:9" ht="15.75" thickBot="1" x14ac:dyDescent="0.3">
      <c r="B1345" s="72" t="str">
        <f t="shared" si="120"/>
        <v/>
      </c>
      <c r="C1345" s="73" t="str">
        <f t="shared" si="121"/>
        <v/>
      </c>
      <c r="D1345" s="76" t="str">
        <f t="shared" si="122"/>
        <v/>
      </c>
      <c r="E1345" s="75" t="str">
        <f t="shared" si="123"/>
        <v/>
      </c>
      <c r="F1345" s="75" t="str">
        <f t="shared" si="124"/>
        <v/>
      </c>
      <c r="G1345" s="75" t="str">
        <f t="shared" si="125"/>
        <v/>
      </c>
      <c r="H1345" s="58"/>
      <c r="I1345" s="58"/>
    </row>
    <row r="1346" spans="2:9" ht="15.75" thickBot="1" x14ac:dyDescent="0.3">
      <c r="B1346" s="72" t="str">
        <f t="shared" si="120"/>
        <v/>
      </c>
      <c r="C1346" s="73" t="str">
        <f t="shared" si="121"/>
        <v/>
      </c>
      <c r="D1346" s="76" t="str">
        <f t="shared" si="122"/>
        <v/>
      </c>
      <c r="E1346" s="75" t="str">
        <f t="shared" si="123"/>
        <v/>
      </c>
      <c r="F1346" s="75" t="str">
        <f t="shared" si="124"/>
        <v/>
      </c>
      <c r="G1346" s="75" t="str">
        <f t="shared" si="125"/>
        <v/>
      </c>
      <c r="H1346" s="58"/>
      <c r="I1346" s="58"/>
    </row>
    <row r="1347" spans="2:9" ht="15.75" thickBot="1" x14ac:dyDescent="0.3">
      <c r="B1347" s="72" t="str">
        <f t="shared" si="120"/>
        <v/>
      </c>
      <c r="C1347" s="73" t="str">
        <f t="shared" si="121"/>
        <v/>
      </c>
      <c r="D1347" s="76" t="str">
        <f t="shared" si="122"/>
        <v/>
      </c>
      <c r="E1347" s="75" t="str">
        <f t="shared" si="123"/>
        <v/>
      </c>
      <c r="F1347" s="75" t="str">
        <f t="shared" si="124"/>
        <v/>
      </c>
      <c r="G1347" s="75" t="str">
        <f t="shared" si="125"/>
        <v/>
      </c>
      <c r="H1347" s="58"/>
      <c r="I1347" s="58"/>
    </row>
    <row r="1348" spans="2:9" ht="15.75" thickBot="1" x14ac:dyDescent="0.3">
      <c r="B1348" s="72" t="str">
        <f t="shared" si="120"/>
        <v/>
      </c>
      <c r="C1348" s="73" t="str">
        <f t="shared" si="121"/>
        <v/>
      </c>
      <c r="D1348" s="76" t="str">
        <f t="shared" si="122"/>
        <v/>
      </c>
      <c r="E1348" s="75" t="str">
        <f t="shared" si="123"/>
        <v/>
      </c>
      <c r="F1348" s="75" t="str">
        <f t="shared" si="124"/>
        <v/>
      </c>
      <c r="G1348" s="75" t="str">
        <f t="shared" si="125"/>
        <v/>
      </c>
      <c r="H1348" s="58"/>
      <c r="I1348" s="58"/>
    </row>
    <row r="1349" spans="2:9" ht="15.75" thickBot="1" x14ac:dyDescent="0.3">
      <c r="B1349" s="72" t="str">
        <f t="shared" si="120"/>
        <v/>
      </c>
      <c r="C1349" s="73" t="str">
        <f t="shared" si="121"/>
        <v/>
      </c>
      <c r="D1349" s="76" t="str">
        <f t="shared" si="122"/>
        <v/>
      </c>
      <c r="E1349" s="75" t="str">
        <f t="shared" si="123"/>
        <v/>
      </c>
      <c r="F1349" s="75" t="str">
        <f t="shared" si="124"/>
        <v/>
      </c>
      <c r="G1349" s="75" t="str">
        <f t="shared" si="125"/>
        <v/>
      </c>
      <c r="H1349" s="58"/>
      <c r="I1349" s="58"/>
    </row>
    <row r="1350" spans="2:9" ht="15.75" thickBot="1" x14ac:dyDescent="0.3">
      <c r="B1350" s="72" t="str">
        <f t="shared" si="120"/>
        <v/>
      </c>
      <c r="C1350" s="73" t="str">
        <f t="shared" si="121"/>
        <v/>
      </c>
      <c r="D1350" s="76" t="str">
        <f t="shared" si="122"/>
        <v/>
      </c>
      <c r="E1350" s="75" t="str">
        <f t="shared" si="123"/>
        <v/>
      </c>
      <c r="F1350" s="75" t="str">
        <f t="shared" si="124"/>
        <v/>
      </c>
      <c r="G1350" s="75" t="str">
        <f t="shared" si="125"/>
        <v/>
      </c>
      <c r="H1350" s="58"/>
      <c r="I1350" s="58"/>
    </row>
    <row r="1351" spans="2:9" ht="15.75" thickBot="1" x14ac:dyDescent="0.3">
      <c r="B1351" s="72" t="str">
        <f t="shared" si="120"/>
        <v/>
      </c>
      <c r="C1351" s="73" t="str">
        <f t="shared" si="121"/>
        <v/>
      </c>
      <c r="D1351" s="76" t="str">
        <f t="shared" si="122"/>
        <v/>
      </c>
      <c r="E1351" s="75" t="str">
        <f t="shared" si="123"/>
        <v/>
      </c>
      <c r="F1351" s="75" t="str">
        <f t="shared" si="124"/>
        <v/>
      </c>
      <c r="G1351" s="75" t="str">
        <f t="shared" si="125"/>
        <v/>
      </c>
      <c r="H1351" s="58"/>
      <c r="I1351" s="58"/>
    </row>
    <row r="1352" spans="2:9" ht="15.75" thickBot="1" x14ac:dyDescent="0.3">
      <c r="B1352" s="72" t="str">
        <f t="shared" si="120"/>
        <v/>
      </c>
      <c r="C1352" s="73" t="str">
        <f t="shared" si="121"/>
        <v/>
      </c>
      <c r="D1352" s="76" t="str">
        <f t="shared" si="122"/>
        <v/>
      </c>
      <c r="E1352" s="75" t="str">
        <f t="shared" si="123"/>
        <v/>
      </c>
      <c r="F1352" s="75" t="str">
        <f t="shared" si="124"/>
        <v/>
      </c>
      <c r="G1352" s="75" t="str">
        <f t="shared" si="125"/>
        <v/>
      </c>
      <c r="H1352" s="58"/>
      <c r="I1352" s="58"/>
    </row>
    <row r="1353" spans="2:9" ht="15.75" thickBot="1" x14ac:dyDescent="0.3">
      <c r="B1353" s="72" t="str">
        <f t="shared" si="120"/>
        <v/>
      </c>
      <c r="C1353" s="73" t="str">
        <f t="shared" si="121"/>
        <v/>
      </c>
      <c r="D1353" s="76" t="str">
        <f t="shared" si="122"/>
        <v/>
      </c>
      <c r="E1353" s="75" t="str">
        <f t="shared" si="123"/>
        <v/>
      </c>
      <c r="F1353" s="75" t="str">
        <f t="shared" si="124"/>
        <v/>
      </c>
      <c r="G1353" s="75" t="str">
        <f t="shared" si="125"/>
        <v/>
      </c>
      <c r="H1353" s="58"/>
      <c r="I1353" s="58"/>
    </row>
    <row r="1354" spans="2:9" ht="15.75" thickBot="1" x14ac:dyDescent="0.3">
      <c r="B1354" s="72" t="str">
        <f t="shared" si="120"/>
        <v/>
      </c>
      <c r="C1354" s="73" t="str">
        <f t="shared" si="121"/>
        <v/>
      </c>
      <c r="D1354" s="76" t="str">
        <f t="shared" si="122"/>
        <v/>
      </c>
      <c r="E1354" s="75" t="str">
        <f t="shared" si="123"/>
        <v/>
      </c>
      <c r="F1354" s="75" t="str">
        <f t="shared" si="124"/>
        <v/>
      </c>
      <c r="G1354" s="75" t="str">
        <f t="shared" si="125"/>
        <v/>
      </c>
      <c r="H1354" s="58"/>
      <c r="I1354" s="58"/>
    </row>
    <row r="1355" spans="2:9" ht="15.75" thickBot="1" x14ac:dyDescent="0.3">
      <c r="B1355" s="72" t="str">
        <f t="shared" si="120"/>
        <v/>
      </c>
      <c r="C1355" s="73" t="str">
        <f t="shared" si="121"/>
        <v/>
      </c>
      <c r="D1355" s="76" t="str">
        <f t="shared" si="122"/>
        <v/>
      </c>
      <c r="E1355" s="75" t="str">
        <f t="shared" si="123"/>
        <v/>
      </c>
      <c r="F1355" s="75" t="str">
        <f t="shared" si="124"/>
        <v/>
      </c>
      <c r="G1355" s="75" t="str">
        <f t="shared" si="125"/>
        <v/>
      </c>
      <c r="H1355" s="58"/>
      <c r="I1355" s="58"/>
    </row>
    <row r="1356" spans="2:9" ht="15.75" thickBot="1" x14ac:dyDescent="0.3">
      <c r="B1356" s="72" t="str">
        <f t="shared" si="120"/>
        <v/>
      </c>
      <c r="C1356" s="73" t="str">
        <f t="shared" si="121"/>
        <v/>
      </c>
      <c r="D1356" s="76" t="str">
        <f t="shared" si="122"/>
        <v/>
      </c>
      <c r="E1356" s="75" t="str">
        <f t="shared" si="123"/>
        <v/>
      </c>
      <c r="F1356" s="75" t="str">
        <f t="shared" si="124"/>
        <v/>
      </c>
      <c r="G1356" s="75" t="str">
        <f t="shared" si="125"/>
        <v/>
      </c>
      <c r="H1356" s="58"/>
      <c r="I1356" s="58"/>
    </row>
    <row r="1357" spans="2:9" ht="15.75" thickBot="1" x14ac:dyDescent="0.3">
      <c r="B1357" s="72" t="str">
        <f t="shared" si="120"/>
        <v/>
      </c>
      <c r="C1357" s="73" t="str">
        <f t="shared" si="121"/>
        <v/>
      </c>
      <c r="D1357" s="76" t="str">
        <f t="shared" si="122"/>
        <v/>
      </c>
      <c r="E1357" s="75" t="str">
        <f t="shared" si="123"/>
        <v/>
      </c>
      <c r="F1357" s="75" t="str">
        <f t="shared" si="124"/>
        <v/>
      </c>
      <c r="G1357" s="75" t="str">
        <f t="shared" si="125"/>
        <v/>
      </c>
      <c r="H1357" s="58"/>
      <c r="I1357" s="58"/>
    </row>
    <row r="1358" spans="2:9" ht="15.75" thickBot="1" x14ac:dyDescent="0.3">
      <c r="B1358" s="72" t="str">
        <f t="shared" si="120"/>
        <v/>
      </c>
      <c r="C1358" s="73" t="str">
        <f t="shared" si="121"/>
        <v/>
      </c>
      <c r="D1358" s="76" t="str">
        <f t="shared" si="122"/>
        <v/>
      </c>
      <c r="E1358" s="75" t="str">
        <f t="shared" si="123"/>
        <v/>
      </c>
      <c r="F1358" s="75" t="str">
        <f t="shared" si="124"/>
        <v/>
      </c>
      <c r="G1358" s="75" t="str">
        <f t="shared" si="125"/>
        <v/>
      </c>
      <c r="H1358" s="58"/>
      <c r="I1358" s="58"/>
    </row>
    <row r="1359" spans="2:9" ht="15.75" thickBot="1" x14ac:dyDescent="0.3">
      <c r="B1359" s="72" t="str">
        <f t="shared" si="120"/>
        <v/>
      </c>
      <c r="C1359" s="73" t="str">
        <f t="shared" si="121"/>
        <v/>
      </c>
      <c r="D1359" s="76" t="str">
        <f t="shared" si="122"/>
        <v/>
      </c>
      <c r="E1359" s="75" t="str">
        <f t="shared" si="123"/>
        <v/>
      </c>
      <c r="F1359" s="75" t="str">
        <f t="shared" si="124"/>
        <v/>
      </c>
      <c r="G1359" s="75" t="str">
        <f t="shared" si="125"/>
        <v/>
      </c>
      <c r="H1359" s="58"/>
      <c r="I1359" s="58"/>
    </row>
    <row r="1360" spans="2:9" ht="15.75" thickBot="1" x14ac:dyDescent="0.3">
      <c r="B1360" s="72" t="str">
        <f t="shared" si="120"/>
        <v/>
      </c>
      <c r="C1360" s="73" t="str">
        <f t="shared" si="121"/>
        <v/>
      </c>
      <c r="D1360" s="76" t="str">
        <f t="shared" si="122"/>
        <v/>
      </c>
      <c r="E1360" s="75" t="str">
        <f t="shared" si="123"/>
        <v/>
      </c>
      <c r="F1360" s="75" t="str">
        <f t="shared" si="124"/>
        <v/>
      </c>
      <c r="G1360" s="75" t="str">
        <f t="shared" si="125"/>
        <v/>
      </c>
      <c r="H1360" s="58"/>
      <c r="I1360" s="58"/>
    </row>
    <row r="1361" spans="2:9" ht="15.75" thickBot="1" x14ac:dyDescent="0.3">
      <c r="B1361" s="72" t="str">
        <f t="shared" si="120"/>
        <v/>
      </c>
      <c r="C1361" s="73" t="str">
        <f t="shared" si="121"/>
        <v/>
      </c>
      <c r="D1361" s="76" t="str">
        <f t="shared" si="122"/>
        <v/>
      </c>
      <c r="E1361" s="75" t="str">
        <f t="shared" si="123"/>
        <v/>
      </c>
      <c r="F1361" s="75" t="str">
        <f t="shared" si="124"/>
        <v/>
      </c>
      <c r="G1361" s="75" t="str">
        <f t="shared" si="125"/>
        <v/>
      </c>
      <c r="H1361" s="58"/>
      <c r="I1361" s="58"/>
    </row>
    <row r="1362" spans="2:9" ht="15.75" thickBot="1" x14ac:dyDescent="0.3">
      <c r="B1362" s="72" t="str">
        <f t="shared" si="120"/>
        <v/>
      </c>
      <c r="C1362" s="73" t="str">
        <f t="shared" si="121"/>
        <v/>
      </c>
      <c r="D1362" s="76" t="str">
        <f t="shared" si="122"/>
        <v/>
      </c>
      <c r="E1362" s="75" t="str">
        <f t="shared" si="123"/>
        <v/>
      </c>
      <c r="F1362" s="75" t="str">
        <f t="shared" si="124"/>
        <v/>
      </c>
      <c r="G1362" s="75" t="str">
        <f t="shared" si="125"/>
        <v/>
      </c>
      <c r="H1362" s="58"/>
      <c r="I1362" s="58"/>
    </row>
    <row r="1363" spans="2:9" ht="15.75" thickBot="1" x14ac:dyDescent="0.3">
      <c r="B1363" s="72" t="str">
        <f t="shared" ref="B1363:B1426" si="126">IFERROR(IF(G1362&lt;=0,"",B1362+1),"")</f>
        <v/>
      </c>
      <c r="C1363" s="73" t="str">
        <f t="shared" ref="C1363:C1426" si="127">IF($E$9="End of the Period",IF(B1363="","",IF(OR(payment_frequency="Weekly",payment_frequency="Bi-weekly",payment_frequency="Semi-monthly"),first_payment_date+B1363*VLOOKUP(payment_frequency,periodic_table,2,0),EDATE(first_payment_date,B1363*VLOOKUP(payment_frequency,periodic_table,2,0)))),IF(B1363="","",IF(OR(payment_frequency="Weekly",payment_frequency="Bi-weekly",payment_frequency="Semi-monthly"),first_payment_date+(B1363-1)*VLOOKUP(payment_frequency,periodic_table,2,0),EDATE(first_payment_date,(B1363-1)*VLOOKUP(payment_frequency,periodic_table,2,0)))))</f>
        <v/>
      </c>
      <c r="D1363" s="76" t="str">
        <f t="shared" ref="D1363:D1426" si="128">IF(B1363="","",IF(G1362&lt;payment,G1362*(1+rate),payment))</f>
        <v/>
      </c>
      <c r="E1363" s="75" t="str">
        <f t="shared" ref="E1363:E1426" si="129">IF(AND(payment_type=1,B1363=1),0,IF(B1363="","",G1362*rate))</f>
        <v/>
      </c>
      <c r="F1363" s="75" t="str">
        <f t="shared" si="124"/>
        <v/>
      </c>
      <c r="G1363" s="75" t="str">
        <f t="shared" si="125"/>
        <v/>
      </c>
      <c r="H1363" s="58"/>
      <c r="I1363" s="58"/>
    </row>
    <row r="1364" spans="2:9" ht="15.75" thickBot="1" x14ac:dyDescent="0.3">
      <c r="B1364" s="72" t="str">
        <f t="shared" si="126"/>
        <v/>
      </c>
      <c r="C1364" s="73" t="str">
        <f t="shared" si="127"/>
        <v/>
      </c>
      <c r="D1364" s="76" t="str">
        <f t="shared" si="128"/>
        <v/>
      </c>
      <c r="E1364" s="75" t="str">
        <f t="shared" si="129"/>
        <v/>
      </c>
      <c r="F1364" s="75" t="str">
        <f t="shared" ref="F1364:F1427" si="130">IF(B1364="","",D1364-E1364)</f>
        <v/>
      </c>
      <c r="G1364" s="75" t="str">
        <f t="shared" ref="G1364:G1427" si="131">IFERROR(IF(F1364&lt;=0,"",G1363-F1364),"")</f>
        <v/>
      </c>
      <c r="H1364" s="58"/>
      <c r="I1364" s="58"/>
    </row>
    <row r="1365" spans="2:9" ht="15.75" thickBot="1" x14ac:dyDescent="0.3">
      <c r="B1365" s="72" t="str">
        <f t="shared" si="126"/>
        <v/>
      </c>
      <c r="C1365" s="73" t="str">
        <f t="shared" si="127"/>
        <v/>
      </c>
      <c r="D1365" s="76" t="str">
        <f t="shared" si="128"/>
        <v/>
      </c>
      <c r="E1365" s="75" t="str">
        <f t="shared" si="129"/>
        <v/>
      </c>
      <c r="F1365" s="75" t="str">
        <f t="shared" si="130"/>
        <v/>
      </c>
      <c r="G1365" s="75" t="str">
        <f t="shared" si="131"/>
        <v/>
      </c>
      <c r="H1365" s="58"/>
      <c r="I1365" s="58"/>
    </row>
    <row r="1366" spans="2:9" ht="15.75" thickBot="1" x14ac:dyDescent="0.3">
      <c r="B1366" s="72" t="str">
        <f t="shared" si="126"/>
        <v/>
      </c>
      <c r="C1366" s="73" t="str">
        <f t="shared" si="127"/>
        <v/>
      </c>
      <c r="D1366" s="76" t="str">
        <f t="shared" si="128"/>
        <v/>
      </c>
      <c r="E1366" s="75" t="str">
        <f t="shared" si="129"/>
        <v/>
      </c>
      <c r="F1366" s="75" t="str">
        <f t="shared" si="130"/>
        <v/>
      </c>
      <c r="G1366" s="75" t="str">
        <f t="shared" si="131"/>
        <v/>
      </c>
      <c r="H1366" s="58"/>
      <c r="I1366" s="58"/>
    </row>
    <row r="1367" spans="2:9" ht="15.75" thickBot="1" x14ac:dyDescent="0.3">
      <c r="B1367" s="72" t="str">
        <f t="shared" si="126"/>
        <v/>
      </c>
      <c r="C1367" s="73" t="str">
        <f t="shared" si="127"/>
        <v/>
      </c>
      <c r="D1367" s="76" t="str">
        <f t="shared" si="128"/>
        <v/>
      </c>
      <c r="E1367" s="75" t="str">
        <f t="shared" si="129"/>
        <v/>
      </c>
      <c r="F1367" s="75" t="str">
        <f t="shared" si="130"/>
        <v/>
      </c>
      <c r="G1367" s="75" t="str">
        <f t="shared" si="131"/>
        <v/>
      </c>
      <c r="H1367" s="58"/>
      <c r="I1367" s="58"/>
    </row>
    <row r="1368" spans="2:9" ht="15.75" thickBot="1" x14ac:dyDescent="0.3">
      <c r="B1368" s="72" t="str">
        <f t="shared" si="126"/>
        <v/>
      </c>
      <c r="C1368" s="73" t="str">
        <f t="shared" si="127"/>
        <v/>
      </c>
      <c r="D1368" s="76" t="str">
        <f t="shared" si="128"/>
        <v/>
      </c>
      <c r="E1368" s="75" t="str">
        <f t="shared" si="129"/>
        <v/>
      </c>
      <c r="F1368" s="75" t="str">
        <f t="shared" si="130"/>
        <v/>
      </c>
      <c r="G1368" s="75" t="str">
        <f t="shared" si="131"/>
        <v/>
      </c>
      <c r="H1368" s="58"/>
      <c r="I1368" s="58"/>
    </row>
    <row r="1369" spans="2:9" ht="15.75" thickBot="1" x14ac:dyDescent="0.3">
      <c r="B1369" s="72" t="str">
        <f t="shared" si="126"/>
        <v/>
      </c>
      <c r="C1369" s="73" t="str">
        <f t="shared" si="127"/>
        <v/>
      </c>
      <c r="D1369" s="76" t="str">
        <f t="shared" si="128"/>
        <v/>
      </c>
      <c r="E1369" s="75" t="str">
        <f t="shared" si="129"/>
        <v/>
      </c>
      <c r="F1369" s="75" t="str">
        <f t="shared" si="130"/>
        <v/>
      </c>
      <c r="G1369" s="75" t="str">
        <f t="shared" si="131"/>
        <v/>
      </c>
      <c r="H1369" s="58"/>
      <c r="I1369" s="58"/>
    </row>
    <row r="1370" spans="2:9" ht="15.75" thickBot="1" x14ac:dyDescent="0.3">
      <c r="B1370" s="72" t="str">
        <f t="shared" si="126"/>
        <v/>
      </c>
      <c r="C1370" s="73" t="str">
        <f t="shared" si="127"/>
        <v/>
      </c>
      <c r="D1370" s="76" t="str">
        <f t="shared" si="128"/>
        <v/>
      </c>
      <c r="E1370" s="75" t="str">
        <f t="shared" si="129"/>
        <v/>
      </c>
      <c r="F1370" s="75" t="str">
        <f t="shared" si="130"/>
        <v/>
      </c>
      <c r="G1370" s="75" t="str">
        <f t="shared" si="131"/>
        <v/>
      </c>
      <c r="H1370" s="58"/>
      <c r="I1370" s="58"/>
    </row>
    <row r="1371" spans="2:9" ht="15.75" thickBot="1" x14ac:dyDescent="0.3">
      <c r="B1371" s="72" t="str">
        <f t="shared" si="126"/>
        <v/>
      </c>
      <c r="C1371" s="73" t="str">
        <f t="shared" si="127"/>
        <v/>
      </c>
      <c r="D1371" s="76" t="str">
        <f t="shared" si="128"/>
        <v/>
      </c>
      <c r="E1371" s="75" t="str">
        <f t="shared" si="129"/>
        <v/>
      </c>
      <c r="F1371" s="75" t="str">
        <f t="shared" si="130"/>
        <v/>
      </c>
      <c r="G1371" s="75" t="str">
        <f t="shared" si="131"/>
        <v/>
      </c>
      <c r="H1371" s="58"/>
      <c r="I1371" s="58"/>
    </row>
    <row r="1372" spans="2:9" ht="15.75" thickBot="1" x14ac:dyDescent="0.3">
      <c r="B1372" s="72" t="str">
        <f t="shared" si="126"/>
        <v/>
      </c>
      <c r="C1372" s="73" t="str">
        <f t="shared" si="127"/>
        <v/>
      </c>
      <c r="D1372" s="76" t="str">
        <f t="shared" si="128"/>
        <v/>
      </c>
      <c r="E1372" s="75" t="str">
        <f t="shared" si="129"/>
        <v/>
      </c>
      <c r="F1372" s="75" t="str">
        <f t="shared" si="130"/>
        <v/>
      </c>
      <c r="G1372" s="75" t="str">
        <f t="shared" si="131"/>
        <v/>
      </c>
      <c r="H1372" s="58"/>
      <c r="I1372" s="58"/>
    </row>
    <row r="1373" spans="2:9" ht="15.75" thickBot="1" x14ac:dyDescent="0.3">
      <c r="B1373" s="72" t="str">
        <f t="shared" si="126"/>
        <v/>
      </c>
      <c r="C1373" s="73" t="str">
        <f t="shared" si="127"/>
        <v/>
      </c>
      <c r="D1373" s="76" t="str">
        <f t="shared" si="128"/>
        <v/>
      </c>
      <c r="E1373" s="75" t="str">
        <f t="shared" si="129"/>
        <v/>
      </c>
      <c r="F1373" s="75" t="str">
        <f t="shared" si="130"/>
        <v/>
      </c>
      <c r="G1373" s="75" t="str">
        <f t="shared" si="131"/>
        <v/>
      </c>
      <c r="H1373" s="58"/>
      <c r="I1373" s="58"/>
    </row>
    <row r="1374" spans="2:9" ht="15.75" thickBot="1" x14ac:dyDescent="0.3">
      <c r="B1374" s="72" t="str">
        <f t="shared" si="126"/>
        <v/>
      </c>
      <c r="C1374" s="73" t="str">
        <f t="shared" si="127"/>
        <v/>
      </c>
      <c r="D1374" s="76" t="str">
        <f t="shared" si="128"/>
        <v/>
      </c>
      <c r="E1374" s="75" t="str">
        <f t="shared" si="129"/>
        <v/>
      </c>
      <c r="F1374" s="75" t="str">
        <f t="shared" si="130"/>
        <v/>
      </c>
      <c r="G1374" s="75" t="str">
        <f t="shared" si="131"/>
        <v/>
      </c>
      <c r="H1374" s="58"/>
      <c r="I1374" s="58"/>
    </row>
    <row r="1375" spans="2:9" ht="15.75" thickBot="1" x14ac:dyDescent="0.3">
      <c r="B1375" s="72" t="str">
        <f t="shared" si="126"/>
        <v/>
      </c>
      <c r="C1375" s="73" t="str">
        <f t="shared" si="127"/>
        <v/>
      </c>
      <c r="D1375" s="76" t="str">
        <f t="shared" si="128"/>
        <v/>
      </c>
      <c r="E1375" s="75" t="str">
        <f t="shared" si="129"/>
        <v/>
      </c>
      <c r="F1375" s="75" t="str">
        <f t="shared" si="130"/>
        <v/>
      </c>
      <c r="G1375" s="75" t="str">
        <f t="shared" si="131"/>
        <v/>
      </c>
      <c r="H1375" s="58"/>
      <c r="I1375" s="58"/>
    </row>
    <row r="1376" spans="2:9" ht="15.75" thickBot="1" x14ac:dyDescent="0.3">
      <c r="B1376" s="72" t="str">
        <f t="shared" si="126"/>
        <v/>
      </c>
      <c r="C1376" s="73" t="str">
        <f t="shared" si="127"/>
        <v/>
      </c>
      <c r="D1376" s="76" t="str">
        <f t="shared" si="128"/>
        <v/>
      </c>
      <c r="E1376" s="75" t="str">
        <f t="shared" si="129"/>
        <v/>
      </c>
      <c r="F1376" s="75" t="str">
        <f t="shared" si="130"/>
        <v/>
      </c>
      <c r="G1376" s="75" t="str">
        <f t="shared" si="131"/>
        <v/>
      </c>
      <c r="H1376" s="58"/>
      <c r="I1376" s="58"/>
    </row>
    <row r="1377" spans="2:9" ht="15.75" thickBot="1" x14ac:dyDescent="0.3">
      <c r="B1377" s="72" t="str">
        <f t="shared" si="126"/>
        <v/>
      </c>
      <c r="C1377" s="73" t="str">
        <f t="shared" si="127"/>
        <v/>
      </c>
      <c r="D1377" s="76" t="str">
        <f t="shared" si="128"/>
        <v/>
      </c>
      <c r="E1377" s="75" t="str">
        <f t="shared" si="129"/>
        <v/>
      </c>
      <c r="F1377" s="75" t="str">
        <f t="shared" si="130"/>
        <v/>
      </c>
      <c r="G1377" s="75" t="str">
        <f t="shared" si="131"/>
        <v/>
      </c>
      <c r="H1377" s="58"/>
      <c r="I1377" s="58"/>
    </row>
    <row r="1378" spans="2:9" ht="15.75" thickBot="1" x14ac:dyDescent="0.3">
      <c r="B1378" s="72" t="str">
        <f t="shared" si="126"/>
        <v/>
      </c>
      <c r="C1378" s="73" t="str">
        <f t="shared" si="127"/>
        <v/>
      </c>
      <c r="D1378" s="76" t="str">
        <f t="shared" si="128"/>
        <v/>
      </c>
      <c r="E1378" s="75" t="str">
        <f t="shared" si="129"/>
        <v/>
      </c>
      <c r="F1378" s="75" t="str">
        <f t="shared" si="130"/>
        <v/>
      </c>
      <c r="G1378" s="75" t="str">
        <f t="shared" si="131"/>
        <v/>
      </c>
      <c r="H1378" s="58"/>
      <c r="I1378" s="58"/>
    </row>
    <row r="1379" spans="2:9" ht="15.75" thickBot="1" x14ac:dyDescent="0.3">
      <c r="B1379" s="72" t="str">
        <f t="shared" si="126"/>
        <v/>
      </c>
      <c r="C1379" s="73" t="str">
        <f t="shared" si="127"/>
        <v/>
      </c>
      <c r="D1379" s="76" t="str">
        <f t="shared" si="128"/>
        <v/>
      </c>
      <c r="E1379" s="75" t="str">
        <f t="shared" si="129"/>
        <v/>
      </c>
      <c r="F1379" s="75" t="str">
        <f t="shared" si="130"/>
        <v/>
      </c>
      <c r="G1379" s="75" t="str">
        <f t="shared" si="131"/>
        <v/>
      </c>
      <c r="H1379" s="58"/>
      <c r="I1379" s="58"/>
    </row>
    <row r="1380" spans="2:9" ht="15.75" thickBot="1" x14ac:dyDescent="0.3">
      <c r="B1380" s="72" t="str">
        <f t="shared" si="126"/>
        <v/>
      </c>
      <c r="C1380" s="73" t="str">
        <f t="shared" si="127"/>
        <v/>
      </c>
      <c r="D1380" s="76" t="str">
        <f t="shared" si="128"/>
        <v/>
      </c>
      <c r="E1380" s="75" t="str">
        <f t="shared" si="129"/>
        <v/>
      </c>
      <c r="F1380" s="75" t="str">
        <f t="shared" si="130"/>
        <v/>
      </c>
      <c r="G1380" s="75" t="str">
        <f t="shared" si="131"/>
        <v/>
      </c>
      <c r="H1380" s="58"/>
      <c r="I1380" s="58"/>
    </row>
    <row r="1381" spans="2:9" ht="15.75" thickBot="1" x14ac:dyDescent="0.3">
      <c r="B1381" s="72" t="str">
        <f t="shared" si="126"/>
        <v/>
      </c>
      <c r="C1381" s="73" t="str">
        <f t="shared" si="127"/>
        <v/>
      </c>
      <c r="D1381" s="76" t="str">
        <f t="shared" si="128"/>
        <v/>
      </c>
      <c r="E1381" s="75" t="str">
        <f t="shared" si="129"/>
        <v/>
      </c>
      <c r="F1381" s="75" t="str">
        <f t="shared" si="130"/>
        <v/>
      </c>
      <c r="G1381" s="75" t="str">
        <f t="shared" si="131"/>
        <v/>
      </c>
      <c r="H1381" s="58"/>
      <c r="I1381" s="58"/>
    </row>
    <row r="1382" spans="2:9" ht="15.75" thickBot="1" x14ac:dyDescent="0.3">
      <c r="B1382" s="72" t="str">
        <f t="shared" si="126"/>
        <v/>
      </c>
      <c r="C1382" s="73" t="str">
        <f t="shared" si="127"/>
        <v/>
      </c>
      <c r="D1382" s="76" t="str">
        <f t="shared" si="128"/>
        <v/>
      </c>
      <c r="E1382" s="75" t="str">
        <f t="shared" si="129"/>
        <v/>
      </c>
      <c r="F1382" s="75" t="str">
        <f t="shared" si="130"/>
        <v/>
      </c>
      <c r="G1382" s="75" t="str">
        <f t="shared" si="131"/>
        <v/>
      </c>
      <c r="H1382" s="58"/>
      <c r="I1382" s="58"/>
    </row>
    <row r="1383" spans="2:9" ht="15.75" thickBot="1" x14ac:dyDescent="0.3">
      <c r="B1383" s="72" t="str">
        <f t="shared" si="126"/>
        <v/>
      </c>
      <c r="C1383" s="73" t="str">
        <f t="shared" si="127"/>
        <v/>
      </c>
      <c r="D1383" s="76" t="str">
        <f t="shared" si="128"/>
        <v/>
      </c>
      <c r="E1383" s="75" t="str">
        <f t="shared" si="129"/>
        <v/>
      </c>
      <c r="F1383" s="75" t="str">
        <f t="shared" si="130"/>
        <v/>
      </c>
      <c r="G1383" s="75" t="str">
        <f t="shared" si="131"/>
        <v/>
      </c>
      <c r="H1383" s="58"/>
      <c r="I1383" s="58"/>
    </row>
    <row r="1384" spans="2:9" ht="15.75" thickBot="1" x14ac:dyDescent="0.3">
      <c r="B1384" s="72" t="str">
        <f t="shared" si="126"/>
        <v/>
      </c>
      <c r="C1384" s="73" t="str">
        <f t="shared" si="127"/>
        <v/>
      </c>
      <c r="D1384" s="76" t="str">
        <f t="shared" si="128"/>
        <v/>
      </c>
      <c r="E1384" s="75" t="str">
        <f t="shared" si="129"/>
        <v/>
      </c>
      <c r="F1384" s="75" t="str">
        <f t="shared" si="130"/>
        <v/>
      </c>
      <c r="G1384" s="75" t="str">
        <f t="shared" si="131"/>
        <v/>
      </c>
      <c r="H1384" s="58"/>
      <c r="I1384" s="58"/>
    </row>
    <row r="1385" spans="2:9" ht="15.75" thickBot="1" x14ac:dyDescent="0.3">
      <c r="B1385" s="72" t="str">
        <f t="shared" si="126"/>
        <v/>
      </c>
      <c r="C1385" s="73" t="str">
        <f t="shared" si="127"/>
        <v/>
      </c>
      <c r="D1385" s="76" t="str">
        <f t="shared" si="128"/>
        <v/>
      </c>
      <c r="E1385" s="75" t="str">
        <f t="shared" si="129"/>
        <v/>
      </c>
      <c r="F1385" s="75" t="str">
        <f t="shared" si="130"/>
        <v/>
      </c>
      <c r="G1385" s="75" t="str">
        <f t="shared" si="131"/>
        <v/>
      </c>
      <c r="H1385" s="58"/>
      <c r="I1385" s="58"/>
    </row>
    <row r="1386" spans="2:9" ht="15.75" thickBot="1" x14ac:dyDescent="0.3">
      <c r="B1386" s="72" t="str">
        <f t="shared" si="126"/>
        <v/>
      </c>
      <c r="C1386" s="73" t="str">
        <f t="shared" si="127"/>
        <v/>
      </c>
      <c r="D1386" s="76" t="str">
        <f t="shared" si="128"/>
        <v/>
      </c>
      <c r="E1386" s="75" t="str">
        <f t="shared" si="129"/>
        <v/>
      </c>
      <c r="F1386" s="75" t="str">
        <f t="shared" si="130"/>
        <v/>
      </c>
      <c r="G1386" s="75" t="str">
        <f t="shared" si="131"/>
        <v/>
      </c>
      <c r="H1386" s="58"/>
      <c r="I1386" s="58"/>
    </row>
    <row r="1387" spans="2:9" ht="15.75" thickBot="1" x14ac:dyDescent="0.3">
      <c r="B1387" s="72" t="str">
        <f t="shared" si="126"/>
        <v/>
      </c>
      <c r="C1387" s="73" t="str">
        <f t="shared" si="127"/>
        <v/>
      </c>
      <c r="D1387" s="76" t="str">
        <f t="shared" si="128"/>
        <v/>
      </c>
      <c r="E1387" s="75" t="str">
        <f t="shared" si="129"/>
        <v/>
      </c>
      <c r="F1387" s="75" t="str">
        <f t="shared" si="130"/>
        <v/>
      </c>
      <c r="G1387" s="75" t="str">
        <f t="shared" si="131"/>
        <v/>
      </c>
      <c r="H1387" s="58"/>
      <c r="I1387" s="58"/>
    </row>
    <row r="1388" spans="2:9" ht="15.75" thickBot="1" x14ac:dyDescent="0.3">
      <c r="B1388" s="72" t="str">
        <f t="shared" si="126"/>
        <v/>
      </c>
      <c r="C1388" s="73" t="str">
        <f t="shared" si="127"/>
        <v/>
      </c>
      <c r="D1388" s="76" t="str">
        <f t="shared" si="128"/>
        <v/>
      </c>
      <c r="E1388" s="75" t="str">
        <f t="shared" si="129"/>
        <v/>
      </c>
      <c r="F1388" s="75" t="str">
        <f t="shared" si="130"/>
        <v/>
      </c>
      <c r="G1388" s="75" t="str">
        <f t="shared" si="131"/>
        <v/>
      </c>
      <c r="H1388" s="58"/>
      <c r="I1388" s="58"/>
    </row>
    <row r="1389" spans="2:9" ht="15.75" thickBot="1" x14ac:dyDescent="0.3">
      <c r="B1389" s="72" t="str">
        <f t="shared" si="126"/>
        <v/>
      </c>
      <c r="C1389" s="73" t="str">
        <f t="shared" si="127"/>
        <v/>
      </c>
      <c r="D1389" s="76" t="str">
        <f t="shared" si="128"/>
        <v/>
      </c>
      <c r="E1389" s="75" t="str">
        <f t="shared" si="129"/>
        <v/>
      </c>
      <c r="F1389" s="75" t="str">
        <f t="shared" si="130"/>
        <v/>
      </c>
      <c r="G1389" s="75" t="str">
        <f t="shared" si="131"/>
        <v/>
      </c>
      <c r="H1389" s="58"/>
      <c r="I1389" s="58"/>
    </row>
    <row r="1390" spans="2:9" ht="15.75" thickBot="1" x14ac:dyDescent="0.3">
      <c r="B1390" s="72" t="str">
        <f t="shared" si="126"/>
        <v/>
      </c>
      <c r="C1390" s="73" t="str">
        <f t="shared" si="127"/>
        <v/>
      </c>
      <c r="D1390" s="76" t="str">
        <f t="shared" si="128"/>
        <v/>
      </c>
      <c r="E1390" s="75" t="str">
        <f t="shared" si="129"/>
        <v/>
      </c>
      <c r="F1390" s="75" t="str">
        <f t="shared" si="130"/>
        <v/>
      </c>
      <c r="G1390" s="75" t="str">
        <f t="shared" si="131"/>
        <v/>
      </c>
      <c r="H1390" s="58"/>
      <c r="I1390" s="58"/>
    </row>
    <row r="1391" spans="2:9" ht="15.75" thickBot="1" x14ac:dyDescent="0.3">
      <c r="B1391" s="72" t="str">
        <f t="shared" si="126"/>
        <v/>
      </c>
      <c r="C1391" s="73" t="str">
        <f t="shared" si="127"/>
        <v/>
      </c>
      <c r="D1391" s="76" t="str">
        <f t="shared" si="128"/>
        <v/>
      </c>
      <c r="E1391" s="75" t="str">
        <f t="shared" si="129"/>
        <v/>
      </c>
      <c r="F1391" s="75" t="str">
        <f t="shared" si="130"/>
        <v/>
      </c>
      <c r="G1391" s="75" t="str">
        <f t="shared" si="131"/>
        <v/>
      </c>
      <c r="H1391" s="58"/>
      <c r="I1391" s="58"/>
    </row>
    <row r="1392" spans="2:9" ht="15.75" thickBot="1" x14ac:dyDescent="0.3">
      <c r="B1392" s="72" t="str">
        <f t="shared" si="126"/>
        <v/>
      </c>
      <c r="C1392" s="73" t="str">
        <f t="shared" si="127"/>
        <v/>
      </c>
      <c r="D1392" s="76" t="str">
        <f t="shared" si="128"/>
        <v/>
      </c>
      <c r="E1392" s="75" t="str">
        <f t="shared" si="129"/>
        <v/>
      </c>
      <c r="F1392" s="75" t="str">
        <f t="shared" si="130"/>
        <v/>
      </c>
      <c r="G1392" s="75" t="str">
        <f t="shared" si="131"/>
        <v/>
      </c>
      <c r="H1392" s="58"/>
      <c r="I1392" s="58"/>
    </row>
    <row r="1393" spans="2:9" ht="15.75" thickBot="1" x14ac:dyDescent="0.3">
      <c r="B1393" s="72" t="str">
        <f t="shared" si="126"/>
        <v/>
      </c>
      <c r="C1393" s="73" t="str">
        <f t="shared" si="127"/>
        <v/>
      </c>
      <c r="D1393" s="76" t="str">
        <f t="shared" si="128"/>
        <v/>
      </c>
      <c r="E1393" s="75" t="str">
        <f t="shared" si="129"/>
        <v/>
      </c>
      <c r="F1393" s="75" t="str">
        <f t="shared" si="130"/>
        <v/>
      </c>
      <c r="G1393" s="75" t="str">
        <f t="shared" si="131"/>
        <v/>
      </c>
      <c r="H1393" s="58"/>
      <c r="I1393" s="58"/>
    </row>
    <row r="1394" spans="2:9" ht="15.75" thickBot="1" x14ac:dyDescent="0.3">
      <c r="B1394" s="72" t="str">
        <f t="shared" si="126"/>
        <v/>
      </c>
      <c r="C1394" s="73" t="str">
        <f t="shared" si="127"/>
        <v/>
      </c>
      <c r="D1394" s="76" t="str">
        <f t="shared" si="128"/>
        <v/>
      </c>
      <c r="E1394" s="75" t="str">
        <f t="shared" si="129"/>
        <v/>
      </c>
      <c r="F1394" s="75" t="str">
        <f t="shared" si="130"/>
        <v/>
      </c>
      <c r="G1394" s="75" t="str">
        <f t="shared" si="131"/>
        <v/>
      </c>
      <c r="H1394" s="58"/>
      <c r="I1394" s="58"/>
    </row>
    <row r="1395" spans="2:9" ht="15.75" thickBot="1" x14ac:dyDescent="0.3">
      <c r="B1395" s="72" t="str">
        <f t="shared" si="126"/>
        <v/>
      </c>
      <c r="C1395" s="73" t="str">
        <f t="shared" si="127"/>
        <v/>
      </c>
      <c r="D1395" s="76" t="str">
        <f t="shared" si="128"/>
        <v/>
      </c>
      <c r="E1395" s="75" t="str">
        <f t="shared" si="129"/>
        <v/>
      </c>
      <c r="F1395" s="75" t="str">
        <f t="shared" si="130"/>
        <v/>
      </c>
      <c r="G1395" s="75" t="str">
        <f t="shared" si="131"/>
        <v/>
      </c>
      <c r="H1395" s="58"/>
      <c r="I1395" s="58"/>
    </row>
    <row r="1396" spans="2:9" ht="15.75" thickBot="1" x14ac:dyDescent="0.3">
      <c r="B1396" s="72" t="str">
        <f t="shared" si="126"/>
        <v/>
      </c>
      <c r="C1396" s="73" t="str">
        <f t="shared" si="127"/>
        <v/>
      </c>
      <c r="D1396" s="76" t="str">
        <f t="shared" si="128"/>
        <v/>
      </c>
      <c r="E1396" s="75" t="str">
        <f t="shared" si="129"/>
        <v/>
      </c>
      <c r="F1396" s="75" t="str">
        <f t="shared" si="130"/>
        <v/>
      </c>
      <c r="G1396" s="75" t="str">
        <f t="shared" si="131"/>
        <v/>
      </c>
      <c r="H1396" s="58"/>
      <c r="I1396" s="58"/>
    </row>
    <row r="1397" spans="2:9" ht="15.75" thickBot="1" x14ac:dyDescent="0.3">
      <c r="B1397" s="72" t="str">
        <f t="shared" si="126"/>
        <v/>
      </c>
      <c r="C1397" s="73" t="str">
        <f t="shared" si="127"/>
        <v/>
      </c>
      <c r="D1397" s="76" t="str">
        <f t="shared" si="128"/>
        <v/>
      </c>
      <c r="E1397" s="75" t="str">
        <f t="shared" si="129"/>
        <v/>
      </c>
      <c r="F1397" s="75" t="str">
        <f t="shared" si="130"/>
        <v/>
      </c>
      <c r="G1397" s="75" t="str">
        <f t="shared" si="131"/>
        <v/>
      </c>
      <c r="H1397" s="58"/>
      <c r="I1397" s="58"/>
    </row>
    <row r="1398" spans="2:9" ht="15.75" thickBot="1" x14ac:dyDescent="0.3">
      <c r="B1398" s="72" t="str">
        <f t="shared" si="126"/>
        <v/>
      </c>
      <c r="C1398" s="73" t="str">
        <f t="shared" si="127"/>
        <v/>
      </c>
      <c r="D1398" s="76" t="str">
        <f t="shared" si="128"/>
        <v/>
      </c>
      <c r="E1398" s="75" t="str">
        <f t="shared" si="129"/>
        <v/>
      </c>
      <c r="F1398" s="75" t="str">
        <f t="shared" si="130"/>
        <v/>
      </c>
      <c r="G1398" s="75" t="str">
        <f t="shared" si="131"/>
        <v/>
      </c>
      <c r="H1398" s="58"/>
      <c r="I1398" s="58"/>
    </row>
    <row r="1399" spans="2:9" ht="15.75" thickBot="1" x14ac:dyDescent="0.3">
      <c r="B1399" s="72" t="str">
        <f t="shared" si="126"/>
        <v/>
      </c>
      <c r="C1399" s="73" t="str">
        <f t="shared" si="127"/>
        <v/>
      </c>
      <c r="D1399" s="76" t="str">
        <f t="shared" si="128"/>
        <v/>
      </c>
      <c r="E1399" s="75" t="str">
        <f t="shared" si="129"/>
        <v/>
      </c>
      <c r="F1399" s="75" t="str">
        <f t="shared" si="130"/>
        <v/>
      </c>
      <c r="G1399" s="75" t="str">
        <f t="shared" si="131"/>
        <v/>
      </c>
      <c r="H1399" s="58"/>
      <c r="I1399" s="58"/>
    </row>
    <row r="1400" spans="2:9" ht="15.75" thickBot="1" x14ac:dyDescent="0.3">
      <c r="B1400" s="72" t="str">
        <f t="shared" si="126"/>
        <v/>
      </c>
      <c r="C1400" s="73" t="str">
        <f t="shared" si="127"/>
        <v/>
      </c>
      <c r="D1400" s="76" t="str">
        <f t="shared" si="128"/>
        <v/>
      </c>
      <c r="E1400" s="75" t="str">
        <f t="shared" si="129"/>
        <v/>
      </c>
      <c r="F1400" s="75" t="str">
        <f t="shared" si="130"/>
        <v/>
      </c>
      <c r="G1400" s="75" t="str">
        <f t="shared" si="131"/>
        <v/>
      </c>
      <c r="H1400" s="58"/>
      <c r="I1400" s="58"/>
    </row>
    <row r="1401" spans="2:9" ht="15.75" thickBot="1" x14ac:dyDescent="0.3">
      <c r="B1401" s="72" t="str">
        <f t="shared" si="126"/>
        <v/>
      </c>
      <c r="C1401" s="73" t="str">
        <f t="shared" si="127"/>
        <v/>
      </c>
      <c r="D1401" s="76" t="str">
        <f t="shared" si="128"/>
        <v/>
      </c>
      <c r="E1401" s="75" t="str">
        <f t="shared" si="129"/>
        <v/>
      </c>
      <c r="F1401" s="75" t="str">
        <f t="shared" si="130"/>
        <v/>
      </c>
      <c r="G1401" s="75" t="str">
        <f t="shared" si="131"/>
        <v/>
      </c>
      <c r="H1401" s="58"/>
      <c r="I1401" s="58"/>
    </row>
    <row r="1402" spans="2:9" ht="15.75" thickBot="1" x14ac:dyDescent="0.3">
      <c r="B1402" s="72" t="str">
        <f t="shared" si="126"/>
        <v/>
      </c>
      <c r="C1402" s="73" t="str">
        <f t="shared" si="127"/>
        <v/>
      </c>
      <c r="D1402" s="76" t="str">
        <f t="shared" si="128"/>
        <v/>
      </c>
      <c r="E1402" s="75" t="str">
        <f t="shared" si="129"/>
        <v/>
      </c>
      <c r="F1402" s="75" t="str">
        <f t="shared" si="130"/>
        <v/>
      </c>
      <c r="G1402" s="75" t="str">
        <f t="shared" si="131"/>
        <v/>
      </c>
      <c r="H1402" s="58"/>
      <c r="I1402" s="58"/>
    </row>
    <row r="1403" spans="2:9" ht="15.75" thickBot="1" x14ac:dyDescent="0.3">
      <c r="B1403" s="72" t="str">
        <f t="shared" si="126"/>
        <v/>
      </c>
      <c r="C1403" s="73" t="str">
        <f t="shared" si="127"/>
        <v/>
      </c>
      <c r="D1403" s="76" t="str">
        <f t="shared" si="128"/>
        <v/>
      </c>
      <c r="E1403" s="75" t="str">
        <f t="shared" si="129"/>
        <v/>
      </c>
      <c r="F1403" s="75" t="str">
        <f t="shared" si="130"/>
        <v/>
      </c>
      <c r="G1403" s="75" t="str">
        <f t="shared" si="131"/>
        <v/>
      </c>
      <c r="H1403" s="58"/>
      <c r="I1403" s="58"/>
    </row>
    <row r="1404" spans="2:9" ht="15.75" thickBot="1" x14ac:dyDescent="0.3">
      <c r="B1404" s="72" t="str">
        <f t="shared" si="126"/>
        <v/>
      </c>
      <c r="C1404" s="73" t="str">
        <f t="shared" si="127"/>
        <v/>
      </c>
      <c r="D1404" s="76" t="str">
        <f t="shared" si="128"/>
        <v/>
      </c>
      <c r="E1404" s="75" t="str">
        <f t="shared" si="129"/>
        <v/>
      </c>
      <c r="F1404" s="75" t="str">
        <f t="shared" si="130"/>
        <v/>
      </c>
      <c r="G1404" s="75" t="str">
        <f t="shared" si="131"/>
        <v/>
      </c>
      <c r="H1404" s="58"/>
      <c r="I1404" s="58"/>
    </row>
    <row r="1405" spans="2:9" ht="15.75" thickBot="1" x14ac:dyDescent="0.3">
      <c r="B1405" s="72" t="str">
        <f t="shared" si="126"/>
        <v/>
      </c>
      <c r="C1405" s="73" t="str">
        <f t="shared" si="127"/>
        <v/>
      </c>
      <c r="D1405" s="76" t="str">
        <f t="shared" si="128"/>
        <v/>
      </c>
      <c r="E1405" s="75" t="str">
        <f t="shared" si="129"/>
        <v/>
      </c>
      <c r="F1405" s="75" t="str">
        <f t="shared" si="130"/>
        <v/>
      </c>
      <c r="G1405" s="75" t="str">
        <f t="shared" si="131"/>
        <v/>
      </c>
      <c r="H1405" s="58"/>
      <c r="I1405" s="58"/>
    </row>
    <row r="1406" spans="2:9" ht="15.75" thickBot="1" x14ac:dyDescent="0.3">
      <c r="B1406" s="72" t="str">
        <f t="shared" si="126"/>
        <v/>
      </c>
      <c r="C1406" s="73" t="str">
        <f t="shared" si="127"/>
        <v/>
      </c>
      <c r="D1406" s="76" t="str">
        <f t="shared" si="128"/>
        <v/>
      </c>
      <c r="E1406" s="75" t="str">
        <f t="shared" si="129"/>
        <v/>
      </c>
      <c r="F1406" s="75" t="str">
        <f t="shared" si="130"/>
        <v/>
      </c>
      <c r="G1406" s="75" t="str">
        <f t="shared" si="131"/>
        <v/>
      </c>
      <c r="H1406" s="58"/>
      <c r="I1406" s="58"/>
    </row>
    <row r="1407" spans="2:9" ht="15.75" thickBot="1" x14ac:dyDescent="0.3">
      <c r="B1407" s="72" t="str">
        <f t="shared" si="126"/>
        <v/>
      </c>
      <c r="C1407" s="73" t="str">
        <f t="shared" si="127"/>
        <v/>
      </c>
      <c r="D1407" s="76" t="str">
        <f t="shared" si="128"/>
        <v/>
      </c>
      <c r="E1407" s="75" t="str">
        <f t="shared" si="129"/>
        <v/>
      </c>
      <c r="F1407" s="75" t="str">
        <f t="shared" si="130"/>
        <v/>
      </c>
      <c r="G1407" s="75" t="str">
        <f t="shared" si="131"/>
        <v/>
      </c>
      <c r="H1407" s="58"/>
      <c r="I1407" s="58"/>
    </row>
    <row r="1408" spans="2:9" ht="15.75" thickBot="1" x14ac:dyDescent="0.3">
      <c r="B1408" s="72" t="str">
        <f t="shared" si="126"/>
        <v/>
      </c>
      <c r="C1408" s="73" t="str">
        <f t="shared" si="127"/>
        <v/>
      </c>
      <c r="D1408" s="76" t="str">
        <f t="shared" si="128"/>
        <v/>
      </c>
      <c r="E1408" s="75" t="str">
        <f t="shared" si="129"/>
        <v/>
      </c>
      <c r="F1408" s="75" t="str">
        <f t="shared" si="130"/>
        <v/>
      </c>
      <c r="G1408" s="75" t="str">
        <f t="shared" si="131"/>
        <v/>
      </c>
      <c r="H1408" s="58"/>
      <c r="I1408" s="58"/>
    </row>
    <row r="1409" spans="2:9" ht="15.75" thickBot="1" x14ac:dyDescent="0.3">
      <c r="B1409" s="72" t="str">
        <f t="shared" si="126"/>
        <v/>
      </c>
      <c r="C1409" s="73" t="str">
        <f t="shared" si="127"/>
        <v/>
      </c>
      <c r="D1409" s="76" t="str">
        <f t="shared" si="128"/>
        <v/>
      </c>
      <c r="E1409" s="75" t="str">
        <f t="shared" si="129"/>
        <v/>
      </c>
      <c r="F1409" s="75" t="str">
        <f t="shared" si="130"/>
        <v/>
      </c>
      <c r="G1409" s="75" t="str">
        <f t="shared" si="131"/>
        <v/>
      </c>
      <c r="H1409" s="58"/>
      <c r="I1409" s="58"/>
    </row>
    <row r="1410" spans="2:9" ht="15.75" thickBot="1" x14ac:dyDescent="0.3">
      <c r="B1410" s="72" t="str">
        <f t="shared" si="126"/>
        <v/>
      </c>
      <c r="C1410" s="73" t="str">
        <f t="shared" si="127"/>
        <v/>
      </c>
      <c r="D1410" s="76" t="str">
        <f t="shared" si="128"/>
        <v/>
      </c>
      <c r="E1410" s="75" t="str">
        <f t="shared" si="129"/>
        <v/>
      </c>
      <c r="F1410" s="75" t="str">
        <f t="shared" si="130"/>
        <v/>
      </c>
      <c r="G1410" s="75" t="str">
        <f t="shared" si="131"/>
        <v/>
      </c>
      <c r="H1410" s="58"/>
      <c r="I1410" s="58"/>
    </row>
    <row r="1411" spans="2:9" ht="15.75" thickBot="1" x14ac:dyDescent="0.3">
      <c r="B1411" s="72" t="str">
        <f t="shared" si="126"/>
        <v/>
      </c>
      <c r="C1411" s="73" t="str">
        <f t="shared" si="127"/>
        <v/>
      </c>
      <c r="D1411" s="76" t="str">
        <f t="shared" si="128"/>
        <v/>
      </c>
      <c r="E1411" s="75" t="str">
        <f t="shared" si="129"/>
        <v/>
      </c>
      <c r="F1411" s="75" t="str">
        <f t="shared" si="130"/>
        <v/>
      </c>
      <c r="G1411" s="75" t="str">
        <f t="shared" si="131"/>
        <v/>
      </c>
      <c r="H1411" s="58"/>
      <c r="I1411" s="58"/>
    </row>
    <row r="1412" spans="2:9" ht="15.75" thickBot="1" x14ac:dyDescent="0.3">
      <c r="B1412" s="72" t="str">
        <f t="shared" si="126"/>
        <v/>
      </c>
      <c r="C1412" s="73" t="str">
        <f t="shared" si="127"/>
        <v/>
      </c>
      <c r="D1412" s="76" t="str">
        <f t="shared" si="128"/>
        <v/>
      </c>
      <c r="E1412" s="75" t="str">
        <f t="shared" si="129"/>
        <v/>
      </c>
      <c r="F1412" s="75" t="str">
        <f t="shared" si="130"/>
        <v/>
      </c>
      <c r="G1412" s="75" t="str">
        <f t="shared" si="131"/>
        <v/>
      </c>
      <c r="H1412" s="58"/>
      <c r="I1412" s="58"/>
    </row>
    <row r="1413" spans="2:9" ht="15.75" thickBot="1" x14ac:dyDescent="0.3">
      <c r="B1413" s="72" t="str">
        <f t="shared" si="126"/>
        <v/>
      </c>
      <c r="C1413" s="73" t="str">
        <f t="shared" si="127"/>
        <v/>
      </c>
      <c r="D1413" s="76" t="str">
        <f t="shared" si="128"/>
        <v/>
      </c>
      <c r="E1413" s="75" t="str">
        <f t="shared" si="129"/>
        <v/>
      </c>
      <c r="F1413" s="75" t="str">
        <f t="shared" si="130"/>
        <v/>
      </c>
      <c r="G1413" s="75" t="str">
        <f t="shared" si="131"/>
        <v/>
      </c>
      <c r="H1413" s="58"/>
      <c r="I1413" s="58"/>
    </row>
    <row r="1414" spans="2:9" ht="15.75" thickBot="1" x14ac:dyDescent="0.3">
      <c r="B1414" s="72" t="str">
        <f t="shared" si="126"/>
        <v/>
      </c>
      <c r="C1414" s="73" t="str">
        <f t="shared" si="127"/>
        <v/>
      </c>
      <c r="D1414" s="76" t="str">
        <f t="shared" si="128"/>
        <v/>
      </c>
      <c r="E1414" s="75" t="str">
        <f t="shared" si="129"/>
        <v/>
      </c>
      <c r="F1414" s="75" t="str">
        <f t="shared" si="130"/>
        <v/>
      </c>
      <c r="G1414" s="75" t="str">
        <f t="shared" si="131"/>
        <v/>
      </c>
      <c r="H1414" s="58"/>
      <c r="I1414" s="58"/>
    </row>
    <row r="1415" spans="2:9" ht="15.75" thickBot="1" x14ac:dyDescent="0.3">
      <c r="B1415" s="72" t="str">
        <f t="shared" si="126"/>
        <v/>
      </c>
      <c r="C1415" s="73" t="str">
        <f t="shared" si="127"/>
        <v/>
      </c>
      <c r="D1415" s="76" t="str">
        <f t="shared" si="128"/>
        <v/>
      </c>
      <c r="E1415" s="75" t="str">
        <f t="shared" si="129"/>
        <v/>
      </c>
      <c r="F1415" s="75" t="str">
        <f t="shared" si="130"/>
        <v/>
      </c>
      <c r="G1415" s="75" t="str">
        <f t="shared" si="131"/>
        <v/>
      </c>
      <c r="H1415" s="58"/>
      <c r="I1415" s="58"/>
    </row>
    <row r="1416" spans="2:9" ht="15.75" thickBot="1" x14ac:dyDescent="0.3">
      <c r="B1416" s="72" t="str">
        <f t="shared" si="126"/>
        <v/>
      </c>
      <c r="C1416" s="73" t="str">
        <f t="shared" si="127"/>
        <v/>
      </c>
      <c r="D1416" s="76" t="str">
        <f t="shared" si="128"/>
        <v/>
      </c>
      <c r="E1416" s="75" t="str">
        <f t="shared" si="129"/>
        <v/>
      </c>
      <c r="F1416" s="75" t="str">
        <f t="shared" si="130"/>
        <v/>
      </c>
      <c r="G1416" s="75" t="str">
        <f t="shared" si="131"/>
        <v/>
      </c>
      <c r="H1416" s="58"/>
      <c r="I1416" s="58"/>
    </row>
    <row r="1417" spans="2:9" ht="15.75" thickBot="1" x14ac:dyDescent="0.3">
      <c r="B1417" s="72" t="str">
        <f t="shared" si="126"/>
        <v/>
      </c>
      <c r="C1417" s="73" t="str">
        <f t="shared" si="127"/>
        <v/>
      </c>
      <c r="D1417" s="76" t="str">
        <f t="shared" si="128"/>
        <v/>
      </c>
      <c r="E1417" s="75" t="str">
        <f t="shared" si="129"/>
        <v/>
      </c>
      <c r="F1417" s="75" t="str">
        <f t="shared" si="130"/>
        <v/>
      </c>
      <c r="G1417" s="75" t="str">
        <f t="shared" si="131"/>
        <v/>
      </c>
      <c r="H1417" s="58"/>
      <c r="I1417" s="58"/>
    </row>
    <row r="1418" spans="2:9" ht="15.75" thickBot="1" x14ac:dyDescent="0.3">
      <c r="B1418" s="72" t="str">
        <f t="shared" si="126"/>
        <v/>
      </c>
      <c r="C1418" s="73" t="str">
        <f t="shared" si="127"/>
        <v/>
      </c>
      <c r="D1418" s="76" t="str">
        <f t="shared" si="128"/>
        <v/>
      </c>
      <c r="E1418" s="75" t="str">
        <f t="shared" si="129"/>
        <v/>
      </c>
      <c r="F1418" s="75" t="str">
        <f t="shared" si="130"/>
        <v/>
      </c>
      <c r="G1418" s="75" t="str">
        <f t="shared" si="131"/>
        <v/>
      </c>
      <c r="H1418" s="58"/>
      <c r="I1418" s="58"/>
    </row>
    <row r="1419" spans="2:9" ht="15.75" thickBot="1" x14ac:dyDescent="0.3">
      <c r="B1419" s="72" t="str">
        <f t="shared" si="126"/>
        <v/>
      </c>
      <c r="C1419" s="73" t="str">
        <f t="shared" si="127"/>
        <v/>
      </c>
      <c r="D1419" s="76" t="str">
        <f t="shared" si="128"/>
        <v/>
      </c>
      <c r="E1419" s="75" t="str">
        <f t="shared" si="129"/>
        <v/>
      </c>
      <c r="F1419" s="75" t="str">
        <f t="shared" si="130"/>
        <v/>
      </c>
      <c r="G1419" s="75" t="str">
        <f t="shared" si="131"/>
        <v/>
      </c>
      <c r="H1419" s="58"/>
      <c r="I1419" s="58"/>
    </row>
    <row r="1420" spans="2:9" ht="15.75" thickBot="1" x14ac:dyDescent="0.3">
      <c r="B1420" s="72" t="str">
        <f t="shared" si="126"/>
        <v/>
      </c>
      <c r="C1420" s="73" t="str">
        <f t="shared" si="127"/>
        <v/>
      </c>
      <c r="D1420" s="76" t="str">
        <f t="shared" si="128"/>
        <v/>
      </c>
      <c r="E1420" s="75" t="str">
        <f t="shared" si="129"/>
        <v/>
      </c>
      <c r="F1420" s="75" t="str">
        <f t="shared" si="130"/>
        <v/>
      </c>
      <c r="G1420" s="75" t="str">
        <f t="shared" si="131"/>
        <v/>
      </c>
      <c r="H1420" s="58"/>
      <c r="I1420" s="58"/>
    </row>
    <row r="1421" spans="2:9" ht="15.75" thickBot="1" x14ac:dyDescent="0.3">
      <c r="B1421" s="72" t="str">
        <f t="shared" si="126"/>
        <v/>
      </c>
      <c r="C1421" s="73" t="str">
        <f t="shared" si="127"/>
        <v/>
      </c>
      <c r="D1421" s="76" t="str">
        <f t="shared" si="128"/>
        <v/>
      </c>
      <c r="E1421" s="75" t="str">
        <f t="shared" si="129"/>
        <v/>
      </c>
      <c r="F1421" s="75" t="str">
        <f t="shared" si="130"/>
        <v/>
      </c>
      <c r="G1421" s="75" t="str">
        <f t="shared" si="131"/>
        <v/>
      </c>
      <c r="H1421" s="58"/>
      <c r="I1421" s="58"/>
    </row>
    <row r="1422" spans="2:9" ht="15.75" thickBot="1" x14ac:dyDescent="0.3">
      <c r="B1422" s="72" t="str">
        <f t="shared" si="126"/>
        <v/>
      </c>
      <c r="C1422" s="73" t="str">
        <f t="shared" si="127"/>
        <v/>
      </c>
      <c r="D1422" s="76" t="str">
        <f t="shared" si="128"/>
        <v/>
      </c>
      <c r="E1422" s="75" t="str">
        <f t="shared" si="129"/>
        <v/>
      </c>
      <c r="F1422" s="75" t="str">
        <f t="shared" si="130"/>
        <v/>
      </c>
      <c r="G1422" s="75" t="str">
        <f t="shared" si="131"/>
        <v/>
      </c>
      <c r="H1422" s="58"/>
      <c r="I1422" s="58"/>
    </row>
    <row r="1423" spans="2:9" ht="15.75" thickBot="1" x14ac:dyDescent="0.3">
      <c r="B1423" s="72" t="str">
        <f t="shared" si="126"/>
        <v/>
      </c>
      <c r="C1423" s="73" t="str">
        <f t="shared" si="127"/>
        <v/>
      </c>
      <c r="D1423" s="76" t="str">
        <f t="shared" si="128"/>
        <v/>
      </c>
      <c r="E1423" s="75" t="str">
        <f t="shared" si="129"/>
        <v/>
      </c>
      <c r="F1423" s="75" t="str">
        <f t="shared" si="130"/>
        <v/>
      </c>
      <c r="G1423" s="75" t="str">
        <f t="shared" si="131"/>
        <v/>
      </c>
      <c r="H1423" s="58"/>
      <c r="I1423" s="58"/>
    </row>
    <row r="1424" spans="2:9" ht="15.75" thickBot="1" x14ac:dyDescent="0.3">
      <c r="B1424" s="72" t="str">
        <f t="shared" si="126"/>
        <v/>
      </c>
      <c r="C1424" s="73" t="str">
        <f t="shared" si="127"/>
        <v/>
      </c>
      <c r="D1424" s="76" t="str">
        <f t="shared" si="128"/>
        <v/>
      </c>
      <c r="E1424" s="75" t="str">
        <f t="shared" si="129"/>
        <v/>
      </c>
      <c r="F1424" s="75" t="str">
        <f t="shared" si="130"/>
        <v/>
      </c>
      <c r="G1424" s="75" t="str">
        <f t="shared" si="131"/>
        <v/>
      </c>
      <c r="H1424" s="58"/>
      <c r="I1424" s="58"/>
    </row>
    <row r="1425" spans="2:9" ht="15.75" thickBot="1" x14ac:dyDescent="0.3">
      <c r="B1425" s="72" t="str">
        <f t="shared" si="126"/>
        <v/>
      </c>
      <c r="C1425" s="73" t="str">
        <f t="shared" si="127"/>
        <v/>
      </c>
      <c r="D1425" s="76" t="str">
        <f t="shared" si="128"/>
        <v/>
      </c>
      <c r="E1425" s="75" t="str">
        <f t="shared" si="129"/>
        <v/>
      </c>
      <c r="F1425" s="75" t="str">
        <f t="shared" si="130"/>
        <v/>
      </c>
      <c r="G1425" s="75" t="str">
        <f t="shared" si="131"/>
        <v/>
      </c>
      <c r="H1425" s="58"/>
      <c r="I1425" s="58"/>
    </row>
    <row r="1426" spans="2:9" ht="15.75" thickBot="1" x14ac:dyDescent="0.3">
      <c r="B1426" s="72" t="str">
        <f t="shared" si="126"/>
        <v/>
      </c>
      <c r="C1426" s="73" t="str">
        <f t="shared" si="127"/>
        <v/>
      </c>
      <c r="D1426" s="76" t="str">
        <f t="shared" si="128"/>
        <v/>
      </c>
      <c r="E1426" s="75" t="str">
        <f t="shared" si="129"/>
        <v/>
      </c>
      <c r="F1426" s="75" t="str">
        <f t="shared" si="130"/>
        <v/>
      </c>
      <c r="G1426" s="75" t="str">
        <f t="shared" si="131"/>
        <v/>
      </c>
      <c r="H1426" s="58"/>
      <c r="I1426" s="58"/>
    </row>
    <row r="1427" spans="2:9" ht="15.75" thickBot="1" x14ac:dyDescent="0.3">
      <c r="B1427" s="72" t="str">
        <f t="shared" ref="B1427:B1490" si="132">IFERROR(IF(G1426&lt;=0,"",B1426+1),"")</f>
        <v/>
      </c>
      <c r="C1427" s="73" t="str">
        <f t="shared" ref="C1427:C1490" si="133">IF($E$9="End of the Period",IF(B1427="","",IF(OR(payment_frequency="Weekly",payment_frequency="Bi-weekly",payment_frequency="Semi-monthly"),first_payment_date+B1427*VLOOKUP(payment_frequency,periodic_table,2,0),EDATE(first_payment_date,B1427*VLOOKUP(payment_frequency,periodic_table,2,0)))),IF(B1427="","",IF(OR(payment_frequency="Weekly",payment_frequency="Bi-weekly",payment_frequency="Semi-monthly"),first_payment_date+(B1427-1)*VLOOKUP(payment_frequency,periodic_table,2,0),EDATE(first_payment_date,(B1427-1)*VLOOKUP(payment_frequency,periodic_table,2,0)))))</f>
        <v/>
      </c>
      <c r="D1427" s="76" t="str">
        <f t="shared" ref="D1427:D1490" si="134">IF(B1427="","",IF(G1426&lt;payment,G1426*(1+rate),payment))</f>
        <v/>
      </c>
      <c r="E1427" s="75" t="str">
        <f t="shared" ref="E1427:E1490" si="135">IF(AND(payment_type=1,B1427=1),0,IF(B1427="","",G1426*rate))</f>
        <v/>
      </c>
      <c r="F1427" s="75" t="str">
        <f t="shared" si="130"/>
        <v/>
      </c>
      <c r="G1427" s="75" t="str">
        <f t="shared" si="131"/>
        <v/>
      </c>
      <c r="H1427" s="58"/>
      <c r="I1427" s="58"/>
    </row>
    <row r="1428" spans="2:9" ht="15.75" thickBot="1" x14ac:dyDescent="0.3">
      <c r="B1428" s="72" t="str">
        <f t="shared" si="132"/>
        <v/>
      </c>
      <c r="C1428" s="73" t="str">
        <f t="shared" si="133"/>
        <v/>
      </c>
      <c r="D1428" s="76" t="str">
        <f t="shared" si="134"/>
        <v/>
      </c>
      <c r="E1428" s="75" t="str">
        <f t="shared" si="135"/>
        <v/>
      </c>
      <c r="F1428" s="75" t="str">
        <f t="shared" ref="F1428:F1491" si="136">IF(B1428="","",D1428-E1428)</f>
        <v/>
      </c>
      <c r="G1428" s="75" t="str">
        <f t="shared" ref="G1428:G1491" si="137">IFERROR(IF(F1428&lt;=0,"",G1427-F1428),"")</f>
        <v/>
      </c>
      <c r="H1428" s="58"/>
      <c r="I1428" s="58"/>
    </row>
    <row r="1429" spans="2:9" ht="15.75" thickBot="1" x14ac:dyDescent="0.3">
      <c r="B1429" s="72" t="str">
        <f t="shared" si="132"/>
        <v/>
      </c>
      <c r="C1429" s="73" t="str">
        <f t="shared" si="133"/>
        <v/>
      </c>
      <c r="D1429" s="76" t="str">
        <f t="shared" si="134"/>
        <v/>
      </c>
      <c r="E1429" s="75" t="str">
        <f t="shared" si="135"/>
        <v/>
      </c>
      <c r="F1429" s="75" t="str">
        <f t="shared" si="136"/>
        <v/>
      </c>
      <c r="G1429" s="75" t="str">
        <f t="shared" si="137"/>
        <v/>
      </c>
      <c r="H1429" s="58"/>
      <c r="I1429" s="58"/>
    </row>
    <row r="1430" spans="2:9" ht="15.75" thickBot="1" x14ac:dyDescent="0.3">
      <c r="B1430" s="72" t="str">
        <f t="shared" si="132"/>
        <v/>
      </c>
      <c r="C1430" s="73" t="str">
        <f t="shared" si="133"/>
        <v/>
      </c>
      <c r="D1430" s="76" t="str">
        <f t="shared" si="134"/>
        <v/>
      </c>
      <c r="E1430" s="75" t="str">
        <f t="shared" si="135"/>
        <v/>
      </c>
      <c r="F1430" s="75" t="str">
        <f t="shared" si="136"/>
        <v/>
      </c>
      <c r="G1430" s="75" t="str">
        <f t="shared" si="137"/>
        <v/>
      </c>
      <c r="H1430" s="58"/>
      <c r="I1430" s="58"/>
    </row>
    <row r="1431" spans="2:9" ht="15.75" thickBot="1" x14ac:dyDescent="0.3">
      <c r="B1431" s="72" t="str">
        <f t="shared" si="132"/>
        <v/>
      </c>
      <c r="C1431" s="73" t="str">
        <f t="shared" si="133"/>
        <v/>
      </c>
      <c r="D1431" s="76" t="str">
        <f t="shared" si="134"/>
        <v/>
      </c>
      <c r="E1431" s="75" t="str">
        <f t="shared" si="135"/>
        <v/>
      </c>
      <c r="F1431" s="75" t="str">
        <f t="shared" si="136"/>
        <v/>
      </c>
      <c r="G1431" s="75" t="str">
        <f t="shared" si="137"/>
        <v/>
      </c>
      <c r="H1431" s="58"/>
      <c r="I1431" s="58"/>
    </row>
    <row r="1432" spans="2:9" ht="15.75" thickBot="1" x14ac:dyDescent="0.3">
      <c r="B1432" s="72" t="str">
        <f t="shared" si="132"/>
        <v/>
      </c>
      <c r="C1432" s="73" t="str">
        <f t="shared" si="133"/>
        <v/>
      </c>
      <c r="D1432" s="76" t="str">
        <f t="shared" si="134"/>
        <v/>
      </c>
      <c r="E1432" s="75" t="str">
        <f t="shared" si="135"/>
        <v/>
      </c>
      <c r="F1432" s="75" t="str">
        <f t="shared" si="136"/>
        <v/>
      </c>
      <c r="G1432" s="75" t="str">
        <f t="shared" si="137"/>
        <v/>
      </c>
      <c r="H1432" s="58"/>
      <c r="I1432" s="58"/>
    </row>
    <row r="1433" spans="2:9" ht="15.75" thickBot="1" x14ac:dyDescent="0.3">
      <c r="B1433" s="72" t="str">
        <f t="shared" si="132"/>
        <v/>
      </c>
      <c r="C1433" s="73" t="str">
        <f t="shared" si="133"/>
        <v/>
      </c>
      <c r="D1433" s="76" t="str">
        <f t="shared" si="134"/>
        <v/>
      </c>
      <c r="E1433" s="75" t="str">
        <f t="shared" si="135"/>
        <v/>
      </c>
      <c r="F1433" s="75" t="str">
        <f t="shared" si="136"/>
        <v/>
      </c>
      <c r="G1433" s="75" t="str">
        <f t="shared" si="137"/>
        <v/>
      </c>
      <c r="H1433" s="58"/>
      <c r="I1433" s="58"/>
    </row>
    <row r="1434" spans="2:9" ht="15.75" thickBot="1" x14ac:dyDescent="0.3">
      <c r="B1434" s="72" t="str">
        <f t="shared" si="132"/>
        <v/>
      </c>
      <c r="C1434" s="73" t="str">
        <f t="shared" si="133"/>
        <v/>
      </c>
      <c r="D1434" s="76" t="str">
        <f t="shared" si="134"/>
        <v/>
      </c>
      <c r="E1434" s="75" t="str">
        <f t="shared" si="135"/>
        <v/>
      </c>
      <c r="F1434" s="75" t="str">
        <f t="shared" si="136"/>
        <v/>
      </c>
      <c r="G1434" s="75" t="str">
        <f t="shared" si="137"/>
        <v/>
      </c>
      <c r="H1434" s="58"/>
      <c r="I1434" s="58"/>
    </row>
    <row r="1435" spans="2:9" ht="15.75" thickBot="1" x14ac:dyDescent="0.3">
      <c r="B1435" s="72" t="str">
        <f t="shared" si="132"/>
        <v/>
      </c>
      <c r="C1435" s="73" t="str">
        <f t="shared" si="133"/>
        <v/>
      </c>
      <c r="D1435" s="76" t="str">
        <f t="shared" si="134"/>
        <v/>
      </c>
      <c r="E1435" s="75" t="str">
        <f t="shared" si="135"/>
        <v/>
      </c>
      <c r="F1435" s="75" t="str">
        <f t="shared" si="136"/>
        <v/>
      </c>
      <c r="G1435" s="75" t="str">
        <f t="shared" si="137"/>
        <v/>
      </c>
      <c r="H1435" s="58"/>
      <c r="I1435" s="58"/>
    </row>
    <row r="1436" spans="2:9" ht="15.75" thickBot="1" x14ac:dyDescent="0.3">
      <c r="B1436" s="72" t="str">
        <f t="shared" si="132"/>
        <v/>
      </c>
      <c r="C1436" s="73" t="str">
        <f t="shared" si="133"/>
        <v/>
      </c>
      <c r="D1436" s="76" t="str">
        <f t="shared" si="134"/>
        <v/>
      </c>
      <c r="E1436" s="75" t="str">
        <f t="shared" si="135"/>
        <v/>
      </c>
      <c r="F1436" s="75" t="str">
        <f t="shared" si="136"/>
        <v/>
      </c>
      <c r="G1436" s="75" t="str">
        <f t="shared" si="137"/>
        <v/>
      </c>
      <c r="H1436" s="58"/>
      <c r="I1436" s="58"/>
    </row>
    <row r="1437" spans="2:9" ht="15.75" thickBot="1" x14ac:dyDescent="0.3">
      <c r="B1437" s="72" t="str">
        <f t="shared" si="132"/>
        <v/>
      </c>
      <c r="C1437" s="73" t="str">
        <f t="shared" si="133"/>
        <v/>
      </c>
      <c r="D1437" s="76" t="str">
        <f t="shared" si="134"/>
        <v/>
      </c>
      <c r="E1437" s="75" t="str">
        <f t="shared" si="135"/>
        <v/>
      </c>
      <c r="F1437" s="75" t="str">
        <f t="shared" si="136"/>
        <v/>
      </c>
      <c r="G1437" s="75" t="str">
        <f t="shared" si="137"/>
        <v/>
      </c>
      <c r="H1437" s="58"/>
      <c r="I1437" s="58"/>
    </row>
    <row r="1438" spans="2:9" ht="15.75" thickBot="1" x14ac:dyDescent="0.3">
      <c r="B1438" s="72" t="str">
        <f t="shared" si="132"/>
        <v/>
      </c>
      <c r="C1438" s="73" t="str">
        <f t="shared" si="133"/>
        <v/>
      </c>
      <c r="D1438" s="76" t="str">
        <f t="shared" si="134"/>
        <v/>
      </c>
      <c r="E1438" s="75" t="str">
        <f t="shared" si="135"/>
        <v/>
      </c>
      <c r="F1438" s="75" t="str">
        <f t="shared" si="136"/>
        <v/>
      </c>
      <c r="G1438" s="75" t="str">
        <f t="shared" si="137"/>
        <v/>
      </c>
      <c r="H1438" s="58"/>
      <c r="I1438" s="58"/>
    </row>
    <row r="1439" spans="2:9" ht="15.75" thickBot="1" x14ac:dyDescent="0.3">
      <c r="B1439" s="72" t="str">
        <f t="shared" si="132"/>
        <v/>
      </c>
      <c r="C1439" s="73" t="str">
        <f t="shared" si="133"/>
        <v/>
      </c>
      <c r="D1439" s="76" t="str">
        <f t="shared" si="134"/>
        <v/>
      </c>
      <c r="E1439" s="75" t="str">
        <f t="shared" si="135"/>
        <v/>
      </c>
      <c r="F1439" s="75" t="str">
        <f t="shared" si="136"/>
        <v/>
      </c>
      <c r="G1439" s="75" t="str">
        <f t="shared" si="137"/>
        <v/>
      </c>
      <c r="H1439" s="58"/>
      <c r="I1439" s="58"/>
    </row>
    <row r="1440" spans="2:9" ht="15.75" thickBot="1" x14ac:dyDescent="0.3">
      <c r="B1440" s="72" t="str">
        <f t="shared" si="132"/>
        <v/>
      </c>
      <c r="C1440" s="73" t="str">
        <f t="shared" si="133"/>
        <v/>
      </c>
      <c r="D1440" s="76" t="str">
        <f t="shared" si="134"/>
        <v/>
      </c>
      <c r="E1440" s="75" t="str">
        <f t="shared" si="135"/>
        <v/>
      </c>
      <c r="F1440" s="75" t="str">
        <f t="shared" si="136"/>
        <v/>
      </c>
      <c r="G1440" s="75" t="str">
        <f t="shared" si="137"/>
        <v/>
      </c>
      <c r="H1440" s="58"/>
      <c r="I1440" s="58"/>
    </row>
    <row r="1441" spans="2:9" ht="15.75" thickBot="1" x14ac:dyDescent="0.3">
      <c r="B1441" s="72" t="str">
        <f t="shared" si="132"/>
        <v/>
      </c>
      <c r="C1441" s="73" t="str">
        <f t="shared" si="133"/>
        <v/>
      </c>
      <c r="D1441" s="76" t="str">
        <f t="shared" si="134"/>
        <v/>
      </c>
      <c r="E1441" s="75" t="str">
        <f t="shared" si="135"/>
        <v/>
      </c>
      <c r="F1441" s="75" t="str">
        <f t="shared" si="136"/>
        <v/>
      </c>
      <c r="G1441" s="75" t="str">
        <f t="shared" si="137"/>
        <v/>
      </c>
      <c r="H1441" s="58"/>
      <c r="I1441" s="58"/>
    </row>
    <row r="1442" spans="2:9" ht="15.75" thickBot="1" x14ac:dyDescent="0.3">
      <c r="B1442" s="72" t="str">
        <f t="shared" si="132"/>
        <v/>
      </c>
      <c r="C1442" s="73" t="str">
        <f t="shared" si="133"/>
        <v/>
      </c>
      <c r="D1442" s="76" t="str">
        <f t="shared" si="134"/>
        <v/>
      </c>
      <c r="E1442" s="75" t="str">
        <f t="shared" si="135"/>
        <v/>
      </c>
      <c r="F1442" s="75" t="str">
        <f t="shared" si="136"/>
        <v/>
      </c>
      <c r="G1442" s="75" t="str">
        <f t="shared" si="137"/>
        <v/>
      </c>
      <c r="H1442" s="58"/>
      <c r="I1442" s="58"/>
    </row>
    <row r="1443" spans="2:9" ht="15.75" thickBot="1" x14ac:dyDescent="0.3">
      <c r="B1443" s="72" t="str">
        <f t="shared" si="132"/>
        <v/>
      </c>
      <c r="C1443" s="73" t="str">
        <f t="shared" si="133"/>
        <v/>
      </c>
      <c r="D1443" s="76" t="str">
        <f t="shared" si="134"/>
        <v/>
      </c>
      <c r="E1443" s="75" t="str">
        <f t="shared" si="135"/>
        <v/>
      </c>
      <c r="F1443" s="75" t="str">
        <f t="shared" si="136"/>
        <v/>
      </c>
      <c r="G1443" s="75" t="str">
        <f t="shared" si="137"/>
        <v/>
      </c>
      <c r="H1443" s="58"/>
      <c r="I1443" s="58"/>
    </row>
    <row r="1444" spans="2:9" ht="15.75" thickBot="1" x14ac:dyDescent="0.3">
      <c r="B1444" s="72" t="str">
        <f t="shared" si="132"/>
        <v/>
      </c>
      <c r="C1444" s="73" t="str">
        <f t="shared" si="133"/>
        <v/>
      </c>
      <c r="D1444" s="76" t="str">
        <f t="shared" si="134"/>
        <v/>
      </c>
      <c r="E1444" s="75" t="str">
        <f t="shared" si="135"/>
        <v/>
      </c>
      <c r="F1444" s="75" t="str">
        <f t="shared" si="136"/>
        <v/>
      </c>
      <c r="G1444" s="75" t="str">
        <f t="shared" si="137"/>
        <v/>
      </c>
      <c r="H1444" s="58"/>
      <c r="I1444" s="58"/>
    </row>
    <row r="1445" spans="2:9" ht="15.75" thickBot="1" x14ac:dyDescent="0.3">
      <c r="B1445" s="72" t="str">
        <f t="shared" si="132"/>
        <v/>
      </c>
      <c r="C1445" s="73" t="str">
        <f t="shared" si="133"/>
        <v/>
      </c>
      <c r="D1445" s="76" t="str">
        <f t="shared" si="134"/>
        <v/>
      </c>
      <c r="E1445" s="75" t="str">
        <f t="shared" si="135"/>
        <v/>
      </c>
      <c r="F1445" s="75" t="str">
        <f t="shared" si="136"/>
        <v/>
      </c>
      <c r="G1445" s="75" t="str">
        <f t="shared" si="137"/>
        <v/>
      </c>
      <c r="H1445" s="58"/>
      <c r="I1445" s="58"/>
    </row>
    <row r="1446" spans="2:9" ht="15.75" thickBot="1" x14ac:dyDescent="0.3">
      <c r="B1446" s="72" t="str">
        <f t="shared" si="132"/>
        <v/>
      </c>
      <c r="C1446" s="73" t="str">
        <f t="shared" si="133"/>
        <v/>
      </c>
      <c r="D1446" s="76" t="str">
        <f t="shared" si="134"/>
        <v/>
      </c>
      <c r="E1446" s="75" t="str">
        <f t="shared" si="135"/>
        <v/>
      </c>
      <c r="F1446" s="75" t="str">
        <f t="shared" si="136"/>
        <v/>
      </c>
      <c r="G1446" s="75" t="str">
        <f t="shared" si="137"/>
        <v/>
      </c>
      <c r="H1446" s="58"/>
      <c r="I1446" s="58"/>
    </row>
    <row r="1447" spans="2:9" ht="15.75" thickBot="1" x14ac:dyDescent="0.3">
      <c r="B1447" s="72" t="str">
        <f t="shared" si="132"/>
        <v/>
      </c>
      <c r="C1447" s="73" t="str">
        <f t="shared" si="133"/>
        <v/>
      </c>
      <c r="D1447" s="76" t="str">
        <f t="shared" si="134"/>
        <v/>
      </c>
      <c r="E1447" s="75" t="str">
        <f t="shared" si="135"/>
        <v/>
      </c>
      <c r="F1447" s="75" t="str">
        <f t="shared" si="136"/>
        <v/>
      </c>
      <c r="G1447" s="75" t="str">
        <f t="shared" si="137"/>
        <v/>
      </c>
      <c r="H1447" s="58"/>
      <c r="I1447" s="58"/>
    </row>
    <row r="1448" spans="2:9" ht="15.75" thickBot="1" x14ac:dyDescent="0.3">
      <c r="B1448" s="72" t="str">
        <f t="shared" si="132"/>
        <v/>
      </c>
      <c r="C1448" s="73" t="str">
        <f t="shared" si="133"/>
        <v/>
      </c>
      <c r="D1448" s="76" t="str">
        <f t="shared" si="134"/>
        <v/>
      </c>
      <c r="E1448" s="75" t="str">
        <f t="shared" si="135"/>
        <v/>
      </c>
      <c r="F1448" s="75" t="str">
        <f t="shared" si="136"/>
        <v/>
      </c>
      <c r="G1448" s="75" t="str">
        <f t="shared" si="137"/>
        <v/>
      </c>
      <c r="H1448" s="58"/>
      <c r="I1448" s="58"/>
    </row>
    <row r="1449" spans="2:9" ht="15.75" thickBot="1" x14ac:dyDescent="0.3">
      <c r="B1449" s="72" t="str">
        <f t="shared" si="132"/>
        <v/>
      </c>
      <c r="C1449" s="73" t="str">
        <f t="shared" si="133"/>
        <v/>
      </c>
      <c r="D1449" s="76" t="str">
        <f t="shared" si="134"/>
        <v/>
      </c>
      <c r="E1449" s="75" t="str">
        <f t="shared" si="135"/>
        <v/>
      </c>
      <c r="F1449" s="75" t="str">
        <f t="shared" si="136"/>
        <v/>
      </c>
      <c r="G1449" s="75" t="str">
        <f t="shared" si="137"/>
        <v/>
      </c>
      <c r="H1449" s="58"/>
      <c r="I1449" s="58"/>
    </row>
    <row r="1450" spans="2:9" ht="15.75" thickBot="1" x14ac:dyDescent="0.3">
      <c r="B1450" s="72" t="str">
        <f t="shared" si="132"/>
        <v/>
      </c>
      <c r="C1450" s="73" t="str">
        <f t="shared" si="133"/>
        <v/>
      </c>
      <c r="D1450" s="76" t="str">
        <f t="shared" si="134"/>
        <v/>
      </c>
      <c r="E1450" s="75" t="str">
        <f t="shared" si="135"/>
        <v/>
      </c>
      <c r="F1450" s="75" t="str">
        <f t="shared" si="136"/>
        <v/>
      </c>
      <c r="G1450" s="75" t="str">
        <f t="shared" si="137"/>
        <v/>
      </c>
      <c r="H1450" s="58"/>
      <c r="I1450" s="58"/>
    </row>
    <row r="1451" spans="2:9" ht="15.75" thickBot="1" x14ac:dyDescent="0.3">
      <c r="B1451" s="72" t="str">
        <f t="shared" si="132"/>
        <v/>
      </c>
      <c r="C1451" s="73" t="str">
        <f t="shared" si="133"/>
        <v/>
      </c>
      <c r="D1451" s="76" t="str">
        <f t="shared" si="134"/>
        <v/>
      </c>
      <c r="E1451" s="75" t="str">
        <f t="shared" si="135"/>
        <v/>
      </c>
      <c r="F1451" s="75" t="str">
        <f t="shared" si="136"/>
        <v/>
      </c>
      <c r="G1451" s="75" t="str">
        <f t="shared" si="137"/>
        <v/>
      </c>
      <c r="H1451" s="58"/>
      <c r="I1451" s="58"/>
    </row>
    <row r="1452" spans="2:9" ht="15.75" thickBot="1" x14ac:dyDescent="0.3">
      <c r="B1452" s="72" t="str">
        <f t="shared" si="132"/>
        <v/>
      </c>
      <c r="C1452" s="73" t="str">
        <f t="shared" si="133"/>
        <v/>
      </c>
      <c r="D1452" s="76" t="str">
        <f t="shared" si="134"/>
        <v/>
      </c>
      <c r="E1452" s="75" t="str">
        <f t="shared" si="135"/>
        <v/>
      </c>
      <c r="F1452" s="75" t="str">
        <f t="shared" si="136"/>
        <v/>
      </c>
      <c r="G1452" s="75" t="str">
        <f t="shared" si="137"/>
        <v/>
      </c>
      <c r="H1452" s="58"/>
      <c r="I1452" s="58"/>
    </row>
    <row r="1453" spans="2:9" ht="15.75" thickBot="1" x14ac:dyDescent="0.3">
      <c r="B1453" s="72" t="str">
        <f t="shared" si="132"/>
        <v/>
      </c>
      <c r="C1453" s="73" t="str">
        <f t="shared" si="133"/>
        <v/>
      </c>
      <c r="D1453" s="76" t="str">
        <f t="shared" si="134"/>
        <v/>
      </c>
      <c r="E1453" s="75" t="str">
        <f t="shared" si="135"/>
        <v/>
      </c>
      <c r="F1453" s="75" t="str">
        <f t="shared" si="136"/>
        <v/>
      </c>
      <c r="G1453" s="75" t="str">
        <f t="shared" si="137"/>
        <v/>
      </c>
      <c r="H1453" s="58"/>
      <c r="I1453" s="58"/>
    </row>
    <row r="1454" spans="2:9" ht="15.75" thickBot="1" x14ac:dyDescent="0.3">
      <c r="B1454" s="72" t="str">
        <f t="shared" si="132"/>
        <v/>
      </c>
      <c r="C1454" s="73" t="str">
        <f t="shared" si="133"/>
        <v/>
      </c>
      <c r="D1454" s="76" t="str">
        <f t="shared" si="134"/>
        <v/>
      </c>
      <c r="E1454" s="75" t="str">
        <f t="shared" si="135"/>
        <v/>
      </c>
      <c r="F1454" s="75" t="str">
        <f t="shared" si="136"/>
        <v/>
      </c>
      <c r="G1454" s="75" t="str">
        <f t="shared" si="137"/>
        <v/>
      </c>
      <c r="H1454" s="58"/>
      <c r="I1454" s="58"/>
    </row>
    <row r="1455" spans="2:9" ht="15.75" thickBot="1" x14ac:dyDescent="0.3">
      <c r="B1455" s="72" t="str">
        <f t="shared" si="132"/>
        <v/>
      </c>
      <c r="C1455" s="73" t="str">
        <f t="shared" si="133"/>
        <v/>
      </c>
      <c r="D1455" s="76" t="str">
        <f t="shared" si="134"/>
        <v/>
      </c>
      <c r="E1455" s="75" t="str">
        <f t="shared" si="135"/>
        <v/>
      </c>
      <c r="F1455" s="75" t="str">
        <f t="shared" si="136"/>
        <v/>
      </c>
      <c r="G1455" s="75" t="str">
        <f t="shared" si="137"/>
        <v/>
      </c>
      <c r="H1455" s="58"/>
      <c r="I1455" s="58"/>
    </row>
    <row r="1456" spans="2:9" ht="15.75" thickBot="1" x14ac:dyDescent="0.3">
      <c r="B1456" s="72" t="str">
        <f t="shared" si="132"/>
        <v/>
      </c>
      <c r="C1456" s="73" t="str">
        <f t="shared" si="133"/>
        <v/>
      </c>
      <c r="D1456" s="76" t="str">
        <f t="shared" si="134"/>
        <v/>
      </c>
      <c r="E1456" s="75" t="str">
        <f t="shared" si="135"/>
        <v/>
      </c>
      <c r="F1456" s="75" t="str">
        <f t="shared" si="136"/>
        <v/>
      </c>
      <c r="G1456" s="75" t="str">
        <f t="shared" si="137"/>
        <v/>
      </c>
      <c r="H1456" s="58"/>
      <c r="I1456" s="58"/>
    </row>
    <row r="1457" spans="2:9" ht="15.75" thickBot="1" x14ac:dyDescent="0.3">
      <c r="B1457" s="72" t="str">
        <f t="shared" si="132"/>
        <v/>
      </c>
      <c r="C1457" s="73" t="str">
        <f t="shared" si="133"/>
        <v/>
      </c>
      <c r="D1457" s="76" t="str">
        <f t="shared" si="134"/>
        <v/>
      </c>
      <c r="E1457" s="75" t="str">
        <f t="shared" si="135"/>
        <v/>
      </c>
      <c r="F1457" s="75" t="str">
        <f t="shared" si="136"/>
        <v/>
      </c>
      <c r="G1457" s="75" t="str">
        <f t="shared" si="137"/>
        <v/>
      </c>
      <c r="H1457" s="58"/>
      <c r="I1457" s="58"/>
    </row>
    <row r="1458" spans="2:9" ht="15.75" thickBot="1" x14ac:dyDescent="0.3">
      <c r="B1458" s="72" t="str">
        <f t="shared" si="132"/>
        <v/>
      </c>
      <c r="C1458" s="73" t="str">
        <f t="shared" si="133"/>
        <v/>
      </c>
      <c r="D1458" s="76" t="str">
        <f t="shared" si="134"/>
        <v/>
      </c>
      <c r="E1458" s="75" t="str">
        <f t="shared" si="135"/>
        <v/>
      </c>
      <c r="F1458" s="75" t="str">
        <f t="shared" si="136"/>
        <v/>
      </c>
      <c r="G1458" s="75" t="str">
        <f t="shared" si="137"/>
        <v/>
      </c>
      <c r="H1458" s="58"/>
      <c r="I1458" s="58"/>
    </row>
    <row r="1459" spans="2:9" ht="15.75" thickBot="1" x14ac:dyDescent="0.3">
      <c r="B1459" s="72" t="str">
        <f t="shared" si="132"/>
        <v/>
      </c>
      <c r="C1459" s="73" t="str">
        <f t="shared" si="133"/>
        <v/>
      </c>
      <c r="D1459" s="76" t="str">
        <f t="shared" si="134"/>
        <v/>
      </c>
      <c r="E1459" s="75" t="str">
        <f t="shared" si="135"/>
        <v/>
      </c>
      <c r="F1459" s="75" t="str">
        <f t="shared" si="136"/>
        <v/>
      </c>
      <c r="G1459" s="75" t="str">
        <f t="shared" si="137"/>
        <v/>
      </c>
      <c r="H1459" s="58"/>
      <c r="I1459" s="58"/>
    </row>
    <row r="1460" spans="2:9" ht="15.75" thickBot="1" x14ac:dyDescent="0.3">
      <c r="B1460" s="72" t="str">
        <f t="shared" si="132"/>
        <v/>
      </c>
      <c r="C1460" s="73" t="str">
        <f t="shared" si="133"/>
        <v/>
      </c>
      <c r="D1460" s="76" t="str">
        <f t="shared" si="134"/>
        <v/>
      </c>
      <c r="E1460" s="75" t="str">
        <f t="shared" si="135"/>
        <v/>
      </c>
      <c r="F1460" s="75" t="str">
        <f t="shared" si="136"/>
        <v/>
      </c>
      <c r="G1460" s="75" t="str">
        <f t="shared" si="137"/>
        <v/>
      </c>
      <c r="H1460" s="58"/>
      <c r="I1460" s="58"/>
    </row>
    <row r="1461" spans="2:9" ht="15.75" thickBot="1" x14ac:dyDescent="0.3">
      <c r="B1461" s="72" t="str">
        <f t="shared" si="132"/>
        <v/>
      </c>
      <c r="C1461" s="73" t="str">
        <f t="shared" si="133"/>
        <v/>
      </c>
      <c r="D1461" s="76" t="str">
        <f t="shared" si="134"/>
        <v/>
      </c>
      <c r="E1461" s="75" t="str">
        <f t="shared" si="135"/>
        <v/>
      </c>
      <c r="F1461" s="75" t="str">
        <f t="shared" si="136"/>
        <v/>
      </c>
      <c r="G1461" s="75" t="str">
        <f t="shared" si="137"/>
        <v/>
      </c>
      <c r="H1461" s="58"/>
      <c r="I1461" s="58"/>
    </row>
    <row r="1462" spans="2:9" ht="15.75" thickBot="1" x14ac:dyDescent="0.3">
      <c r="B1462" s="72" t="str">
        <f t="shared" si="132"/>
        <v/>
      </c>
      <c r="C1462" s="73" t="str">
        <f t="shared" si="133"/>
        <v/>
      </c>
      <c r="D1462" s="76" t="str">
        <f t="shared" si="134"/>
        <v/>
      </c>
      <c r="E1462" s="75" t="str">
        <f t="shared" si="135"/>
        <v/>
      </c>
      <c r="F1462" s="75" t="str">
        <f t="shared" si="136"/>
        <v/>
      </c>
      <c r="G1462" s="75" t="str">
        <f t="shared" si="137"/>
        <v/>
      </c>
      <c r="H1462" s="58"/>
      <c r="I1462" s="58"/>
    </row>
    <row r="1463" spans="2:9" ht="15.75" thickBot="1" x14ac:dyDescent="0.3">
      <c r="B1463" s="72" t="str">
        <f t="shared" si="132"/>
        <v/>
      </c>
      <c r="C1463" s="73" t="str">
        <f t="shared" si="133"/>
        <v/>
      </c>
      <c r="D1463" s="76" t="str">
        <f t="shared" si="134"/>
        <v/>
      </c>
      <c r="E1463" s="75" t="str">
        <f t="shared" si="135"/>
        <v/>
      </c>
      <c r="F1463" s="75" t="str">
        <f t="shared" si="136"/>
        <v/>
      </c>
      <c r="G1463" s="75" t="str">
        <f t="shared" si="137"/>
        <v/>
      </c>
      <c r="H1463" s="58"/>
      <c r="I1463" s="58"/>
    </row>
    <row r="1464" spans="2:9" ht="15.75" thickBot="1" x14ac:dyDescent="0.3">
      <c r="B1464" s="72" t="str">
        <f t="shared" si="132"/>
        <v/>
      </c>
      <c r="C1464" s="73" t="str">
        <f t="shared" si="133"/>
        <v/>
      </c>
      <c r="D1464" s="76" t="str">
        <f t="shared" si="134"/>
        <v/>
      </c>
      <c r="E1464" s="75" t="str">
        <f t="shared" si="135"/>
        <v/>
      </c>
      <c r="F1464" s="75" t="str">
        <f t="shared" si="136"/>
        <v/>
      </c>
      <c r="G1464" s="75" t="str">
        <f t="shared" si="137"/>
        <v/>
      </c>
      <c r="H1464" s="58"/>
      <c r="I1464" s="58"/>
    </row>
    <row r="1465" spans="2:9" ht="15.75" thickBot="1" x14ac:dyDescent="0.3">
      <c r="B1465" s="72" t="str">
        <f t="shared" si="132"/>
        <v/>
      </c>
      <c r="C1465" s="73" t="str">
        <f t="shared" si="133"/>
        <v/>
      </c>
      <c r="D1465" s="76" t="str">
        <f t="shared" si="134"/>
        <v/>
      </c>
      <c r="E1465" s="75" t="str">
        <f t="shared" si="135"/>
        <v/>
      </c>
      <c r="F1465" s="75" t="str">
        <f t="shared" si="136"/>
        <v/>
      </c>
      <c r="G1465" s="75" t="str">
        <f t="shared" si="137"/>
        <v/>
      </c>
      <c r="H1465" s="58"/>
      <c r="I1465" s="58"/>
    </row>
    <row r="1466" spans="2:9" ht="15.75" thickBot="1" x14ac:dyDescent="0.3">
      <c r="B1466" s="72" t="str">
        <f t="shared" si="132"/>
        <v/>
      </c>
      <c r="C1466" s="73" t="str">
        <f t="shared" si="133"/>
        <v/>
      </c>
      <c r="D1466" s="76" t="str">
        <f t="shared" si="134"/>
        <v/>
      </c>
      <c r="E1466" s="75" t="str">
        <f t="shared" si="135"/>
        <v/>
      </c>
      <c r="F1466" s="75" t="str">
        <f t="shared" si="136"/>
        <v/>
      </c>
      <c r="G1466" s="75" t="str">
        <f t="shared" si="137"/>
        <v/>
      </c>
      <c r="H1466" s="58"/>
      <c r="I1466" s="58"/>
    </row>
    <row r="1467" spans="2:9" ht="15.75" thickBot="1" x14ac:dyDescent="0.3">
      <c r="B1467" s="72" t="str">
        <f t="shared" si="132"/>
        <v/>
      </c>
      <c r="C1467" s="73" t="str">
        <f t="shared" si="133"/>
        <v/>
      </c>
      <c r="D1467" s="76" t="str">
        <f t="shared" si="134"/>
        <v/>
      </c>
      <c r="E1467" s="75" t="str">
        <f t="shared" si="135"/>
        <v/>
      </c>
      <c r="F1467" s="75" t="str">
        <f t="shared" si="136"/>
        <v/>
      </c>
      <c r="G1467" s="75" t="str">
        <f t="shared" si="137"/>
        <v/>
      </c>
      <c r="H1467" s="58"/>
      <c r="I1467" s="58"/>
    </row>
    <row r="1468" spans="2:9" ht="15.75" thickBot="1" x14ac:dyDescent="0.3">
      <c r="B1468" s="72" t="str">
        <f t="shared" si="132"/>
        <v/>
      </c>
      <c r="C1468" s="73" t="str">
        <f t="shared" si="133"/>
        <v/>
      </c>
      <c r="D1468" s="76" t="str">
        <f t="shared" si="134"/>
        <v/>
      </c>
      <c r="E1468" s="75" t="str">
        <f t="shared" si="135"/>
        <v/>
      </c>
      <c r="F1468" s="75" t="str">
        <f t="shared" si="136"/>
        <v/>
      </c>
      <c r="G1468" s="75" t="str">
        <f t="shared" si="137"/>
        <v/>
      </c>
      <c r="H1468" s="58"/>
      <c r="I1468" s="58"/>
    </row>
    <row r="1469" spans="2:9" ht="15.75" thickBot="1" x14ac:dyDescent="0.3">
      <c r="B1469" s="72" t="str">
        <f t="shared" si="132"/>
        <v/>
      </c>
      <c r="C1469" s="73" t="str">
        <f t="shared" si="133"/>
        <v/>
      </c>
      <c r="D1469" s="76" t="str">
        <f t="shared" si="134"/>
        <v/>
      </c>
      <c r="E1469" s="75" t="str">
        <f t="shared" si="135"/>
        <v/>
      </c>
      <c r="F1469" s="75" t="str">
        <f t="shared" si="136"/>
        <v/>
      </c>
      <c r="G1469" s="75" t="str">
        <f t="shared" si="137"/>
        <v/>
      </c>
      <c r="H1469" s="58"/>
      <c r="I1469" s="58"/>
    </row>
    <row r="1470" spans="2:9" ht="15.75" thickBot="1" x14ac:dyDescent="0.3">
      <c r="B1470" s="72" t="str">
        <f t="shared" si="132"/>
        <v/>
      </c>
      <c r="C1470" s="73" t="str">
        <f t="shared" si="133"/>
        <v/>
      </c>
      <c r="D1470" s="76" t="str">
        <f t="shared" si="134"/>
        <v/>
      </c>
      <c r="E1470" s="75" t="str">
        <f t="shared" si="135"/>
        <v/>
      </c>
      <c r="F1470" s="75" t="str">
        <f t="shared" si="136"/>
        <v/>
      </c>
      <c r="G1470" s="75" t="str">
        <f t="shared" si="137"/>
        <v/>
      </c>
      <c r="H1470" s="58"/>
      <c r="I1470" s="58"/>
    </row>
    <row r="1471" spans="2:9" ht="15.75" thickBot="1" x14ac:dyDescent="0.3">
      <c r="B1471" s="72" t="str">
        <f t="shared" si="132"/>
        <v/>
      </c>
      <c r="C1471" s="73" t="str">
        <f t="shared" si="133"/>
        <v/>
      </c>
      <c r="D1471" s="76" t="str">
        <f t="shared" si="134"/>
        <v/>
      </c>
      <c r="E1471" s="75" t="str">
        <f t="shared" si="135"/>
        <v/>
      </c>
      <c r="F1471" s="75" t="str">
        <f t="shared" si="136"/>
        <v/>
      </c>
      <c r="G1471" s="75" t="str">
        <f t="shared" si="137"/>
        <v/>
      </c>
      <c r="H1471" s="58"/>
      <c r="I1471" s="58"/>
    </row>
    <row r="1472" spans="2:9" ht="15.75" thickBot="1" x14ac:dyDescent="0.3">
      <c r="B1472" s="72" t="str">
        <f t="shared" si="132"/>
        <v/>
      </c>
      <c r="C1472" s="73" t="str">
        <f t="shared" si="133"/>
        <v/>
      </c>
      <c r="D1472" s="76" t="str">
        <f t="shared" si="134"/>
        <v/>
      </c>
      <c r="E1472" s="75" t="str">
        <f t="shared" si="135"/>
        <v/>
      </c>
      <c r="F1472" s="75" t="str">
        <f t="shared" si="136"/>
        <v/>
      </c>
      <c r="G1472" s="75" t="str">
        <f t="shared" si="137"/>
        <v/>
      </c>
      <c r="H1472" s="58"/>
      <c r="I1472" s="58"/>
    </row>
    <row r="1473" spans="2:9" ht="15.75" thickBot="1" x14ac:dyDescent="0.3">
      <c r="B1473" s="72" t="str">
        <f t="shared" si="132"/>
        <v/>
      </c>
      <c r="C1473" s="73" t="str">
        <f t="shared" si="133"/>
        <v/>
      </c>
      <c r="D1473" s="76" t="str">
        <f t="shared" si="134"/>
        <v/>
      </c>
      <c r="E1473" s="75" t="str">
        <f t="shared" si="135"/>
        <v/>
      </c>
      <c r="F1473" s="75" t="str">
        <f t="shared" si="136"/>
        <v/>
      </c>
      <c r="G1473" s="75" t="str">
        <f t="shared" si="137"/>
        <v/>
      </c>
      <c r="H1473" s="58"/>
      <c r="I1473" s="58"/>
    </row>
    <row r="1474" spans="2:9" ht="15.75" thickBot="1" x14ac:dyDescent="0.3">
      <c r="B1474" s="72" t="str">
        <f t="shared" si="132"/>
        <v/>
      </c>
      <c r="C1474" s="73" t="str">
        <f t="shared" si="133"/>
        <v/>
      </c>
      <c r="D1474" s="76" t="str">
        <f t="shared" si="134"/>
        <v/>
      </c>
      <c r="E1474" s="75" t="str">
        <f t="shared" si="135"/>
        <v/>
      </c>
      <c r="F1474" s="75" t="str">
        <f t="shared" si="136"/>
        <v/>
      </c>
      <c r="G1474" s="75" t="str">
        <f t="shared" si="137"/>
        <v/>
      </c>
      <c r="H1474" s="58"/>
      <c r="I1474" s="58"/>
    </row>
    <row r="1475" spans="2:9" ht="15.75" thickBot="1" x14ac:dyDescent="0.3">
      <c r="B1475" s="72" t="str">
        <f t="shared" si="132"/>
        <v/>
      </c>
      <c r="C1475" s="73" t="str">
        <f t="shared" si="133"/>
        <v/>
      </c>
      <c r="D1475" s="76" t="str">
        <f t="shared" si="134"/>
        <v/>
      </c>
      <c r="E1475" s="75" t="str">
        <f t="shared" si="135"/>
        <v/>
      </c>
      <c r="F1475" s="75" t="str">
        <f t="shared" si="136"/>
        <v/>
      </c>
      <c r="G1475" s="75" t="str">
        <f t="shared" si="137"/>
        <v/>
      </c>
      <c r="H1475" s="58"/>
      <c r="I1475" s="58"/>
    </row>
    <row r="1476" spans="2:9" ht="15.75" thickBot="1" x14ac:dyDescent="0.3">
      <c r="B1476" s="72" t="str">
        <f t="shared" si="132"/>
        <v/>
      </c>
      <c r="C1476" s="73" t="str">
        <f t="shared" si="133"/>
        <v/>
      </c>
      <c r="D1476" s="76" t="str">
        <f t="shared" si="134"/>
        <v/>
      </c>
      <c r="E1476" s="75" t="str">
        <f t="shared" si="135"/>
        <v/>
      </c>
      <c r="F1476" s="75" t="str">
        <f t="shared" si="136"/>
        <v/>
      </c>
      <c r="G1476" s="75" t="str">
        <f t="shared" si="137"/>
        <v/>
      </c>
      <c r="H1476" s="58"/>
      <c r="I1476" s="58"/>
    </row>
    <row r="1477" spans="2:9" ht="15.75" thickBot="1" x14ac:dyDescent="0.3">
      <c r="B1477" s="72" t="str">
        <f t="shared" si="132"/>
        <v/>
      </c>
      <c r="C1477" s="73" t="str">
        <f t="shared" si="133"/>
        <v/>
      </c>
      <c r="D1477" s="76" t="str">
        <f t="shared" si="134"/>
        <v/>
      </c>
      <c r="E1477" s="75" t="str">
        <f t="shared" si="135"/>
        <v/>
      </c>
      <c r="F1477" s="75" t="str">
        <f t="shared" si="136"/>
        <v/>
      </c>
      <c r="G1477" s="75" t="str">
        <f t="shared" si="137"/>
        <v/>
      </c>
      <c r="H1477" s="58"/>
      <c r="I1477" s="58"/>
    </row>
    <row r="1478" spans="2:9" ht="15.75" thickBot="1" x14ac:dyDescent="0.3">
      <c r="B1478" s="72" t="str">
        <f t="shared" si="132"/>
        <v/>
      </c>
      <c r="C1478" s="73" t="str">
        <f t="shared" si="133"/>
        <v/>
      </c>
      <c r="D1478" s="76" t="str">
        <f t="shared" si="134"/>
        <v/>
      </c>
      <c r="E1478" s="75" t="str">
        <f t="shared" si="135"/>
        <v/>
      </c>
      <c r="F1478" s="75" t="str">
        <f t="shared" si="136"/>
        <v/>
      </c>
      <c r="G1478" s="75" t="str">
        <f t="shared" si="137"/>
        <v/>
      </c>
      <c r="H1478" s="58"/>
      <c r="I1478" s="58"/>
    </row>
    <row r="1479" spans="2:9" ht="15.75" thickBot="1" x14ac:dyDescent="0.3">
      <c r="B1479" s="72" t="str">
        <f t="shared" si="132"/>
        <v/>
      </c>
      <c r="C1479" s="73" t="str">
        <f t="shared" si="133"/>
        <v/>
      </c>
      <c r="D1479" s="76" t="str">
        <f t="shared" si="134"/>
        <v/>
      </c>
      <c r="E1479" s="75" t="str">
        <f t="shared" si="135"/>
        <v/>
      </c>
      <c r="F1479" s="75" t="str">
        <f t="shared" si="136"/>
        <v/>
      </c>
      <c r="G1479" s="75" t="str">
        <f t="shared" si="137"/>
        <v/>
      </c>
      <c r="H1479" s="58"/>
      <c r="I1479" s="58"/>
    </row>
    <row r="1480" spans="2:9" ht="15.75" thickBot="1" x14ac:dyDescent="0.3">
      <c r="B1480" s="72" t="str">
        <f t="shared" si="132"/>
        <v/>
      </c>
      <c r="C1480" s="73" t="str">
        <f t="shared" si="133"/>
        <v/>
      </c>
      <c r="D1480" s="76" t="str">
        <f t="shared" si="134"/>
        <v/>
      </c>
      <c r="E1480" s="75" t="str">
        <f t="shared" si="135"/>
        <v/>
      </c>
      <c r="F1480" s="75" t="str">
        <f t="shared" si="136"/>
        <v/>
      </c>
      <c r="G1480" s="75" t="str">
        <f t="shared" si="137"/>
        <v/>
      </c>
      <c r="H1480" s="58"/>
      <c r="I1480" s="58"/>
    </row>
    <row r="1481" spans="2:9" ht="15.75" thickBot="1" x14ac:dyDescent="0.3">
      <c r="B1481" s="72" t="str">
        <f t="shared" si="132"/>
        <v/>
      </c>
      <c r="C1481" s="73" t="str">
        <f t="shared" si="133"/>
        <v/>
      </c>
      <c r="D1481" s="76" t="str">
        <f t="shared" si="134"/>
        <v/>
      </c>
      <c r="E1481" s="75" t="str">
        <f t="shared" si="135"/>
        <v/>
      </c>
      <c r="F1481" s="75" t="str">
        <f t="shared" si="136"/>
        <v/>
      </c>
      <c r="G1481" s="75" t="str">
        <f t="shared" si="137"/>
        <v/>
      </c>
      <c r="H1481" s="58"/>
      <c r="I1481" s="58"/>
    </row>
    <row r="1482" spans="2:9" ht="15.75" thickBot="1" x14ac:dyDescent="0.3">
      <c r="B1482" s="72" t="str">
        <f t="shared" si="132"/>
        <v/>
      </c>
      <c r="C1482" s="73" t="str">
        <f t="shared" si="133"/>
        <v/>
      </c>
      <c r="D1482" s="76" t="str">
        <f t="shared" si="134"/>
        <v/>
      </c>
      <c r="E1482" s="75" t="str">
        <f t="shared" si="135"/>
        <v/>
      </c>
      <c r="F1482" s="75" t="str">
        <f t="shared" si="136"/>
        <v/>
      </c>
      <c r="G1482" s="75" t="str">
        <f t="shared" si="137"/>
        <v/>
      </c>
      <c r="H1482" s="58"/>
      <c r="I1482" s="58"/>
    </row>
    <row r="1483" spans="2:9" ht="15.75" thickBot="1" x14ac:dyDescent="0.3">
      <c r="B1483" s="72" t="str">
        <f t="shared" si="132"/>
        <v/>
      </c>
      <c r="C1483" s="73" t="str">
        <f t="shared" si="133"/>
        <v/>
      </c>
      <c r="D1483" s="76" t="str">
        <f t="shared" si="134"/>
        <v/>
      </c>
      <c r="E1483" s="75" t="str">
        <f t="shared" si="135"/>
        <v/>
      </c>
      <c r="F1483" s="75" t="str">
        <f t="shared" si="136"/>
        <v/>
      </c>
      <c r="G1483" s="75" t="str">
        <f t="shared" si="137"/>
        <v/>
      </c>
      <c r="H1483" s="58"/>
      <c r="I1483" s="58"/>
    </row>
    <row r="1484" spans="2:9" ht="15.75" thickBot="1" x14ac:dyDescent="0.3">
      <c r="B1484" s="72" t="str">
        <f t="shared" si="132"/>
        <v/>
      </c>
      <c r="C1484" s="73" t="str">
        <f t="shared" si="133"/>
        <v/>
      </c>
      <c r="D1484" s="76" t="str">
        <f t="shared" si="134"/>
        <v/>
      </c>
      <c r="E1484" s="75" t="str">
        <f t="shared" si="135"/>
        <v/>
      </c>
      <c r="F1484" s="75" t="str">
        <f t="shared" si="136"/>
        <v/>
      </c>
      <c r="G1484" s="75" t="str">
        <f t="shared" si="137"/>
        <v/>
      </c>
      <c r="H1484" s="58"/>
      <c r="I1484" s="58"/>
    </row>
    <row r="1485" spans="2:9" ht="15.75" thickBot="1" x14ac:dyDescent="0.3">
      <c r="B1485" s="72" t="str">
        <f t="shared" si="132"/>
        <v/>
      </c>
      <c r="C1485" s="73" t="str">
        <f t="shared" si="133"/>
        <v/>
      </c>
      <c r="D1485" s="76" t="str">
        <f t="shared" si="134"/>
        <v/>
      </c>
      <c r="E1485" s="75" t="str">
        <f t="shared" si="135"/>
        <v/>
      </c>
      <c r="F1485" s="75" t="str">
        <f t="shared" si="136"/>
        <v/>
      </c>
      <c r="G1485" s="75" t="str">
        <f t="shared" si="137"/>
        <v/>
      </c>
      <c r="H1485" s="58"/>
      <c r="I1485" s="58"/>
    </row>
    <row r="1486" spans="2:9" ht="15.75" thickBot="1" x14ac:dyDescent="0.3">
      <c r="B1486" s="72" t="str">
        <f t="shared" si="132"/>
        <v/>
      </c>
      <c r="C1486" s="73" t="str">
        <f t="shared" si="133"/>
        <v/>
      </c>
      <c r="D1486" s="76" t="str">
        <f t="shared" si="134"/>
        <v/>
      </c>
      <c r="E1486" s="75" t="str">
        <f t="shared" si="135"/>
        <v/>
      </c>
      <c r="F1486" s="75" t="str">
        <f t="shared" si="136"/>
        <v/>
      </c>
      <c r="G1486" s="75" t="str">
        <f t="shared" si="137"/>
        <v/>
      </c>
      <c r="H1486" s="58"/>
      <c r="I1486" s="58"/>
    </row>
    <row r="1487" spans="2:9" ht="15.75" thickBot="1" x14ac:dyDescent="0.3">
      <c r="B1487" s="72" t="str">
        <f t="shared" si="132"/>
        <v/>
      </c>
      <c r="C1487" s="73" t="str">
        <f t="shared" si="133"/>
        <v/>
      </c>
      <c r="D1487" s="76" t="str">
        <f t="shared" si="134"/>
        <v/>
      </c>
      <c r="E1487" s="75" t="str">
        <f t="shared" si="135"/>
        <v/>
      </c>
      <c r="F1487" s="75" t="str">
        <f t="shared" si="136"/>
        <v/>
      </c>
      <c r="G1487" s="75" t="str">
        <f t="shared" si="137"/>
        <v/>
      </c>
      <c r="H1487" s="58"/>
      <c r="I1487" s="58"/>
    </row>
    <row r="1488" spans="2:9" ht="15.75" thickBot="1" x14ac:dyDescent="0.3">
      <c r="B1488" s="72" t="str">
        <f t="shared" si="132"/>
        <v/>
      </c>
      <c r="C1488" s="73" t="str">
        <f t="shared" si="133"/>
        <v/>
      </c>
      <c r="D1488" s="76" t="str">
        <f t="shared" si="134"/>
        <v/>
      </c>
      <c r="E1488" s="75" t="str">
        <f t="shared" si="135"/>
        <v/>
      </c>
      <c r="F1488" s="75" t="str">
        <f t="shared" si="136"/>
        <v/>
      </c>
      <c r="G1488" s="75" t="str">
        <f t="shared" si="137"/>
        <v/>
      </c>
      <c r="H1488" s="58"/>
      <c r="I1488" s="58"/>
    </row>
    <row r="1489" spans="2:9" ht="15.75" thickBot="1" x14ac:dyDescent="0.3">
      <c r="B1489" s="72" t="str">
        <f t="shared" si="132"/>
        <v/>
      </c>
      <c r="C1489" s="73" t="str">
        <f t="shared" si="133"/>
        <v/>
      </c>
      <c r="D1489" s="76" t="str">
        <f t="shared" si="134"/>
        <v/>
      </c>
      <c r="E1489" s="75" t="str">
        <f t="shared" si="135"/>
        <v/>
      </c>
      <c r="F1489" s="75" t="str">
        <f t="shared" si="136"/>
        <v/>
      </c>
      <c r="G1489" s="75" t="str">
        <f t="shared" si="137"/>
        <v/>
      </c>
      <c r="H1489" s="58"/>
      <c r="I1489" s="58"/>
    </row>
    <row r="1490" spans="2:9" ht="15.75" thickBot="1" x14ac:dyDescent="0.3">
      <c r="B1490" s="72" t="str">
        <f t="shared" si="132"/>
        <v/>
      </c>
      <c r="C1490" s="73" t="str">
        <f t="shared" si="133"/>
        <v/>
      </c>
      <c r="D1490" s="76" t="str">
        <f t="shared" si="134"/>
        <v/>
      </c>
      <c r="E1490" s="75" t="str">
        <f t="shared" si="135"/>
        <v/>
      </c>
      <c r="F1490" s="75" t="str">
        <f t="shared" si="136"/>
        <v/>
      </c>
      <c r="G1490" s="75" t="str">
        <f t="shared" si="137"/>
        <v/>
      </c>
      <c r="H1490" s="58"/>
      <c r="I1490" s="58"/>
    </row>
    <row r="1491" spans="2:9" ht="15.75" thickBot="1" x14ac:dyDescent="0.3">
      <c r="B1491" s="72" t="str">
        <f t="shared" ref="B1491:B1554" si="138">IFERROR(IF(G1490&lt;=0,"",B1490+1),"")</f>
        <v/>
      </c>
      <c r="C1491" s="73" t="str">
        <f t="shared" ref="C1491:C1554" si="139">IF($E$9="End of the Period",IF(B1491="","",IF(OR(payment_frequency="Weekly",payment_frequency="Bi-weekly",payment_frequency="Semi-monthly"),first_payment_date+B1491*VLOOKUP(payment_frequency,periodic_table,2,0),EDATE(first_payment_date,B1491*VLOOKUP(payment_frequency,periodic_table,2,0)))),IF(B1491="","",IF(OR(payment_frequency="Weekly",payment_frequency="Bi-weekly",payment_frequency="Semi-monthly"),first_payment_date+(B1491-1)*VLOOKUP(payment_frequency,periodic_table,2,0),EDATE(first_payment_date,(B1491-1)*VLOOKUP(payment_frequency,periodic_table,2,0)))))</f>
        <v/>
      </c>
      <c r="D1491" s="76" t="str">
        <f t="shared" ref="D1491:D1554" si="140">IF(B1491="","",IF(G1490&lt;payment,G1490*(1+rate),payment))</f>
        <v/>
      </c>
      <c r="E1491" s="75" t="str">
        <f t="shared" ref="E1491:E1554" si="141">IF(AND(payment_type=1,B1491=1),0,IF(B1491="","",G1490*rate))</f>
        <v/>
      </c>
      <c r="F1491" s="75" t="str">
        <f t="shared" si="136"/>
        <v/>
      </c>
      <c r="G1491" s="75" t="str">
        <f t="shared" si="137"/>
        <v/>
      </c>
      <c r="H1491" s="58"/>
      <c r="I1491" s="58"/>
    </row>
    <row r="1492" spans="2:9" ht="15.75" thickBot="1" x14ac:dyDescent="0.3">
      <c r="B1492" s="72" t="str">
        <f t="shared" si="138"/>
        <v/>
      </c>
      <c r="C1492" s="73" t="str">
        <f t="shared" si="139"/>
        <v/>
      </c>
      <c r="D1492" s="76" t="str">
        <f t="shared" si="140"/>
        <v/>
      </c>
      <c r="E1492" s="75" t="str">
        <f t="shared" si="141"/>
        <v/>
      </c>
      <c r="F1492" s="75" t="str">
        <f t="shared" ref="F1492:F1555" si="142">IF(B1492="","",D1492-E1492)</f>
        <v/>
      </c>
      <c r="G1492" s="75" t="str">
        <f t="shared" ref="G1492:G1555" si="143">IFERROR(IF(F1492&lt;=0,"",G1491-F1492),"")</f>
        <v/>
      </c>
      <c r="H1492" s="58"/>
      <c r="I1492" s="58"/>
    </row>
    <row r="1493" spans="2:9" ht="15.75" thickBot="1" x14ac:dyDescent="0.3">
      <c r="B1493" s="72" t="str">
        <f t="shared" si="138"/>
        <v/>
      </c>
      <c r="C1493" s="73" t="str">
        <f t="shared" si="139"/>
        <v/>
      </c>
      <c r="D1493" s="76" t="str">
        <f t="shared" si="140"/>
        <v/>
      </c>
      <c r="E1493" s="75" t="str">
        <f t="shared" si="141"/>
        <v/>
      </c>
      <c r="F1493" s="75" t="str">
        <f t="shared" si="142"/>
        <v/>
      </c>
      <c r="G1493" s="75" t="str">
        <f t="shared" si="143"/>
        <v/>
      </c>
      <c r="H1493" s="58"/>
      <c r="I1493" s="58"/>
    </row>
    <row r="1494" spans="2:9" ht="15.75" thickBot="1" x14ac:dyDescent="0.3">
      <c r="B1494" s="72" t="str">
        <f t="shared" si="138"/>
        <v/>
      </c>
      <c r="C1494" s="73" t="str">
        <f t="shared" si="139"/>
        <v/>
      </c>
      <c r="D1494" s="76" t="str">
        <f t="shared" si="140"/>
        <v/>
      </c>
      <c r="E1494" s="75" t="str">
        <f t="shared" si="141"/>
        <v/>
      </c>
      <c r="F1494" s="75" t="str">
        <f t="shared" si="142"/>
        <v/>
      </c>
      <c r="G1494" s="75" t="str">
        <f t="shared" si="143"/>
        <v/>
      </c>
      <c r="H1494" s="58"/>
      <c r="I1494" s="58"/>
    </row>
    <row r="1495" spans="2:9" ht="15.75" thickBot="1" x14ac:dyDescent="0.3">
      <c r="B1495" s="72" t="str">
        <f t="shared" si="138"/>
        <v/>
      </c>
      <c r="C1495" s="73" t="str">
        <f t="shared" si="139"/>
        <v/>
      </c>
      <c r="D1495" s="76" t="str">
        <f t="shared" si="140"/>
        <v/>
      </c>
      <c r="E1495" s="75" t="str">
        <f t="shared" si="141"/>
        <v/>
      </c>
      <c r="F1495" s="75" t="str">
        <f t="shared" si="142"/>
        <v/>
      </c>
      <c r="G1495" s="75" t="str">
        <f t="shared" si="143"/>
        <v/>
      </c>
      <c r="H1495" s="58"/>
      <c r="I1495" s="58"/>
    </row>
    <row r="1496" spans="2:9" ht="15.75" thickBot="1" x14ac:dyDescent="0.3">
      <c r="B1496" s="72" t="str">
        <f t="shared" si="138"/>
        <v/>
      </c>
      <c r="C1496" s="73" t="str">
        <f t="shared" si="139"/>
        <v/>
      </c>
      <c r="D1496" s="76" t="str">
        <f t="shared" si="140"/>
        <v/>
      </c>
      <c r="E1496" s="75" t="str">
        <f t="shared" si="141"/>
        <v/>
      </c>
      <c r="F1496" s="75" t="str">
        <f t="shared" si="142"/>
        <v/>
      </c>
      <c r="G1496" s="75" t="str">
        <f t="shared" si="143"/>
        <v/>
      </c>
      <c r="H1496" s="58"/>
      <c r="I1496" s="58"/>
    </row>
    <row r="1497" spans="2:9" ht="15.75" thickBot="1" x14ac:dyDescent="0.3">
      <c r="B1497" s="72" t="str">
        <f t="shared" si="138"/>
        <v/>
      </c>
      <c r="C1497" s="73" t="str">
        <f t="shared" si="139"/>
        <v/>
      </c>
      <c r="D1497" s="76" t="str">
        <f t="shared" si="140"/>
        <v/>
      </c>
      <c r="E1497" s="75" t="str">
        <f t="shared" si="141"/>
        <v/>
      </c>
      <c r="F1497" s="75" t="str">
        <f t="shared" si="142"/>
        <v/>
      </c>
      <c r="G1497" s="75" t="str">
        <f t="shared" si="143"/>
        <v/>
      </c>
      <c r="H1497" s="58"/>
      <c r="I1497" s="58"/>
    </row>
    <row r="1498" spans="2:9" ht="15.75" thickBot="1" x14ac:dyDescent="0.3">
      <c r="B1498" s="72" t="str">
        <f t="shared" si="138"/>
        <v/>
      </c>
      <c r="C1498" s="73" t="str">
        <f t="shared" si="139"/>
        <v/>
      </c>
      <c r="D1498" s="76" t="str">
        <f t="shared" si="140"/>
        <v/>
      </c>
      <c r="E1498" s="75" t="str">
        <f t="shared" si="141"/>
        <v/>
      </c>
      <c r="F1498" s="75" t="str">
        <f t="shared" si="142"/>
        <v/>
      </c>
      <c r="G1498" s="75" t="str">
        <f t="shared" si="143"/>
        <v/>
      </c>
      <c r="H1498" s="58"/>
      <c r="I1498" s="58"/>
    </row>
    <row r="1499" spans="2:9" ht="15.75" thickBot="1" x14ac:dyDescent="0.3">
      <c r="B1499" s="72" t="str">
        <f t="shared" si="138"/>
        <v/>
      </c>
      <c r="C1499" s="73" t="str">
        <f t="shared" si="139"/>
        <v/>
      </c>
      <c r="D1499" s="76" t="str">
        <f t="shared" si="140"/>
        <v/>
      </c>
      <c r="E1499" s="75" t="str">
        <f t="shared" si="141"/>
        <v/>
      </c>
      <c r="F1499" s="75" t="str">
        <f t="shared" si="142"/>
        <v/>
      </c>
      <c r="G1499" s="75" t="str">
        <f t="shared" si="143"/>
        <v/>
      </c>
      <c r="H1499" s="58"/>
      <c r="I1499" s="58"/>
    </row>
    <row r="1500" spans="2:9" ht="15.75" thickBot="1" x14ac:dyDescent="0.3">
      <c r="B1500" s="72" t="str">
        <f t="shared" si="138"/>
        <v/>
      </c>
      <c r="C1500" s="73" t="str">
        <f t="shared" si="139"/>
        <v/>
      </c>
      <c r="D1500" s="76" t="str">
        <f t="shared" si="140"/>
        <v/>
      </c>
      <c r="E1500" s="75" t="str">
        <f t="shared" si="141"/>
        <v/>
      </c>
      <c r="F1500" s="75" t="str">
        <f t="shared" si="142"/>
        <v/>
      </c>
      <c r="G1500" s="75" t="str">
        <f t="shared" si="143"/>
        <v/>
      </c>
      <c r="H1500" s="58"/>
      <c r="I1500" s="58"/>
    </row>
    <row r="1501" spans="2:9" ht="15.75" thickBot="1" x14ac:dyDescent="0.3">
      <c r="B1501" s="72" t="str">
        <f t="shared" si="138"/>
        <v/>
      </c>
      <c r="C1501" s="73" t="str">
        <f t="shared" si="139"/>
        <v/>
      </c>
      <c r="D1501" s="76" t="str">
        <f t="shared" si="140"/>
        <v/>
      </c>
      <c r="E1501" s="75" t="str">
        <f t="shared" si="141"/>
        <v/>
      </c>
      <c r="F1501" s="75" t="str">
        <f t="shared" si="142"/>
        <v/>
      </c>
      <c r="G1501" s="75" t="str">
        <f t="shared" si="143"/>
        <v/>
      </c>
      <c r="H1501" s="58"/>
      <c r="I1501" s="58"/>
    </row>
    <row r="1502" spans="2:9" ht="15.75" thickBot="1" x14ac:dyDescent="0.3">
      <c r="B1502" s="72" t="str">
        <f t="shared" si="138"/>
        <v/>
      </c>
      <c r="C1502" s="73" t="str">
        <f t="shared" si="139"/>
        <v/>
      </c>
      <c r="D1502" s="76" t="str">
        <f t="shared" si="140"/>
        <v/>
      </c>
      <c r="E1502" s="75" t="str">
        <f t="shared" si="141"/>
        <v/>
      </c>
      <c r="F1502" s="75" t="str">
        <f t="shared" si="142"/>
        <v/>
      </c>
      <c r="G1502" s="75" t="str">
        <f t="shared" si="143"/>
        <v/>
      </c>
      <c r="H1502" s="58"/>
      <c r="I1502" s="58"/>
    </row>
    <row r="1503" spans="2:9" ht="15.75" thickBot="1" x14ac:dyDescent="0.3">
      <c r="B1503" s="72" t="str">
        <f t="shared" si="138"/>
        <v/>
      </c>
      <c r="C1503" s="73" t="str">
        <f t="shared" si="139"/>
        <v/>
      </c>
      <c r="D1503" s="76" t="str">
        <f t="shared" si="140"/>
        <v/>
      </c>
      <c r="E1503" s="75" t="str">
        <f t="shared" si="141"/>
        <v/>
      </c>
      <c r="F1503" s="75" t="str">
        <f t="shared" si="142"/>
        <v/>
      </c>
      <c r="G1503" s="75" t="str">
        <f t="shared" si="143"/>
        <v/>
      </c>
      <c r="H1503" s="58"/>
      <c r="I1503" s="58"/>
    </row>
    <row r="1504" spans="2:9" ht="15.75" thickBot="1" x14ac:dyDescent="0.3">
      <c r="B1504" s="72" t="str">
        <f t="shared" si="138"/>
        <v/>
      </c>
      <c r="C1504" s="73" t="str">
        <f t="shared" si="139"/>
        <v/>
      </c>
      <c r="D1504" s="76" t="str">
        <f t="shared" si="140"/>
        <v/>
      </c>
      <c r="E1504" s="75" t="str">
        <f t="shared" si="141"/>
        <v/>
      </c>
      <c r="F1504" s="75" t="str">
        <f t="shared" si="142"/>
        <v/>
      </c>
      <c r="G1504" s="75" t="str">
        <f t="shared" si="143"/>
        <v/>
      </c>
      <c r="H1504" s="58"/>
      <c r="I1504" s="58"/>
    </row>
    <row r="1505" spans="2:9" ht="15.75" thickBot="1" x14ac:dyDescent="0.3">
      <c r="B1505" s="72" t="str">
        <f t="shared" si="138"/>
        <v/>
      </c>
      <c r="C1505" s="73" t="str">
        <f t="shared" si="139"/>
        <v/>
      </c>
      <c r="D1505" s="76" t="str">
        <f t="shared" si="140"/>
        <v/>
      </c>
      <c r="E1505" s="75" t="str">
        <f t="shared" si="141"/>
        <v/>
      </c>
      <c r="F1505" s="75" t="str">
        <f t="shared" si="142"/>
        <v/>
      </c>
      <c r="G1505" s="75" t="str">
        <f t="shared" si="143"/>
        <v/>
      </c>
      <c r="H1505" s="58"/>
      <c r="I1505" s="58"/>
    </row>
    <row r="1506" spans="2:9" ht="15.75" thickBot="1" x14ac:dyDescent="0.3">
      <c r="B1506" s="72" t="str">
        <f t="shared" si="138"/>
        <v/>
      </c>
      <c r="C1506" s="73" t="str">
        <f t="shared" si="139"/>
        <v/>
      </c>
      <c r="D1506" s="76" t="str">
        <f t="shared" si="140"/>
        <v/>
      </c>
      <c r="E1506" s="75" t="str">
        <f t="shared" si="141"/>
        <v/>
      </c>
      <c r="F1506" s="75" t="str">
        <f t="shared" si="142"/>
        <v/>
      </c>
      <c r="G1506" s="75" t="str">
        <f t="shared" si="143"/>
        <v/>
      </c>
      <c r="H1506" s="58"/>
      <c r="I1506" s="58"/>
    </row>
    <row r="1507" spans="2:9" ht="15.75" thickBot="1" x14ac:dyDescent="0.3">
      <c r="B1507" s="72" t="str">
        <f t="shared" si="138"/>
        <v/>
      </c>
      <c r="C1507" s="73" t="str">
        <f t="shared" si="139"/>
        <v/>
      </c>
      <c r="D1507" s="76" t="str">
        <f t="shared" si="140"/>
        <v/>
      </c>
      <c r="E1507" s="75" t="str">
        <f t="shared" si="141"/>
        <v/>
      </c>
      <c r="F1507" s="75" t="str">
        <f t="shared" si="142"/>
        <v/>
      </c>
      <c r="G1507" s="75" t="str">
        <f t="shared" si="143"/>
        <v/>
      </c>
      <c r="H1507" s="58"/>
      <c r="I1507" s="58"/>
    </row>
    <row r="1508" spans="2:9" ht="15.75" thickBot="1" x14ac:dyDescent="0.3">
      <c r="B1508" s="72" t="str">
        <f t="shared" si="138"/>
        <v/>
      </c>
      <c r="C1508" s="73" t="str">
        <f t="shared" si="139"/>
        <v/>
      </c>
      <c r="D1508" s="76" t="str">
        <f t="shared" si="140"/>
        <v/>
      </c>
      <c r="E1508" s="75" t="str">
        <f t="shared" si="141"/>
        <v/>
      </c>
      <c r="F1508" s="75" t="str">
        <f t="shared" si="142"/>
        <v/>
      </c>
      <c r="G1508" s="75" t="str">
        <f t="shared" si="143"/>
        <v/>
      </c>
      <c r="H1508" s="58"/>
      <c r="I1508" s="58"/>
    </row>
    <row r="1509" spans="2:9" ht="15.75" thickBot="1" x14ac:dyDescent="0.3">
      <c r="B1509" s="72" t="str">
        <f t="shared" si="138"/>
        <v/>
      </c>
      <c r="C1509" s="73" t="str">
        <f t="shared" si="139"/>
        <v/>
      </c>
      <c r="D1509" s="76" t="str">
        <f t="shared" si="140"/>
        <v/>
      </c>
      <c r="E1509" s="75" t="str">
        <f t="shared" si="141"/>
        <v/>
      </c>
      <c r="F1509" s="75" t="str">
        <f t="shared" si="142"/>
        <v/>
      </c>
      <c r="G1509" s="75" t="str">
        <f t="shared" si="143"/>
        <v/>
      </c>
      <c r="H1509" s="58"/>
      <c r="I1509" s="58"/>
    </row>
    <row r="1510" spans="2:9" ht="15.75" thickBot="1" x14ac:dyDescent="0.3">
      <c r="B1510" s="72" t="str">
        <f t="shared" si="138"/>
        <v/>
      </c>
      <c r="C1510" s="73" t="str">
        <f t="shared" si="139"/>
        <v/>
      </c>
      <c r="D1510" s="76" t="str">
        <f t="shared" si="140"/>
        <v/>
      </c>
      <c r="E1510" s="75" t="str">
        <f t="shared" si="141"/>
        <v/>
      </c>
      <c r="F1510" s="75" t="str">
        <f t="shared" si="142"/>
        <v/>
      </c>
      <c r="G1510" s="75" t="str">
        <f t="shared" si="143"/>
        <v/>
      </c>
      <c r="H1510" s="58"/>
      <c r="I1510" s="58"/>
    </row>
    <row r="1511" spans="2:9" ht="15.75" thickBot="1" x14ac:dyDescent="0.3">
      <c r="B1511" s="72" t="str">
        <f t="shared" si="138"/>
        <v/>
      </c>
      <c r="C1511" s="73" t="str">
        <f t="shared" si="139"/>
        <v/>
      </c>
      <c r="D1511" s="76" t="str">
        <f t="shared" si="140"/>
        <v/>
      </c>
      <c r="E1511" s="75" t="str">
        <f t="shared" si="141"/>
        <v/>
      </c>
      <c r="F1511" s="75" t="str">
        <f t="shared" si="142"/>
        <v/>
      </c>
      <c r="G1511" s="75" t="str">
        <f t="shared" si="143"/>
        <v/>
      </c>
      <c r="H1511" s="58"/>
      <c r="I1511" s="58"/>
    </row>
    <row r="1512" spans="2:9" ht="15.75" thickBot="1" x14ac:dyDescent="0.3">
      <c r="B1512" s="72" t="str">
        <f t="shared" si="138"/>
        <v/>
      </c>
      <c r="C1512" s="73" t="str">
        <f t="shared" si="139"/>
        <v/>
      </c>
      <c r="D1512" s="76" t="str">
        <f t="shared" si="140"/>
        <v/>
      </c>
      <c r="E1512" s="75" t="str">
        <f t="shared" si="141"/>
        <v/>
      </c>
      <c r="F1512" s="75" t="str">
        <f t="shared" si="142"/>
        <v/>
      </c>
      <c r="G1512" s="75" t="str">
        <f t="shared" si="143"/>
        <v/>
      </c>
      <c r="H1512" s="58"/>
      <c r="I1512" s="58"/>
    </row>
    <row r="1513" spans="2:9" ht="15.75" thickBot="1" x14ac:dyDescent="0.3">
      <c r="B1513" s="72" t="str">
        <f t="shared" si="138"/>
        <v/>
      </c>
      <c r="C1513" s="73" t="str">
        <f t="shared" si="139"/>
        <v/>
      </c>
      <c r="D1513" s="76" t="str">
        <f t="shared" si="140"/>
        <v/>
      </c>
      <c r="E1513" s="75" t="str">
        <f t="shared" si="141"/>
        <v/>
      </c>
      <c r="F1513" s="75" t="str">
        <f t="shared" si="142"/>
        <v/>
      </c>
      <c r="G1513" s="75" t="str">
        <f t="shared" si="143"/>
        <v/>
      </c>
      <c r="H1513" s="58"/>
      <c r="I1513" s="58"/>
    </row>
    <row r="1514" spans="2:9" ht="15.75" thickBot="1" x14ac:dyDescent="0.3">
      <c r="B1514" s="72" t="str">
        <f t="shared" si="138"/>
        <v/>
      </c>
      <c r="C1514" s="73" t="str">
        <f t="shared" si="139"/>
        <v/>
      </c>
      <c r="D1514" s="76" t="str">
        <f t="shared" si="140"/>
        <v/>
      </c>
      <c r="E1514" s="75" t="str">
        <f t="shared" si="141"/>
        <v/>
      </c>
      <c r="F1514" s="75" t="str">
        <f t="shared" si="142"/>
        <v/>
      </c>
      <c r="G1514" s="75" t="str">
        <f t="shared" si="143"/>
        <v/>
      </c>
      <c r="H1514" s="58"/>
      <c r="I1514" s="58"/>
    </row>
    <row r="1515" spans="2:9" ht="15.75" thickBot="1" x14ac:dyDescent="0.3">
      <c r="B1515" s="72" t="str">
        <f t="shared" si="138"/>
        <v/>
      </c>
      <c r="C1515" s="73" t="str">
        <f t="shared" si="139"/>
        <v/>
      </c>
      <c r="D1515" s="76" t="str">
        <f t="shared" si="140"/>
        <v/>
      </c>
      <c r="E1515" s="75" t="str">
        <f t="shared" si="141"/>
        <v/>
      </c>
      <c r="F1515" s="75" t="str">
        <f t="shared" si="142"/>
        <v/>
      </c>
      <c r="G1515" s="75" t="str">
        <f t="shared" si="143"/>
        <v/>
      </c>
      <c r="H1515" s="58"/>
      <c r="I1515" s="58"/>
    </row>
    <row r="1516" spans="2:9" ht="15.75" thickBot="1" x14ac:dyDescent="0.3">
      <c r="B1516" s="72" t="str">
        <f t="shared" si="138"/>
        <v/>
      </c>
      <c r="C1516" s="73" t="str">
        <f t="shared" si="139"/>
        <v/>
      </c>
      <c r="D1516" s="76" t="str">
        <f t="shared" si="140"/>
        <v/>
      </c>
      <c r="E1516" s="75" t="str">
        <f t="shared" si="141"/>
        <v/>
      </c>
      <c r="F1516" s="75" t="str">
        <f t="shared" si="142"/>
        <v/>
      </c>
      <c r="G1516" s="75" t="str">
        <f t="shared" si="143"/>
        <v/>
      </c>
      <c r="H1516" s="58"/>
      <c r="I1516" s="58"/>
    </row>
    <row r="1517" spans="2:9" ht="15.75" thickBot="1" x14ac:dyDescent="0.3">
      <c r="B1517" s="72" t="str">
        <f t="shared" si="138"/>
        <v/>
      </c>
      <c r="C1517" s="73" t="str">
        <f t="shared" si="139"/>
        <v/>
      </c>
      <c r="D1517" s="76" t="str">
        <f t="shared" si="140"/>
        <v/>
      </c>
      <c r="E1517" s="75" t="str">
        <f t="shared" si="141"/>
        <v/>
      </c>
      <c r="F1517" s="75" t="str">
        <f t="shared" si="142"/>
        <v/>
      </c>
      <c r="G1517" s="75" t="str">
        <f t="shared" si="143"/>
        <v/>
      </c>
      <c r="H1517" s="58"/>
      <c r="I1517" s="58"/>
    </row>
    <row r="1518" spans="2:9" ht="15.75" thickBot="1" x14ac:dyDescent="0.3">
      <c r="B1518" s="72" t="str">
        <f t="shared" si="138"/>
        <v/>
      </c>
      <c r="C1518" s="73" t="str">
        <f t="shared" si="139"/>
        <v/>
      </c>
      <c r="D1518" s="76" t="str">
        <f t="shared" si="140"/>
        <v/>
      </c>
      <c r="E1518" s="75" t="str">
        <f t="shared" si="141"/>
        <v/>
      </c>
      <c r="F1518" s="75" t="str">
        <f t="shared" si="142"/>
        <v/>
      </c>
      <c r="G1518" s="75" t="str">
        <f t="shared" si="143"/>
        <v/>
      </c>
      <c r="H1518" s="58"/>
      <c r="I1518" s="58"/>
    </row>
    <row r="1519" spans="2:9" ht="15.75" thickBot="1" x14ac:dyDescent="0.3">
      <c r="B1519" s="72" t="str">
        <f t="shared" si="138"/>
        <v/>
      </c>
      <c r="C1519" s="73" t="str">
        <f t="shared" si="139"/>
        <v/>
      </c>
      <c r="D1519" s="76" t="str">
        <f t="shared" si="140"/>
        <v/>
      </c>
      <c r="E1519" s="75" t="str">
        <f t="shared" si="141"/>
        <v/>
      </c>
      <c r="F1519" s="75" t="str">
        <f t="shared" si="142"/>
        <v/>
      </c>
      <c r="G1519" s="75" t="str">
        <f t="shared" si="143"/>
        <v/>
      </c>
      <c r="H1519" s="58"/>
      <c r="I1519" s="58"/>
    </row>
    <row r="1520" spans="2:9" ht="15.75" thickBot="1" x14ac:dyDescent="0.3">
      <c r="B1520" s="72" t="str">
        <f t="shared" si="138"/>
        <v/>
      </c>
      <c r="C1520" s="73" t="str">
        <f t="shared" si="139"/>
        <v/>
      </c>
      <c r="D1520" s="76" t="str">
        <f t="shared" si="140"/>
        <v/>
      </c>
      <c r="E1520" s="75" t="str">
        <f t="shared" si="141"/>
        <v/>
      </c>
      <c r="F1520" s="75" t="str">
        <f t="shared" si="142"/>
        <v/>
      </c>
      <c r="G1520" s="75" t="str">
        <f t="shared" si="143"/>
        <v/>
      </c>
      <c r="H1520" s="58"/>
      <c r="I1520" s="58"/>
    </row>
    <row r="1521" spans="2:9" ht="15.75" thickBot="1" x14ac:dyDescent="0.3">
      <c r="B1521" s="72" t="str">
        <f t="shared" si="138"/>
        <v/>
      </c>
      <c r="C1521" s="73" t="str">
        <f t="shared" si="139"/>
        <v/>
      </c>
      <c r="D1521" s="76" t="str">
        <f t="shared" si="140"/>
        <v/>
      </c>
      <c r="E1521" s="75" t="str">
        <f t="shared" si="141"/>
        <v/>
      </c>
      <c r="F1521" s="75" t="str">
        <f t="shared" si="142"/>
        <v/>
      </c>
      <c r="G1521" s="75" t="str">
        <f t="shared" si="143"/>
        <v/>
      </c>
      <c r="H1521" s="58"/>
      <c r="I1521" s="58"/>
    </row>
    <row r="1522" spans="2:9" ht="15.75" thickBot="1" x14ac:dyDescent="0.3">
      <c r="B1522" s="72" t="str">
        <f t="shared" si="138"/>
        <v/>
      </c>
      <c r="C1522" s="73" t="str">
        <f t="shared" si="139"/>
        <v/>
      </c>
      <c r="D1522" s="76" t="str">
        <f t="shared" si="140"/>
        <v/>
      </c>
      <c r="E1522" s="75" t="str">
        <f t="shared" si="141"/>
        <v/>
      </c>
      <c r="F1522" s="75" t="str">
        <f t="shared" si="142"/>
        <v/>
      </c>
      <c r="G1522" s="75" t="str">
        <f t="shared" si="143"/>
        <v/>
      </c>
      <c r="H1522" s="58"/>
      <c r="I1522" s="58"/>
    </row>
    <row r="1523" spans="2:9" ht="15.75" thickBot="1" x14ac:dyDescent="0.3">
      <c r="B1523" s="72" t="str">
        <f t="shared" si="138"/>
        <v/>
      </c>
      <c r="C1523" s="73" t="str">
        <f t="shared" si="139"/>
        <v/>
      </c>
      <c r="D1523" s="76" t="str">
        <f t="shared" si="140"/>
        <v/>
      </c>
      <c r="E1523" s="75" t="str">
        <f t="shared" si="141"/>
        <v/>
      </c>
      <c r="F1523" s="75" t="str">
        <f t="shared" si="142"/>
        <v/>
      </c>
      <c r="G1523" s="75" t="str">
        <f t="shared" si="143"/>
        <v/>
      </c>
      <c r="H1523" s="58"/>
      <c r="I1523" s="58"/>
    </row>
    <row r="1524" spans="2:9" ht="15.75" thickBot="1" x14ac:dyDescent="0.3">
      <c r="B1524" s="72" t="str">
        <f t="shared" si="138"/>
        <v/>
      </c>
      <c r="C1524" s="73" t="str">
        <f t="shared" si="139"/>
        <v/>
      </c>
      <c r="D1524" s="76" t="str">
        <f t="shared" si="140"/>
        <v/>
      </c>
      <c r="E1524" s="75" t="str">
        <f t="shared" si="141"/>
        <v/>
      </c>
      <c r="F1524" s="75" t="str">
        <f t="shared" si="142"/>
        <v/>
      </c>
      <c r="G1524" s="75" t="str">
        <f t="shared" si="143"/>
        <v/>
      </c>
      <c r="H1524" s="58"/>
      <c r="I1524" s="58"/>
    </row>
    <row r="1525" spans="2:9" ht="15.75" thickBot="1" x14ac:dyDescent="0.3">
      <c r="B1525" s="72" t="str">
        <f t="shared" si="138"/>
        <v/>
      </c>
      <c r="C1525" s="73" t="str">
        <f t="shared" si="139"/>
        <v/>
      </c>
      <c r="D1525" s="76" t="str">
        <f t="shared" si="140"/>
        <v/>
      </c>
      <c r="E1525" s="75" t="str">
        <f t="shared" si="141"/>
        <v/>
      </c>
      <c r="F1525" s="75" t="str">
        <f t="shared" si="142"/>
        <v/>
      </c>
      <c r="G1525" s="75" t="str">
        <f t="shared" si="143"/>
        <v/>
      </c>
      <c r="H1525" s="58"/>
      <c r="I1525" s="58"/>
    </row>
    <row r="1526" spans="2:9" ht="15.75" thickBot="1" x14ac:dyDescent="0.3">
      <c r="B1526" s="72" t="str">
        <f t="shared" si="138"/>
        <v/>
      </c>
      <c r="C1526" s="73" t="str">
        <f t="shared" si="139"/>
        <v/>
      </c>
      <c r="D1526" s="76" t="str">
        <f t="shared" si="140"/>
        <v/>
      </c>
      <c r="E1526" s="75" t="str">
        <f t="shared" si="141"/>
        <v/>
      </c>
      <c r="F1526" s="75" t="str">
        <f t="shared" si="142"/>
        <v/>
      </c>
      <c r="G1526" s="75" t="str">
        <f t="shared" si="143"/>
        <v/>
      </c>
      <c r="H1526" s="58"/>
      <c r="I1526" s="58"/>
    </row>
    <row r="1527" spans="2:9" ht="15.75" thickBot="1" x14ac:dyDescent="0.3">
      <c r="B1527" s="72" t="str">
        <f t="shared" si="138"/>
        <v/>
      </c>
      <c r="C1527" s="73" t="str">
        <f t="shared" si="139"/>
        <v/>
      </c>
      <c r="D1527" s="76" t="str">
        <f t="shared" si="140"/>
        <v/>
      </c>
      <c r="E1527" s="75" t="str">
        <f t="shared" si="141"/>
        <v/>
      </c>
      <c r="F1527" s="75" t="str">
        <f t="shared" si="142"/>
        <v/>
      </c>
      <c r="G1527" s="75" t="str">
        <f t="shared" si="143"/>
        <v/>
      </c>
      <c r="H1527" s="58"/>
      <c r="I1527" s="58"/>
    </row>
    <row r="1528" spans="2:9" ht="15.75" thickBot="1" x14ac:dyDescent="0.3">
      <c r="B1528" s="72" t="str">
        <f t="shared" si="138"/>
        <v/>
      </c>
      <c r="C1528" s="73" t="str">
        <f t="shared" si="139"/>
        <v/>
      </c>
      <c r="D1528" s="76" t="str">
        <f t="shared" si="140"/>
        <v/>
      </c>
      <c r="E1528" s="75" t="str">
        <f t="shared" si="141"/>
        <v/>
      </c>
      <c r="F1528" s="75" t="str">
        <f t="shared" si="142"/>
        <v/>
      </c>
      <c r="G1528" s="75" t="str">
        <f t="shared" si="143"/>
        <v/>
      </c>
      <c r="H1528" s="58"/>
      <c r="I1528" s="58"/>
    </row>
    <row r="1529" spans="2:9" ht="15.75" thickBot="1" x14ac:dyDescent="0.3">
      <c r="B1529" s="72" t="str">
        <f t="shared" si="138"/>
        <v/>
      </c>
      <c r="C1529" s="73" t="str">
        <f t="shared" si="139"/>
        <v/>
      </c>
      <c r="D1529" s="76" t="str">
        <f t="shared" si="140"/>
        <v/>
      </c>
      <c r="E1529" s="75" t="str">
        <f t="shared" si="141"/>
        <v/>
      </c>
      <c r="F1529" s="75" t="str">
        <f t="shared" si="142"/>
        <v/>
      </c>
      <c r="G1529" s="75" t="str">
        <f t="shared" si="143"/>
        <v/>
      </c>
      <c r="H1529" s="58"/>
      <c r="I1529" s="58"/>
    </row>
    <row r="1530" spans="2:9" ht="15.75" thickBot="1" x14ac:dyDescent="0.3">
      <c r="B1530" s="72" t="str">
        <f t="shared" si="138"/>
        <v/>
      </c>
      <c r="C1530" s="73" t="str">
        <f t="shared" si="139"/>
        <v/>
      </c>
      <c r="D1530" s="76" t="str">
        <f t="shared" si="140"/>
        <v/>
      </c>
      <c r="E1530" s="75" t="str">
        <f t="shared" si="141"/>
        <v/>
      </c>
      <c r="F1530" s="75" t="str">
        <f t="shared" si="142"/>
        <v/>
      </c>
      <c r="G1530" s="75" t="str">
        <f t="shared" si="143"/>
        <v/>
      </c>
      <c r="H1530" s="58"/>
      <c r="I1530" s="58"/>
    </row>
    <row r="1531" spans="2:9" ht="15.75" thickBot="1" x14ac:dyDescent="0.3">
      <c r="B1531" s="72" t="str">
        <f t="shared" si="138"/>
        <v/>
      </c>
      <c r="C1531" s="73" t="str">
        <f t="shared" si="139"/>
        <v/>
      </c>
      <c r="D1531" s="76" t="str">
        <f t="shared" si="140"/>
        <v/>
      </c>
      <c r="E1531" s="75" t="str">
        <f t="shared" si="141"/>
        <v/>
      </c>
      <c r="F1531" s="75" t="str">
        <f t="shared" si="142"/>
        <v/>
      </c>
      <c r="G1531" s="75" t="str">
        <f t="shared" si="143"/>
        <v/>
      </c>
      <c r="H1531" s="58"/>
      <c r="I1531" s="58"/>
    </row>
    <row r="1532" spans="2:9" ht="15.75" thickBot="1" x14ac:dyDescent="0.3">
      <c r="B1532" s="72" t="str">
        <f t="shared" si="138"/>
        <v/>
      </c>
      <c r="C1532" s="73" t="str">
        <f t="shared" si="139"/>
        <v/>
      </c>
      <c r="D1532" s="76" t="str">
        <f t="shared" si="140"/>
        <v/>
      </c>
      <c r="E1532" s="75" t="str">
        <f t="shared" si="141"/>
        <v/>
      </c>
      <c r="F1532" s="75" t="str">
        <f t="shared" si="142"/>
        <v/>
      </c>
      <c r="G1532" s="75" t="str">
        <f t="shared" si="143"/>
        <v/>
      </c>
      <c r="H1532" s="58"/>
      <c r="I1532" s="58"/>
    </row>
    <row r="1533" spans="2:9" ht="15.75" thickBot="1" x14ac:dyDescent="0.3">
      <c r="B1533" s="72" t="str">
        <f t="shared" si="138"/>
        <v/>
      </c>
      <c r="C1533" s="73" t="str">
        <f t="shared" si="139"/>
        <v/>
      </c>
      <c r="D1533" s="76" t="str">
        <f t="shared" si="140"/>
        <v/>
      </c>
      <c r="E1533" s="75" t="str">
        <f t="shared" si="141"/>
        <v/>
      </c>
      <c r="F1533" s="75" t="str">
        <f t="shared" si="142"/>
        <v/>
      </c>
      <c r="G1533" s="75" t="str">
        <f t="shared" si="143"/>
        <v/>
      </c>
      <c r="H1533" s="58"/>
      <c r="I1533" s="58"/>
    </row>
    <row r="1534" spans="2:9" ht="15.75" thickBot="1" x14ac:dyDescent="0.3">
      <c r="B1534" s="72" t="str">
        <f t="shared" si="138"/>
        <v/>
      </c>
      <c r="C1534" s="73" t="str">
        <f t="shared" si="139"/>
        <v/>
      </c>
      <c r="D1534" s="76" t="str">
        <f t="shared" si="140"/>
        <v/>
      </c>
      <c r="E1534" s="75" t="str">
        <f t="shared" si="141"/>
        <v/>
      </c>
      <c r="F1534" s="75" t="str">
        <f t="shared" si="142"/>
        <v/>
      </c>
      <c r="G1534" s="75" t="str">
        <f t="shared" si="143"/>
        <v/>
      </c>
      <c r="H1534" s="58"/>
      <c r="I1534" s="58"/>
    </row>
    <row r="1535" spans="2:9" ht="15.75" thickBot="1" x14ac:dyDescent="0.3">
      <c r="B1535" s="72" t="str">
        <f t="shared" si="138"/>
        <v/>
      </c>
      <c r="C1535" s="73" t="str">
        <f t="shared" si="139"/>
        <v/>
      </c>
      <c r="D1535" s="76" t="str">
        <f t="shared" si="140"/>
        <v/>
      </c>
      <c r="E1535" s="75" t="str">
        <f t="shared" si="141"/>
        <v/>
      </c>
      <c r="F1535" s="75" t="str">
        <f t="shared" si="142"/>
        <v/>
      </c>
      <c r="G1535" s="75" t="str">
        <f t="shared" si="143"/>
        <v/>
      </c>
      <c r="H1535" s="58"/>
      <c r="I1535" s="58"/>
    </row>
    <row r="1536" spans="2:9" ht="15.75" thickBot="1" x14ac:dyDescent="0.3">
      <c r="B1536" s="72" t="str">
        <f t="shared" si="138"/>
        <v/>
      </c>
      <c r="C1536" s="73" t="str">
        <f t="shared" si="139"/>
        <v/>
      </c>
      <c r="D1536" s="76" t="str">
        <f t="shared" si="140"/>
        <v/>
      </c>
      <c r="E1536" s="75" t="str">
        <f t="shared" si="141"/>
        <v/>
      </c>
      <c r="F1536" s="75" t="str">
        <f t="shared" si="142"/>
        <v/>
      </c>
      <c r="G1536" s="75" t="str">
        <f t="shared" si="143"/>
        <v/>
      </c>
      <c r="H1536" s="58"/>
      <c r="I1536" s="58"/>
    </row>
    <row r="1537" spans="2:9" ht="15.75" thickBot="1" x14ac:dyDescent="0.3">
      <c r="B1537" s="72" t="str">
        <f t="shared" si="138"/>
        <v/>
      </c>
      <c r="C1537" s="73" t="str">
        <f t="shared" si="139"/>
        <v/>
      </c>
      <c r="D1537" s="76" t="str">
        <f t="shared" si="140"/>
        <v/>
      </c>
      <c r="E1537" s="75" t="str">
        <f t="shared" si="141"/>
        <v/>
      </c>
      <c r="F1537" s="75" t="str">
        <f t="shared" si="142"/>
        <v/>
      </c>
      <c r="G1537" s="75" t="str">
        <f t="shared" si="143"/>
        <v/>
      </c>
      <c r="H1537" s="58"/>
      <c r="I1537" s="58"/>
    </row>
    <row r="1538" spans="2:9" ht="15.75" thickBot="1" x14ac:dyDescent="0.3">
      <c r="B1538" s="72" t="str">
        <f t="shared" si="138"/>
        <v/>
      </c>
      <c r="C1538" s="73" t="str">
        <f t="shared" si="139"/>
        <v/>
      </c>
      <c r="D1538" s="76" t="str">
        <f t="shared" si="140"/>
        <v/>
      </c>
      <c r="E1538" s="75" t="str">
        <f t="shared" si="141"/>
        <v/>
      </c>
      <c r="F1538" s="75" t="str">
        <f t="shared" si="142"/>
        <v/>
      </c>
      <c r="G1538" s="75" t="str">
        <f t="shared" si="143"/>
        <v/>
      </c>
      <c r="H1538" s="58"/>
      <c r="I1538" s="58"/>
    </row>
    <row r="1539" spans="2:9" ht="15.75" thickBot="1" x14ac:dyDescent="0.3">
      <c r="B1539" s="72" t="str">
        <f t="shared" si="138"/>
        <v/>
      </c>
      <c r="C1539" s="73" t="str">
        <f t="shared" si="139"/>
        <v/>
      </c>
      <c r="D1539" s="76" t="str">
        <f t="shared" si="140"/>
        <v/>
      </c>
      <c r="E1539" s="75" t="str">
        <f t="shared" si="141"/>
        <v/>
      </c>
      <c r="F1539" s="75" t="str">
        <f t="shared" si="142"/>
        <v/>
      </c>
      <c r="G1539" s="75" t="str">
        <f t="shared" si="143"/>
        <v/>
      </c>
      <c r="H1539" s="58"/>
      <c r="I1539" s="58"/>
    </row>
    <row r="1540" spans="2:9" ht="15.75" thickBot="1" x14ac:dyDescent="0.3">
      <c r="B1540" s="72" t="str">
        <f t="shared" si="138"/>
        <v/>
      </c>
      <c r="C1540" s="73" t="str">
        <f t="shared" si="139"/>
        <v/>
      </c>
      <c r="D1540" s="76" t="str">
        <f t="shared" si="140"/>
        <v/>
      </c>
      <c r="E1540" s="75" t="str">
        <f t="shared" si="141"/>
        <v/>
      </c>
      <c r="F1540" s="75" t="str">
        <f t="shared" si="142"/>
        <v/>
      </c>
      <c r="G1540" s="75" t="str">
        <f t="shared" si="143"/>
        <v/>
      </c>
      <c r="H1540" s="58"/>
      <c r="I1540" s="58"/>
    </row>
    <row r="1541" spans="2:9" ht="15.75" thickBot="1" x14ac:dyDescent="0.3">
      <c r="B1541" s="72" t="str">
        <f t="shared" si="138"/>
        <v/>
      </c>
      <c r="C1541" s="73" t="str">
        <f t="shared" si="139"/>
        <v/>
      </c>
      <c r="D1541" s="76" t="str">
        <f t="shared" si="140"/>
        <v/>
      </c>
      <c r="E1541" s="75" t="str">
        <f t="shared" si="141"/>
        <v/>
      </c>
      <c r="F1541" s="75" t="str">
        <f t="shared" si="142"/>
        <v/>
      </c>
      <c r="G1541" s="75" t="str">
        <f t="shared" si="143"/>
        <v/>
      </c>
      <c r="H1541" s="58"/>
      <c r="I1541" s="58"/>
    </row>
    <row r="1542" spans="2:9" ht="15.75" thickBot="1" x14ac:dyDescent="0.3">
      <c r="B1542" s="72" t="str">
        <f t="shared" si="138"/>
        <v/>
      </c>
      <c r="C1542" s="73" t="str">
        <f t="shared" si="139"/>
        <v/>
      </c>
      <c r="D1542" s="76" t="str">
        <f t="shared" si="140"/>
        <v/>
      </c>
      <c r="E1542" s="75" t="str">
        <f t="shared" si="141"/>
        <v/>
      </c>
      <c r="F1542" s="75" t="str">
        <f t="shared" si="142"/>
        <v/>
      </c>
      <c r="G1542" s="75" t="str">
        <f t="shared" si="143"/>
        <v/>
      </c>
      <c r="H1542" s="58"/>
      <c r="I1542" s="58"/>
    </row>
    <row r="1543" spans="2:9" ht="15.75" thickBot="1" x14ac:dyDescent="0.3">
      <c r="B1543" s="72" t="str">
        <f t="shared" si="138"/>
        <v/>
      </c>
      <c r="C1543" s="73" t="str">
        <f t="shared" si="139"/>
        <v/>
      </c>
      <c r="D1543" s="76" t="str">
        <f t="shared" si="140"/>
        <v/>
      </c>
      <c r="E1543" s="75" t="str">
        <f t="shared" si="141"/>
        <v/>
      </c>
      <c r="F1543" s="75" t="str">
        <f t="shared" si="142"/>
        <v/>
      </c>
      <c r="G1543" s="75" t="str">
        <f t="shared" si="143"/>
        <v/>
      </c>
      <c r="H1543" s="58"/>
      <c r="I1543" s="58"/>
    </row>
    <row r="1544" spans="2:9" ht="15.75" thickBot="1" x14ac:dyDescent="0.3">
      <c r="B1544" s="72" t="str">
        <f t="shared" si="138"/>
        <v/>
      </c>
      <c r="C1544" s="73" t="str">
        <f t="shared" si="139"/>
        <v/>
      </c>
      <c r="D1544" s="76" t="str">
        <f t="shared" si="140"/>
        <v/>
      </c>
      <c r="E1544" s="75" t="str">
        <f t="shared" si="141"/>
        <v/>
      </c>
      <c r="F1544" s="75" t="str">
        <f t="shared" si="142"/>
        <v/>
      </c>
      <c r="G1544" s="75" t="str">
        <f t="shared" si="143"/>
        <v/>
      </c>
      <c r="H1544" s="58"/>
      <c r="I1544" s="58"/>
    </row>
    <row r="1545" spans="2:9" ht="15.75" thickBot="1" x14ac:dyDescent="0.3">
      <c r="B1545" s="72" t="str">
        <f t="shared" si="138"/>
        <v/>
      </c>
      <c r="C1545" s="73" t="str">
        <f t="shared" si="139"/>
        <v/>
      </c>
      <c r="D1545" s="76" t="str">
        <f t="shared" si="140"/>
        <v/>
      </c>
      <c r="E1545" s="75" t="str">
        <f t="shared" si="141"/>
        <v/>
      </c>
      <c r="F1545" s="75" t="str">
        <f t="shared" si="142"/>
        <v/>
      </c>
      <c r="G1545" s="75" t="str">
        <f t="shared" si="143"/>
        <v/>
      </c>
      <c r="H1545" s="58"/>
      <c r="I1545" s="58"/>
    </row>
    <row r="1546" spans="2:9" ht="15.75" thickBot="1" x14ac:dyDescent="0.3">
      <c r="B1546" s="72" t="str">
        <f t="shared" si="138"/>
        <v/>
      </c>
      <c r="C1546" s="73" t="str">
        <f t="shared" si="139"/>
        <v/>
      </c>
      <c r="D1546" s="76" t="str">
        <f t="shared" si="140"/>
        <v/>
      </c>
      <c r="E1546" s="75" t="str">
        <f t="shared" si="141"/>
        <v/>
      </c>
      <c r="F1546" s="75" t="str">
        <f t="shared" si="142"/>
        <v/>
      </c>
      <c r="G1546" s="75" t="str">
        <f t="shared" si="143"/>
        <v/>
      </c>
      <c r="H1546" s="58"/>
      <c r="I1546" s="58"/>
    </row>
    <row r="1547" spans="2:9" ht="15.75" thickBot="1" x14ac:dyDescent="0.3">
      <c r="B1547" s="72" t="str">
        <f t="shared" si="138"/>
        <v/>
      </c>
      <c r="C1547" s="73" t="str">
        <f t="shared" si="139"/>
        <v/>
      </c>
      <c r="D1547" s="76" t="str">
        <f t="shared" si="140"/>
        <v/>
      </c>
      <c r="E1547" s="75" t="str">
        <f t="shared" si="141"/>
        <v/>
      </c>
      <c r="F1547" s="75" t="str">
        <f t="shared" si="142"/>
        <v/>
      </c>
      <c r="G1547" s="75" t="str">
        <f t="shared" si="143"/>
        <v/>
      </c>
      <c r="H1547" s="58"/>
      <c r="I1547" s="58"/>
    </row>
    <row r="1548" spans="2:9" ht="15.75" thickBot="1" x14ac:dyDescent="0.3">
      <c r="B1548" s="72" t="str">
        <f t="shared" si="138"/>
        <v/>
      </c>
      <c r="C1548" s="73" t="str">
        <f t="shared" si="139"/>
        <v/>
      </c>
      <c r="D1548" s="76" t="str">
        <f t="shared" si="140"/>
        <v/>
      </c>
      <c r="E1548" s="75" t="str">
        <f t="shared" si="141"/>
        <v/>
      </c>
      <c r="F1548" s="75" t="str">
        <f t="shared" si="142"/>
        <v/>
      </c>
      <c r="G1548" s="75" t="str">
        <f t="shared" si="143"/>
        <v/>
      </c>
      <c r="H1548" s="58"/>
      <c r="I1548" s="58"/>
    </row>
    <row r="1549" spans="2:9" ht="15.75" thickBot="1" x14ac:dyDescent="0.3">
      <c r="B1549" s="72" t="str">
        <f t="shared" si="138"/>
        <v/>
      </c>
      <c r="C1549" s="73" t="str">
        <f t="shared" si="139"/>
        <v/>
      </c>
      <c r="D1549" s="76" t="str">
        <f t="shared" si="140"/>
        <v/>
      </c>
      <c r="E1549" s="75" t="str">
        <f t="shared" si="141"/>
        <v/>
      </c>
      <c r="F1549" s="75" t="str">
        <f t="shared" si="142"/>
        <v/>
      </c>
      <c r="G1549" s="75" t="str">
        <f t="shared" si="143"/>
        <v/>
      </c>
      <c r="H1549" s="58"/>
      <c r="I1549" s="58"/>
    </row>
    <row r="1550" spans="2:9" ht="15.75" thickBot="1" x14ac:dyDescent="0.3">
      <c r="B1550" s="72" t="str">
        <f t="shared" si="138"/>
        <v/>
      </c>
      <c r="C1550" s="73" t="str">
        <f t="shared" si="139"/>
        <v/>
      </c>
      <c r="D1550" s="76" t="str">
        <f t="shared" si="140"/>
        <v/>
      </c>
      <c r="E1550" s="75" t="str">
        <f t="shared" si="141"/>
        <v/>
      </c>
      <c r="F1550" s="75" t="str">
        <f t="shared" si="142"/>
        <v/>
      </c>
      <c r="G1550" s="75" t="str">
        <f t="shared" si="143"/>
        <v/>
      </c>
      <c r="H1550" s="58"/>
      <c r="I1550" s="58"/>
    </row>
    <row r="1551" spans="2:9" ht="15.75" thickBot="1" x14ac:dyDescent="0.3">
      <c r="B1551" s="72" t="str">
        <f t="shared" si="138"/>
        <v/>
      </c>
      <c r="C1551" s="73" t="str">
        <f t="shared" si="139"/>
        <v/>
      </c>
      <c r="D1551" s="76" t="str">
        <f t="shared" si="140"/>
        <v/>
      </c>
      <c r="E1551" s="75" t="str">
        <f t="shared" si="141"/>
        <v/>
      </c>
      <c r="F1551" s="75" t="str">
        <f t="shared" si="142"/>
        <v/>
      </c>
      <c r="G1551" s="75" t="str">
        <f t="shared" si="143"/>
        <v/>
      </c>
      <c r="H1551" s="58"/>
      <c r="I1551" s="58"/>
    </row>
    <row r="1552" spans="2:9" ht="15.75" thickBot="1" x14ac:dyDescent="0.3">
      <c r="B1552" s="72" t="str">
        <f t="shared" si="138"/>
        <v/>
      </c>
      <c r="C1552" s="73" t="str">
        <f t="shared" si="139"/>
        <v/>
      </c>
      <c r="D1552" s="76" t="str">
        <f t="shared" si="140"/>
        <v/>
      </c>
      <c r="E1552" s="75" t="str">
        <f t="shared" si="141"/>
        <v/>
      </c>
      <c r="F1552" s="75" t="str">
        <f t="shared" si="142"/>
        <v/>
      </c>
      <c r="G1552" s="75" t="str">
        <f t="shared" si="143"/>
        <v/>
      </c>
      <c r="H1552" s="58"/>
      <c r="I1552" s="58"/>
    </row>
    <row r="1553" spans="2:9" ht="15.75" thickBot="1" x14ac:dyDescent="0.3">
      <c r="B1553" s="72" t="str">
        <f t="shared" si="138"/>
        <v/>
      </c>
      <c r="C1553" s="73" t="str">
        <f t="shared" si="139"/>
        <v/>
      </c>
      <c r="D1553" s="76" t="str">
        <f t="shared" si="140"/>
        <v/>
      </c>
      <c r="E1553" s="75" t="str">
        <f t="shared" si="141"/>
        <v/>
      </c>
      <c r="F1553" s="75" t="str">
        <f t="shared" si="142"/>
        <v/>
      </c>
      <c r="G1553" s="75" t="str">
        <f t="shared" si="143"/>
        <v/>
      </c>
      <c r="H1553" s="58"/>
      <c r="I1553" s="58"/>
    </row>
    <row r="1554" spans="2:9" ht="15.75" thickBot="1" x14ac:dyDescent="0.3">
      <c r="B1554" s="72" t="str">
        <f t="shared" si="138"/>
        <v/>
      </c>
      <c r="C1554" s="73" t="str">
        <f t="shared" si="139"/>
        <v/>
      </c>
      <c r="D1554" s="76" t="str">
        <f t="shared" si="140"/>
        <v/>
      </c>
      <c r="E1554" s="75" t="str">
        <f t="shared" si="141"/>
        <v/>
      </c>
      <c r="F1554" s="75" t="str">
        <f t="shared" si="142"/>
        <v/>
      </c>
      <c r="G1554" s="75" t="str">
        <f t="shared" si="143"/>
        <v/>
      </c>
      <c r="H1554" s="58"/>
      <c r="I1554" s="58"/>
    </row>
    <row r="1555" spans="2:9" ht="15.75" thickBot="1" x14ac:dyDescent="0.3">
      <c r="B1555" s="72" t="str">
        <f t="shared" ref="B1555:B1618" si="144">IFERROR(IF(G1554&lt;=0,"",B1554+1),"")</f>
        <v/>
      </c>
      <c r="C1555" s="73" t="str">
        <f t="shared" ref="C1555:C1618" si="145">IF($E$9="End of the Period",IF(B1555="","",IF(OR(payment_frequency="Weekly",payment_frequency="Bi-weekly",payment_frequency="Semi-monthly"),first_payment_date+B1555*VLOOKUP(payment_frequency,periodic_table,2,0),EDATE(first_payment_date,B1555*VLOOKUP(payment_frequency,periodic_table,2,0)))),IF(B1555="","",IF(OR(payment_frequency="Weekly",payment_frequency="Bi-weekly",payment_frequency="Semi-monthly"),first_payment_date+(B1555-1)*VLOOKUP(payment_frequency,periodic_table,2,0),EDATE(first_payment_date,(B1555-1)*VLOOKUP(payment_frequency,periodic_table,2,0)))))</f>
        <v/>
      </c>
      <c r="D1555" s="76" t="str">
        <f t="shared" ref="D1555:D1618" si="146">IF(B1555="","",IF(G1554&lt;payment,G1554*(1+rate),payment))</f>
        <v/>
      </c>
      <c r="E1555" s="75" t="str">
        <f t="shared" ref="E1555:E1618" si="147">IF(AND(payment_type=1,B1555=1),0,IF(B1555="","",G1554*rate))</f>
        <v/>
      </c>
      <c r="F1555" s="75" t="str">
        <f t="shared" si="142"/>
        <v/>
      </c>
      <c r="G1555" s="75" t="str">
        <f t="shared" si="143"/>
        <v/>
      </c>
      <c r="H1555" s="58"/>
      <c r="I1555" s="58"/>
    </row>
    <row r="1556" spans="2:9" ht="15.75" thickBot="1" x14ac:dyDescent="0.3">
      <c r="B1556" s="72" t="str">
        <f t="shared" si="144"/>
        <v/>
      </c>
      <c r="C1556" s="73" t="str">
        <f t="shared" si="145"/>
        <v/>
      </c>
      <c r="D1556" s="76" t="str">
        <f t="shared" si="146"/>
        <v/>
      </c>
      <c r="E1556" s="75" t="str">
        <f t="shared" si="147"/>
        <v/>
      </c>
      <c r="F1556" s="75" t="str">
        <f t="shared" ref="F1556:F1619" si="148">IF(B1556="","",D1556-E1556)</f>
        <v/>
      </c>
      <c r="G1556" s="75" t="str">
        <f t="shared" ref="G1556:G1619" si="149">IFERROR(IF(F1556&lt;=0,"",G1555-F1556),"")</f>
        <v/>
      </c>
      <c r="H1556" s="58"/>
      <c r="I1556" s="58"/>
    </row>
    <row r="1557" spans="2:9" ht="15.75" thickBot="1" x14ac:dyDescent="0.3">
      <c r="B1557" s="72" t="str">
        <f t="shared" si="144"/>
        <v/>
      </c>
      <c r="C1557" s="73" t="str">
        <f t="shared" si="145"/>
        <v/>
      </c>
      <c r="D1557" s="76" t="str">
        <f t="shared" si="146"/>
        <v/>
      </c>
      <c r="E1557" s="75" t="str">
        <f t="shared" si="147"/>
        <v/>
      </c>
      <c r="F1557" s="75" t="str">
        <f t="shared" si="148"/>
        <v/>
      </c>
      <c r="G1557" s="75" t="str">
        <f t="shared" si="149"/>
        <v/>
      </c>
      <c r="H1557" s="58"/>
      <c r="I1557" s="58"/>
    </row>
    <row r="1558" spans="2:9" ht="15.75" thickBot="1" x14ac:dyDescent="0.3">
      <c r="B1558" s="72" t="str">
        <f t="shared" si="144"/>
        <v/>
      </c>
      <c r="C1558" s="73" t="str">
        <f t="shared" si="145"/>
        <v/>
      </c>
      <c r="D1558" s="76" t="str">
        <f t="shared" si="146"/>
        <v/>
      </c>
      <c r="E1558" s="75" t="str">
        <f t="shared" si="147"/>
        <v/>
      </c>
      <c r="F1558" s="75" t="str">
        <f t="shared" si="148"/>
        <v/>
      </c>
      <c r="G1558" s="75" t="str">
        <f t="shared" si="149"/>
        <v/>
      </c>
      <c r="H1558" s="58"/>
      <c r="I1558" s="58"/>
    </row>
    <row r="1559" spans="2:9" ht="15.75" thickBot="1" x14ac:dyDescent="0.3">
      <c r="B1559" s="72" t="str">
        <f t="shared" si="144"/>
        <v/>
      </c>
      <c r="C1559" s="73" t="str">
        <f t="shared" si="145"/>
        <v/>
      </c>
      <c r="D1559" s="76" t="str">
        <f t="shared" si="146"/>
        <v/>
      </c>
      <c r="E1559" s="75" t="str">
        <f t="shared" si="147"/>
        <v/>
      </c>
      <c r="F1559" s="75" t="str">
        <f t="shared" si="148"/>
        <v/>
      </c>
      <c r="G1559" s="75" t="str">
        <f t="shared" si="149"/>
        <v/>
      </c>
      <c r="H1559" s="58"/>
      <c r="I1559" s="58"/>
    </row>
    <row r="1560" spans="2:9" ht="15.75" thickBot="1" x14ac:dyDescent="0.3">
      <c r="B1560" s="72" t="str">
        <f t="shared" si="144"/>
        <v/>
      </c>
      <c r="C1560" s="73" t="str">
        <f t="shared" si="145"/>
        <v/>
      </c>
      <c r="D1560" s="76" t="str">
        <f t="shared" si="146"/>
        <v/>
      </c>
      <c r="E1560" s="75" t="str">
        <f t="shared" si="147"/>
        <v/>
      </c>
      <c r="F1560" s="75" t="str">
        <f t="shared" si="148"/>
        <v/>
      </c>
      <c r="G1560" s="75" t="str">
        <f t="shared" si="149"/>
        <v/>
      </c>
      <c r="H1560" s="58"/>
      <c r="I1560" s="58"/>
    </row>
    <row r="1561" spans="2:9" ht="15.75" thickBot="1" x14ac:dyDescent="0.3">
      <c r="B1561" s="72" t="str">
        <f t="shared" si="144"/>
        <v/>
      </c>
      <c r="C1561" s="73" t="str">
        <f t="shared" si="145"/>
        <v/>
      </c>
      <c r="D1561" s="76" t="str">
        <f t="shared" si="146"/>
        <v/>
      </c>
      <c r="E1561" s="75" t="str">
        <f t="shared" si="147"/>
        <v/>
      </c>
      <c r="F1561" s="75" t="str">
        <f t="shared" si="148"/>
        <v/>
      </c>
      <c r="G1561" s="75" t="str">
        <f t="shared" si="149"/>
        <v/>
      </c>
      <c r="H1561" s="58"/>
      <c r="I1561" s="58"/>
    </row>
    <row r="1562" spans="2:9" ht="15.75" thickBot="1" x14ac:dyDescent="0.3">
      <c r="B1562" s="72" t="str">
        <f t="shared" si="144"/>
        <v/>
      </c>
      <c r="C1562" s="73" t="str">
        <f t="shared" si="145"/>
        <v/>
      </c>
      <c r="D1562" s="76" t="str">
        <f t="shared" si="146"/>
        <v/>
      </c>
      <c r="E1562" s="75" t="str">
        <f t="shared" si="147"/>
        <v/>
      </c>
      <c r="F1562" s="75" t="str">
        <f t="shared" si="148"/>
        <v/>
      </c>
      <c r="G1562" s="75" t="str">
        <f t="shared" si="149"/>
        <v/>
      </c>
      <c r="H1562" s="58"/>
      <c r="I1562" s="58"/>
    </row>
    <row r="1563" spans="2:9" ht="15.75" thickBot="1" x14ac:dyDescent="0.3">
      <c r="B1563" s="72" t="str">
        <f t="shared" si="144"/>
        <v/>
      </c>
      <c r="C1563" s="73" t="str">
        <f t="shared" si="145"/>
        <v/>
      </c>
      <c r="D1563" s="76" t="str">
        <f t="shared" si="146"/>
        <v/>
      </c>
      <c r="E1563" s="75" t="str">
        <f t="shared" si="147"/>
        <v/>
      </c>
      <c r="F1563" s="75" t="str">
        <f t="shared" si="148"/>
        <v/>
      </c>
      <c r="G1563" s="75" t="str">
        <f t="shared" si="149"/>
        <v/>
      </c>
      <c r="H1563" s="58"/>
      <c r="I1563" s="58"/>
    </row>
    <row r="1564" spans="2:9" ht="15.75" thickBot="1" x14ac:dyDescent="0.3">
      <c r="B1564" s="72" t="str">
        <f t="shared" si="144"/>
        <v/>
      </c>
      <c r="C1564" s="73" t="str">
        <f t="shared" si="145"/>
        <v/>
      </c>
      <c r="D1564" s="76" t="str">
        <f t="shared" si="146"/>
        <v/>
      </c>
      <c r="E1564" s="75" t="str">
        <f t="shared" si="147"/>
        <v/>
      </c>
      <c r="F1564" s="75" t="str">
        <f t="shared" si="148"/>
        <v/>
      </c>
      <c r="G1564" s="75" t="str">
        <f t="shared" si="149"/>
        <v/>
      </c>
      <c r="H1564" s="58"/>
      <c r="I1564" s="58"/>
    </row>
    <row r="1565" spans="2:9" ht="15.75" thickBot="1" x14ac:dyDescent="0.3">
      <c r="B1565" s="72" t="str">
        <f t="shared" si="144"/>
        <v/>
      </c>
      <c r="C1565" s="73" t="str">
        <f t="shared" si="145"/>
        <v/>
      </c>
      <c r="D1565" s="76" t="str">
        <f t="shared" si="146"/>
        <v/>
      </c>
      <c r="E1565" s="75" t="str">
        <f t="shared" si="147"/>
        <v/>
      </c>
      <c r="F1565" s="75" t="str">
        <f t="shared" si="148"/>
        <v/>
      </c>
      <c r="G1565" s="75" t="str">
        <f t="shared" si="149"/>
        <v/>
      </c>
      <c r="H1565" s="58"/>
      <c r="I1565" s="58"/>
    </row>
    <row r="1566" spans="2:9" ht="15.75" thickBot="1" x14ac:dyDescent="0.3">
      <c r="B1566" s="72" t="str">
        <f t="shared" si="144"/>
        <v/>
      </c>
      <c r="C1566" s="73" t="str">
        <f t="shared" si="145"/>
        <v/>
      </c>
      <c r="D1566" s="76" t="str">
        <f t="shared" si="146"/>
        <v/>
      </c>
      <c r="E1566" s="75" t="str">
        <f t="shared" si="147"/>
        <v/>
      </c>
      <c r="F1566" s="75" t="str">
        <f t="shared" si="148"/>
        <v/>
      </c>
      <c r="G1566" s="75" t="str">
        <f t="shared" si="149"/>
        <v/>
      </c>
      <c r="H1566" s="58"/>
      <c r="I1566" s="58"/>
    </row>
    <row r="1567" spans="2:9" ht="15.75" thickBot="1" x14ac:dyDescent="0.3">
      <c r="B1567" s="72" t="str">
        <f t="shared" si="144"/>
        <v/>
      </c>
      <c r="C1567" s="73" t="str">
        <f t="shared" si="145"/>
        <v/>
      </c>
      <c r="D1567" s="76" t="str">
        <f t="shared" si="146"/>
        <v/>
      </c>
      <c r="E1567" s="75" t="str">
        <f t="shared" si="147"/>
        <v/>
      </c>
      <c r="F1567" s="75" t="str">
        <f t="shared" si="148"/>
        <v/>
      </c>
      <c r="G1567" s="75" t="str">
        <f t="shared" si="149"/>
        <v/>
      </c>
      <c r="H1567" s="58"/>
      <c r="I1567" s="58"/>
    </row>
    <row r="1568" spans="2:9" ht="15.75" thickBot="1" x14ac:dyDescent="0.3">
      <c r="B1568" s="72" t="str">
        <f t="shared" si="144"/>
        <v/>
      </c>
      <c r="C1568" s="73" t="str">
        <f t="shared" si="145"/>
        <v/>
      </c>
      <c r="D1568" s="76" t="str">
        <f t="shared" si="146"/>
        <v/>
      </c>
      <c r="E1568" s="75" t="str">
        <f t="shared" si="147"/>
        <v/>
      </c>
      <c r="F1568" s="75" t="str">
        <f t="shared" si="148"/>
        <v/>
      </c>
      <c r="G1568" s="75" t="str">
        <f t="shared" si="149"/>
        <v/>
      </c>
      <c r="H1568" s="58"/>
      <c r="I1568" s="58"/>
    </row>
    <row r="1569" spans="2:9" ht="15.75" thickBot="1" x14ac:dyDescent="0.3">
      <c r="B1569" s="72" t="str">
        <f t="shared" si="144"/>
        <v/>
      </c>
      <c r="C1569" s="73" t="str">
        <f t="shared" si="145"/>
        <v/>
      </c>
      <c r="D1569" s="76" t="str">
        <f t="shared" si="146"/>
        <v/>
      </c>
      <c r="E1569" s="75" t="str">
        <f t="shared" si="147"/>
        <v/>
      </c>
      <c r="F1569" s="75" t="str">
        <f t="shared" si="148"/>
        <v/>
      </c>
      <c r="G1569" s="75" t="str">
        <f t="shared" si="149"/>
        <v/>
      </c>
      <c r="H1569" s="58"/>
      <c r="I1569" s="58"/>
    </row>
    <row r="1570" spans="2:9" ht="15.75" thickBot="1" x14ac:dyDescent="0.3">
      <c r="B1570" s="72" t="str">
        <f t="shared" si="144"/>
        <v/>
      </c>
      <c r="C1570" s="73" t="str">
        <f t="shared" si="145"/>
        <v/>
      </c>
      <c r="D1570" s="76" t="str">
        <f t="shared" si="146"/>
        <v/>
      </c>
      <c r="E1570" s="75" t="str">
        <f t="shared" si="147"/>
        <v/>
      </c>
      <c r="F1570" s="75" t="str">
        <f t="shared" si="148"/>
        <v/>
      </c>
      <c r="G1570" s="75" t="str">
        <f t="shared" si="149"/>
        <v/>
      </c>
      <c r="H1570" s="58"/>
      <c r="I1570" s="58"/>
    </row>
    <row r="1571" spans="2:9" ht="15.75" thickBot="1" x14ac:dyDescent="0.3">
      <c r="B1571" s="72" t="str">
        <f t="shared" si="144"/>
        <v/>
      </c>
      <c r="C1571" s="73" t="str">
        <f t="shared" si="145"/>
        <v/>
      </c>
      <c r="D1571" s="76" t="str">
        <f t="shared" si="146"/>
        <v/>
      </c>
      <c r="E1571" s="75" t="str">
        <f t="shared" si="147"/>
        <v/>
      </c>
      <c r="F1571" s="75" t="str">
        <f t="shared" si="148"/>
        <v/>
      </c>
      <c r="G1571" s="75" t="str">
        <f t="shared" si="149"/>
        <v/>
      </c>
      <c r="H1571" s="58"/>
      <c r="I1571" s="58"/>
    </row>
    <row r="1572" spans="2:9" ht="15.75" thickBot="1" x14ac:dyDescent="0.3">
      <c r="B1572" s="72" t="str">
        <f t="shared" si="144"/>
        <v/>
      </c>
      <c r="C1572" s="73" t="str">
        <f t="shared" si="145"/>
        <v/>
      </c>
      <c r="D1572" s="76" t="str">
        <f t="shared" si="146"/>
        <v/>
      </c>
      <c r="E1572" s="75" t="str">
        <f t="shared" si="147"/>
        <v/>
      </c>
      <c r="F1572" s="75" t="str">
        <f t="shared" si="148"/>
        <v/>
      </c>
      <c r="G1572" s="75" t="str">
        <f t="shared" si="149"/>
        <v/>
      </c>
      <c r="H1572" s="58"/>
      <c r="I1572" s="58"/>
    </row>
    <row r="1573" spans="2:9" ht="15.75" thickBot="1" x14ac:dyDescent="0.3">
      <c r="B1573" s="72" t="str">
        <f t="shared" si="144"/>
        <v/>
      </c>
      <c r="C1573" s="73" t="str">
        <f t="shared" si="145"/>
        <v/>
      </c>
      <c r="D1573" s="76" t="str">
        <f t="shared" si="146"/>
        <v/>
      </c>
      <c r="E1573" s="75" t="str">
        <f t="shared" si="147"/>
        <v/>
      </c>
      <c r="F1573" s="75" t="str">
        <f t="shared" si="148"/>
        <v/>
      </c>
      <c r="G1573" s="75" t="str">
        <f t="shared" si="149"/>
        <v/>
      </c>
      <c r="H1573" s="58"/>
      <c r="I1573" s="58"/>
    </row>
    <row r="1574" spans="2:9" ht="15.75" thickBot="1" x14ac:dyDescent="0.3">
      <c r="B1574" s="72" t="str">
        <f t="shared" si="144"/>
        <v/>
      </c>
      <c r="C1574" s="73" t="str">
        <f t="shared" si="145"/>
        <v/>
      </c>
      <c r="D1574" s="76" t="str">
        <f t="shared" si="146"/>
        <v/>
      </c>
      <c r="E1574" s="75" t="str">
        <f t="shared" si="147"/>
        <v/>
      </c>
      <c r="F1574" s="75" t="str">
        <f t="shared" si="148"/>
        <v/>
      </c>
      <c r="G1574" s="75" t="str">
        <f t="shared" si="149"/>
        <v/>
      </c>
      <c r="H1574" s="58"/>
      <c r="I1574" s="58"/>
    </row>
    <row r="1575" spans="2:9" ht="15.75" thickBot="1" x14ac:dyDescent="0.3">
      <c r="B1575" s="72" t="str">
        <f t="shared" si="144"/>
        <v/>
      </c>
      <c r="C1575" s="73" t="str">
        <f t="shared" si="145"/>
        <v/>
      </c>
      <c r="D1575" s="76" t="str">
        <f t="shared" si="146"/>
        <v/>
      </c>
      <c r="E1575" s="75" t="str">
        <f t="shared" si="147"/>
        <v/>
      </c>
      <c r="F1575" s="75" t="str">
        <f t="shared" si="148"/>
        <v/>
      </c>
      <c r="G1575" s="75" t="str">
        <f t="shared" si="149"/>
        <v/>
      </c>
      <c r="H1575" s="58"/>
      <c r="I1575" s="58"/>
    </row>
    <row r="1576" spans="2:9" ht="15.75" thickBot="1" x14ac:dyDescent="0.3">
      <c r="B1576" s="72" t="str">
        <f t="shared" si="144"/>
        <v/>
      </c>
      <c r="C1576" s="73" t="str">
        <f t="shared" si="145"/>
        <v/>
      </c>
      <c r="D1576" s="76" t="str">
        <f t="shared" si="146"/>
        <v/>
      </c>
      <c r="E1576" s="75" t="str">
        <f t="shared" si="147"/>
        <v/>
      </c>
      <c r="F1576" s="75" t="str">
        <f t="shared" si="148"/>
        <v/>
      </c>
      <c r="G1576" s="75" t="str">
        <f t="shared" si="149"/>
        <v/>
      </c>
      <c r="H1576" s="58"/>
      <c r="I1576" s="58"/>
    </row>
    <row r="1577" spans="2:9" ht="15.75" thickBot="1" x14ac:dyDescent="0.3">
      <c r="B1577" s="72" t="str">
        <f t="shared" si="144"/>
        <v/>
      </c>
      <c r="C1577" s="73" t="str">
        <f t="shared" si="145"/>
        <v/>
      </c>
      <c r="D1577" s="76" t="str">
        <f t="shared" si="146"/>
        <v/>
      </c>
      <c r="E1577" s="75" t="str">
        <f t="shared" si="147"/>
        <v/>
      </c>
      <c r="F1577" s="75" t="str">
        <f t="shared" si="148"/>
        <v/>
      </c>
      <c r="G1577" s="75" t="str">
        <f t="shared" si="149"/>
        <v/>
      </c>
      <c r="H1577" s="58"/>
      <c r="I1577" s="58"/>
    </row>
    <row r="1578" spans="2:9" ht="15.75" thickBot="1" x14ac:dyDescent="0.3">
      <c r="B1578" s="72" t="str">
        <f t="shared" si="144"/>
        <v/>
      </c>
      <c r="C1578" s="73" t="str">
        <f t="shared" si="145"/>
        <v/>
      </c>
      <c r="D1578" s="76" t="str">
        <f t="shared" si="146"/>
        <v/>
      </c>
      <c r="E1578" s="75" t="str">
        <f t="shared" si="147"/>
        <v/>
      </c>
      <c r="F1578" s="75" t="str">
        <f t="shared" si="148"/>
        <v/>
      </c>
      <c r="G1578" s="75" t="str">
        <f t="shared" si="149"/>
        <v/>
      </c>
      <c r="H1578" s="58"/>
      <c r="I1578" s="58"/>
    </row>
    <row r="1579" spans="2:9" ht="15.75" thickBot="1" x14ac:dyDescent="0.3">
      <c r="B1579" s="72" t="str">
        <f t="shared" si="144"/>
        <v/>
      </c>
      <c r="C1579" s="73" t="str">
        <f t="shared" si="145"/>
        <v/>
      </c>
      <c r="D1579" s="76" t="str">
        <f t="shared" si="146"/>
        <v/>
      </c>
      <c r="E1579" s="75" t="str">
        <f t="shared" si="147"/>
        <v/>
      </c>
      <c r="F1579" s="75" t="str">
        <f t="shared" si="148"/>
        <v/>
      </c>
      <c r="G1579" s="75" t="str">
        <f t="shared" si="149"/>
        <v/>
      </c>
      <c r="H1579" s="58"/>
      <c r="I1579" s="58"/>
    </row>
    <row r="1580" spans="2:9" ht="15.75" thickBot="1" x14ac:dyDescent="0.3">
      <c r="B1580" s="72" t="str">
        <f t="shared" si="144"/>
        <v/>
      </c>
      <c r="C1580" s="73" t="str">
        <f t="shared" si="145"/>
        <v/>
      </c>
      <c r="D1580" s="76" t="str">
        <f t="shared" si="146"/>
        <v/>
      </c>
      <c r="E1580" s="75" t="str">
        <f t="shared" si="147"/>
        <v/>
      </c>
      <c r="F1580" s="75" t="str">
        <f t="shared" si="148"/>
        <v/>
      </c>
      <c r="G1580" s="75" t="str">
        <f t="shared" si="149"/>
        <v/>
      </c>
      <c r="H1580" s="58"/>
      <c r="I1580" s="58"/>
    </row>
    <row r="1581" spans="2:9" ht="15.75" thickBot="1" x14ac:dyDescent="0.3">
      <c r="B1581" s="72" t="str">
        <f t="shared" si="144"/>
        <v/>
      </c>
      <c r="C1581" s="73" t="str">
        <f t="shared" si="145"/>
        <v/>
      </c>
      <c r="D1581" s="76" t="str">
        <f t="shared" si="146"/>
        <v/>
      </c>
      <c r="E1581" s="75" t="str">
        <f t="shared" si="147"/>
        <v/>
      </c>
      <c r="F1581" s="75" t="str">
        <f t="shared" si="148"/>
        <v/>
      </c>
      <c r="G1581" s="75" t="str">
        <f t="shared" si="149"/>
        <v/>
      </c>
      <c r="H1581" s="58"/>
      <c r="I1581" s="58"/>
    </row>
    <row r="1582" spans="2:9" ht="15.75" thickBot="1" x14ac:dyDescent="0.3">
      <c r="B1582" s="72" t="str">
        <f t="shared" si="144"/>
        <v/>
      </c>
      <c r="C1582" s="73" t="str">
        <f t="shared" si="145"/>
        <v/>
      </c>
      <c r="D1582" s="76" t="str">
        <f t="shared" si="146"/>
        <v/>
      </c>
      <c r="E1582" s="75" t="str">
        <f t="shared" si="147"/>
        <v/>
      </c>
      <c r="F1582" s="75" t="str">
        <f t="shared" si="148"/>
        <v/>
      </c>
      <c r="G1582" s="75" t="str">
        <f t="shared" si="149"/>
        <v/>
      </c>
      <c r="H1582" s="58"/>
      <c r="I1582" s="58"/>
    </row>
    <row r="1583" spans="2:9" ht="15.75" thickBot="1" x14ac:dyDescent="0.3">
      <c r="B1583" s="72" t="str">
        <f t="shared" si="144"/>
        <v/>
      </c>
      <c r="C1583" s="73" t="str">
        <f t="shared" si="145"/>
        <v/>
      </c>
      <c r="D1583" s="76" t="str">
        <f t="shared" si="146"/>
        <v/>
      </c>
      <c r="E1583" s="75" t="str">
        <f t="shared" si="147"/>
        <v/>
      </c>
      <c r="F1583" s="75" t="str">
        <f t="shared" si="148"/>
        <v/>
      </c>
      <c r="G1583" s="75" t="str">
        <f t="shared" si="149"/>
        <v/>
      </c>
      <c r="H1583" s="58"/>
      <c r="I1583" s="58"/>
    </row>
    <row r="1584" spans="2:9" ht="15.75" thickBot="1" x14ac:dyDescent="0.3">
      <c r="B1584" s="72" t="str">
        <f t="shared" si="144"/>
        <v/>
      </c>
      <c r="C1584" s="73" t="str">
        <f t="shared" si="145"/>
        <v/>
      </c>
      <c r="D1584" s="76" t="str">
        <f t="shared" si="146"/>
        <v/>
      </c>
      <c r="E1584" s="75" t="str">
        <f t="shared" si="147"/>
        <v/>
      </c>
      <c r="F1584" s="75" t="str">
        <f t="shared" si="148"/>
        <v/>
      </c>
      <c r="G1584" s="75" t="str">
        <f t="shared" si="149"/>
        <v/>
      </c>
      <c r="H1584" s="58"/>
      <c r="I1584" s="58"/>
    </row>
    <row r="1585" spans="2:9" ht="15.75" thickBot="1" x14ac:dyDescent="0.3">
      <c r="B1585" s="72" t="str">
        <f t="shared" si="144"/>
        <v/>
      </c>
      <c r="C1585" s="73" t="str">
        <f t="shared" si="145"/>
        <v/>
      </c>
      <c r="D1585" s="76" t="str">
        <f t="shared" si="146"/>
        <v/>
      </c>
      <c r="E1585" s="75" t="str">
        <f t="shared" si="147"/>
        <v/>
      </c>
      <c r="F1585" s="75" t="str">
        <f t="shared" si="148"/>
        <v/>
      </c>
      <c r="G1585" s="75" t="str">
        <f t="shared" si="149"/>
        <v/>
      </c>
      <c r="H1585" s="58"/>
      <c r="I1585" s="58"/>
    </row>
    <row r="1586" spans="2:9" ht="15.75" thickBot="1" x14ac:dyDescent="0.3">
      <c r="B1586" s="72" t="str">
        <f t="shared" si="144"/>
        <v/>
      </c>
      <c r="C1586" s="73" t="str">
        <f t="shared" si="145"/>
        <v/>
      </c>
      <c r="D1586" s="76" t="str">
        <f t="shared" si="146"/>
        <v/>
      </c>
      <c r="E1586" s="75" t="str">
        <f t="shared" si="147"/>
        <v/>
      </c>
      <c r="F1586" s="75" t="str">
        <f t="shared" si="148"/>
        <v/>
      </c>
      <c r="G1586" s="75" t="str">
        <f t="shared" si="149"/>
        <v/>
      </c>
      <c r="H1586" s="58"/>
      <c r="I1586" s="58"/>
    </row>
    <row r="1587" spans="2:9" ht="15.75" thickBot="1" x14ac:dyDescent="0.3">
      <c r="B1587" s="72" t="str">
        <f t="shared" si="144"/>
        <v/>
      </c>
      <c r="C1587" s="73" t="str">
        <f t="shared" si="145"/>
        <v/>
      </c>
      <c r="D1587" s="76" t="str">
        <f t="shared" si="146"/>
        <v/>
      </c>
      <c r="E1587" s="75" t="str">
        <f t="shared" si="147"/>
        <v/>
      </c>
      <c r="F1587" s="75" t="str">
        <f t="shared" si="148"/>
        <v/>
      </c>
      <c r="G1587" s="75" t="str">
        <f t="shared" si="149"/>
        <v/>
      </c>
      <c r="H1587" s="58"/>
      <c r="I1587" s="58"/>
    </row>
    <row r="1588" spans="2:9" ht="15.75" thickBot="1" x14ac:dyDescent="0.3">
      <c r="B1588" s="72" t="str">
        <f t="shared" si="144"/>
        <v/>
      </c>
      <c r="C1588" s="73" t="str">
        <f t="shared" si="145"/>
        <v/>
      </c>
      <c r="D1588" s="76" t="str">
        <f t="shared" si="146"/>
        <v/>
      </c>
      <c r="E1588" s="75" t="str">
        <f t="shared" si="147"/>
        <v/>
      </c>
      <c r="F1588" s="75" t="str">
        <f t="shared" si="148"/>
        <v/>
      </c>
      <c r="G1588" s="75" t="str">
        <f t="shared" si="149"/>
        <v/>
      </c>
      <c r="H1588" s="58"/>
      <c r="I1588" s="58"/>
    </row>
    <row r="1589" spans="2:9" ht="15.75" thickBot="1" x14ac:dyDescent="0.3">
      <c r="B1589" s="72" t="str">
        <f t="shared" si="144"/>
        <v/>
      </c>
      <c r="C1589" s="73" t="str">
        <f t="shared" si="145"/>
        <v/>
      </c>
      <c r="D1589" s="76" t="str">
        <f t="shared" si="146"/>
        <v/>
      </c>
      <c r="E1589" s="75" t="str">
        <f t="shared" si="147"/>
        <v/>
      </c>
      <c r="F1589" s="75" t="str">
        <f t="shared" si="148"/>
        <v/>
      </c>
      <c r="G1589" s="75" t="str">
        <f t="shared" si="149"/>
        <v/>
      </c>
      <c r="H1589" s="58"/>
      <c r="I1589" s="58"/>
    </row>
    <row r="1590" spans="2:9" ht="15.75" thickBot="1" x14ac:dyDescent="0.3">
      <c r="B1590" s="72" t="str">
        <f t="shared" si="144"/>
        <v/>
      </c>
      <c r="C1590" s="73" t="str">
        <f t="shared" si="145"/>
        <v/>
      </c>
      <c r="D1590" s="76" t="str">
        <f t="shared" si="146"/>
        <v/>
      </c>
      <c r="E1590" s="75" t="str">
        <f t="shared" si="147"/>
        <v/>
      </c>
      <c r="F1590" s="75" t="str">
        <f t="shared" si="148"/>
        <v/>
      </c>
      <c r="G1590" s="75" t="str">
        <f t="shared" si="149"/>
        <v/>
      </c>
      <c r="H1590" s="58"/>
      <c r="I1590" s="58"/>
    </row>
    <row r="1591" spans="2:9" ht="15.75" thickBot="1" x14ac:dyDescent="0.3">
      <c r="B1591" s="72" t="str">
        <f t="shared" si="144"/>
        <v/>
      </c>
      <c r="C1591" s="73" t="str">
        <f t="shared" si="145"/>
        <v/>
      </c>
      <c r="D1591" s="76" t="str">
        <f t="shared" si="146"/>
        <v/>
      </c>
      <c r="E1591" s="75" t="str">
        <f t="shared" si="147"/>
        <v/>
      </c>
      <c r="F1591" s="75" t="str">
        <f t="shared" si="148"/>
        <v/>
      </c>
      <c r="G1591" s="75" t="str">
        <f t="shared" si="149"/>
        <v/>
      </c>
      <c r="H1591" s="58"/>
      <c r="I1591" s="58"/>
    </row>
    <row r="1592" spans="2:9" ht="15.75" thickBot="1" x14ac:dyDescent="0.3">
      <c r="B1592" s="72" t="str">
        <f t="shared" si="144"/>
        <v/>
      </c>
      <c r="C1592" s="73" t="str">
        <f t="shared" si="145"/>
        <v/>
      </c>
      <c r="D1592" s="76" t="str">
        <f t="shared" si="146"/>
        <v/>
      </c>
      <c r="E1592" s="75" t="str">
        <f t="shared" si="147"/>
        <v/>
      </c>
      <c r="F1592" s="75" t="str">
        <f t="shared" si="148"/>
        <v/>
      </c>
      <c r="G1592" s="75" t="str">
        <f t="shared" si="149"/>
        <v/>
      </c>
      <c r="H1592" s="58"/>
      <c r="I1592" s="58"/>
    </row>
    <row r="1593" spans="2:9" ht="15.75" thickBot="1" x14ac:dyDescent="0.3">
      <c r="B1593" s="72" t="str">
        <f t="shared" si="144"/>
        <v/>
      </c>
      <c r="C1593" s="73" t="str">
        <f t="shared" si="145"/>
        <v/>
      </c>
      <c r="D1593" s="76" t="str">
        <f t="shared" si="146"/>
        <v/>
      </c>
      <c r="E1593" s="75" t="str">
        <f t="shared" si="147"/>
        <v/>
      </c>
      <c r="F1593" s="75" t="str">
        <f t="shared" si="148"/>
        <v/>
      </c>
      <c r="G1593" s="75" t="str">
        <f t="shared" si="149"/>
        <v/>
      </c>
      <c r="H1593" s="58"/>
      <c r="I1593" s="58"/>
    </row>
    <row r="1594" spans="2:9" ht="15.75" thickBot="1" x14ac:dyDescent="0.3">
      <c r="B1594" s="72" t="str">
        <f t="shared" si="144"/>
        <v/>
      </c>
      <c r="C1594" s="73" t="str">
        <f t="shared" si="145"/>
        <v/>
      </c>
      <c r="D1594" s="76" t="str">
        <f t="shared" si="146"/>
        <v/>
      </c>
      <c r="E1594" s="75" t="str">
        <f t="shared" si="147"/>
        <v/>
      </c>
      <c r="F1594" s="75" t="str">
        <f t="shared" si="148"/>
        <v/>
      </c>
      <c r="G1594" s="75" t="str">
        <f t="shared" si="149"/>
        <v/>
      </c>
      <c r="H1594" s="58"/>
      <c r="I1594" s="58"/>
    </row>
    <row r="1595" spans="2:9" ht="15.75" thickBot="1" x14ac:dyDescent="0.3">
      <c r="B1595" s="72" t="str">
        <f t="shared" si="144"/>
        <v/>
      </c>
      <c r="C1595" s="73" t="str">
        <f t="shared" si="145"/>
        <v/>
      </c>
      <c r="D1595" s="76" t="str">
        <f t="shared" si="146"/>
        <v/>
      </c>
      <c r="E1595" s="75" t="str">
        <f t="shared" si="147"/>
        <v/>
      </c>
      <c r="F1595" s="75" t="str">
        <f t="shared" si="148"/>
        <v/>
      </c>
      <c r="G1595" s="75" t="str">
        <f t="shared" si="149"/>
        <v/>
      </c>
      <c r="H1595" s="58"/>
      <c r="I1595" s="58"/>
    </row>
    <row r="1596" spans="2:9" ht="15.75" thickBot="1" x14ac:dyDescent="0.3">
      <c r="B1596" s="72" t="str">
        <f t="shared" si="144"/>
        <v/>
      </c>
      <c r="C1596" s="73" t="str">
        <f t="shared" si="145"/>
        <v/>
      </c>
      <c r="D1596" s="76" t="str">
        <f t="shared" si="146"/>
        <v/>
      </c>
      <c r="E1596" s="75" t="str">
        <f t="shared" si="147"/>
        <v/>
      </c>
      <c r="F1596" s="75" t="str">
        <f t="shared" si="148"/>
        <v/>
      </c>
      <c r="G1596" s="75" t="str">
        <f t="shared" si="149"/>
        <v/>
      </c>
      <c r="H1596" s="58"/>
      <c r="I1596" s="58"/>
    </row>
    <row r="1597" spans="2:9" ht="15.75" thickBot="1" x14ac:dyDescent="0.3">
      <c r="B1597" s="72" t="str">
        <f t="shared" si="144"/>
        <v/>
      </c>
      <c r="C1597" s="73" t="str">
        <f t="shared" si="145"/>
        <v/>
      </c>
      <c r="D1597" s="76" t="str">
        <f t="shared" si="146"/>
        <v/>
      </c>
      <c r="E1597" s="75" t="str">
        <f t="shared" si="147"/>
        <v/>
      </c>
      <c r="F1597" s="75" t="str">
        <f t="shared" si="148"/>
        <v/>
      </c>
      <c r="G1597" s="75" t="str">
        <f t="shared" si="149"/>
        <v/>
      </c>
      <c r="H1597" s="58"/>
      <c r="I1597" s="58"/>
    </row>
    <row r="1598" spans="2:9" ht="15.75" thickBot="1" x14ac:dyDescent="0.3">
      <c r="B1598" s="72" t="str">
        <f t="shared" si="144"/>
        <v/>
      </c>
      <c r="C1598" s="73" t="str">
        <f t="shared" si="145"/>
        <v/>
      </c>
      <c r="D1598" s="76" t="str">
        <f t="shared" si="146"/>
        <v/>
      </c>
      <c r="E1598" s="75" t="str">
        <f t="shared" si="147"/>
        <v/>
      </c>
      <c r="F1598" s="75" t="str">
        <f t="shared" si="148"/>
        <v/>
      </c>
      <c r="G1598" s="75" t="str">
        <f t="shared" si="149"/>
        <v/>
      </c>
      <c r="H1598" s="58"/>
      <c r="I1598" s="58"/>
    </row>
    <row r="1599" spans="2:9" ht="15.75" thickBot="1" x14ac:dyDescent="0.3">
      <c r="B1599" s="72" t="str">
        <f t="shared" si="144"/>
        <v/>
      </c>
      <c r="C1599" s="73" t="str">
        <f t="shared" si="145"/>
        <v/>
      </c>
      <c r="D1599" s="76" t="str">
        <f t="shared" si="146"/>
        <v/>
      </c>
      <c r="E1599" s="75" t="str">
        <f t="shared" si="147"/>
        <v/>
      </c>
      <c r="F1599" s="75" t="str">
        <f t="shared" si="148"/>
        <v/>
      </c>
      <c r="G1599" s="75" t="str">
        <f t="shared" si="149"/>
        <v/>
      </c>
      <c r="H1599" s="58"/>
      <c r="I1599" s="58"/>
    </row>
    <row r="1600" spans="2:9" ht="15.75" thickBot="1" x14ac:dyDescent="0.3">
      <c r="B1600" s="72" t="str">
        <f t="shared" si="144"/>
        <v/>
      </c>
      <c r="C1600" s="73" t="str">
        <f t="shared" si="145"/>
        <v/>
      </c>
      <c r="D1600" s="76" t="str">
        <f t="shared" si="146"/>
        <v/>
      </c>
      <c r="E1600" s="75" t="str">
        <f t="shared" si="147"/>
        <v/>
      </c>
      <c r="F1600" s="75" t="str">
        <f t="shared" si="148"/>
        <v/>
      </c>
      <c r="G1600" s="75" t="str">
        <f t="shared" si="149"/>
        <v/>
      </c>
      <c r="H1600" s="58"/>
      <c r="I1600" s="58"/>
    </row>
    <row r="1601" spans="2:9" ht="15.75" thickBot="1" x14ac:dyDescent="0.3">
      <c r="B1601" s="72" t="str">
        <f t="shared" si="144"/>
        <v/>
      </c>
      <c r="C1601" s="73" t="str">
        <f t="shared" si="145"/>
        <v/>
      </c>
      <c r="D1601" s="76" t="str">
        <f t="shared" si="146"/>
        <v/>
      </c>
      <c r="E1601" s="75" t="str">
        <f t="shared" si="147"/>
        <v/>
      </c>
      <c r="F1601" s="75" t="str">
        <f t="shared" si="148"/>
        <v/>
      </c>
      <c r="G1601" s="75" t="str">
        <f t="shared" si="149"/>
        <v/>
      </c>
      <c r="H1601" s="58"/>
      <c r="I1601" s="58"/>
    </row>
    <row r="1602" spans="2:9" ht="15.75" thickBot="1" x14ac:dyDescent="0.3">
      <c r="B1602" s="72" t="str">
        <f t="shared" si="144"/>
        <v/>
      </c>
      <c r="C1602" s="73" t="str">
        <f t="shared" si="145"/>
        <v/>
      </c>
      <c r="D1602" s="76" t="str">
        <f t="shared" si="146"/>
        <v/>
      </c>
      <c r="E1602" s="75" t="str">
        <f t="shared" si="147"/>
        <v/>
      </c>
      <c r="F1602" s="75" t="str">
        <f t="shared" si="148"/>
        <v/>
      </c>
      <c r="G1602" s="75" t="str">
        <f t="shared" si="149"/>
        <v/>
      </c>
      <c r="H1602" s="58"/>
      <c r="I1602" s="58"/>
    </row>
    <row r="1603" spans="2:9" ht="15.75" thickBot="1" x14ac:dyDescent="0.3">
      <c r="B1603" s="72" t="str">
        <f t="shared" si="144"/>
        <v/>
      </c>
      <c r="C1603" s="73" t="str">
        <f t="shared" si="145"/>
        <v/>
      </c>
      <c r="D1603" s="76" t="str">
        <f t="shared" si="146"/>
        <v/>
      </c>
      <c r="E1603" s="75" t="str">
        <f t="shared" si="147"/>
        <v/>
      </c>
      <c r="F1603" s="75" t="str">
        <f t="shared" si="148"/>
        <v/>
      </c>
      <c r="G1603" s="75" t="str">
        <f t="shared" si="149"/>
        <v/>
      </c>
      <c r="H1603" s="58"/>
      <c r="I1603" s="58"/>
    </row>
    <row r="1604" spans="2:9" ht="15.75" thickBot="1" x14ac:dyDescent="0.3">
      <c r="B1604" s="72" t="str">
        <f t="shared" si="144"/>
        <v/>
      </c>
      <c r="C1604" s="73" t="str">
        <f t="shared" si="145"/>
        <v/>
      </c>
      <c r="D1604" s="76" t="str">
        <f t="shared" si="146"/>
        <v/>
      </c>
      <c r="E1604" s="75" t="str">
        <f t="shared" si="147"/>
        <v/>
      </c>
      <c r="F1604" s="75" t="str">
        <f t="shared" si="148"/>
        <v/>
      </c>
      <c r="G1604" s="75" t="str">
        <f t="shared" si="149"/>
        <v/>
      </c>
      <c r="H1604" s="58"/>
      <c r="I1604" s="58"/>
    </row>
    <row r="1605" spans="2:9" ht="15.75" thickBot="1" x14ac:dyDescent="0.3">
      <c r="B1605" s="72" t="str">
        <f t="shared" si="144"/>
        <v/>
      </c>
      <c r="C1605" s="73" t="str">
        <f t="shared" si="145"/>
        <v/>
      </c>
      <c r="D1605" s="76" t="str">
        <f t="shared" si="146"/>
        <v/>
      </c>
      <c r="E1605" s="75" t="str">
        <f t="shared" si="147"/>
        <v/>
      </c>
      <c r="F1605" s="75" t="str">
        <f t="shared" si="148"/>
        <v/>
      </c>
      <c r="G1605" s="75" t="str">
        <f t="shared" si="149"/>
        <v/>
      </c>
      <c r="H1605" s="58"/>
      <c r="I1605" s="58"/>
    </row>
    <row r="1606" spans="2:9" ht="15.75" thickBot="1" x14ac:dyDescent="0.3">
      <c r="B1606" s="72" t="str">
        <f t="shared" si="144"/>
        <v/>
      </c>
      <c r="C1606" s="73" t="str">
        <f t="shared" si="145"/>
        <v/>
      </c>
      <c r="D1606" s="76" t="str">
        <f t="shared" si="146"/>
        <v/>
      </c>
      <c r="E1606" s="75" t="str">
        <f t="shared" si="147"/>
        <v/>
      </c>
      <c r="F1606" s="75" t="str">
        <f t="shared" si="148"/>
        <v/>
      </c>
      <c r="G1606" s="75" t="str">
        <f t="shared" si="149"/>
        <v/>
      </c>
      <c r="H1606" s="58"/>
      <c r="I1606" s="58"/>
    </row>
    <row r="1607" spans="2:9" ht="15.75" thickBot="1" x14ac:dyDescent="0.3">
      <c r="B1607" s="72" t="str">
        <f t="shared" si="144"/>
        <v/>
      </c>
      <c r="C1607" s="73" t="str">
        <f t="shared" si="145"/>
        <v/>
      </c>
      <c r="D1607" s="76" t="str">
        <f t="shared" si="146"/>
        <v/>
      </c>
      <c r="E1607" s="75" t="str">
        <f t="shared" si="147"/>
        <v/>
      </c>
      <c r="F1607" s="75" t="str">
        <f t="shared" si="148"/>
        <v/>
      </c>
      <c r="G1607" s="75" t="str">
        <f t="shared" si="149"/>
        <v/>
      </c>
      <c r="H1607" s="58"/>
      <c r="I1607" s="58"/>
    </row>
    <row r="1608" spans="2:9" ht="15.75" thickBot="1" x14ac:dyDescent="0.3">
      <c r="B1608" s="72" t="str">
        <f t="shared" si="144"/>
        <v/>
      </c>
      <c r="C1608" s="73" t="str">
        <f t="shared" si="145"/>
        <v/>
      </c>
      <c r="D1608" s="76" t="str">
        <f t="shared" si="146"/>
        <v/>
      </c>
      <c r="E1608" s="75" t="str">
        <f t="shared" si="147"/>
        <v/>
      </c>
      <c r="F1608" s="75" t="str">
        <f t="shared" si="148"/>
        <v/>
      </c>
      <c r="G1608" s="75" t="str">
        <f t="shared" si="149"/>
        <v/>
      </c>
      <c r="H1608" s="58"/>
      <c r="I1608" s="58"/>
    </row>
    <row r="1609" spans="2:9" ht="15.75" thickBot="1" x14ac:dyDescent="0.3">
      <c r="B1609" s="72" t="str">
        <f t="shared" si="144"/>
        <v/>
      </c>
      <c r="C1609" s="73" t="str">
        <f t="shared" si="145"/>
        <v/>
      </c>
      <c r="D1609" s="76" t="str">
        <f t="shared" si="146"/>
        <v/>
      </c>
      <c r="E1609" s="75" t="str">
        <f t="shared" si="147"/>
        <v/>
      </c>
      <c r="F1609" s="75" t="str">
        <f t="shared" si="148"/>
        <v/>
      </c>
      <c r="G1609" s="75" t="str">
        <f t="shared" si="149"/>
        <v/>
      </c>
      <c r="H1609" s="58"/>
      <c r="I1609" s="58"/>
    </row>
    <row r="1610" spans="2:9" ht="15.75" thickBot="1" x14ac:dyDescent="0.3">
      <c r="B1610" s="72" t="str">
        <f t="shared" si="144"/>
        <v/>
      </c>
      <c r="C1610" s="73" t="str">
        <f t="shared" si="145"/>
        <v/>
      </c>
      <c r="D1610" s="76" t="str">
        <f t="shared" si="146"/>
        <v/>
      </c>
      <c r="E1610" s="75" t="str">
        <f t="shared" si="147"/>
        <v/>
      </c>
      <c r="F1610" s="75" t="str">
        <f t="shared" si="148"/>
        <v/>
      </c>
      <c r="G1610" s="75" t="str">
        <f t="shared" si="149"/>
        <v/>
      </c>
      <c r="H1610" s="58"/>
      <c r="I1610" s="58"/>
    </row>
    <row r="1611" spans="2:9" ht="15.75" thickBot="1" x14ac:dyDescent="0.3">
      <c r="B1611" s="72" t="str">
        <f t="shared" si="144"/>
        <v/>
      </c>
      <c r="C1611" s="73" t="str">
        <f t="shared" si="145"/>
        <v/>
      </c>
      <c r="D1611" s="76" t="str">
        <f t="shared" si="146"/>
        <v/>
      </c>
      <c r="E1611" s="75" t="str">
        <f t="shared" si="147"/>
        <v/>
      </c>
      <c r="F1611" s="75" t="str">
        <f t="shared" si="148"/>
        <v/>
      </c>
      <c r="G1611" s="75" t="str">
        <f t="shared" si="149"/>
        <v/>
      </c>
      <c r="H1611" s="58"/>
      <c r="I1611" s="58"/>
    </row>
    <row r="1612" spans="2:9" ht="15.75" thickBot="1" x14ac:dyDescent="0.3">
      <c r="B1612" s="72" t="str">
        <f t="shared" si="144"/>
        <v/>
      </c>
      <c r="C1612" s="73" t="str">
        <f t="shared" si="145"/>
        <v/>
      </c>
      <c r="D1612" s="76" t="str">
        <f t="shared" si="146"/>
        <v/>
      </c>
      <c r="E1612" s="75" t="str">
        <f t="shared" si="147"/>
        <v/>
      </c>
      <c r="F1612" s="75" t="str">
        <f t="shared" si="148"/>
        <v/>
      </c>
      <c r="G1612" s="75" t="str">
        <f t="shared" si="149"/>
        <v/>
      </c>
      <c r="H1612" s="58"/>
      <c r="I1612" s="58"/>
    </row>
    <row r="1613" spans="2:9" ht="15.75" thickBot="1" x14ac:dyDescent="0.3">
      <c r="B1613" s="72" t="str">
        <f t="shared" si="144"/>
        <v/>
      </c>
      <c r="C1613" s="73" t="str">
        <f t="shared" si="145"/>
        <v/>
      </c>
      <c r="D1613" s="76" t="str">
        <f t="shared" si="146"/>
        <v/>
      </c>
      <c r="E1613" s="75" t="str">
        <f t="shared" si="147"/>
        <v/>
      </c>
      <c r="F1613" s="75" t="str">
        <f t="shared" si="148"/>
        <v/>
      </c>
      <c r="G1613" s="75" t="str">
        <f t="shared" si="149"/>
        <v/>
      </c>
      <c r="H1613" s="58"/>
      <c r="I1613" s="58"/>
    </row>
    <row r="1614" spans="2:9" ht="15.75" thickBot="1" x14ac:dyDescent="0.3">
      <c r="B1614" s="72" t="str">
        <f t="shared" si="144"/>
        <v/>
      </c>
      <c r="C1614" s="73" t="str">
        <f t="shared" si="145"/>
        <v/>
      </c>
      <c r="D1614" s="76" t="str">
        <f t="shared" si="146"/>
        <v/>
      </c>
      <c r="E1614" s="75" t="str">
        <f t="shared" si="147"/>
        <v/>
      </c>
      <c r="F1614" s="75" t="str">
        <f t="shared" si="148"/>
        <v/>
      </c>
      <c r="G1614" s="75" t="str">
        <f t="shared" si="149"/>
        <v/>
      </c>
      <c r="H1614" s="58"/>
      <c r="I1614" s="58"/>
    </row>
    <row r="1615" spans="2:9" ht="15.75" thickBot="1" x14ac:dyDescent="0.3">
      <c r="B1615" s="72" t="str">
        <f t="shared" si="144"/>
        <v/>
      </c>
      <c r="C1615" s="73" t="str">
        <f t="shared" si="145"/>
        <v/>
      </c>
      <c r="D1615" s="76" t="str">
        <f t="shared" si="146"/>
        <v/>
      </c>
      <c r="E1615" s="75" t="str">
        <f t="shared" si="147"/>
        <v/>
      </c>
      <c r="F1615" s="75" t="str">
        <f t="shared" si="148"/>
        <v/>
      </c>
      <c r="G1615" s="75" t="str">
        <f t="shared" si="149"/>
        <v/>
      </c>
      <c r="H1615" s="58"/>
      <c r="I1615" s="58"/>
    </row>
    <row r="1616" spans="2:9" ht="15.75" thickBot="1" x14ac:dyDescent="0.3">
      <c r="B1616" s="72" t="str">
        <f t="shared" si="144"/>
        <v/>
      </c>
      <c r="C1616" s="73" t="str">
        <f t="shared" si="145"/>
        <v/>
      </c>
      <c r="D1616" s="76" t="str">
        <f t="shared" si="146"/>
        <v/>
      </c>
      <c r="E1616" s="75" t="str">
        <f t="shared" si="147"/>
        <v/>
      </c>
      <c r="F1616" s="75" t="str">
        <f t="shared" si="148"/>
        <v/>
      </c>
      <c r="G1616" s="75" t="str">
        <f t="shared" si="149"/>
        <v/>
      </c>
      <c r="H1616" s="58"/>
      <c r="I1616" s="58"/>
    </row>
    <row r="1617" spans="2:9" ht="15.75" thickBot="1" x14ac:dyDescent="0.3">
      <c r="B1617" s="72" t="str">
        <f t="shared" si="144"/>
        <v/>
      </c>
      <c r="C1617" s="73" t="str">
        <f t="shared" si="145"/>
        <v/>
      </c>
      <c r="D1617" s="76" t="str">
        <f t="shared" si="146"/>
        <v/>
      </c>
      <c r="E1617" s="75" t="str">
        <f t="shared" si="147"/>
        <v/>
      </c>
      <c r="F1617" s="75" t="str">
        <f t="shared" si="148"/>
        <v/>
      </c>
      <c r="G1617" s="75" t="str">
        <f t="shared" si="149"/>
        <v/>
      </c>
      <c r="H1617" s="58"/>
      <c r="I1617" s="58"/>
    </row>
    <row r="1618" spans="2:9" ht="15.75" thickBot="1" x14ac:dyDescent="0.3">
      <c r="B1618" s="72" t="str">
        <f t="shared" si="144"/>
        <v/>
      </c>
      <c r="C1618" s="73" t="str">
        <f t="shared" si="145"/>
        <v/>
      </c>
      <c r="D1618" s="76" t="str">
        <f t="shared" si="146"/>
        <v/>
      </c>
      <c r="E1618" s="75" t="str">
        <f t="shared" si="147"/>
        <v/>
      </c>
      <c r="F1618" s="75" t="str">
        <f t="shared" si="148"/>
        <v/>
      </c>
      <c r="G1618" s="75" t="str">
        <f t="shared" si="149"/>
        <v/>
      </c>
      <c r="H1618" s="58"/>
      <c r="I1618" s="58"/>
    </row>
    <row r="1619" spans="2:9" ht="15.75" thickBot="1" x14ac:dyDescent="0.3">
      <c r="B1619" s="72" t="str">
        <f t="shared" ref="B1619:B1645" si="150">IFERROR(IF(G1618&lt;=0,"",B1618+1),"")</f>
        <v/>
      </c>
      <c r="C1619" s="73" t="str">
        <f t="shared" ref="C1619:C1645" si="151">IF($E$9="End of the Period",IF(B1619="","",IF(OR(payment_frequency="Weekly",payment_frequency="Bi-weekly",payment_frequency="Semi-monthly"),first_payment_date+B1619*VLOOKUP(payment_frequency,periodic_table,2,0),EDATE(first_payment_date,B1619*VLOOKUP(payment_frequency,periodic_table,2,0)))),IF(B1619="","",IF(OR(payment_frequency="Weekly",payment_frequency="Bi-weekly",payment_frequency="Semi-monthly"),first_payment_date+(B1619-1)*VLOOKUP(payment_frequency,periodic_table,2,0),EDATE(first_payment_date,(B1619-1)*VLOOKUP(payment_frequency,periodic_table,2,0)))))</f>
        <v/>
      </c>
      <c r="D1619" s="76" t="str">
        <f t="shared" ref="D1619:D1645" si="152">IF(B1619="","",IF(G1618&lt;payment,G1618*(1+rate),payment))</f>
        <v/>
      </c>
      <c r="E1619" s="75" t="str">
        <f t="shared" ref="E1619:E1645" si="153">IF(AND(payment_type=1,B1619=1),0,IF(B1619="","",G1618*rate))</f>
        <v/>
      </c>
      <c r="F1619" s="75" t="str">
        <f t="shared" si="148"/>
        <v/>
      </c>
      <c r="G1619" s="75" t="str">
        <f t="shared" si="149"/>
        <v/>
      </c>
      <c r="H1619" s="58"/>
      <c r="I1619" s="58"/>
    </row>
    <row r="1620" spans="2:9" ht="15.75" thickBot="1" x14ac:dyDescent="0.3">
      <c r="B1620" s="72" t="str">
        <f t="shared" si="150"/>
        <v/>
      </c>
      <c r="C1620" s="73" t="str">
        <f t="shared" si="151"/>
        <v/>
      </c>
      <c r="D1620" s="76" t="str">
        <f t="shared" si="152"/>
        <v/>
      </c>
      <c r="E1620" s="75" t="str">
        <f t="shared" si="153"/>
        <v/>
      </c>
      <c r="F1620" s="75" t="str">
        <f t="shared" ref="F1620:F1645" si="154">IF(B1620="","",D1620-E1620)</f>
        <v/>
      </c>
      <c r="G1620" s="75" t="str">
        <f t="shared" ref="G1620:G1645" si="155">IFERROR(IF(F1620&lt;=0,"",G1619-F1620),"")</f>
        <v/>
      </c>
      <c r="H1620" s="58"/>
      <c r="I1620" s="58"/>
    </row>
    <row r="1621" spans="2:9" ht="15.75" thickBot="1" x14ac:dyDescent="0.3">
      <c r="B1621" s="72" t="str">
        <f t="shared" si="150"/>
        <v/>
      </c>
      <c r="C1621" s="73" t="str">
        <f t="shared" si="151"/>
        <v/>
      </c>
      <c r="D1621" s="76" t="str">
        <f t="shared" si="152"/>
        <v/>
      </c>
      <c r="E1621" s="75" t="str">
        <f t="shared" si="153"/>
        <v/>
      </c>
      <c r="F1621" s="75" t="str">
        <f t="shared" si="154"/>
        <v/>
      </c>
      <c r="G1621" s="75" t="str">
        <f t="shared" si="155"/>
        <v/>
      </c>
      <c r="H1621" s="58"/>
      <c r="I1621" s="58"/>
    </row>
    <row r="1622" spans="2:9" ht="15.75" thickBot="1" x14ac:dyDescent="0.3">
      <c r="B1622" s="72" t="str">
        <f t="shared" si="150"/>
        <v/>
      </c>
      <c r="C1622" s="73" t="str">
        <f t="shared" si="151"/>
        <v/>
      </c>
      <c r="D1622" s="76" t="str">
        <f t="shared" si="152"/>
        <v/>
      </c>
      <c r="E1622" s="75" t="str">
        <f t="shared" si="153"/>
        <v/>
      </c>
      <c r="F1622" s="75" t="str">
        <f t="shared" si="154"/>
        <v/>
      </c>
      <c r="G1622" s="75" t="str">
        <f t="shared" si="155"/>
        <v/>
      </c>
      <c r="H1622" s="58"/>
      <c r="I1622" s="58"/>
    </row>
    <row r="1623" spans="2:9" ht="15.75" thickBot="1" x14ac:dyDescent="0.3">
      <c r="B1623" s="72" t="str">
        <f t="shared" si="150"/>
        <v/>
      </c>
      <c r="C1623" s="73" t="str">
        <f t="shared" si="151"/>
        <v/>
      </c>
      <c r="D1623" s="76" t="str">
        <f t="shared" si="152"/>
        <v/>
      </c>
      <c r="E1623" s="75" t="str">
        <f t="shared" si="153"/>
        <v/>
      </c>
      <c r="F1623" s="75" t="str">
        <f t="shared" si="154"/>
        <v/>
      </c>
      <c r="G1623" s="75" t="str">
        <f t="shared" si="155"/>
        <v/>
      </c>
      <c r="H1623" s="58"/>
      <c r="I1623" s="58"/>
    </row>
    <row r="1624" spans="2:9" ht="15.75" thickBot="1" x14ac:dyDescent="0.3">
      <c r="B1624" s="72" t="str">
        <f t="shared" si="150"/>
        <v/>
      </c>
      <c r="C1624" s="73" t="str">
        <f t="shared" si="151"/>
        <v/>
      </c>
      <c r="D1624" s="76" t="str">
        <f t="shared" si="152"/>
        <v/>
      </c>
      <c r="E1624" s="75" t="str">
        <f t="shared" si="153"/>
        <v/>
      </c>
      <c r="F1624" s="75" t="str">
        <f t="shared" si="154"/>
        <v/>
      </c>
      <c r="G1624" s="75" t="str">
        <f t="shared" si="155"/>
        <v/>
      </c>
      <c r="H1624" s="58"/>
      <c r="I1624" s="58"/>
    </row>
    <row r="1625" spans="2:9" ht="15.75" thickBot="1" x14ac:dyDescent="0.3">
      <c r="B1625" s="72" t="str">
        <f t="shared" si="150"/>
        <v/>
      </c>
      <c r="C1625" s="73" t="str">
        <f t="shared" si="151"/>
        <v/>
      </c>
      <c r="D1625" s="76" t="str">
        <f t="shared" si="152"/>
        <v/>
      </c>
      <c r="E1625" s="75" t="str">
        <f t="shared" si="153"/>
        <v/>
      </c>
      <c r="F1625" s="75" t="str">
        <f t="shared" si="154"/>
        <v/>
      </c>
      <c r="G1625" s="75" t="str">
        <f t="shared" si="155"/>
        <v/>
      </c>
      <c r="H1625" s="58"/>
      <c r="I1625" s="58"/>
    </row>
    <row r="1626" spans="2:9" ht="15.75" thickBot="1" x14ac:dyDescent="0.3">
      <c r="B1626" s="72" t="str">
        <f t="shared" si="150"/>
        <v/>
      </c>
      <c r="C1626" s="73" t="str">
        <f t="shared" si="151"/>
        <v/>
      </c>
      <c r="D1626" s="76" t="str">
        <f t="shared" si="152"/>
        <v/>
      </c>
      <c r="E1626" s="75" t="str">
        <f t="shared" si="153"/>
        <v/>
      </c>
      <c r="F1626" s="75" t="str">
        <f t="shared" si="154"/>
        <v/>
      </c>
      <c r="G1626" s="75" t="str">
        <f t="shared" si="155"/>
        <v/>
      </c>
      <c r="H1626" s="58"/>
      <c r="I1626" s="58"/>
    </row>
    <row r="1627" spans="2:9" ht="15.75" thickBot="1" x14ac:dyDescent="0.3">
      <c r="B1627" s="72" t="str">
        <f t="shared" si="150"/>
        <v/>
      </c>
      <c r="C1627" s="73" t="str">
        <f t="shared" si="151"/>
        <v/>
      </c>
      <c r="D1627" s="76" t="str">
        <f t="shared" si="152"/>
        <v/>
      </c>
      <c r="E1627" s="75" t="str">
        <f t="shared" si="153"/>
        <v/>
      </c>
      <c r="F1627" s="75" t="str">
        <f t="shared" si="154"/>
        <v/>
      </c>
      <c r="G1627" s="75" t="str">
        <f t="shared" si="155"/>
        <v/>
      </c>
      <c r="H1627" s="58"/>
      <c r="I1627" s="58"/>
    </row>
    <row r="1628" spans="2:9" ht="15.75" thickBot="1" x14ac:dyDescent="0.3">
      <c r="B1628" s="72" t="str">
        <f t="shared" si="150"/>
        <v/>
      </c>
      <c r="C1628" s="73" t="str">
        <f t="shared" si="151"/>
        <v/>
      </c>
      <c r="D1628" s="76" t="str">
        <f t="shared" si="152"/>
        <v/>
      </c>
      <c r="E1628" s="75" t="str">
        <f t="shared" si="153"/>
        <v/>
      </c>
      <c r="F1628" s="75" t="str">
        <f t="shared" si="154"/>
        <v/>
      </c>
      <c r="G1628" s="75" t="str">
        <f t="shared" si="155"/>
        <v/>
      </c>
      <c r="H1628" s="58"/>
      <c r="I1628" s="58"/>
    </row>
    <row r="1629" spans="2:9" ht="15.75" thickBot="1" x14ac:dyDescent="0.3">
      <c r="B1629" s="72" t="str">
        <f t="shared" si="150"/>
        <v/>
      </c>
      <c r="C1629" s="73" t="str">
        <f t="shared" si="151"/>
        <v/>
      </c>
      <c r="D1629" s="76" t="str">
        <f t="shared" si="152"/>
        <v/>
      </c>
      <c r="E1629" s="75" t="str">
        <f t="shared" si="153"/>
        <v/>
      </c>
      <c r="F1629" s="75" t="str">
        <f t="shared" si="154"/>
        <v/>
      </c>
      <c r="G1629" s="75" t="str">
        <f t="shared" si="155"/>
        <v/>
      </c>
      <c r="H1629" s="58"/>
      <c r="I1629" s="58"/>
    </row>
    <row r="1630" spans="2:9" ht="15.75" thickBot="1" x14ac:dyDescent="0.3">
      <c r="B1630" s="72" t="str">
        <f t="shared" si="150"/>
        <v/>
      </c>
      <c r="C1630" s="73" t="str">
        <f t="shared" si="151"/>
        <v/>
      </c>
      <c r="D1630" s="76" t="str">
        <f t="shared" si="152"/>
        <v/>
      </c>
      <c r="E1630" s="75" t="str">
        <f t="shared" si="153"/>
        <v/>
      </c>
      <c r="F1630" s="75" t="str">
        <f t="shared" si="154"/>
        <v/>
      </c>
      <c r="G1630" s="75" t="str">
        <f t="shared" si="155"/>
        <v/>
      </c>
      <c r="H1630" s="58"/>
      <c r="I1630" s="58"/>
    </row>
    <row r="1631" spans="2:9" ht="15.75" thickBot="1" x14ac:dyDescent="0.3">
      <c r="B1631" s="72" t="str">
        <f t="shared" si="150"/>
        <v/>
      </c>
      <c r="C1631" s="73" t="str">
        <f t="shared" si="151"/>
        <v/>
      </c>
      <c r="D1631" s="76" t="str">
        <f t="shared" si="152"/>
        <v/>
      </c>
      <c r="E1631" s="75" t="str">
        <f t="shared" si="153"/>
        <v/>
      </c>
      <c r="F1631" s="75" t="str">
        <f t="shared" si="154"/>
        <v/>
      </c>
      <c r="G1631" s="75" t="str">
        <f t="shared" si="155"/>
        <v/>
      </c>
      <c r="H1631" s="58"/>
      <c r="I1631" s="58"/>
    </row>
    <row r="1632" spans="2:9" ht="15.75" thickBot="1" x14ac:dyDescent="0.3">
      <c r="B1632" s="72" t="str">
        <f t="shared" si="150"/>
        <v/>
      </c>
      <c r="C1632" s="73" t="str">
        <f t="shared" si="151"/>
        <v/>
      </c>
      <c r="D1632" s="76" t="str">
        <f t="shared" si="152"/>
        <v/>
      </c>
      <c r="E1632" s="75" t="str">
        <f t="shared" si="153"/>
        <v/>
      </c>
      <c r="F1632" s="75" t="str">
        <f t="shared" si="154"/>
        <v/>
      </c>
      <c r="G1632" s="75" t="str">
        <f t="shared" si="155"/>
        <v/>
      </c>
      <c r="H1632" s="58"/>
      <c r="I1632" s="58"/>
    </row>
    <row r="1633" spans="2:9" ht="15.75" thickBot="1" x14ac:dyDescent="0.3">
      <c r="B1633" s="72" t="str">
        <f t="shared" si="150"/>
        <v/>
      </c>
      <c r="C1633" s="73" t="str">
        <f t="shared" si="151"/>
        <v/>
      </c>
      <c r="D1633" s="76" t="str">
        <f t="shared" si="152"/>
        <v/>
      </c>
      <c r="E1633" s="75" t="str">
        <f t="shared" si="153"/>
        <v/>
      </c>
      <c r="F1633" s="75" t="str">
        <f t="shared" si="154"/>
        <v/>
      </c>
      <c r="G1633" s="75" t="str">
        <f t="shared" si="155"/>
        <v/>
      </c>
      <c r="H1633" s="58"/>
      <c r="I1633" s="58"/>
    </row>
    <row r="1634" spans="2:9" ht="15.75" thickBot="1" x14ac:dyDescent="0.3">
      <c r="B1634" s="72" t="str">
        <f t="shared" si="150"/>
        <v/>
      </c>
      <c r="C1634" s="73" t="str">
        <f t="shared" si="151"/>
        <v/>
      </c>
      <c r="D1634" s="76" t="str">
        <f t="shared" si="152"/>
        <v/>
      </c>
      <c r="E1634" s="75" t="str">
        <f t="shared" si="153"/>
        <v/>
      </c>
      <c r="F1634" s="75" t="str">
        <f t="shared" si="154"/>
        <v/>
      </c>
      <c r="G1634" s="75" t="str">
        <f t="shared" si="155"/>
        <v/>
      </c>
      <c r="H1634" s="58"/>
      <c r="I1634" s="58"/>
    </row>
    <row r="1635" spans="2:9" ht="15.75" thickBot="1" x14ac:dyDescent="0.3">
      <c r="B1635" s="72" t="str">
        <f t="shared" si="150"/>
        <v/>
      </c>
      <c r="C1635" s="73" t="str">
        <f t="shared" si="151"/>
        <v/>
      </c>
      <c r="D1635" s="76" t="str">
        <f t="shared" si="152"/>
        <v/>
      </c>
      <c r="E1635" s="75" t="str">
        <f t="shared" si="153"/>
        <v/>
      </c>
      <c r="F1635" s="75" t="str">
        <f t="shared" si="154"/>
        <v/>
      </c>
      <c r="G1635" s="75" t="str">
        <f t="shared" si="155"/>
        <v/>
      </c>
      <c r="H1635" s="58"/>
      <c r="I1635" s="58"/>
    </row>
    <row r="1636" spans="2:9" ht="15.75" thickBot="1" x14ac:dyDescent="0.3">
      <c r="B1636" s="72" t="str">
        <f t="shared" si="150"/>
        <v/>
      </c>
      <c r="C1636" s="73" t="str">
        <f t="shared" si="151"/>
        <v/>
      </c>
      <c r="D1636" s="76" t="str">
        <f t="shared" si="152"/>
        <v/>
      </c>
      <c r="E1636" s="75" t="str">
        <f t="shared" si="153"/>
        <v/>
      </c>
      <c r="F1636" s="75" t="str">
        <f t="shared" si="154"/>
        <v/>
      </c>
      <c r="G1636" s="75" t="str">
        <f t="shared" si="155"/>
        <v/>
      </c>
      <c r="H1636" s="58"/>
      <c r="I1636" s="58"/>
    </row>
    <row r="1637" spans="2:9" ht="15.75" thickBot="1" x14ac:dyDescent="0.3">
      <c r="B1637" s="72" t="str">
        <f t="shared" si="150"/>
        <v/>
      </c>
      <c r="C1637" s="73" t="str">
        <f t="shared" si="151"/>
        <v/>
      </c>
      <c r="D1637" s="76" t="str">
        <f t="shared" si="152"/>
        <v/>
      </c>
      <c r="E1637" s="75" t="str">
        <f t="shared" si="153"/>
        <v/>
      </c>
      <c r="F1637" s="75" t="str">
        <f t="shared" si="154"/>
        <v/>
      </c>
      <c r="G1637" s="75" t="str">
        <f t="shared" si="155"/>
        <v/>
      </c>
      <c r="H1637" s="58"/>
      <c r="I1637" s="58"/>
    </row>
    <row r="1638" spans="2:9" ht="15.75" thickBot="1" x14ac:dyDescent="0.3">
      <c r="B1638" s="72" t="str">
        <f t="shared" si="150"/>
        <v/>
      </c>
      <c r="C1638" s="73" t="str">
        <f t="shared" si="151"/>
        <v/>
      </c>
      <c r="D1638" s="76" t="str">
        <f t="shared" si="152"/>
        <v/>
      </c>
      <c r="E1638" s="75" t="str">
        <f t="shared" si="153"/>
        <v/>
      </c>
      <c r="F1638" s="75" t="str">
        <f t="shared" si="154"/>
        <v/>
      </c>
      <c r="G1638" s="75" t="str">
        <f t="shared" si="155"/>
        <v/>
      </c>
      <c r="H1638" s="58"/>
      <c r="I1638" s="58"/>
    </row>
    <row r="1639" spans="2:9" ht="15.75" thickBot="1" x14ac:dyDescent="0.3">
      <c r="B1639" s="72" t="str">
        <f t="shared" si="150"/>
        <v/>
      </c>
      <c r="C1639" s="73" t="str">
        <f t="shared" si="151"/>
        <v/>
      </c>
      <c r="D1639" s="76" t="str">
        <f t="shared" si="152"/>
        <v/>
      </c>
      <c r="E1639" s="75" t="str">
        <f t="shared" si="153"/>
        <v/>
      </c>
      <c r="F1639" s="75" t="str">
        <f t="shared" si="154"/>
        <v/>
      </c>
      <c r="G1639" s="75" t="str">
        <f t="shared" si="155"/>
        <v/>
      </c>
      <c r="H1639" s="58"/>
      <c r="I1639" s="58"/>
    </row>
    <row r="1640" spans="2:9" ht="15.75" thickBot="1" x14ac:dyDescent="0.3">
      <c r="B1640" s="72" t="str">
        <f t="shared" si="150"/>
        <v/>
      </c>
      <c r="C1640" s="73" t="str">
        <f t="shared" si="151"/>
        <v/>
      </c>
      <c r="D1640" s="76" t="str">
        <f t="shared" si="152"/>
        <v/>
      </c>
      <c r="E1640" s="75" t="str">
        <f t="shared" si="153"/>
        <v/>
      </c>
      <c r="F1640" s="75" t="str">
        <f t="shared" si="154"/>
        <v/>
      </c>
      <c r="G1640" s="75" t="str">
        <f t="shared" si="155"/>
        <v/>
      </c>
      <c r="H1640" s="58"/>
      <c r="I1640" s="58"/>
    </row>
    <row r="1641" spans="2:9" ht="15.75" thickBot="1" x14ac:dyDescent="0.3">
      <c r="B1641" s="72" t="str">
        <f t="shared" si="150"/>
        <v/>
      </c>
      <c r="C1641" s="73" t="str">
        <f t="shared" si="151"/>
        <v/>
      </c>
      <c r="D1641" s="76" t="str">
        <f t="shared" si="152"/>
        <v/>
      </c>
      <c r="E1641" s="75" t="str">
        <f t="shared" si="153"/>
        <v/>
      </c>
      <c r="F1641" s="75" t="str">
        <f t="shared" si="154"/>
        <v/>
      </c>
      <c r="G1641" s="75" t="str">
        <f t="shared" si="155"/>
        <v/>
      </c>
      <c r="H1641" s="58"/>
      <c r="I1641" s="58"/>
    </row>
    <row r="1642" spans="2:9" ht="15.75" thickBot="1" x14ac:dyDescent="0.3">
      <c r="B1642" s="72" t="str">
        <f t="shared" si="150"/>
        <v/>
      </c>
      <c r="C1642" s="73" t="str">
        <f t="shared" si="151"/>
        <v/>
      </c>
      <c r="D1642" s="76" t="str">
        <f t="shared" si="152"/>
        <v/>
      </c>
      <c r="E1642" s="75" t="str">
        <f t="shared" si="153"/>
        <v/>
      </c>
      <c r="F1642" s="75" t="str">
        <f t="shared" si="154"/>
        <v/>
      </c>
      <c r="G1642" s="75" t="str">
        <f t="shared" si="155"/>
        <v/>
      </c>
      <c r="H1642" s="58"/>
      <c r="I1642" s="58"/>
    </row>
    <row r="1643" spans="2:9" ht="15.75" thickBot="1" x14ac:dyDescent="0.3">
      <c r="B1643" s="72" t="str">
        <f t="shared" si="150"/>
        <v/>
      </c>
      <c r="C1643" s="73" t="str">
        <f t="shared" si="151"/>
        <v/>
      </c>
      <c r="D1643" s="76" t="str">
        <f t="shared" si="152"/>
        <v/>
      </c>
      <c r="E1643" s="75" t="str">
        <f t="shared" si="153"/>
        <v/>
      </c>
      <c r="F1643" s="75" t="str">
        <f t="shared" si="154"/>
        <v/>
      </c>
      <c r="G1643" s="75" t="str">
        <f t="shared" si="155"/>
        <v/>
      </c>
      <c r="H1643" s="58"/>
      <c r="I1643" s="58"/>
    </row>
    <row r="1644" spans="2:9" ht="15.75" thickBot="1" x14ac:dyDescent="0.3">
      <c r="B1644" s="72" t="str">
        <f t="shared" si="150"/>
        <v/>
      </c>
      <c r="C1644" s="73" t="str">
        <f t="shared" si="151"/>
        <v/>
      </c>
      <c r="D1644" s="76" t="str">
        <f t="shared" si="152"/>
        <v/>
      </c>
      <c r="E1644" s="75" t="str">
        <f t="shared" si="153"/>
        <v/>
      </c>
      <c r="F1644" s="75" t="str">
        <f t="shared" si="154"/>
        <v/>
      </c>
      <c r="G1644" s="75" t="str">
        <f t="shared" si="155"/>
        <v/>
      </c>
      <c r="H1644" s="58"/>
      <c r="I1644" s="58"/>
    </row>
    <row r="1645" spans="2:9" ht="15.75" thickBot="1" x14ac:dyDescent="0.3">
      <c r="B1645" s="72" t="str">
        <f t="shared" si="150"/>
        <v/>
      </c>
      <c r="C1645" s="73" t="str">
        <f t="shared" si="151"/>
        <v/>
      </c>
      <c r="D1645" s="76" t="str">
        <f t="shared" si="152"/>
        <v/>
      </c>
      <c r="E1645" s="75" t="str">
        <f t="shared" si="153"/>
        <v/>
      </c>
      <c r="F1645" s="75" t="str">
        <f t="shared" si="154"/>
        <v/>
      </c>
      <c r="G1645" s="75" t="str">
        <f t="shared" si="155"/>
        <v/>
      </c>
      <c r="H1645" s="58"/>
      <c r="I1645" s="58"/>
    </row>
    <row r="1646" spans="2:9" x14ac:dyDescent="0.25">
      <c r="B1646" s="64"/>
      <c r="C1646" s="64"/>
      <c r="D1646" s="65"/>
      <c r="E1646" s="65"/>
      <c r="F1646" s="65"/>
      <c r="G1646" s="65"/>
      <c r="H1646" s="65"/>
      <c r="I1646" s="65"/>
    </row>
  </sheetData>
  <sheetProtection sheet="1" objects="1" scenarios="1"/>
  <mergeCells count="5">
    <mergeCell ref="B15:C15"/>
    <mergeCell ref="B4:D4"/>
    <mergeCell ref="G4:I4"/>
    <mergeCell ref="J5:L11"/>
    <mergeCell ref="G6:H6"/>
  </mergeCells>
  <conditionalFormatting sqref="B18">
    <cfRule type="expression" dxfId="38" priority="18">
      <formula>$B19=""</formula>
    </cfRule>
  </conditionalFormatting>
  <conditionalFormatting sqref="C18">
    <cfRule type="expression" dxfId="37" priority="17">
      <formula>$B19=""</formula>
    </cfRule>
  </conditionalFormatting>
  <conditionalFormatting sqref="D18">
    <cfRule type="expression" dxfId="36" priority="16">
      <formula>$B19=""</formula>
    </cfRule>
  </conditionalFormatting>
  <conditionalFormatting sqref="E18:F18">
    <cfRule type="expression" dxfId="35" priority="15">
      <formula>$B19=""</formula>
    </cfRule>
  </conditionalFormatting>
  <conditionalFormatting sqref="G18">
    <cfRule type="expression" dxfId="34" priority="14">
      <formula>$B19=""</formula>
    </cfRule>
  </conditionalFormatting>
  <conditionalFormatting sqref="B18:G18">
    <cfRule type="expression" dxfId="33" priority="13">
      <formula>$C19&lt;=TODAY()</formula>
    </cfRule>
  </conditionalFormatting>
  <conditionalFormatting sqref="B19">
    <cfRule type="expression" dxfId="32" priority="12">
      <formula>$B19=""</formula>
    </cfRule>
  </conditionalFormatting>
  <conditionalFormatting sqref="C19">
    <cfRule type="expression" dxfId="31" priority="11">
      <formula>$B19=""</formula>
    </cfRule>
  </conditionalFormatting>
  <conditionalFormatting sqref="D19">
    <cfRule type="expression" dxfId="30" priority="10">
      <formula>$B19=""</formula>
    </cfRule>
  </conditionalFormatting>
  <conditionalFormatting sqref="E19:F19 F20:F1645">
    <cfRule type="expression" dxfId="29" priority="9">
      <formula>$B19=""</formula>
    </cfRule>
  </conditionalFormatting>
  <conditionalFormatting sqref="G19">
    <cfRule type="expression" dxfId="28" priority="8">
      <formula>$B19=""</formula>
    </cfRule>
  </conditionalFormatting>
  <conditionalFormatting sqref="B20:B1645">
    <cfRule type="expression" dxfId="27" priority="7">
      <formula>$B20=""</formula>
    </cfRule>
  </conditionalFormatting>
  <conditionalFormatting sqref="C20:C1645">
    <cfRule type="expression" dxfId="26" priority="6">
      <formula>$B20=""</formula>
    </cfRule>
  </conditionalFormatting>
  <conditionalFormatting sqref="D20:D1645">
    <cfRule type="expression" dxfId="25" priority="5">
      <formula>$B20=""</formula>
    </cfRule>
  </conditionalFormatting>
  <conditionalFormatting sqref="E20:F1645">
    <cfRule type="expression" dxfId="24" priority="4">
      <formula>$B20=""</formula>
    </cfRule>
  </conditionalFormatting>
  <conditionalFormatting sqref="G20:G1645">
    <cfRule type="expression" dxfId="23" priority="3">
      <formula>$B20=""</formula>
    </cfRule>
  </conditionalFormatting>
  <conditionalFormatting sqref="B18:G1645">
    <cfRule type="expression" dxfId="22" priority="1">
      <formula>$C18&lt;=TODAY()</formula>
    </cfRule>
    <cfRule type="expression" dxfId="21" priority="2">
      <formula>MOD($B18,VLOOKUP(payment_frequency,periodic_table,3,FALSE))=0</formula>
    </cfRule>
  </conditionalFormatting>
  <dataValidations count="2">
    <dataValidation type="list" allowBlank="1" showInputMessage="1" showErrorMessage="1" sqref="E9" xr:uid="{46A2164B-7659-4C5D-8D65-F4666C65BA0C}">
      <formula1>payment_types</formula1>
    </dataValidation>
    <dataValidation type="list" allowBlank="1" showInputMessage="1" showErrorMessage="1" sqref="E10:E11" xr:uid="{CE5C0B03-C152-4764-8878-59604EEE2F94}">
      <formula1>payment_due</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6FD77-C258-4E26-89C4-2FF45A8947B4}">
  <dimension ref="B1:Q1651"/>
  <sheetViews>
    <sheetView showGridLines="0" zoomScale="80" zoomScaleNormal="80" workbookViewId="0">
      <pane ySplit="35" topLeftCell="A134" activePane="bottomLeft" state="frozen"/>
      <selection pane="bottomLeft" activeCell="L32" sqref="L32"/>
    </sheetView>
  </sheetViews>
  <sheetFormatPr defaultColWidth="8.85546875" defaultRowHeight="15" x14ac:dyDescent="0.25"/>
  <cols>
    <col min="1" max="1" width="2.42578125" style="58" customWidth="1"/>
    <col min="2" max="2" width="16.7109375" style="66" customWidth="1"/>
    <col min="3" max="3" width="12" style="66" customWidth="1"/>
    <col min="4" max="4" width="9.7109375" style="59" customWidth="1"/>
    <col min="5" max="5" width="16.140625" style="59" customWidth="1"/>
    <col min="6" max="6" width="11" style="59" customWidth="1"/>
    <col min="7" max="7" width="11.140625" style="59" customWidth="1"/>
    <col min="8" max="8" width="13.42578125" style="59" customWidth="1"/>
    <col min="9" max="9" width="26.42578125" style="59" customWidth="1"/>
    <col min="10" max="10" width="9.28515625" style="58" customWidth="1"/>
    <col min="11" max="13" width="8.85546875" style="58"/>
    <col min="14" max="14" width="13.7109375" style="58" customWidth="1"/>
    <col min="15" max="15" width="10.140625" style="58" bestFit="1" customWidth="1"/>
    <col min="16" max="16" width="85.85546875" style="58" customWidth="1"/>
    <col min="17" max="16384" width="8.85546875" style="58"/>
  </cols>
  <sheetData>
    <row r="1" spans="2:12" ht="13.15" customHeight="1" x14ac:dyDescent="0.25">
      <c r="B1" s="58"/>
      <c r="C1" s="58"/>
      <c r="D1" s="58"/>
      <c r="E1" s="58"/>
      <c r="F1" s="58"/>
      <c r="G1" s="58"/>
      <c r="H1" s="58"/>
      <c r="I1" s="58"/>
    </row>
    <row r="2" spans="2:12" ht="31.15" customHeight="1" x14ac:dyDescent="0.25">
      <c r="B2" s="58"/>
      <c r="C2" s="58"/>
      <c r="D2" s="58"/>
      <c r="E2" s="58"/>
      <c r="F2" s="58"/>
      <c r="G2" s="58"/>
      <c r="H2" s="58"/>
      <c r="I2" s="58"/>
    </row>
    <row r="3" spans="2:12" ht="4.9000000000000004" customHeight="1" thickBot="1" x14ac:dyDescent="0.3">
      <c r="B3" s="58"/>
      <c r="C3" s="58"/>
      <c r="D3" s="58"/>
      <c r="E3" s="58"/>
      <c r="F3" s="58"/>
      <c r="G3" s="58"/>
      <c r="H3" s="58"/>
      <c r="I3" s="58"/>
    </row>
    <row r="4" spans="2:12" ht="46.9" customHeight="1" thickBot="1" x14ac:dyDescent="0.3">
      <c r="B4" s="127" t="s">
        <v>15</v>
      </c>
      <c r="C4" s="128"/>
      <c r="D4" s="129"/>
      <c r="E4" s="23" t="s">
        <v>60</v>
      </c>
      <c r="F4" s="58"/>
      <c r="G4" s="130" t="s">
        <v>16</v>
      </c>
      <c r="H4" s="131"/>
      <c r="I4" s="132"/>
    </row>
    <row r="5" spans="2:12" ht="15.75" thickBot="1" x14ac:dyDescent="0.3">
      <c r="B5" s="25"/>
      <c r="C5" s="26"/>
      <c r="D5" s="24" t="s">
        <v>48</v>
      </c>
      <c r="E5" s="34">
        <v>10</v>
      </c>
      <c r="F5" s="58"/>
      <c r="G5" s="39"/>
      <c r="H5" s="40" t="s">
        <v>43</v>
      </c>
      <c r="I5" s="67">
        <f>(1+apr/VLOOKUP(interest_compounded,periodic_table,3,0))^(VLOOKUP(interest_compounded,periodic_table,3,0)/VLOOKUP(payment_frequency,periodic_table,3,0))-1</f>
        <v>4.8675505653430484E-3</v>
      </c>
      <c r="J5" s="136"/>
      <c r="K5" s="137"/>
      <c r="L5" s="137"/>
    </row>
    <row r="6" spans="2:12" ht="31.15" customHeight="1" thickBot="1" x14ac:dyDescent="0.3">
      <c r="B6" s="134" t="s">
        <v>56</v>
      </c>
      <c r="C6" s="135"/>
      <c r="D6" s="135"/>
      <c r="E6" s="34">
        <v>10</v>
      </c>
      <c r="F6" s="58"/>
      <c r="G6" s="134" t="s">
        <v>44</v>
      </c>
      <c r="H6" s="135" t="s">
        <v>44</v>
      </c>
      <c r="I6" s="68">
        <f ca="1">SUM(interest_paid,principal_paid)</f>
        <v>156017.73599714099</v>
      </c>
      <c r="J6" s="136"/>
      <c r="K6" s="137"/>
      <c r="L6" s="137"/>
    </row>
    <row r="7" spans="2:12" ht="15.75" thickBot="1" x14ac:dyDescent="0.3">
      <c r="B7" s="27"/>
      <c r="C7" s="28"/>
      <c r="D7" s="29" t="s">
        <v>69</v>
      </c>
      <c r="E7" s="35">
        <v>120000</v>
      </c>
      <c r="F7" s="58"/>
      <c r="G7" s="41"/>
      <c r="H7" s="42" t="s">
        <v>45</v>
      </c>
      <c r="I7" s="68">
        <f ca="1">SUM(OFFSET($G$24,0,0,I9))</f>
        <v>36017.735997140961</v>
      </c>
      <c r="J7" s="136"/>
      <c r="K7" s="137"/>
      <c r="L7" s="137"/>
    </row>
    <row r="8" spans="2:12" ht="15.75" thickBot="1" x14ac:dyDescent="0.3">
      <c r="B8" s="27"/>
      <c r="C8" s="28"/>
      <c r="D8" s="29" t="s">
        <v>49</v>
      </c>
      <c r="E8" s="36">
        <v>0.06</v>
      </c>
      <c r="F8" s="58"/>
      <c r="G8" s="41"/>
      <c r="H8" s="42" t="s">
        <v>17</v>
      </c>
      <c r="I8" s="68">
        <f ca="1">nper*payment-_xlfn.SINGLE(loan)-I7</f>
        <v>2704.8616462911887</v>
      </c>
      <c r="J8" s="136"/>
      <c r="K8" s="137"/>
      <c r="L8" s="137"/>
    </row>
    <row r="9" spans="2:12" ht="15.75" thickBot="1" x14ac:dyDescent="0.3">
      <c r="B9" s="27"/>
      <c r="C9" s="28"/>
      <c r="D9" s="31" t="s">
        <v>78</v>
      </c>
      <c r="E9" s="37">
        <v>44927</v>
      </c>
      <c r="F9" s="58"/>
      <c r="G9" s="41"/>
      <c r="H9" s="42" t="s">
        <v>42</v>
      </c>
      <c r="I9" s="1">
        <f ca="1">COUNTIF(array,"&gt;0")</f>
        <v>113</v>
      </c>
      <c r="J9" s="136"/>
      <c r="K9" s="137"/>
      <c r="L9" s="137"/>
    </row>
    <row r="10" spans="2:12" ht="15.75" thickBot="1" x14ac:dyDescent="0.3">
      <c r="B10" s="27"/>
      <c r="C10" s="28"/>
      <c r="D10" s="30" t="s">
        <v>50</v>
      </c>
      <c r="E10" s="34" t="s">
        <v>18</v>
      </c>
      <c r="F10" s="58"/>
      <c r="G10" s="41"/>
      <c r="H10" s="42" t="s">
        <v>46</v>
      </c>
      <c r="I10" s="69" t="str">
        <f ca="1">DATEDIF(first_payment_date,INDEX(dates,I9),"y") &amp; " Years, " &amp; DATEDIF(first_payment_date,INDEX(dates,I9),"ym") &amp; " Months, " &amp; DATEDIF(first_payment_date,INDEX(dates,I9),"md") &amp; " Days"</f>
        <v>9 Years, 5 Months, 0 Days</v>
      </c>
      <c r="J10" s="136"/>
      <c r="K10" s="137"/>
      <c r="L10" s="137"/>
    </row>
    <row r="11" spans="2:12" ht="15.75" thickBot="1" x14ac:dyDescent="0.3">
      <c r="B11" s="27"/>
      <c r="C11" s="28"/>
      <c r="D11" s="31" t="s">
        <v>51</v>
      </c>
      <c r="E11" s="34" t="s">
        <v>8</v>
      </c>
      <c r="F11" s="58"/>
      <c r="G11" s="43"/>
      <c r="H11" s="44" t="s">
        <v>47</v>
      </c>
      <c r="I11" s="70" t="str">
        <f ca="1">DATEDIF(INDEX(dates,I9),EDATE(first_payment_date,term*12),"y") &amp; " Years, " &amp; DATEDIF(INDEX(dates,I9),EDATE(first_payment_date,term*12),"ym") &amp; " Months, " &amp; DATEDIF(INDEX(dates,I9),EDATE(first_payment_date,term*12),"md") &amp; " Days"</f>
        <v>0 Years, 7 Months, 0 Days</v>
      </c>
      <c r="J11" s="136"/>
      <c r="K11" s="137"/>
      <c r="L11" s="137"/>
    </row>
    <row r="12" spans="2:12" ht="15.75" thickBot="1" x14ac:dyDescent="0.3">
      <c r="B12" s="27"/>
      <c r="C12" s="28"/>
      <c r="D12" s="30" t="s">
        <v>52</v>
      </c>
      <c r="E12" s="34" t="s">
        <v>12</v>
      </c>
      <c r="F12" s="139" t="str">
        <f>IF(VLOOKUP(interest_compounded,periodic_table,3,0)&lt;=VLOOKUP(payment_frequency,periodic_table,3,0),"","&lt;&lt; Warning! When interest is compounded '"&amp;interest_compounded&amp;"', Payment cannot be '"&amp;payment_frequency&amp;"'")</f>
        <v/>
      </c>
      <c r="G12" s="140"/>
      <c r="H12" s="140"/>
      <c r="I12" s="140"/>
    </row>
    <row r="13" spans="2:12" ht="15.75" thickBot="1" x14ac:dyDescent="0.3">
      <c r="B13" s="27"/>
      <c r="C13" s="28"/>
      <c r="D13" s="29" t="s">
        <v>57</v>
      </c>
      <c r="E13" s="34">
        <v>200</v>
      </c>
      <c r="F13" s="139"/>
      <c r="G13" s="140"/>
      <c r="H13" s="140"/>
      <c r="I13" s="140"/>
    </row>
    <row r="14" spans="2:12" ht="15" customHeight="1" x14ac:dyDescent="0.25">
      <c r="B14" s="32"/>
      <c r="C14" s="33"/>
      <c r="D14" s="38" t="s">
        <v>53</v>
      </c>
      <c r="E14" s="34" t="s">
        <v>10</v>
      </c>
      <c r="F14" s="138" t="str">
        <f ca="1">IF($I$18=TRUE,"Warning! Regular Payment Frequency &amp; Extra Payment Frequency don't MATCH. Check out them","")</f>
        <v/>
      </c>
      <c r="G14" s="138"/>
      <c r="H14" s="138"/>
      <c r="I14" s="138"/>
    </row>
    <row r="15" spans="2:12" ht="8.4499999999999993" customHeight="1" x14ac:dyDescent="0.25">
      <c r="F15" s="138"/>
      <c r="G15" s="138"/>
      <c r="H15" s="138"/>
      <c r="I15" s="138"/>
    </row>
    <row r="16" spans="2:12" hidden="1" x14ac:dyDescent="0.25">
      <c r="B16" s="60"/>
      <c r="C16" s="60"/>
      <c r="D16" s="61" t="s">
        <v>14</v>
      </c>
      <c r="E16" s="60">
        <f>IF(E10="Beginning of the Period", 1,0)</f>
        <v>0</v>
      </c>
      <c r="F16" s="60"/>
      <c r="G16" s="60" t="s">
        <v>41</v>
      </c>
      <c r="H16" s="60"/>
      <c r="I16" s="60" t="b">
        <f>IF(AND(payment_frequency="Weekly",OR(recurring_payment_frequency="Weekly",recurring_payment_frequency="Bi-Weekly")),TRUE,IF(AND(payment_frequency="Monthly",OR(recurring_payment_frequency="Monthly",recurring_payment_frequency="Bi-monthly",recurring_payment_frequency="Quarterly",recurring_payment_frequency="Semi-annually",recurring_payment_frequency="Yearly")),TRUE,0))</f>
        <v>1</v>
      </c>
    </row>
    <row r="17" spans="2:17" hidden="1" x14ac:dyDescent="0.25">
      <c r="B17" s="60"/>
      <c r="C17" s="60"/>
      <c r="D17" s="61" t="s">
        <v>24</v>
      </c>
      <c r="E17" s="60">
        <f>term*VLOOKUP(payment_frequency,periodic_table,3,FALSE)</f>
        <v>120</v>
      </c>
      <c r="F17" s="60"/>
      <c r="G17" s="60" t="s">
        <v>13</v>
      </c>
      <c r="H17" s="60"/>
      <c r="I17" s="60">
        <f>VLOOKUP(payment_frequency,periodic_table,3,0)*(term-$E$6)+1</f>
        <v>1</v>
      </c>
    </row>
    <row r="18" spans="2:17" hidden="1" x14ac:dyDescent="0.25">
      <c r="B18" s="60"/>
      <c r="C18" s="60"/>
      <c r="D18" s="61" t="s">
        <v>30</v>
      </c>
      <c r="E18" s="60">
        <f ca="1">VLOOKUP(recurring_payment_frequency,INDIRECT(SUBSTITUTE(payment_frequency,"-","_")&amp;"_table"),2,FALSE)</f>
        <v>3</v>
      </c>
      <c r="F18" s="60"/>
      <c r="G18" s="60" t="s">
        <v>59</v>
      </c>
      <c r="H18" s="60"/>
      <c r="I18" s="60" t="b">
        <f ca="1">ISNA(E18)</f>
        <v>0</v>
      </c>
    </row>
    <row r="19" spans="2:17" ht="6" customHeight="1" x14ac:dyDescent="0.25">
      <c r="B19" s="58"/>
      <c r="C19" s="58"/>
      <c r="D19" s="58"/>
      <c r="E19" s="58"/>
      <c r="F19" s="58"/>
      <c r="G19" s="58"/>
      <c r="H19" s="58"/>
      <c r="I19" s="58"/>
    </row>
    <row r="20" spans="2:17" ht="15.75" x14ac:dyDescent="0.25">
      <c r="B20" s="126" t="str">
        <f>E11&amp;" Payment Amount"</f>
        <v>Monthly Payment Amount</v>
      </c>
      <c r="C20" s="126"/>
      <c r="D20" s="71">
        <f>-IF(payment_type=1,PMT(rate,nper,_xlfn.SINGLE(loan),,1),PMT(rate,nper,_xlfn.SINGLE(loan),,0))</f>
        <v>1322.6883136952679</v>
      </c>
      <c r="E20" s="58"/>
      <c r="F20" s="58"/>
      <c r="G20" s="58"/>
      <c r="H20" s="58"/>
      <c r="I20" s="58"/>
    </row>
    <row r="21" spans="2:17" ht="6.6" customHeight="1" thickBot="1" x14ac:dyDescent="0.3">
      <c r="B21" s="58"/>
      <c r="C21" s="58"/>
      <c r="D21" s="58"/>
      <c r="E21" s="58"/>
      <c r="F21" s="58"/>
      <c r="G21" s="58"/>
      <c r="H21" s="58"/>
      <c r="I21" s="58"/>
    </row>
    <row r="22" spans="2:17" ht="48" customHeight="1" thickBot="1" x14ac:dyDescent="0.3">
      <c r="B22" s="45" t="s">
        <v>1</v>
      </c>
      <c r="C22" s="46" t="s">
        <v>0</v>
      </c>
      <c r="D22" s="46" t="s">
        <v>2</v>
      </c>
      <c r="E22" s="46" t="s">
        <v>33</v>
      </c>
      <c r="F22" s="46" t="s">
        <v>61</v>
      </c>
      <c r="G22" s="46" t="s">
        <v>22</v>
      </c>
      <c r="H22" s="46" t="s">
        <v>23</v>
      </c>
      <c r="I22" s="23" t="s">
        <v>3</v>
      </c>
    </row>
    <row r="23" spans="2:17" ht="15.75" thickBot="1" x14ac:dyDescent="0.3">
      <c r="B23" s="72"/>
      <c r="C23" s="73"/>
      <c r="D23" s="72"/>
      <c r="E23" s="74"/>
      <c r="F23" s="72"/>
      <c r="G23" s="72"/>
      <c r="H23" s="72"/>
      <c r="I23" s="75" cm="1">
        <f t="array" ref="I23">loan</f>
        <v>120000</v>
      </c>
    </row>
    <row r="24" spans="2:17" ht="15.75" thickBot="1" x14ac:dyDescent="0.3">
      <c r="B24" s="72">
        <f t="shared" ref="B24:B45" si="0">IFERROR(IF(I23&lt;=0,"",B23+1),"")</f>
        <v>1</v>
      </c>
      <c r="C24" s="73">
        <f t="shared" ref="C24:C87" si="1">IF($E$10="End of the Period",IF(B24="","",IF(OR(payment_frequency="Weekly",payment_frequency="Bi-weekly",payment_frequency="Semi-monthly"),first_payment_date+B24*VLOOKUP(payment_frequency,periodic_table,2,0),EDATE(first_payment_date,B24*VLOOKUP(payment_frequency,periodic_table,2,0)))),IF(B24="","",IF(OR(payment_frequency="Weekly",payment_frequency="Bi-weekly",payment_frequency="Semi-monthly"),first_payment_date+(B24-1)*VLOOKUP(payment_frequency,periodic_table,2,0),EDATE(first_payment_date,(B24-1)*VLOOKUP(payment_frequency,periodic_table,2,0)))))</f>
        <v>44958</v>
      </c>
      <c r="D24" s="76">
        <f t="shared" ref="D24:D87" si="2">IF(B24="","",IF(I23&lt;payment,I23*(1+rate),payment))</f>
        <v>1322.6883136952679</v>
      </c>
      <c r="E24" s="74">
        <f t="shared" ref="E24:E55" si="3">IFERROR(IF(I23*(1+rate)-D24&lt;$E$13,I23*(1+rate)-D24,IF(B24=$I$17,$E$13,IF(B24&lt;$I$17,0,IF(MOD(B24-$I$17,$E$18)=0,$E$13,0)))),0)</f>
        <v>200</v>
      </c>
      <c r="F24" s="76"/>
      <c r="G24" s="75">
        <f t="shared" ref="G24:G87" si="4">IF(AND(payment_type=1,B24=1),0,IF(B24="","",I23*rate))</f>
        <v>584.10606784116578</v>
      </c>
      <c r="H24" s="75">
        <f>IF(B24="","",D24-G24+E24+F24)</f>
        <v>938.5822458541021</v>
      </c>
      <c r="I24" s="75">
        <f>IFERROR(IF(H24&lt;=0,"",I23-H24),"")</f>
        <v>119061.41775414589</v>
      </c>
    </row>
    <row r="25" spans="2:17" ht="15.75" thickBot="1" x14ac:dyDescent="0.3">
      <c r="B25" s="72">
        <f t="shared" si="0"/>
        <v>2</v>
      </c>
      <c r="C25" s="73">
        <f t="shared" si="1"/>
        <v>44986</v>
      </c>
      <c r="D25" s="76">
        <f t="shared" si="2"/>
        <v>1322.6883136952679</v>
      </c>
      <c r="E25" s="74">
        <f t="shared" ca="1" si="3"/>
        <v>0</v>
      </c>
      <c r="F25" s="76"/>
      <c r="G25" s="75">
        <f t="shared" si="4"/>
        <v>579.53747129973772</v>
      </c>
      <c r="H25" s="75">
        <f t="shared" ref="H25:H88" ca="1" si="5">IF(B25="","",D25-G25+E25+F25)</f>
        <v>743.15084239553016</v>
      </c>
      <c r="I25" s="75">
        <f t="shared" ref="I25:I88" ca="1" si="6">IFERROR(IF(H25&lt;=0,"",I24-H25),"")</f>
        <v>118318.26691175037</v>
      </c>
      <c r="M25" s="62"/>
      <c r="Q25" s="63"/>
    </row>
    <row r="26" spans="2:17" ht="15.75" thickBot="1" x14ac:dyDescent="0.3">
      <c r="B26" s="72">
        <f t="shared" ca="1" si="0"/>
        <v>3</v>
      </c>
      <c r="C26" s="73">
        <f t="shared" ca="1" si="1"/>
        <v>45017</v>
      </c>
      <c r="D26" s="76">
        <f t="shared" ca="1" si="2"/>
        <v>1322.6883136952679</v>
      </c>
      <c r="E26" s="74">
        <f t="shared" ca="1" si="3"/>
        <v>0</v>
      </c>
      <c r="F26" s="76"/>
      <c r="G26" s="75">
        <f t="shared" ca="1" si="4"/>
        <v>575.92014699670017</v>
      </c>
      <c r="H26" s="75">
        <f t="shared" ca="1" si="5"/>
        <v>746.76816669856771</v>
      </c>
      <c r="I26" s="75">
        <f t="shared" ca="1" si="6"/>
        <v>117571.49874505179</v>
      </c>
    </row>
    <row r="27" spans="2:17" ht="15.75" thickBot="1" x14ac:dyDescent="0.3">
      <c r="B27" s="72">
        <f t="shared" ca="1" si="0"/>
        <v>4</v>
      </c>
      <c r="C27" s="73">
        <f t="shared" ca="1" si="1"/>
        <v>45047</v>
      </c>
      <c r="D27" s="76">
        <f t="shared" ca="1" si="2"/>
        <v>1322.6883136952679</v>
      </c>
      <c r="E27" s="74">
        <f t="shared" ca="1" si="3"/>
        <v>200</v>
      </c>
      <c r="F27" s="76"/>
      <c r="G27" s="75">
        <f t="shared" ca="1" si="4"/>
        <v>572.28521518470632</v>
      </c>
      <c r="H27" s="75">
        <f t="shared" ca="1" si="5"/>
        <v>950.40309851056156</v>
      </c>
      <c r="I27" s="75">
        <f t="shared" ca="1" si="6"/>
        <v>116621.09564654123</v>
      </c>
      <c r="O27" s="62"/>
    </row>
    <row r="28" spans="2:17" ht="15.75" thickBot="1" x14ac:dyDescent="0.3">
      <c r="B28" s="72">
        <f t="shared" ca="1" si="0"/>
        <v>5</v>
      </c>
      <c r="C28" s="73">
        <f t="shared" ca="1" si="1"/>
        <v>45078</v>
      </c>
      <c r="D28" s="76">
        <f t="shared" ca="1" si="2"/>
        <v>1322.6883136952679</v>
      </c>
      <c r="E28" s="74">
        <f t="shared" ca="1" si="3"/>
        <v>0</v>
      </c>
      <c r="F28" s="76"/>
      <c r="G28" s="75">
        <f t="shared" ca="1" si="4"/>
        <v>567.65908004524749</v>
      </c>
      <c r="H28" s="75">
        <f t="shared" ca="1" si="5"/>
        <v>755.02923365002039</v>
      </c>
      <c r="I28" s="75">
        <f t="shared" ca="1" si="6"/>
        <v>115866.06641289122</v>
      </c>
    </row>
    <row r="29" spans="2:17" ht="15.75" thickBot="1" x14ac:dyDescent="0.3">
      <c r="B29" s="72">
        <f t="shared" ca="1" si="0"/>
        <v>6</v>
      </c>
      <c r="C29" s="73">
        <f t="shared" ca="1" si="1"/>
        <v>45108</v>
      </c>
      <c r="D29" s="76">
        <f t="shared" ca="1" si="2"/>
        <v>1322.6883136952679</v>
      </c>
      <c r="E29" s="74">
        <f t="shared" ca="1" si="3"/>
        <v>0</v>
      </c>
      <c r="F29" s="76"/>
      <c r="G29" s="75">
        <f t="shared" ca="1" si="4"/>
        <v>563.98393707214382</v>
      </c>
      <c r="H29" s="75">
        <f t="shared" ca="1" si="5"/>
        <v>758.70437662312406</v>
      </c>
      <c r="I29" s="75">
        <f t="shared" ca="1" si="6"/>
        <v>115107.3620362681</v>
      </c>
    </row>
    <row r="30" spans="2:17" ht="15.75" thickBot="1" x14ac:dyDescent="0.3">
      <c r="B30" s="72">
        <f t="shared" ca="1" si="0"/>
        <v>7</v>
      </c>
      <c r="C30" s="73">
        <f t="shared" ca="1" si="1"/>
        <v>45139</v>
      </c>
      <c r="D30" s="76">
        <f t="shared" ca="1" si="2"/>
        <v>1322.6883136952679</v>
      </c>
      <c r="E30" s="74">
        <f t="shared" ca="1" si="3"/>
        <v>200</v>
      </c>
      <c r="F30" s="76"/>
      <c r="G30" s="75">
        <f t="shared" ca="1" si="4"/>
        <v>560.29090515478367</v>
      </c>
      <c r="H30" s="75">
        <f t="shared" ca="1" si="5"/>
        <v>962.39740854048421</v>
      </c>
      <c r="I30" s="75">
        <f t="shared" ca="1" si="6"/>
        <v>114144.96462772762</v>
      </c>
    </row>
    <row r="31" spans="2:17" ht="15.75" thickBot="1" x14ac:dyDescent="0.3">
      <c r="B31" s="72">
        <f t="shared" ca="1" si="0"/>
        <v>8</v>
      </c>
      <c r="C31" s="73">
        <f t="shared" ca="1" si="1"/>
        <v>45170</v>
      </c>
      <c r="D31" s="76">
        <f t="shared" ca="1" si="2"/>
        <v>1322.6883136952679</v>
      </c>
      <c r="E31" s="74">
        <f t="shared" ca="1" si="3"/>
        <v>0</v>
      </c>
      <c r="F31" s="76"/>
      <c r="G31" s="75">
        <f t="shared" ca="1" si="4"/>
        <v>555.6063871047578</v>
      </c>
      <c r="H31" s="75">
        <f t="shared" ca="1" si="5"/>
        <v>767.08192659051008</v>
      </c>
      <c r="I31" s="75">
        <f t="shared" ca="1" si="6"/>
        <v>113377.8827011371</v>
      </c>
    </row>
    <row r="32" spans="2:17" ht="15.75" thickBot="1" x14ac:dyDescent="0.3">
      <c r="B32" s="72">
        <f t="shared" ca="1" si="0"/>
        <v>9</v>
      </c>
      <c r="C32" s="73">
        <f t="shared" ca="1" si="1"/>
        <v>45200</v>
      </c>
      <c r="D32" s="76">
        <f t="shared" ca="1" si="2"/>
        <v>1322.6883136952679</v>
      </c>
      <c r="E32" s="74">
        <f t="shared" ca="1" si="3"/>
        <v>0</v>
      </c>
      <c r="F32" s="76"/>
      <c r="G32" s="75">
        <f t="shared" ca="1" si="4"/>
        <v>551.87257703931778</v>
      </c>
      <c r="H32" s="75">
        <f t="shared" ca="1" si="5"/>
        <v>770.8157366559501</v>
      </c>
      <c r="I32" s="75">
        <f t="shared" ca="1" si="6"/>
        <v>112607.06696448116</v>
      </c>
    </row>
    <row r="33" spans="2:9" ht="15.75" thickBot="1" x14ac:dyDescent="0.3">
      <c r="B33" s="72">
        <f t="shared" ca="1" si="0"/>
        <v>10</v>
      </c>
      <c r="C33" s="73">
        <f t="shared" ca="1" si="1"/>
        <v>45231</v>
      </c>
      <c r="D33" s="76">
        <f t="shared" ca="1" si="2"/>
        <v>1322.6883136952679</v>
      </c>
      <c r="E33" s="74">
        <f t="shared" ca="1" si="3"/>
        <v>200</v>
      </c>
      <c r="F33" s="76"/>
      <c r="G33" s="75">
        <f t="shared" ca="1" si="4"/>
        <v>548.12059246458273</v>
      </c>
      <c r="H33" s="75">
        <f t="shared" ca="1" si="5"/>
        <v>974.56772123068515</v>
      </c>
      <c r="I33" s="75">
        <f t="shared" ca="1" si="6"/>
        <v>111632.49924325047</v>
      </c>
    </row>
    <row r="34" spans="2:9" ht="15.75" thickBot="1" x14ac:dyDescent="0.3">
      <c r="B34" s="72">
        <f t="shared" ca="1" si="0"/>
        <v>11</v>
      </c>
      <c r="C34" s="73">
        <f t="shared" ca="1" si="1"/>
        <v>45261</v>
      </c>
      <c r="D34" s="76">
        <f t="shared" ca="1" si="2"/>
        <v>1322.6883136952679</v>
      </c>
      <c r="E34" s="74">
        <f t="shared" ca="1" si="3"/>
        <v>0</v>
      </c>
      <c r="F34" s="76"/>
      <c r="G34" s="75">
        <f t="shared" ca="1" si="4"/>
        <v>543.37683480214127</v>
      </c>
      <c r="H34" s="75">
        <f t="shared" ca="1" si="5"/>
        <v>779.3114788931266</v>
      </c>
      <c r="I34" s="75">
        <f t="shared" ca="1" si="6"/>
        <v>110853.18776435734</v>
      </c>
    </row>
    <row r="35" spans="2:9" ht="15.75" thickBot="1" x14ac:dyDescent="0.3">
      <c r="B35" s="72">
        <f t="shared" ca="1" si="0"/>
        <v>12</v>
      </c>
      <c r="C35" s="73">
        <f t="shared" ca="1" si="1"/>
        <v>45292</v>
      </c>
      <c r="D35" s="76">
        <f t="shared" ca="1" si="2"/>
        <v>1322.6883136952679</v>
      </c>
      <c r="E35" s="74">
        <f t="shared" ca="1" si="3"/>
        <v>0</v>
      </c>
      <c r="F35" s="76"/>
      <c r="G35" s="75">
        <f t="shared" ca="1" si="4"/>
        <v>539.58349677247668</v>
      </c>
      <c r="H35" s="75">
        <f t="shared" ca="1" si="5"/>
        <v>783.1048169227912</v>
      </c>
      <c r="I35" s="75">
        <f t="shared" ca="1" si="6"/>
        <v>110070.08294743455</v>
      </c>
    </row>
    <row r="36" spans="2:9" ht="15.75" thickBot="1" x14ac:dyDescent="0.3">
      <c r="B36" s="72">
        <f t="shared" ca="1" si="0"/>
        <v>13</v>
      </c>
      <c r="C36" s="73">
        <f t="shared" ca="1" si="1"/>
        <v>45323</v>
      </c>
      <c r="D36" s="76">
        <f t="shared" ca="1" si="2"/>
        <v>1322.6883136952679</v>
      </c>
      <c r="E36" s="74">
        <f t="shared" ca="1" si="3"/>
        <v>200</v>
      </c>
      <c r="F36" s="76"/>
      <c r="G36" s="75">
        <f t="shared" ca="1" si="4"/>
        <v>535.77169447814128</v>
      </c>
      <c r="H36" s="75">
        <f t="shared" ca="1" si="5"/>
        <v>986.91661921712659</v>
      </c>
      <c r="I36" s="75">
        <f t="shared" ca="1" si="6"/>
        <v>109083.16632821743</v>
      </c>
    </row>
    <row r="37" spans="2:9" ht="15.75" thickBot="1" x14ac:dyDescent="0.3">
      <c r="B37" s="72">
        <f t="shared" ca="1" si="0"/>
        <v>14</v>
      </c>
      <c r="C37" s="73">
        <f t="shared" ca="1" si="1"/>
        <v>45352</v>
      </c>
      <c r="D37" s="76">
        <f t="shared" ca="1" si="2"/>
        <v>1322.6883136952679</v>
      </c>
      <c r="E37" s="74">
        <f t="shared" ca="1" si="3"/>
        <v>0</v>
      </c>
      <c r="F37" s="76"/>
      <c r="G37" s="75">
        <f t="shared" ca="1" si="4"/>
        <v>530.96782793032457</v>
      </c>
      <c r="H37" s="75">
        <f t="shared" ca="1" si="5"/>
        <v>791.72048576494331</v>
      </c>
      <c r="I37" s="75">
        <f t="shared" ca="1" si="6"/>
        <v>108291.44584245248</v>
      </c>
    </row>
    <row r="38" spans="2:9" ht="15.75" thickBot="1" x14ac:dyDescent="0.3">
      <c r="B38" s="72">
        <f t="shared" ca="1" si="0"/>
        <v>15</v>
      </c>
      <c r="C38" s="73">
        <f t="shared" ca="1" si="1"/>
        <v>45383</v>
      </c>
      <c r="D38" s="76">
        <f t="shared" ca="1" si="2"/>
        <v>1322.6883136952679</v>
      </c>
      <c r="E38" s="74">
        <f t="shared" ca="1" si="3"/>
        <v>0</v>
      </c>
      <c r="F38" s="76"/>
      <c r="G38" s="75">
        <f t="shared" ca="1" si="4"/>
        <v>527.11408843224569</v>
      </c>
      <c r="H38" s="75">
        <f t="shared" ca="1" si="5"/>
        <v>795.57422526302219</v>
      </c>
      <c r="I38" s="75">
        <f t="shared" ca="1" si="6"/>
        <v>107495.87161718946</v>
      </c>
    </row>
    <row r="39" spans="2:9" ht="15.75" thickBot="1" x14ac:dyDescent="0.3">
      <c r="B39" s="72">
        <f t="shared" ca="1" si="0"/>
        <v>16</v>
      </c>
      <c r="C39" s="73">
        <f t="shared" ca="1" si="1"/>
        <v>45413</v>
      </c>
      <c r="D39" s="76">
        <f t="shared" ca="1" si="2"/>
        <v>1322.6883136952679</v>
      </c>
      <c r="E39" s="74">
        <f t="shared" ca="1" si="3"/>
        <v>200</v>
      </c>
      <c r="F39" s="76"/>
      <c r="G39" s="75">
        <f t="shared" ca="1" si="4"/>
        <v>523.24159066229436</v>
      </c>
      <c r="H39" s="75">
        <f t="shared" ca="1" si="5"/>
        <v>999.44672303297352</v>
      </c>
      <c r="I39" s="75">
        <f t="shared" ca="1" si="6"/>
        <v>106496.42489415649</v>
      </c>
    </row>
    <row r="40" spans="2:9" ht="15.75" thickBot="1" x14ac:dyDescent="0.3">
      <c r="B40" s="72">
        <f t="shared" ca="1" si="0"/>
        <v>17</v>
      </c>
      <c r="C40" s="73">
        <f t="shared" ca="1" si="1"/>
        <v>45444</v>
      </c>
      <c r="D40" s="76">
        <f t="shared" ca="1" si="2"/>
        <v>1322.6883136952679</v>
      </c>
      <c r="E40" s="74">
        <f t="shared" ca="1" si="3"/>
        <v>0</v>
      </c>
      <c r="F40" s="76"/>
      <c r="G40" s="75">
        <f t="shared" ca="1" si="4"/>
        <v>518.3767332005649</v>
      </c>
      <c r="H40" s="75">
        <f t="shared" ca="1" si="5"/>
        <v>804.31158049470298</v>
      </c>
      <c r="I40" s="75">
        <f t="shared" ca="1" si="6"/>
        <v>105692.11331366179</v>
      </c>
    </row>
    <row r="41" spans="2:9" ht="15.75" thickBot="1" x14ac:dyDescent="0.3">
      <c r="B41" s="72">
        <f t="shared" ca="1" si="0"/>
        <v>18</v>
      </c>
      <c r="C41" s="73">
        <f t="shared" ca="1" si="1"/>
        <v>45474</v>
      </c>
      <c r="D41" s="76">
        <f t="shared" ca="1" si="2"/>
        <v>1322.6883136952679</v>
      </c>
      <c r="E41" s="74">
        <f t="shared" ca="1" si="3"/>
        <v>0</v>
      </c>
      <c r="F41" s="76"/>
      <c r="G41" s="75">
        <f t="shared" ca="1" si="4"/>
        <v>514.46170591221596</v>
      </c>
      <c r="H41" s="75">
        <f t="shared" ca="1" si="5"/>
        <v>808.22660778305192</v>
      </c>
      <c r="I41" s="75">
        <f t="shared" ca="1" si="6"/>
        <v>104883.88670587873</v>
      </c>
    </row>
    <row r="42" spans="2:9" ht="15.75" thickBot="1" x14ac:dyDescent="0.3">
      <c r="B42" s="72">
        <f t="shared" ca="1" si="0"/>
        <v>19</v>
      </c>
      <c r="C42" s="73">
        <f t="shared" ca="1" si="1"/>
        <v>45505</v>
      </c>
      <c r="D42" s="76">
        <f t="shared" ca="1" si="2"/>
        <v>1322.6883136952679</v>
      </c>
      <c r="E42" s="74">
        <f t="shared" ca="1" si="3"/>
        <v>200</v>
      </c>
      <c r="F42" s="76"/>
      <c r="G42" s="75">
        <f t="shared" ca="1" si="4"/>
        <v>510.52762203057625</v>
      </c>
      <c r="H42" s="75">
        <f t="shared" ca="1" si="5"/>
        <v>1012.1606916646916</v>
      </c>
      <c r="I42" s="75">
        <f t="shared" ca="1" si="6"/>
        <v>103871.72601421404</v>
      </c>
    </row>
    <row r="43" spans="2:9" ht="15.75" thickBot="1" x14ac:dyDescent="0.3">
      <c r="B43" s="72">
        <f t="shared" ca="1" si="0"/>
        <v>20</v>
      </c>
      <c r="C43" s="73">
        <f t="shared" ca="1" si="1"/>
        <v>45536</v>
      </c>
      <c r="D43" s="76">
        <f t="shared" ca="1" si="2"/>
        <v>1322.6883136952679</v>
      </c>
      <c r="E43" s="74">
        <f t="shared" ca="1" si="3"/>
        <v>0</v>
      </c>
      <c r="F43" s="76"/>
      <c r="G43" s="75">
        <f t="shared" ca="1" si="4"/>
        <v>505.60087868364582</v>
      </c>
      <c r="H43" s="75">
        <f t="shared" ca="1" si="5"/>
        <v>817.08743501162212</v>
      </c>
      <c r="I43" s="75">
        <f t="shared" ca="1" si="6"/>
        <v>103054.63857920242</v>
      </c>
    </row>
    <row r="44" spans="2:9" ht="15.75" thickBot="1" x14ac:dyDescent="0.3">
      <c r="B44" s="72">
        <f t="shared" ca="1" si="0"/>
        <v>21</v>
      </c>
      <c r="C44" s="73">
        <f t="shared" ca="1" si="1"/>
        <v>45566</v>
      </c>
      <c r="D44" s="76">
        <f t="shared" ca="1" si="2"/>
        <v>1322.6883136952679</v>
      </c>
      <c r="E44" s="74">
        <f t="shared" ca="1" si="3"/>
        <v>0</v>
      </c>
      <c r="F44" s="76"/>
      <c r="G44" s="75">
        <f t="shared" ca="1" si="4"/>
        <v>501.62366427742029</v>
      </c>
      <c r="H44" s="75">
        <f t="shared" ca="1" si="5"/>
        <v>821.06464941784759</v>
      </c>
      <c r="I44" s="75">
        <f t="shared" ca="1" si="6"/>
        <v>102233.57392978457</v>
      </c>
    </row>
    <row r="45" spans="2:9" ht="15.75" thickBot="1" x14ac:dyDescent="0.3">
      <c r="B45" s="72">
        <f t="shared" ca="1" si="0"/>
        <v>22</v>
      </c>
      <c r="C45" s="73">
        <f t="shared" ca="1" si="1"/>
        <v>45597</v>
      </c>
      <c r="D45" s="76">
        <f t="shared" ca="1" si="2"/>
        <v>1322.6883136952679</v>
      </c>
      <c r="E45" s="74">
        <f t="shared" ca="1" si="3"/>
        <v>200</v>
      </c>
      <c r="F45" s="76"/>
      <c r="G45" s="75">
        <f t="shared" ca="1" si="4"/>
        <v>497.62709057896325</v>
      </c>
      <c r="H45" s="75">
        <f t="shared" ca="1" si="5"/>
        <v>1025.0612231163045</v>
      </c>
      <c r="I45" s="75">
        <f t="shared" ca="1" si="6"/>
        <v>101208.51270666826</v>
      </c>
    </row>
    <row r="46" spans="2:9" ht="15.75" thickBot="1" x14ac:dyDescent="0.3">
      <c r="B46" s="72">
        <f ca="1">IFERROR(IF(I45&lt;=0,"",B45+1),"")</f>
        <v>23</v>
      </c>
      <c r="C46" s="73">
        <f t="shared" ca="1" si="1"/>
        <v>45627</v>
      </c>
      <c r="D46" s="76">
        <f t="shared" ca="1" si="2"/>
        <v>1322.6883136952679</v>
      </c>
      <c r="E46" s="74">
        <f t="shared" ca="1" si="3"/>
        <v>0</v>
      </c>
      <c r="F46" s="76"/>
      <c r="G46" s="75">
        <f t="shared" ca="1" si="4"/>
        <v>492.63755324287217</v>
      </c>
      <c r="H46" s="75">
        <f t="shared" ca="1" si="5"/>
        <v>830.05076045239571</v>
      </c>
      <c r="I46" s="75">
        <f t="shared" ca="1" si="6"/>
        <v>100378.46194621586</v>
      </c>
    </row>
    <row r="47" spans="2:9" ht="15.75" thickBot="1" x14ac:dyDescent="0.3">
      <c r="B47" s="72">
        <f t="shared" ref="B47:B110" ca="1" si="7">IFERROR(IF(I46&lt;=0,"",B46+1),"")</f>
        <v>24</v>
      </c>
      <c r="C47" s="73">
        <f t="shared" ca="1" si="1"/>
        <v>45658</v>
      </c>
      <c r="D47" s="76">
        <f t="shared" ca="1" si="2"/>
        <v>1322.6883136952679</v>
      </c>
      <c r="E47" s="74">
        <f t="shared" ca="1" si="3"/>
        <v>0</v>
      </c>
      <c r="F47" s="76"/>
      <c r="G47" s="75">
        <f t="shared" ca="1" si="4"/>
        <v>488.59723919456866</v>
      </c>
      <c r="H47" s="75">
        <f t="shared" ca="1" si="5"/>
        <v>834.09107450069928</v>
      </c>
      <c r="I47" s="75">
        <f t="shared" ca="1" si="6"/>
        <v>99544.37087171516</v>
      </c>
    </row>
    <row r="48" spans="2:9" ht="15.75" thickBot="1" x14ac:dyDescent="0.3">
      <c r="B48" s="72">
        <f t="shared" ca="1" si="7"/>
        <v>25</v>
      </c>
      <c r="C48" s="73">
        <f t="shared" ca="1" si="1"/>
        <v>45689</v>
      </c>
      <c r="D48" s="76">
        <f t="shared" ca="1" si="2"/>
        <v>1322.6883136952679</v>
      </c>
      <c r="E48" s="74">
        <f t="shared" ca="1" si="3"/>
        <v>200</v>
      </c>
      <c r="F48" s="76"/>
      <c r="G48" s="75">
        <f t="shared" ca="1" si="4"/>
        <v>484.53725871333523</v>
      </c>
      <c r="H48" s="75">
        <f t="shared" ca="1" si="5"/>
        <v>1038.1510549819327</v>
      </c>
      <c r="I48" s="75">
        <f t="shared" ca="1" si="6"/>
        <v>98506.219816733224</v>
      </c>
    </row>
    <row r="49" spans="2:9" ht="15.75" thickBot="1" x14ac:dyDescent="0.3">
      <c r="B49" s="72">
        <f t="shared" ca="1" si="7"/>
        <v>26</v>
      </c>
      <c r="C49" s="73">
        <f t="shared" ca="1" si="1"/>
        <v>45717</v>
      </c>
      <c r="D49" s="76">
        <f t="shared" ca="1" si="2"/>
        <v>1322.6883136952679</v>
      </c>
      <c r="E49" s="74">
        <f t="shared" ca="1" si="3"/>
        <v>0</v>
      </c>
      <c r="F49" s="76"/>
      <c r="G49" s="75">
        <f t="shared" ca="1" si="4"/>
        <v>479.48400595874642</v>
      </c>
      <c r="H49" s="75">
        <f t="shared" ca="1" si="5"/>
        <v>843.20430773652151</v>
      </c>
      <c r="I49" s="75">
        <f t="shared" ca="1" si="6"/>
        <v>97663.015508996701</v>
      </c>
    </row>
    <row r="50" spans="2:9" ht="15.75" thickBot="1" x14ac:dyDescent="0.3">
      <c r="B50" s="72">
        <f t="shared" ca="1" si="7"/>
        <v>27</v>
      </c>
      <c r="C50" s="73">
        <f t="shared" ca="1" si="1"/>
        <v>45748</v>
      </c>
      <c r="D50" s="76">
        <f t="shared" ca="1" si="2"/>
        <v>1322.6883136952679</v>
      </c>
      <c r="E50" s="74">
        <f t="shared" ca="1" si="3"/>
        <v>0</v>
      </c>
      <c r="F50" s="76"/>
      <c r="G50" s="75">
        <f t="shared" ca="1" si="4"/>
        <v>475.37966635392382</v>
      </c>
      <c r="H50" s="75">
        <f t="shared" ca="1" si="5"/>
        <v>847.30864734134411</v>
      </c>
      <c r="I50" s="75">
        <f t="shared" ca="1" si="6"/>
        <v>96815.706861655359</v>
      </c>
    </row>
    <row r="51" spans="2:9" ht="15.75" thickBot="1" x14ac:dyDescent="0.3">
      <c r="B51" s="72">
        <f t="shared" ca="1" si="7"/>
        <v>28</v>
      </c>
      <c r="C51" s="73">
        <f t="shared" ca="1" si="1"/>
        <v>45778</v>
      </c>
      <c r="D51" s="76">
        <f t="shared" ca="1" si="2"/>
        <v>1322.6883136952679</v>
      </c>
      <c r="E51" s="74">
        <f t="shared" ca="1" si="3"/>
        <v>200</v>
      </c>
      <c r="F51" s="76"/>
      <c r="G51" s="75">
        <f t="shared" ca="1" si="4"/>
        <v>471.25534866853741</v>
      </c>
      <c r="H51" s="75">
        <f t="shared" ca="1" si="5"/>
        <v>1051.4329650267305</v>
      </c>
      <c r="I51" s="75">
        <f t="shared" ca="1" si="6"/>
        <v>95764.273896628627</v>
      </c>
    </row>
    <row r="52" spans="2:9" ht="15.75" thickBot="1" x14ac:dyDescent="0.3">
      <c r="B52" s="72">
        <f t="shared" ca="1" si="7"/>
        <v>29</v>
      </c>
      <c r="C52" s="73">
        <f t="shared" ca="1" si="1"/>
        <v>45809</v>
      </c>
      <c r="D52" s="76">
        <f t="shared" ca="1" si="2"/>
        <v>1322.6883136952679</v>
      </c>
      <c r="E52" s="74">
        <f t="shared" ca="1" si="3"/>
        <v>0</v>
      </c>
      <c r="F52" s="76"/>
      <c r="G52" s="75">
        <f t="shared" ca="1" si="4"/>
        <v>466.13744554520122</v>
      </c>
      <c r="H52" s="75">
        <f t="shared" ca="1" si="5"/>
        <v>856.55086815006666</v>
      </c>
      <c r="I52" s="75">
        <f t="shared" ca="1" si="6"/>
        <v>94907.723028478562</v>
      </c>
    </row>
    <row r="53" spans="2:9" ht="15.75" thickBot="1" x14ac:dyDescent="0.3">
      <c r="B53" s="72">
        <f t="shared" ca="1" si="7"/>
        <v>30</v>
      </c>
      <c r="C53" s="73">
        <f t="shared" ca="1" si="1"/>
        <v>45839</v>
      </c>
      <c r="D53" s="76">
        <f t="shared" ca="1" si="2"/>
        <v>1322.6883136952679</v>
      </c>
      <c r="E53" s="74">
        <f t="shared" ca="1" si="3"/>
        <v>0</v>
      </c>
      <c r="F53" s="76"/>
      <c r="G53" s="75">
        <f t="shared" ca="1" si="4"/>
        <v>461.9681408826923</v>
      </c>
      <c r="H53" s="75">
        <f t="shared" ca="1" si="5"/>
        <v>860.72017281257558</v>
      </c>
      <c r="I53" s="75">
        <f t="shared" ca="1" si="6"/>
        <v>94047.002855665982</v>
      </c>
    </row>
    <row r="54" spans="2:9" ht="15.75" thickBot="1" x14ac:dyDescent="0.3">
      <c r="B54" s="72">
        <f t="shared" ca="1" si="7"/>
        <v>31</v>
      </c>
      <c r="C54" s="73">
        <f t="shared" ca="1" si="1"/>
        <v>45870</v>
      </c>
      <c r="D54" s="76">
        <f t="shared" ca="1" si="2"/>
        <v>1322.6883136952679</v>
      </c>
      <c r="E54" s="74">
        <f t="shared" ca="1" si="3"/>
        <v>200</v>
      </c>
      <c r="F54" s="76"/>
      <c r="G54" s="75">
        <f t="shared" ca="1" si="4"/>
        <v>457.77854191891623</v>
      </c>
      <c r="H54" s="75">
        <f t="shared" ca="1" si="5"/>
        <v>1064.9097717763516</v>
      </c>
      <c r="I54" s="75">
        <f t="shared" ca="1" si="6"/>
        <v>92982.093083889631</v>
      </c>
    </row>
    <row r="55" spans="2:9" ht="15.75" thickBot="1" x14ac:dyDescent="0.3">
      <c r="B55" s="72">
        <f t="shared" ca="1" si="7"/>
        <v>32</v>
      </c>
      <c r="C55" s="73">
        <f t="shared" ca="1" si="1"/>
        <v>45901</v>
      </c>
      <c r="D55" s="76">
        <f t="shared" ca="1" si="2"/>
        <v>1322.6883136952679</v>
      </c>
      <c r="E55" s="74">
        <f t="shared" ca="1" si="3"/>
        <v>0</v>
      </c>
      <c r="F55" s="76"/>
      <c r="G55" s="75">
        <f t="shared" ca="1" si="4"/>
        <v>452.59503975726693</v>
      </c>
      <c r="H55" s="75">
        <f t="shared" ca="1" si="5"/>
        <v>870.09327393800095</v>
      </c>
      <c r="I55" s="75">
        <f t="shared" ca="1" si="6"/>
        <v>92111.999809951623</v>
      </c>
    </row>
    <row r="56" spans="2:9" ht="15.75" thickBot="1" x14ac:dyDescent="0.3">
      <c r="B56" s="72">
        <f t="shared" ca="1" si="7"/>
        <v>33</v>
      </c>
      <c r="C56" s="73">
        <f t="shared" ca="1" si="1"/>
        <v>45931</v>
      </c>
      <c r="D56" s="76">
        <f t="shared" ca="1" si="2"/>
        <v>1322.6883136952679</v>
      </c>
      <c r="E56" s="74">
        <f t="shared" ref="E56:E87" ca="1" si="8">IFERROR(IF(I55*(1+rate)-D56&lt;$E$13,I55*(1+rate)-D56,IF(B56=$I$17,$E$13,IF(B56&lt;$I$17,0,IF(MOD(B56-$I$17,$E$18)=0,$E$13,0)))),0)</f>
        <v>0</v>
      </c>
      <c r="F56" s="76"/>
      <c r="G56" s="75">
        <f t="shared" ca="1" si="4"/>
        <v>448.35981674980877</v>
      </c>
      <c r="H56" s="75">
        <f t="shared" ca="1" si="5"/>
        <v>874.32849694545916</v>
      </c>
      <c r="I56" s="75">
        <f t="shared" ca="1" si="6"/>
        <v>91237.671313006169</v>
      </c>
    </row>
    <row r="57" spans="2:9" ht="15.75" thickBot="1" x14ac:dyDescent="0.3">
      <c r="B57" s="72">
        <f t="shared" ca="1" si="7"/>
        <v>34</v>
      </c>
      <c r="C57" s="73">
        <f t="shared" ca="1" si="1"/>
        <v>45962</v>
      </c>
      <c r="D57" s="76">
        <f t="shared" ca="1" si="2"/>
        <v>1322.6883136952679</v>
      </c>
      <c r="E57" s="74">
        <f t="shared" ca="1" si="8"/>
        <v>200</v>
      </c>
      <c r="F57" s="76"/>
      <c r="G57" s="75">
        <f t="shared" ca="1" si="4"/>
        <v>444.10397858020639</v>
      </c>
      <c r="H57" s="75">
        <f t="shared" ca="1" si="5"/>
        <v>1078.5843351150615</v>
      </c>
      <c r="I57" s="75">
        <f t="shared" ca="1" si="6"/>
        <v>90159.0869778911</v>
      </c>
    </row>
    <row r="58" spans="2:9" ht="15.75" thickBot="1" x14ac:dyDescent="0.3">
      <c r="B58" s="72">
        <f t="shared" ca="1" si="7"/>
        <v>35</v>
      </c>
      <c r="C58" s="73">
        <f t="shared" ca="1" si="1"/>
        <v>45992</v>
      </c>
      <c r="D58" s="76">
        <f t="shared" ca="1" si="2"/>
        <v>1322.6883136952679</v>
      </c>
      <c r="E58" s="74">
        <f t="shared" ca="1" si="8"/>
        <v>0</v>
      </c>
      <c r="F58" s="76"/>
      <c r="G58" s="75">
        <f t="shared" ca="1" si="4"/>
        <v>438.85391479004687</v>
      </c>
      <c r="H58" s="75">
        <f t="shared" ca="1" si="5"/>
        <v>883.83439890522095</v>
      </c>
      <c r="I58" s="75">
        <f t="shared" ca="1" si="6"/>
        <v>89275.252578985877</v>
      </c>
    </row>
    <row r="59" spans="2:9" ht="15.75" thickBot="1" x14ac:dyDescent="0.3">
      <c r="B59" s="72">
        <f t="shared" ca="1" si="7"/>
        <v>36</v>
      </c>
      <c r="C59" s="73">
        <f t="shared" ca="1" si="1"/>
        <v>46023</v>
      </c>
      <c r="D59" s="76">
        <f t="shared" ca="1" si="2"/>
        <v>1322.6883136952679</v>
      </c>
      <c r="E59" s="74">
        <f t="shared" ca="1" si="8"/>
        <v>0</v>
      </c>
      <c r="F59" s="76"/>
      <c r="G59" s="75">
        <f t="shared" ca="1" si="4"/>
        <v>434.55180616198612</v>
      </c>
      <c r="H59" s="75">
        <f t="shared" ca="1" si="5"/>
        <v>888.1365075332817</v>
      </c>
      <c r="I59" s="75">
        <f t="shared" ca="1" si="6"/>
        <v>88387.11607145259</v>
      </c>
    </row>
    <row r="60" spans="2:9" ht="15.75" thickBot="1" x14ac:dyDescent="0.3">
      <c r="B60" s="72">
        <f t="shared" ca="1" si="7"/>
        <v>37</v>
      </c>
      <c r="C60" s="73">
        <f t="shared" ca="1" si="1"/>
        <v>46054</v>
      </c>
      <c r="D60" s="76">
        <f t="shared" ca="1" si="2"/>
        <v>1322.6883136952679</v>
      </c>
      <c r="E60" s="74">
        <f t="shared" ca="1" si="8"/>
        <v>200</v>
      </c>
      <c r="F60" s="76"/>
      <c r="G60" s="75">
        <f t="shared" ca="1" si="4"/>
        <v>430.2287568026407</v>
      </c>
      <c r="H60" s="75">
        <f t="shared" ca="1" si="5"/>
        <v>1092.4595568926272</v>
      </c>
      <c r="I60" s="75">
        <f t="shared" ca="1" si="6"/>
        <v>87294.65651455996</v>
      </c>
    </row>
    <row r="61" spans="2:9" ht="15.75" thickBot="1" x14ac:dyDescent="0.3">
      <c r="B61" s="72">
        <f t="shared" ca="1" si="7"/>
        <v>38</v>
      </c>
      <c r="C61" s="73">
        <f t="shared" ca="1" si="1"/>
        <v>46082</v>
      </c>
      <c r="D61" s="76">
        <f t="shared" ca="1" si="2"/>
        <v>1322.6883136952679</v>
      </c>
      <c r="E61" s="74">
        <f t="shared" ca="1" si="8"/>
        <v>0</v>
      </c>
      <c r="F61" s="76"/>
      <c r="G61" s="75">
        <f t="shared" ca="1" si="4"/>
        <v>424.91115466887356</v>
      </c>
      <c r="H61" s="75">
        <f t="shared" ca="1" si="5"/>
        <v>897.77715902639432</v>
      </c>
      <c r="I61" s="75">
        <f t="shared" ca="1" si="6"/>
        <v>86396.879355533572</v>
      </c>
    </row>
    <row r="62" spans="2:9" ht="15.75" thickBot="1" x14ac:dyDescent="0.3">
      <c r="B62" s="72">
        <f t="shared" ca="1" si="7"/>
        <v>39</v>
      </c>
      <c r="C62" s="73">
        <f t="shared" ca="1" si="1"/>
        <v>46113</v>
      </c>
      <c r="D62" s="76">
        <f t="shared" ca="1" si="2"/>
        <v>1322.6883136952679</v>
      </c>
      <c r="E62" s="74">
        <f t="shared" ca="1" si="8"/>
        <v>0</v>
      </c>
      <c r="F62" s="76"/>
      <c r="G62" s="75">
        <f t="shared" ca="1" si="4"/>
        <v>420.54117895090258</v>
      </c>
      <c r="H62" s="75">
        <f t="shared" ca="1" si="5"/>
        <v>902.1471347443653</v>
      </c>
      <c r="I62" s="75">
        <f t="shared" ca="1" si="6"/>
        <v>85494.732220789214</v>
      </c>
    </row>
    <row r="63" spans="2:9" ht="15.75" thickBot="1" x14ac:dyDescent="0.3">
      <c r="B63" s="72">
        <f t="shared" ca="1" si="7"/>
        <v>40</v>
      </c>
      <c r="C63" s="73">
        <f t="shared" ca="1" si="1"/>
        <v>46143</v>
      </c>
      <c r="D63" s="76">
        <f t="shared" ca="1" si="2"/>
        <v>1322.6883136952679</v>
      </c>
      <c r="E63" s="74">
        <f t="shared" ca="1" si="8"/>
        <v>200</v>
      </c>
      <c r="F63" s="76"/>
      <c r="G63" s="75">
        <f t="shared" ca="1" si="4"/>
        <v>416.14993215515506</v>
      </c>
      <c r="H63" s="75">
        <f t="shared" ca="1" si="5"/>
        <v>1106.5383815401128</v>
      </c>
      <c r="I63" s="75">
        <f t="shared" ca="1" si="6"/>
        <v>84388.193839249099</v>
      </c>
    </row>
    <row r="64" spans="2:9" ht="15.75" thickBot="1" x14ac:dyDescent="0.3">
      <c r="B64" s="72">
        <f t="shared" ca="1" si="7"/>
        <v>41</v>
      </c>
      <c r="C64" s="73">
        <f t="shared" ca="1" si="1"/>
        <v>46174</v>
      </c>
      <c r="D64" s="76">
        <f t="shared" ca="1" si="2"/>
        <v>1322.6883136952679</v>
      </c>
      <c r="E64" s="74">
        <f t="shared" ca="1" si="8"/>
        <v>0</v>
      </c>
      <c r="F64" s="76"/>
      <c r="G64" s="75">
        <f t="shared" ca="1" si="4"/>
        <v>410.76380063051573</v>
      </c>
      <c r="H64" s="75">
        <f t="shared" ca="1" si="5"/>
        <v>911.92451306475209</v>
      </c>
      <c r="I64" s="75">
        <f t="shared" ca="1" si="6"/>
        <v>83476.269326184352</v>
      </c>
    </row>
    <row r="65" spans="2:9" ht="15.75" thickBot="1" x14ac:dyDescent="0.3">
      <c r="B65" s="72">
        <f t="shared" ca="1" si="7"/>
        <v>42</v>
      </c>
      <c r="C65" s="73">
        <f t="shared" ca="1" si="1"/>
        <v>46204</v>
      </c>
      <c r="D65" s="76">
        <f t="shared" ca="1" si="2"/>
        <v>1322.6883136952679</v>
      </c>
      <c r="E65" s="74">
        <f t="shared" ca="1" si="8"/>
        <v>0</v>
      </c>
      <c r="F65" s="76"/>
      <c r="G65" s="75">
        <f t="shared" ca="1" si="4"/>
        <v>406.3249619513972</v>
      </c>
      <c r="H65" s="75">
        <f t="shared" ca="1" si="5"/>
        <v>916.36335174387068</v>
      </c>
      <c r="I65" s="75">
        <f t="shared" ca="1" si="6"/>
        <v>82559.90597444048</v>
      </c>
    </row>
    <row r="66" spans="2:9" ht="15.75" thickBot="1" x14ac:dyDescent="0.3">
      <c r="B66" s="72">
        <f t="shared" ca="1" si="7"/>
        <v>43</v>
      </c>
      <c r="C66" s="73">
        <f t="shared" ca="1" si="1"/>
        <v>46235</v>
      </c>
      <c r="D66" s="76">
        <f t="shared" ca="1" si="2"/>
        <v>1322.6883136952679</v>
      </c>
      <c r="E66" s="74">
        <f t="shared" ca="1" si="8"/>
        <v>200</v>
      </c>
      <c r="F66" s="76"/>
      <c r="G66" s="75">
        <f t="shared" ca="1" si="4"/>
        <v>401.8645170005567</v>
      </c>
      <c r="H66" s="75">
        <f t="shared" ca="1" si="5"/>
        <v>1120.8237966947113</v>
      </c>
      <c r="I66" s="75">
        <f t="shared" ca="1" si="6"/>
        <v>81439.082177745775</v>
      </c>
    </row>
    <row r="67" spans="2:9" ht="15.75" thickBot="1" x14ac:dyDescent="0.3">
      <c r="B67" s="72">
        <f t="shared" ca="1" si="7"/>
        <v>44</v>
      </c>
      <c r="C67" s="73">
        <f t="shared" ca="1" si="1"/>
        <v>46266</v>
      </c>
      <c r="D67" s="76">
        <f t="shared" ca="1" si="2"/>
        <v>1322.6883136952679</v>
      </c>
      <c r="E67" s="74">
        <f t="shared" ca="1" si="8"/>
        <v>0</v>
      </c>
      <c r="F67" s="76"/>
      <c r="G67" s="75">
        <f t="shared" ca="1" si="4"/>
        <v>396.40885049530544</v>
      </c>
      <c r="H67" s="75">
        <f t="shared" ca="1" si="5"/>
        <v>926.27946319996249</v>
      </c>
      <c r="I67" s="75">
        <f t="shared" ca="1" si="6"/>
        <v>80512.802714545818</v>
      </c>
    </row>
    <row r="68" spans="2:9" ht="15.75" thickBot="1" x14ac:dyDescent="0.3">
      <c r="B68" s="72">
        <f t="shared" ca="1" si="7"/>
        <v>45</v>
      </c>
      <c r="C68" s="73">
        <f t="shared" ca="1" si="1"/>
        <v>46296</v>
      </c>
      <c r="D68" s="76">
        <f t="shared" ca="1" si="2"/>
        <v>1322.6883136952679</v>
      </c>
      <c r="E68" s="74">
        <f t="shared" ca="1" si="8"/>
        <v>0</v>
      </c>
      <c r="F68" s="76"/>
      <c r="G68" s="75">
        <f t="shared" ca="1" si="4"/>
        <v>391.90013837054084</v>
      </c>
      <c r="H68" s="75">
        <f t="shared" ca="1" si="5"/>
        <v>930.78817532472704</v>
      </c>
      <c r="I68" s="75">
        <f t="shared" ca="1" si="6"/>
        <v>79582.014539221098</v>
      </c>
    </row>
    <row r="69" spans="2:9" ht="15.75" thickBot="1" x14ac:dyDescent="0.3">
      <c r="B69" s="72">
        <f t="shared" ca="1" si="7"/>
        <v>46</v>
      </c>
      <c r="C69" s="73">
        <f t="shared" ca="1" si="1"/>
        <v>46327</v>
      </c>
      <c r="D69" s="76">
        <f t="shared" ca="1" si="2"/>
        <v>1322.6883136952679</v>
      </c>
      <c r="E69" s="74">
        <f t="shared" ca="1" si="8"/>
        <v>200</v>
      </c>
      <c r="F69" s="76"/>
      <c r="G69" s="75">
        <f t="shared" ca="1" si="4"/>
        <v>387.36947986152438</v>
      </c>
      <c r="H69" s="75">
        <f t="shared" ca="1" si="5"/>
        <v>1135.3188338337436</v>
      </c>
      <c r="I69" s="75">
        <f t="shared" ca="1" si="6"/>
        <v>78446.695705387348</v>
      </c>
    </row>
    <row r="70" spans="2:9" ht="15.75" thickBot="1" x14ac:dyDescent="0.3">
      <c r="B70" s="72">
        <f t="shared" ca="1" si="7"/>
        <v>47</v>
      </c>
      <c r="C70" s="73">
        <f t="shared" ca="1" si="1"/>
        <v>46357</v>
      </c>
      <c r="D70" s="76">
        <f t="shared" ca="1" si="2"/>
        <v>1322.6883136952679</v>
      </c>
      <c r="E70" s="74">
        <f t="shared" ca="1" si="8"/>
        <v>0</v>
      </c>
      <c r="F70" s="76"/>
      <c r="G70" s="75">
        <f t="shared" ca="1" si="4"/>
        <v>381.84325803005225</v>
      </c>
      <c r="H70" s="75">
        <f t="shared" ca="1" si="5"/>
        <v>940.84505566521557</v>
      </c>
      <c r="I70" s="75">
        <f t="shared" ca="1" si="6"/>
        <v>77505.850649722139</v>
      </c>
    </row>
    <row r="71" spans="2:9" ht="15.75" thickBot="1" x14ac:dyDescent="0.3">
      <c r="B71" s="72">
        <f t="shared" ca="1" si="7"/>
        <v>48</v>
      </c>
      <c r="C71" s="73">
        <f t="shared" ca="1" si="1"/>
        <v>46388</v>
      </c>
      <c r="D71" s="76">
        <f t="shared" ca="1" si="2"/>
        <v>1322.6883136952679</v>
      </c>
      <c r="E71" s="74">
        <f t="shared" ca="1" si="8"/>
        <v>0</v>
      </c>
      <c r="F71" s="76"/>
      <c r="G71" s="75">
        <f t="shared" ca="1" si="4"/>
        <v>377.26364714744886</v>
      </c>
      <c r="H71" s="75">
        <f t="shared" ca="1" si="5"/>
        <v>945.42466654781902</v>
      </c>
      <c r="I71" s="75">
        <f t="shared" ca="1" si="6"/>
        <v>76560.425983174326</v>
      </c>
    </row>
    <row r="72" spans="2:9" ht="15.75" thickBot="1" x14ac:dyDescent="0.3">
      <c r="B72" s="72">
        <f t="shared" ca="1" si="7"/>
        <v>49</v>
      </c>
      <c r="C72" s="73">
        <f t="shared" ca="1" si="1"/>
        <v>46419</v>
      </c>
      <c r="D72" s="76">
        <f t="shared" ca="1" si="2"/>
        <v>1322.6883136952679</v>
      </c>
      <c r="E72" s="74">
        <f t="shared" ca="1" si="8"/>
        <v>200</v>
      </c>
      <c r="F72" s="76"/>
      <c r="G72" s="75">
        <f t="shared" ca="1" si="4"/>
        <v>372.66174477730482</v>
      </c>
      <c r="H72" s="75">
        <f t="shared" ca="1" si="5"/>
        <v>1150.026568917963</v>
      </c>
      <c r="I72" s="75">
        <f t="shared" ca="1" si="6"/>
        <v>75410.399414256361</v>
      </c>
    </row>
    <row r="73" spans="2:9" ht="15.75" thickBot="1" x14ac:dyDescent="0.3">
      <c r="B73" s="72">
        <f t="shared" ca="1" si="7"/>
        <v>50</v>
      </c>
      <c r="C73" s="73">
        <f t="shared" ca="1" si="1"/>
        <v>46447</v>
      </c>
      <c r="D73" s="76">
        <f t="shared" ca="1" si="2"/>
        <v>1322.6883136952679</v>
      </c>
      <c r="E73" s="74">
        <f t="shared" ca="1" si="8"/>
        <v>0</v>
      </c>
      <c r="F73" s="76"/>
      <c r="G73" s="75">
        <f t="shared" ca="1" si="4"/>
        <v>367.06393230160865</v>
      </c>
      <c r="H73" s="75">
        <f t="shared" ca="1" si="5"/>
        <v>955.62438139365918</v>
      </c>
      <c r="I73" s="75">
        <f t="shared" ca="1" si="6"/>
        <v>74454.775032862701</v>
      </c>
    </row>
    <row r="74" spans="2:9" ht="15.75" thickBot="1" x14ac:dyDescent="0.3">
      <c r="B74" s="72">
        <f t="shared" ca="1" si="7"/>
        <v>51</v>
      </c>
      <c r="C74" s="73">
        <f t="shared" ca="1" si="1"/>
        <v>46478</v>
      </c>
      <c r="D74" s="76">
        <f t="shared" ca="1" si="2"/>
        <v>1322.6883136952679</v>
      </c>
      <c r="E74" s="74">
        <f t="shared" ca="1" si="8"/>
        <v>0</v>
      </c>
      <c r="F74" s="76"/>
      <c r="G74" s="75">
        <f t="shared" ca="1" si="4"/>
        <v>362.41238230370033</v>
      </c>
      <c r="H74" s="75">
        <f t="shared" ca="1" si="5"/>
        <v>960.27593139156761</v>
      </c>
      <c r="I74" s="75">
        <f t="shared" ca="1" si="6"/>
        <v>73494.499101471127</v>
      </c>
    </row>
    <row r="75" spans="2:9" ht="15.75" thickBot="1" x14ac:dyDescent="0.3">
      <c r="B75" s="72">
        <f t="shared" ca="1" si="7"/>
        <v>52</v>
      </c>
      <c r="C75" s="73">
        <f t="shared" ca="1" si="1"/>
        <v>46508</v>
      </c>
      <c r="D75" s="76">
        <f t="shared" ca="1" si="2"/>
        <v>1322.6883136952679</v>
      </c>
      <c r="E75" s="74">
        <f t="shared" ca="1" si="8"/>
        <v>200</v>
      </c>
      <c r="F75" s="76"/>
      <c r="G75" s="75">
        <f t="shared" ca="1" si="4"/>
        <v>357.73819065096995</v>
      </c>
      <c r="H75" s="75">
        <f t="shared" ca="1" si="5"/>
        <v>1164.9501230442979</v>
      </c>
      <c r="I75" s="75">
        <f t="shared" ca="1" si="6"/>
        <v>72329.548978426828</v>
      </c>
    </row>
    <row r="76" spans="2:9" ht="15.75" thickBot="1" x14ac:dyDescent="0.3">
      <c r="B76" s="72">
        <f t="shared" ca="1" si="7"/>
        <v>53</v>
      </c>
      <c r="C76" s="73">
        <f t="shared" ca="1" si="1"/>
        <v>46539</v>
      </c>
      <c r="D76" s="76">
        <f t="shared" ca="1" si="2"/>
        <v>1322.6883136952679</v>
      </c>
      <c r="E76" s="74">
        <f t="shared" ca="1" si="8"/>
        <v>0</v>
      </c>
      <c r="F76" s="76"/>
      <c r="G76" s="75">
        <f t="shared" ca="1" si="4"/>
        <v>352.06773702094921</v>
      </c>
      <c r="H76" s="75">
        <f t="shared" ca="1" si="5"/>
        <v>970.62057667431873</v>
      </c>
      <c r="I76" s="75">
        <f t="shared" ca="1" si="6"/>
        <v>71358.928401752506</v>
      </c>
    </row>
    <row r="77" spans="2:9" ht="15.75" thickBot="1" x14ac:dyDescent="0.3">
      <c r="B77" s="72">
        <f t="shared" ca="1" si="7"/>
        <v>54</v>
      </c>
      <c r="C77" s="73">
        <f t="shared" ca="1" si="1"/>
        <v>46569</v>
      </c>
      <c r="D77" s="76">
        <f t="shared" ca="1" si="2"/>
        <v>1322.6883136952679</v>
      </c>
      <c r="E77" s="74">
        <f t="shared" ca="1" si="8"/>
        <v>0</v>
      </c>
      <c r="F77" s="76"/>
      <c r="G77" s="75">
        <f t="shared" ca="1" si="4"/>
        <v>347.34319228422453</v>
      </c>
      <c r="H77" s="75">
        <f t="shared" ca="1" si="5"/>
        <v>975.34512141104335</v>
      </c>
      <c r="I77" s="75">
        <f t="shared" ca="1" si="6"/>
        <v>70383.583280341467</v>
      </c>
    </row>
    <row r="78" spans="2:9" ht="15.75" thickBot="1" x14ac:dyDescent="0.3">
      <c r="B78" s="72">
        <f t="shared" ca="1" si="7"/>
        <v>55</v>
      </c>
      <c r="C78" s="73">
        <f t="shared" ca="1" si="1"/>
        <v>46600</v>
      </c>
      <c r="D78" s="76">
        <f t="shared" ca="1" si="2"/>
        <v>1322.6883136952679</v>
      </c>
      <c r="E78" s="74">
        <f t="shared" ca="1" si="8"/>
        <v>200</v>
      </c>
      <c r="F78" s="76"/>
      <c r="G78" s="75">
        <f t="shared" ca="1" si="4"/>
        <v>342.59565058709563</v>
      </c>
      <c r="H78" s="75">
        <f t="shared" ca="1" si="5"/>
        <v>1180.0926631081722</v>
      </c>
      <c r="I78" s="75">
        <f t="shared" ca="1" si="6"/>
        <v>69203.490617233299</v>
      </c>
    </row>
    <row r="79" spans="2:9" ht="15.75" thickBot="1" x14ac:dyDescent="0.3">
      <c r="B79" s="72">
        <f t="shared" ca="1" si="7"/>
        <v>56</v>
      </c>
      <c r="C79" s="73">
        <f t="shared" ca="1" si="1"/>
        <v>46631</v>
      </c>
      <c r="D79" s="76">
        <f t="shared" ca="1" si="2"/>
        <v>1322.6883136952679</v>
      </c>
      <c r="E79" s="74">
        <f t="shared" ca="1" si="8"/>
        <v>0</v>
      </c>
      <c r="F79" s="76"/>
      <c r="G79" s="75">
        <f t="shared" ca="1" si="4"/>
        <v>336.85148987762631</v>
      </c>
      <c r="H79" s="75">
        <f t="shared" ca="1" si="5"/>
        <v>985.83682381764152</v>
      </c>
      <c r="I79" s="75">
        <f t="shared" ca="1" si="6"/>
        <v>68217.653793415651</v>
      </c>
    </row>
    <row r="80" spans="2:9" ht="15.75" thickBot="1" x14ac:dyDescent="0.3">
      <c r="B80" s="72">
        <f t="shared" ca="1" si="7"/>
        <v>57</v>
      </c>
      <c r="C80" s="73">
        <f t="shared" ca="1" si="1"/>
        <v>46661</v>
      </c>
      <c r="D80" s="76">
        <f t="shared" ca="1" si="2"/>
        <v>1322.6883136952679</v>
      </c>
      <c r="E80" s="74">
        <f t="shared" ca="1" si="8"/>
        <v>0</v>
      </c>
      <c r="F80" s="76"/>
      <c r="G80" s="75">
        <f t="shared" ca="1" si="4"/>
        <v>332.05287928851669</v>
      </c>
      <c r="H80" s="75">
        <f t="shared" ca="1" si="5"/>
        <v>990.63543440675119</v>
      </c>
      <c r="I80" s="75">
        <f t="shared" ca="1" si="6"/>
        <v>67227.0183590089</v>
      </c>
    </row>
    <row r="81" spans="2:9" ht="15.75" thickBot="1" x14ac:dyDescent="0.3">
      <c r="B81" s="72">
        <f t="shared" ca="1" si="7"/>
        <v>58</v>
      </c>
      <c r="C81" s="73">
        <f t="shared" ca="1" si="1"/>
        <v>46692</v>
      </c>
      <c r="D81" s="76">
        <f t="shared" ca="1" si="2"/>
        <v>1322.6883136952679</v>
      </c>
      <c r="E81" s="74">
        <f t="shared" ca="1" si="8"/>
        <v>200</v>
      </c>
      <c r="F81" s="76"/>
      <c r="G81" s="75">
        <f t="shared" ca="1" si="4"/>
        <v>327.23091121972129</v>
      </c>
      <c r="H81" s="75">
        <f t="shared" ca="1" si="5"/>
        <v>1195.4574024755466</v>
      </c>
      <c r="I81" s="75">
        <f t="shared" ca="1" si="6"/>
        <v>66031.560956533358</v>
      </c>
    </row>
    <row r="82" spans="2:9" ht="15.75" thickBot="1" x14ac:dyDescent="0.3">
      <c r="B82" s="72">
        <f t="shared" ca="1" si="7"/>
        <v>59</v>
      </c>
      <c r="C82" s="73">
        <f t="shared" ca="1" si="1"/>
        <v>46722</v>
      </c>
      <c r="D82" s="76">
        <f t="shared" ca="1" si="2"/>
        <v>1322.6883136952679</v>
      </c>
      <c r="E82" s="74">
        <f t="shared" ca="1" si="8"/>
        <v>0</v>
      </c>
      <c r="F82" s="76"/>
      <c r="G82" s="75">
        <f t="shared" ca="1" si="4"/>
        <v>321.41196186445791</v>
      </c>
      <c r="H82" s="75">
        <f t="shared" ca="1" si="5"/>
        <v>1001.27635183081</v>
      </c>
      <c r="I82" s="75">
        <f t="shared" ca="1" si="6"/>
        <v>65030.284604702545</v>
      </c>
    </row>
    <row r="83" spans="2:9" ht="15.75" thickBot="1" x14ac:dyDescent="0.3">
      <c r="B83" s="72">
        <f t="shared" ca="1" si="7"/>
        <v>60</v>
      </c>
      <c r="C83" s="73">
        <f t="shared" ca="1" si="1"/>
        <v>46753</v>
      </c>
      <c r="D83" s="76">
        <f t="shared" ca="1" si="2"/>
        <v>1322.6883136952679</v>
      </c>
      <c r="E83" s="74">
        <f t="shared" ca="1" si="8"/>
        <v>0</v>
      </c>
      <c r="F83" s="76"/>
      <c r="G83" s="75">
        <f t="shared" ca="1" si="4"/>
        <v>316.53819859203924</v>
      </c>
      <c r="H83" s="75">
        <f t="shared" ca="1" si="5"/>
        <v>1006.1501151032287</v>
      </c>
      <c r="I83" s="75">
        <f t="shared" ca="1" si="6"/>
        <v>64024.134489599317</v>
      </c>
    </row>
    <row r="84" spans="2:9" ht="15.75" thickBot="1" x14ac:dyDescent="0.3">
      <c r="B84" s="72">
        <f t="shared" ca="1" si="7"/>
        <v>61</v>
      </c>
      <c r="C84" s="73">
        <f t="shared" ca="1" si="1"/>
        <v>46784</v>
      </c>
      <c r="D84" s="76">
        <f t="shared" ca="1" si="2"/>
        <v>1322.6883136952679</v>
      </c>
      <c r="E84" s="74">
        <f t="shared" ca="1" si="8"/>
        <v>200</v>
      </c>
      <c r="F84" s="76"/>
      <c r="G84" s="75">
        <f t="shared" ca="1" si="4"/>
        <v>311.64071203044853</v>
      </c>
      <c r="H84" s="75">
        <f t="shared" ca="1" si="5"/>
        <v>1211.0476016648195</v>
      </c>
      <c r="I84" s="75">
        <f t="shared" ca="1" si="6"/>
        <v>62813.0868879345</v>
      </c>
    </row>
    <row r="85" spans="2:9" ht="15.75" thickBot="1" x14ac:dyDescent="0.3">
      <c r="B85" s="72">
        <f t="shared" ca="1" si="7"/>
        <v>62</v>
      </c>
      <c r="C85" s="73">
        <f t="shared" ca="1" si="1"/>
        <v>46813</v>
      </c>
      <c r="D85" s="76">
        <f t="shared" ca="1" si="2"/>
        <v>1322.6883136952679</v>
      </c>
      <c r="E85" s="74">
        <f t="shared" ca="1" si="8"/>
        <v>0</v>
      </c>
      <c r="F85" s="76"/>
      <c r="G85" s="75">
        <f t="shared" ca="1" si="4"/>
        <v>305.74587659230758</v>
      </c>
      <c r="H85" s="75">
        <f t="shared" ca="1" si="5"/>
        <v>1016.9424371029603</v>
      </c>
      <c r="I85" s="75">
        <f t="shared" ca="1" si="6"/>
        <v>61796.14445083154</v>
      </c>
    </row>
    <row r="86" spans="2:9" ht="15.75" thickBot="1" x14ac:dyDescent="0.3">
      <c r="B86" s="72">
        <f t="shared" ca="1" si="7"/>
        <v>63</v>
      </c>
      <c r="C86" s="73">
        <f t="shared" ca="1" si="1"/>
        <v>46844</v>
      </c>
      <c r="D86" s="76">
        <f t="shared" ca="1" si="2"/>
        <v>1322.6883136952679</v>
      </c>
      <c r="E86" s="74">
        <f t="shared" ca="1" si="8"/>
        <v>0</v>
      </c>
      <c r="F86" s="76"/>
      <c r="G86" s="75">
        <f t="shared" ca="1" si="4"/>
        <v>300.79585785766574</v>
      </c>
      <c r="H86" s="75">
        <f t="shared" ca="1" si="5"/>
        <v>1021.8924558376021</v>
      </c>
      <c r="I86" s="75">
        <f t="shared" ca="1" si="6"/>
        <v>60774.251994993938</v>
      </c>
    </row>
    <row r="87" spans="2:9" ht="15.75" thickBot="1" x14ac:dyDescent="0.3">
      <c r="B87" s="72">
        <f t="shared" ca="1" si="7"/>
        <v>64</v>
      </c>
      <c r="C87" s="73">
        <f t="shared" ca="1" si="1"/>
        <v>46874</v>
      </c>
      <c r="D87" s="76">
        <f t="shared" ca="1" si="2"/>
        <v>1322.6883136952679</v>
      </c>
      <c r="E87" s="74">
        <f t="shared" ca="1" si="8"/>
        <v>200</v>
      </c>
      <c r="F87" s="76"/>
      <c r="G87" s="75">
        <f t="shared" ca="1" si="4"/>
        <v>295.82174465653361</v>
      </c>
      <c r="H87" s="75">
        <f t="shared" ca="1" si="5"/>
        <v>1226.8665690387343</v>
      </c>
      <c r="I87" s="75">
        <f t="shared" ca="1" si="6"/>
        <v>59547.385425955203</v>
      </c>
    </row>
    <row r="88" spans="2:9" ht="15.75" thickBot="1" x14ac:dyDescent="0.3">
      <c r="B88" s="72">
        <f t="shared" ca="1" si="7"/>
        <v>65</v>
      </c>
      <c r="C88" s="73">
        <f t="shared" ref="C88:C151" ca="1" si="9">IF($E$10="End of the Period",IF(B88="","",IF(OR(payment_frequency="Weekly",payment_frequency="Bi-weekly",payment_frequency="Semi-monthly"),first_payment_date+B88*VLOOKUP(payment_frequency,periodic_table,2,0),EDATE(first_payment_date,B88*VLOOKUP(payment_frequency,periodic_table,2,0)))),IF(B88="","",IF(OR(payment_frequency="Weekly",payment_frequency="Bi-weekly",payment_frequency="Semi-monthly"),first_payment_date+(B88-1)*VLOOKUP(payment_frequency,periodic_table,2,0),EDATE(first_payment_date,(B88-1)*VLOOKUP(payment_frequency,periodic_table,2,0)))))</f>
        <v>46905</v>
      </c>
      <c r="D88" s="76">
        <f t="shared" ref="D88:D151" ca="1" si="10">IF(B88="","",IF(I87&lt;payment,I87*(1+rate),payment))</f>
        <v>1322.6883136952679</v>
      </c>
      <c r="E88" s="74">
        <f t="shared" ref="E88:E119" ca="1" si="11">IFERROR(IF(I87*(1+rate)-D88&lt;$E$13,I87*(1+rate)-D88,IF(B88=$I$17,$E$13,IF(B88&lt;$I$17,0,IF(MOD(B88-$I$17,$E$18)=0,$E$13,0)))),0)</f>
        <v>0</v>
      </c>
      <c r="F88" s="76"/>
      <c r="G88" s="75">
        <f t="shared" ref="G88:G151" ca="1" si="12">IF(AND(payment_type=1,B88=1),0,IF(B88="","",I87*rate))</f>
        <v>289.84990959480865</v>
      </c>
      <c r="H88" s="75">
        <f t="shared" ca="1" si="5"/>
        <v>1032.8384041004592</v>
      </c>
      <c r="I88" s="75">
        <f t="shared" ca="1" si="6"/>
        <v>58514.547021854742</v>
      </c>
    </row>
    <row r="89" spans="2:9" ht="15.75" thickBot="1" x14ac:dyDescent="0.3">
      <c r="B89" s="72">
        <f t="shared" ca="1" si="7"/>
        <v>66</v>
      </c>
      <c r="C89" s="73">
        <f t="shared" ca="1" si="9"/>
        <v>46935</v>
      </c>
      <c r="D89" s="76">
        <f t="shared" ca="1" si="10"/>
        <v>1322.6883136952679</v>
      </c>
      <c r="E89" s="74">
        <f t="shared" ca="1" si="11"/>
        <v>0</v>
      </c>
      <c r="F89" s="76"/>
      <c r="G89" s="75">
        <f t="shared" ca="1" si="12"/>
        <v>284.82251643702142</v>
      </c>
      <c r="H89" s="75">
        <f t="shared" ref="H89:H152" ca="1" si="13">IF(B89="","",D89-G89+E89+F89)</f>
        <v>1037.8657972582464</v>
      </c>
      <c r="I89" s="75">
        <f t="shared" ref="I89:I152" ca="1" si="14">IFERROR(IF(H89&lt;=0,"",I88-H89),"")</f>
        <v>57476.681224596497</v>
      </c>
    </row>
    <row r="90" spans="2:9" ht="15.75" thickBot="1" x14ac:dyDescent="0.3">
      <c r="B90" s="72">
        <f t="shared" ca="1" si="7"/>
        <v>67</v>
      </c>
      <c r="C90" s="73">
        <f t="shared" ca="1" si="9"/>
        <v>46966</v>
      </c>
      <c r="D90" s="76">
        <f t="shared" ca="1" si="10"/>
        <v>1322.6883136952679</v>
      </c>
      <c r="E90" s="74">
        <f t="shared" ca="1" si="11"/>
        <v>200</v>
      </c>
      <c r="F90" s="76"/>
      <c r="G90" s="75">
        <f t="shared" ca="1" si="12"/>
        <v>279.77065218882683</v>
      </c>
      <c r="H90" s="75">
        <f t="shared" ca="1" si="13"/>
        <v>1242.9176615064412</v>
      </c>
      <c r="I90" s="75">
        <f t="shared" ca="1" si="14"/>
        <v>56233.763563090055</v>
      </c>
    </row>
    <row r="91" spans="2:9" ht="15.75" thickBot="1" x14ac:dyDescent="0.3">
      <c r="B91" s="72">
        <f t="shared" ca="1" si="7"/>
        <v>68</v>
      </c>
      <c r="C91" s="73">
        <f t="shared" ca="1" si="9"/>
        <v>46997</v>
      </c>
      <c r="D91" s="76">
        <f t="shared" ca="1" si="10"/>
        <v>1322.6883136952679</v>
      </c>
      <c r="E91" s="74">
        <f t="shared" ca="1" si="11"/>
        <v>0</v>
      </c>
      <c r="F91" s="76"/>
      <c r="G91" s="75">
        <f t="shared" ca="1" si="12"/>
        <v>273.72068762288632</v>
      </c>
      <c r="H91" s="75">
        <f t="shared" ca="1" si="13"/>
        <v>1048.9676260723816</v>
      </c>
      <c r="I91" s="75">
        <f t="shared" ca="1" si="14"/>
        <v>55184.795937017676</v>
      </c>
    </row>
    <row r="92" spans="2:9" ht="15.75" thickBot="1" x14ac:dyDescent="0.3">
      <c r="B92" s="72">
        <f t="shared" ca="1" si="7"/>
        <v>69</v>
      </c>
      <c r="C92" s="73">
        <f t="shared" ca="1" si="9"/>
        <v>47027</v>
      </c>
      <c r="D92" s="76">
        <f t="shared" ca="1" si="10"/>
        <v>1322.6883136952679</v>
      </c>
      <c r="E92" s="74">
        <f t="shared" ca="1" si="11"/>
        <v>0</v>
      </c>
      <c r="F92" s="76"/>
      <c r="G92" s="75">
        <f t="shared" ca="1" si="12"/>
        <v>268.61478466157115</v>
      </c>
      <c r="H92" s="75">
        <f t="shared" ca="1" si="13"/>
        <v>1054.0735290336968</v>
      </c>
      <c r="I92" s="75">
        <f t="shared" ca="1" si="14"/>
        <v>54130.72240798398</v>
      </c>
    </row>
    <row r="93" spans="2:9" ht="15.75" thickBot="1" x14ac:dyDescent="0.3">
      <c r="B93" s="72">
        <f t="shared" ca="1" si="7"/>
        <v>70</v>
      </c>
      <c r="C93" s="73">
        <f t="shared" ca="1" si="9"/>
        <v>47058</v>
      </c>
      <c r="D93" s="76">
        <f t="shared" ca="1" si="10"/>
        <v>1322.6883136952679</v>
      </c>
      <c r="E93" s="74">
        <f t="shared" ca="1" si="11"/>
        <v>200</v>
      </c>
      <c r="F93" s="76"/>
      <c r="G93" s="75">
        <f t="shared" ca="1" si="12"/>
        <v>263.48402845941001</v>
      </c>
      <c r="H93" s="75">
        <f t="shared" ca="1" si="13"/>
        <v>1259.2042852358579</v>
      </c>
      <c r="I93" s="75">
        <f t="shared" ca="1" si="14"/>
        <v>52871.518122748123</v>
      </c>
    </row>
    <row r="94" spans="2:9" ht="15.75" thickBot="1" x14ac:dyDescent="0.3">
      <c r="B94" s="72">
        <f t="shared" ca="1" si="7"/>
        <v>71</v>
      </c>
      <c r="C94" s="73">
        <f t="shared" ca="1" si="9"/>
        <v>47088</v>
      </c>
      <c r="D94" s="76">
        <f t="shared" ca="1" si="10"/>
        <v>1322.6883136952679</v>
      </c>
      <c r="E94" s="74">
        <f t="shared" ca="1" si="11"/>
        <v>0</v>
      </c>
      <c r="F94" s="76"/>
      <c r="G94" s="75">
        <f t="shared" ca="1" si="12"/>
        <v>257.35478792892786</v>
      </c>
      <c r="H94" s="75">
        <f t="shared" ca="1" si="13"/>
        <v>1065.33352576634</v>
      </c>
      <c r="I94" s="75">
        <f t="shared" ca="1" si="14"/>
        <v>51806.18459698178</v>
      </c>
    </row>
    <row r="95" spans="2:9" ht="15.75" thickBot="1" x14ac:dyDescent="0.3">
      <c r="B95" s="72">
        <f t="shared" ca="1" si="7"/>
        <v>72</v>
      </c>
      <c r="C95" s="73">
        <f t="shared" ca="1" si="9"/>
        <v>47119</v>
      </c>
      <c r="D95" s="76">
        <f t="shared" ca="1" si="10"/>
        <v>1322.6883136952679</v>
      </c>
      <c r="E95" s="74">
        <f t="shared" ca="1" si="11"/>
        <v>0</v>
      </c>
      <c r="F95" s="76"/>
      <c r="G95" s="75">
        <f t="shared" ca="1" si="12"/>
        <v>252.16922312330499</v>
      </c>
      <c r="H95" s="75">
        <f t="shared" ca="1" si="13"/>
        <v>1070.5190905719628</v>
      </c>
      <c r="I95" s="75">
        <f t="shared" ca="1" si="14"/>
        <v>50735.665506409816</v>
      </c>
    </row>
    <row r="96" spans="2:9" ht="15.75" thickBot="1" x14ac:dyDescent="0.3">
      <c r="B96" s="72">
        <f t="shared" ca="1" si="7"/>
        <v>73</v>
      </c>
      <c r="C96" s="73">
        <f t="shared" ca="1" si="9"/>
        <v>47150</v>
      </c>
      <c r="D96" s="76">
        <f t="shared" ca="1" si="10"/>
        <v>1322.6883136952679</v>
      </c>
      <c r="E96" s="74">
        <f t="shared" ca="1" si="11"/>
        <v>200</v>
      </c>
      <c r="F96" s="76"/>
      <c r="G96" s="75">
        <f t="shared" ca="1" si="12"/>
        <v>246.9584173187809</v>
      </c>
      <c r="H96" s="75">
        <f t="shared" ca="1" si="13"/>
        <v>1275.729896376487</v>
      </c>
      <c r="I96" s="75">
        <f t="shared" ca="1" si="14"/>
        <v>49459.935610033332</v>
      </c>
    </row>
    <row r="97" spans="2:9" ht="15.75" thickBot="1" x14ac:dyDescent="0.3">
      <c r="B97" s="72">
        <f t="shared" ca="1" si="7"/>
        <v>74</v>
      </c>
      <c r="C97" s="73">
        <f t="shared" ca="1" si="9"/>
        <v>47178</v>
      </c>
      <c r="D97" s="76">
        <f t="shared" ca="1" si="10"/>
        <v>1322.6883136952679</v>
      </c>
      <c r="E97" s="74">
        <f t="shared" ca="1" si="11"/>
        <v>0</v>
      </c>
      <c r="F97" s="76"/>
      <c r="G97" s="75">
        <f t="shared" ca="1" si="12"/>
        <v>240.7487375404485</v>
      </c>
      <c r="H97" s="75">
        <f t="shared" ca="1" si="13"/>
        <v>1081.9395761548194</v>
      </c>
      <c r="I97" s="75">
        <f t="shared" ca="1" si="14"/>
        <v>48377.996033878509</v>
      </c>
    </row>
    <row r="98" spans="2:9" ht="15.75" thickBot="1" x14ac:dyDescent="0.3">
      <c r="B98" s="72">
        <f t="shared" ca="1" si="7"/>
        <v>75</v>
      </c>
      <c r="C98" s="73">
        <f t="shared" ca="1" si="9"/>
        <v>47209</v>
      </c>
      <c r="D98" s="76">
        <f t="shared" ca="1" si="10"/>
        <v>1322.6883136952679</v>
      </c>
      <c r="E98" s="74">
        <f t="shared" ca="1" si="11"/>
        <v>0</v>
      </c>
      <c r="F98" s="76"/>
      <c r="G98" s="75">
        <f t="shared" ca="1" si="12"/>
        <v>235.48234194486909</v>
      </c>
      <c r="H98" s="75">
        <f t="shared" ca="1" si="13"/>
        <v>1087.2059717503987</v>
      </c>
      <c r="I98" s="75">
        <f t="shared" ca="1" si="14"/>
        <v>47290.790062128108</v>
      </c>
    </row>
    <row r="99" spans="2:9" ht="15.75" thickBot="1" x14ac:dyDescent="0.3">
      <c r="B99" s="72">
        <f t="shared" ca="1" si="7"/>
        <v>76</v>
      </c>
      <c r="C99" s="73">
        <f t="shared" ca="1" si="9"/>
        <v>47239</v>
      </c>
      <c r="D99" s="76">
        <f t="shared" ca="1" si="10"/>
        <v>1322.6883136952679</v>
      </c>
      <c r="E99" s="74">
        <f t="shared" ca="1" si="11"/>
        <v>200</v>
      </c>
      <c r="F99" s="76"/>
      <c r="G99" s="75">
        <f t="shared" ca="1" si="12"/>
        <v>230.19031190243109</v>
      </c>
      <c r="H99" s="75">
        <f t="shared" ca="1" si="13"/>
        <v>1292.4980017928367</v>
      </c>
      <c r="I99" s="75">
        <f t="shared" ca="1" si="14"/>
        <v>45998.292060335269</v>
      </c>
    </row>
    <row r="100" spans="2:9" ht="15.75" thickBot="1" x14ac:dyDescent="0.3">
      <c r="B100" s="72">
        <f t="shared" ca="1" si="7"/>
        <v>77</v>
      </c>
      <c r="C100" s="73">
        <f t="shared" ca="1" si="9"/>
        <v>47270</v>
      </c>
      <c r="D100" s="76">
        <f t="shared" ca="1" si="10"/>
        <v>1322.6883136952679</v>
      </c>
      <c r="E100" s="74">
        <f t="shared" ca="1" si="11"/>
        <v>0</v>
      </c>
      <c r="F100" s="76"/>
      <c r="G100" s="75">
        <f t="shared" ca="1" si="12"/>
        <v>223.8990125230996</v>
      </c>
      <c r="H100" s="75">
        <f t="shared" ca="1" si="13"/>
        <v>1098.7893011721683</v>
      </c>
      <c r="I100" s="75">
        <f t="shared" ca="1" si="14"/>
        <v>44899.502759163101</v>
      </c>
    </row>
    <row r="101" spans="2:9" ht="15.75" thickBot="1" x14ac:dyDescent="0.3">
      <c r="B101" s="72">
        <f t="shared" ca="1" si="7"/>
        <v>78</v>
      </c>
      <c r="C101" s="73">
        <f t="shared" ca="1" si="9"/>
        <v>47300</v>
      </c>
      <c r="D101" s="76">
        <f t="shared" ca="1" si="10"/>
        <v>1322.6883136952679</v>
      </c>
      <c r="E101" s="74">
        <f t="shared" ca="1" si="11"/>
        <v>0</v>
      </c>
      <c r="F101" s="76"/>
      <c r="G101" s="75">
        <f t="shared" ca="1" si="12"/>
        <v>218.55060003898612</v>
      </c>
      <c r="H101" s="75">
        <f t="shared" ca="1" si="13"/>
        <v>1104.1377136562817</v>
      </c>
      <c r="I101" s="75">
        <f t="shared" ca="1" si="14"/>
        <v>43795.36504550682</v>
      </c>
    </row>
    <row r="102" spans="2:9" ht="15.75" thickBot="1" x14ac:dyDescent="0.3">
      <c r="B102" s="72">
        <f t="shared" ca="1" si="7"/>
        <v>79</v>
      </c>
      <c r="C102" s="73">
        <f t="shared" ca="1" si="9"/>
        <v>47331</v>
      </c>
      <c r="D102" s="76">
        <f t="shared" ca="1" si="10"/>
        <v>1322.6883136952679</v>
      </c>
      <c r="E102" s="74">
        <f t="shared" ca="1" si="11"/>
        <v>200</v>
      </c>
      <c r="F102" s="76"/>
      <c r="G102" s="75">
        <f t="shared" ca="1" si="12"/>
        <v>213.17615388666189</v>
      </c>
      <c r="H102" s="75">
        <f t="shared" ca="1" si="13"/>
        <v>1309.5121598086059</v>
      </c>
      <c r="I102" s="75">
        <f t="shared" ca="1" si="14"/>
        <v>42485.852885698216</v>
      </c>
    </row>
    <row r="103" spans="2:9" ht="15.75" thickBot="1" x14ac:dyDescent="0.3">
      <c r="B103" s="72">
        <f t="shared" ca="1" si="7"/>
        <v>80</v>
      </c>
      <c r="C103" s="73">
        <f t="shared" ca="1" si="9"/>
        <v>47362</v>
      </c>
      <c r="D103" s="76">
        <f t="shared" ca="1" si="10"/>
        <v>1322.6883136952679</v>
      </c>
      <c r="E103" s="74">
        <f t="shared" ca="1" si="11"/>
        <v>0</v>
      </c>
      <c r="F103" s="76"/>
      <c r="G103" s="75">
        <f t="shared" ca="1" si="12"/>
        <v>206.80203723286195</v>
      </c>
      <c r="H103" s="75">
        <f t="shared" ca="1" si="13"/>
        <v>1115.8862764624059</v>
      </c>
      <c r="I103" s="75">
        <f t="shared" ca="1" si="14"/>
        <v>41369.966609235809</v>
      </c>
    </row>
    <row r="104" spans="2:9" ht="15.75" thickBot="1" x14ac:dyDescent="0.3">
      <c r="B104" s="72">
        <f t="shared" ca="1" si="7"/>
        <v>81</v>
      </c>
      <c r="C104" s="73">
        <f t="shared" ca="1" si="9"/>
        <v>47392</v>
      </c>
      <c r="D104" s="76">
        <f t="shared" ca="1" si="10"/>
        <v>1322.6883136952679</v>
      </c>
      <c r="E104" s="74">
        <f t="shared" ca="1" si="11"/>
        <v>0</v>
      </c>
      <c r="F104" s="76"/>
      <c r="G104" s="75">
        <f t="shared" ca="1" si="12"/>
        <v>201.37040435700879</v>
      </c>
      <c r="H104" s="75">
        <f t="shared" ca="1" si="13"/>
        <v>1121.3179093382591</v>
      </c>
      <c r="I104" s="75">
        <f t="shared" ca="1" si="14"/>
        <v>40248.648699897552</v>
      </c>
    </row>
    <row r="105" spans="2:9" ht="15.75" thickBot="1" x14ac:dyDescent="0.3">
      <c r="B105" s="72">
        <f t="shared" ca="1" si="7"/>
        <v>82</v>
      </c>
      <c r="C105" s="73">
        <f t="shared" ca="1" si="9"/>
        <v>47423</v>
      </c>
      <c r="D105" s="76">
        <f t="shared" ca="1" si="10"/>
        <v>1322.6883136952679</v>
      </c>
      <c r="E105" s="74">
        <f t="shared" ca="1" si="11"/>
        <v>200</v>
      </c>
      <c r="F105" s="76"/>
      <c r="G105" s="75">
        <f t="shared" ca="1" si="12"/>
        <v>195.91233273348007</v>
      </c>
      <c r="H105" s="75">
        <f t="shared" ca="1" si="13"/>
        <v>1326.7759809617878</v>
      </c>
      <c r="I105" s="75">
        <f t="shared" ca="1" si="14"/>
        <v>38921.872718935767</v>
      </c>
    </row>
    <row r="106" spans="2:9" ht="15.75" thickBot="1" x14ac:dyDescent="0.3">
      <c r="B106" s="72">
        <f t="shared" ca="1" si="7"/>
        <v>83</v>
      </c>
      <c r="C106" s="73">
        <f t="shared" ca="1" si="9"/>
        <v>47453</v>
      </c>
      <c r="D106" s="76">
        <f t="shared" ca="1" si="10"/>
        <v>1322.6883136952679</v>
      </c>
      <c r="E106" s="74">
        <f t="shared" ca="1" si="11"/>
        <v>0</v>
      </c>
      <c r="F106" s="76"/>
      <c r="G106" s="75">
        <f t="shared" ca="1" si="12"/>
        <v>189.45418355726596</v>
      </c>
      <c r="H106" s="75">
        <f t="shared" ca="1" si="13"/>
        <v>1133.234130138002</v>
      </c>
      <c r="I106" s="75">
        <f t="shared" ca="1" si="14"/>
        <v>37788.638588797767</v>
      </c>
    </row>
    <row r="107" spans="2:9" ht="15.75" thickBot="1" x14ac:dyDescent="0.3">
      <c r="B107" s="72">
        <f t="shared" ca="1" si="7"/>
        <v>84</v>
      </c>
      <c r="C107" s="73">
        <f t="shared" ca="1" si="9"/>
        <v>47484</v>
      </c>
      <c r="D107" s="76">
        <f t="shared" ca="1" si="10"/>
        <v>1322.6883136952679</v>
      </c>
      <c r="E107" s="74">
        <f t="shared" ca="1" si="11"/>
        <v>0</v>
      </c>
      <c r="F107" s="76"/>
      <c r="G107" s="75">
        <f t="shared" ca="1" si="12"/>
        <v>183.9381091264467</v>
      </c>
      <c r="H107" s="75">
        <f t="shared" ca="1" si="13"/>
        <v>1138.7502045688211</v>
      </c>
      <c r="I107" s="75">
        <f t="shared" ca="1" si="14"/>
        <v>36649.888384228943</v>
      </c>
    </row>
    <row r="108" spans="2:9" ht="15.75" thickBot="1" x14ac:dyDescent="0.3">
      <c r="B108" s="72">
        <f t="shared" ca="1" si="7"/>
        <v>85</v>
      </c>
      <c r="C108" s="73">
        <f t="shared" ca="1" si="9"/>
        <v>47515</v>
      </c>
      <c r="D108" s="76">
        <f t="shared" ca="1" si="10"/>
        <v>1322.6883136952679</v>
      </c>
      <c r="E108" s="74">
        <f t="shared" ca="1" si="11"/>
        <v>200</v>
      </c>
      <c r="F108" s="76"/>
      <c r="G108" s="75">
        <f t="shared" ca="1" si="12"/>
        <v>178.39518492441323</v>
      </c>
      <c r="H108" s="75">
        <f t="shared" ca="1" si="13"/>
        <v>1344.2931287708548</v>
      </c>
      <c r="I108" s="75">
        <f t="shared" ca="1" si="14"/>
        <v>35305.595255458087</v>
      </c>
    </row>
    <row r="109" spans="2:9" ht="15.75" thickBot="1" x14ac:dyDescent="0.3">
      <c r="B109" s="72">
        <f t="shared" ca="1" si="7"/>
        <v>86</v>
      </c>
      <c r="C109" s="73">
        <f t="shared" ca="1" si="9"/>
        <v>47543</v>
      </c>
      <c r="D109" s="76">
        <f t="shared" ca="1" si="10"/>
        <v>1322.6883136952679</v>
      </c>
      <c r="E109" s="74">
        <f t="shared" ca="1" si="11"/>
        <v>0</v>
      </c>
      <c r="F109" s="76"/>
      <c r="G109" s="75">
        <f t="shared" ca="1" si="12"/>
        <v>171.85177014547787</v>
      </c>
      <c r="H109" s="75">
        <f t="shared" ca="1" si="13"/>
        <v>1150.8365435497899</v>
      </c>
      <c r="I109" s="75">
        <f t="shared" ca="1" si="14"/>
        <v>34154.758711908296</v>
      </c>
    </row>
    <row r="110" spans="2:9" ht="15.75" thickBot="1" x14ac:dyDescent="0.3">
      <c r="B110" s="72">
        <f t="shared" ca="1" si="7"/>
        <v>87</v>
      </c>
      <c r="C110" s="73">
        <f t="shared" ca="1" si="9"/>
        <v>47574</v>
      </c>
      <c r="D110" s="76">
        <f t="shared" ca="1" si="10"/>
        <v>1322.6883136952679</v>
      </c>
      <c r="E110" s="74">
        <f t="shared" ca="1" si="11"/>
        <v>0</v>
      </c>
      <c r="F110" s="76"/>
      <c r="G110" s="75">
        <f t="shared" ca="1" si="12"/>
        <v>166.25001507730462</v>
      </c>
      <c r="H110" s="75">
        <f t="shared" ca="1" si="13"/>
        <v>1156.4382986179633</v>
      </c>
      <c r="I110" s="75">
        <f t="shared" ca="1" si="14"/>
        <v>32998.320413290334</v>
      </c>
    </row>
    <row r="111" spans="2:9" ht="15.75" thickBot="1" x14ac:dyDescent="0.3">
      <c r="B111" s="72">
        <f t="shared" ref="B111:B174" ca="1" si="15">IFERROR(IF(I110&lt;=0,"",B110+1),"")</f>
        <v>88</v>
      </c>
      <c r="C111" s="73">
        <f t="shared" ca="1" si="9"/>
        <v>47604</v>
      </c>
      <c r="D111" s="76">
        <f t="shared" ca="1" si="10"/>
        <v>1322.6883136952679</v>
      </c>
      <c r="E111" s="74">
        <f t="shared" ca="1" si="11"/>
        <v>200</v>
      </c>
      <c r="F111" s="76"/>
      <c r="G111" s="75">
        <f t="shared" ca="1" si="12"/>
        <v>160.62099318308242</v>
      </c>
      <c r="H111" s="75">
        <f t="shared" ca="1" si="13"/>
        <v>1362.0673205121855</v>
      </c>
      <c r="I111" s="75">
        <f t="shared" ca="1" si="14"/>
        <v>31636.253092778148</v>
      </c>
    </row>
    <row r="112" spans="2:9" ht="15.75" thickBot="1" x14ac:dyDescent="0.3">
      <c r="B112" s="72">
        <f t="shared" ca="1" si="15"/>
        <v>89</v>
      </c>
      <c r="C112" s="73">
        <f t="shared" ca="1" si="9"/>
        <v>47635</v>
      </c>
      <c r="D112" s="76">
        <f t="shared" ca="1" si="10"/>
        <v>1322.6883136952679</v>
      </c>
      <c r="E112" s="74">
        <f t="shared" ca="1" si="11"/>
        <v>0</v>
      </c>
      <c r="F112" s="76"/>
      <c r="G112" s="75">
        <f t="shared" ca="1" si="12"/>
        <v>153.99106162708804</v>
      </c>
      <c r="H112" s="75">
        <f t="shared" ca="1" si="13"/>
        <v>1168.6972520681798</v>
      </c>
      <c r="I112" s="75">
        <f t="shared" ca="1" si="14"/>
        <v>30467.555840709967</v>
      </c>
    </row>
    <row r="113" spans="2:9" ht="15.75" thickBot="1" x14ac:dyDescent="0.3">
      <c r="B113" s="72">
        <f t="shared" ca="1" si="15"/>
        <v>90</v>
      </c>
      <c r="C113" s="73">
        <f t="shared" ca="1" si="9"/>
        <v>47665</v>
      </c>
      <c r="D113" s="76">
        <f t="shared" ca="1" si="10"/>
        <v>1322.6883136952679</v>
      </c>
      <c r="E113" s="74">
        <f t="shared" ca="1" si="11"/>
        <v>0</v>
      </c>
      <c r="F113" s="76"/>
      <c r="G113" s="75">
        <f t="shared" ca="1" si="12"/>
        <v>148.30236865706868</v>
      </c>
      <c r="H113" s="75">
        <f t="shared" ca="1" si="13"/>
        <v>1174.3859450381992</v>
      </c>
      <c r="I113" s="75">
        <f t="shared" ca="1" si="14"/>
        <v>29293.169895671766</v>
      </c>
    </row>
    <row r="114" spans="2:9" ht="15.75" thickBot="1" x14ac:dyDescent="0.3">
      <c r="B114" s="72">
        <f t="shared" ca="1" si="15"/>
        <v>91</v>
      </c>
      <c r="C114" s="73">
        <f t="shared" ca="1" si="9"/>
        <v>47696</v>
      </c>
      <c r="D114" s="76">
        <f t="shared" ca="1" si="10"/>
        <v>1322.6883136952679</v>
      </c>
      <c r="E114" s="74">
        <f t="shared" ca="1" si="11"/>
        <v>200</v>
      </c>
      <c r="F114" s="76"/>
      <c r="G114" s="75">
        <f t="shared" ca="1" si="12"/>
        <v>142.58598568636708</v>
      </c>
      <c r="H114" s="75">
        <f t="shared" ca="1" si="13"/>
        <v>1380.1023280089007</v>
      </c>
      <c r="I114" s="75">
        <f t="shared" ca="1" si="14"/>
        <v>27913.067567662867</v>
      </c>
    </row>
    <row r="115" spans="2:9" ht="15.75" thickBot="1" x14ac:dyDescent="0.3">
      <c r="B115" s="72">
        <f t="shared" ca="1" si="15"/>
        <v>92</v>
      </c>
      <c r="C115" s="73">
        <f t="shared" ca="1" si="9"/>
        <v>47727</v>
      </c>
      <c r="D115" s="76">
        <f t="shared" ca="1" si="10"/>
        <v>1322.6883136952679</v>
      </c>
      <c r="E115" s="74">
        <f t="shared" ca="1" si="11"/>
        <v>0</v>
      </c>
      <c r="F115" s="76"/>
      <c r="G115" s="75">
        <f t="shared" ca="1" si="12"/>
        <v>135.86826781943608</v>
      </c>
      <c r="H115" s="75">
        <f t="shared" ca="1" si="13"/>
        <v>1186.8200458758317</v>
      </c>
      <c r="I115" s="75">
        <f t="shared" ca="1" si="14"/>
        <v>26726.247521787034</v>
      </c>
    </row>
    <row r="116" spans="2:9" ht="15.75" thickBot="1" x14ac:dyDescent="0.3">
      <c r="B116" s="72">
        <f t="shared" ca="1" si="15"/>
        <v>93</v>
      </c>
      <c r="C116" s="73">
        <f t="shared" ca="1" si="9"/>
        <v>47757</v>
      </c>
      <c r="D116" s="76">
        <f t="shared" ca="1" si="10"/>
        <v>1322.6883136952679</v>
      </c>
      <c r="E116" s="74">
        <f t="shared" ca="1" si="11"/>
        <v>0</v>
      </c>
      <c r="F116" s="76"/>
      <c r="G116" s="75">
        <f t="shared" ca="1" si="12"/>
        <v>130.09136123417272</v>
      </c>
      <c r="H116" s="75">
        <f t="shared" ca="1" si="13"/>
        <v>1192.596952461095</v>
      </c>
      <c r="I116" s="75">
        <f t="shared" ca="1" si="14"/>
        <v>25533.650569325939</v>
      </c>
    </row>
    <row r="117" spans="2:9" ht="15.75" thickBot="1" x14ac:dyDescent="0.3">
      <c r="B117" s="72">
        <f t="shared" ca="1" si="15"/>
        <v>94</v>
      </c>
      <c r="C117" s="73">
        <f t="shared" ca="1" si="9"/>
        <v>47788</v>
      </c>
      <c r="D117" s="76">
        <f t="shared" ca="1" si="10"/>
        <v>1322.6883136952679</v>
      </c>
      <c r="E117" s="74">
        <f t="shared" ca="1" si="11"/>
        <v>200</v>
      </c>
      <c r="F117" s="76"/>
      <c r="G117" s="75">
        <f t="shared" ca="1" si="12"/>
        <v>124.28633526399432</v>
      </c>
      <c r="H117" s="75">
        <f t="shared" ca="1" si="13"/>
        <v>1398.4019784312736</v>
      </c>
      <c r="I117" s="75">
        <f t="shared" ca="1" si="14"/>
        <v>24135.248590894666</v>
      </c>
    </row>
    <row r="118" spans="2:9" ht="15.75" thickBot="1" x14ac:dyDescent="0.3">
      <c r="B118" s="72">
        <f t="shared" ca="1" si="15"/>
        <v>95</v>
      </c>
      <c r="C118" s="73">
        <f t="shared" ca="1" si="9"/>
        <v>47818</v>
      </c>
      <c r="D118" s="76">
        <f t="shared" ca="1" si="10"/>
        <v>1322.6883136952679</v>
      </c>
      <c r="E118" s="74">
        <f t="shared" ca="1" si="11"/>
        <v>0</v>
      </c>
      <c r="F118" s="76"/>
      <c r="G118" s="75">
        <f t="shared" ca="1" si="12"/>
        <v>117.47954292330434</v>
      </c>
      <c r="H118" s="75">
        <f t="shared" ca="1" si="13"/>
        <v>1205.2087707719636</v>
      </c>
      <c r="I118" s="75">
        <f t="shared" ca="1" si="14"/>
        <v>22930.039820122704</v>
      </c>
    </row>
    <row r="119" spans="2:9" ht="15.75" thickBot="1" x14ac:dyDescent="0.3">
      <c r="B119" s="72">
        <f t="shared" ca="1" si="15"/>
        <v>96</v>
      </c>
      <c r="C119" s="73">
        <f t="shared" ca="1" si="9"/>
        <v>47849</v>
      </c>
      <c r="D119" s="76">
        <f t="shared" ca="1" si="10"/>
        <v>1322.6883136952679</v>
      </c>
      <c r="E119" s="74">
        <f t="shared" ca="1" si="11"/>
        <v>0</v>
      </c>
      <c r="F119" s="76"/>
      <c r="G119" s="75">
        <f t="shared" ca="1" si="12"/>
        <v>111.61312828977688</v>
      </c>
      <c r="H119" s="75">
        <f t="shared" ca="1" si="13"/>
        <v>1211.0751854054911</v>
      </c>
      <c r="I119" s="75">
        <f t="shared" ca="1" si="14"/>
        <v>21718.964634717213</v>
      </c>
    </row>
    <row r="120" spans="2:9" ht="15.75" thickBot="1" x14ac:dyDescent="0.3">
      <c r="B120" s="72">
        <f t="shared" ca="1" si="15"/>
        <v>97</v>
      </c>
      <c r="C120" s="73">
        <f t="shared" ca="1" si="9"/>
        <v>47880</v>
      </c>
      <c r="D120" s="76">
        <f t="shared" ca="1" si="10"/>
        <v>1322.6883136952679</v>
      </c>
      <c r="E120" s="74">
        <f t="shared" ref="E120:E151" ca="1" si="16">IFERROR(IF(I119*(1+rate)-D120&lt;$E$13,I119*(1+rate)-D120,IF(B120=$I$17,$E$13,IF(B120&lt;$I$17,0,IF(MOD(B120-$I$17,$E$18)=0,$E$13,0)))),0)</f>
        <v>200</v>
      </c>
      <c r="F120" s="76"/>
      <c r="G120" s="75">
        <f t="shared" ca="1" si="12"/>
        <v>105.71815858638344</v>
      </c>
      <c r="H120" s="75">
        <f t="shared" ca="1" si="13"/>
        <v>1416.9701551088845</v>
      </c>
      <c r="I120" s="75">
        <f t="shared" ca="1" si="14"/>
        <v>20301.994479608329</v>
      </c>
    </row>
    <row r="121" spans="2:9" ht="15.75" thickBot="1" x14ac:dyDescent="0.3">
      <c r="B121" s="72">
        <f t="shared" ca="1" si="15"/>
        <v>98</v>
      </c>
      <c r="C121" s="73">
        <f t="shared" ca="1" si="9"/>
        <v>47908</v>
      </c>
      <c r="D121" s="76">
        <f t="shared" ca="1" si="10"/>
        <v>1322.6883136952679</v>
      </c>
      <c r="E121" s="74">
        <f t="shared" ca="1" si="16"/>
        <v>0</v>
      </c>
      <c r="F121" s="76"/>
      <c r="G121" s="75">
        <f t="shared" ca="1" si="12"/>
        <v>98.820984706808972</v>
      </c>
      <c r="H121" s="75">
        <f t="shared" ca="1" si="13"/>
        <v>1223.8673289884589</v>
      </c>
      <c r="I121" s="75">
        <f t="shared" ca="1" si="14"/>
        <v>19078.127150619872</v>
      </c>
    </row>
    <row r="122" spans="2:9" ht="15.75" thickBot="1" x14ac:dyDescent="0.3">
      <c r="B122" s="72">
        <f t="shared" ca="1" si="15"/>
        <v>99</v>
      </c>
      <c r="C122" s="73">
        <f t="shared" ca="1" si="9"/>
        <v>47939</v>
      </c>
      <c r="D122" s="76">
        <f t="shared" ca="1" si="10"/>
        <v>1322.6883136952679</v>
      </c>
      <c r="E122" s="74">
        <f t="shared" ca="1" si="16"/>
        <v>0</v>
      </c>
      <c r="F122" s="76"/>
      <c r="G122" s="75">
        <f t="shared" ca="1" si="12"/>
        <v>92.863748597686325</v>
      </c>
      <c r="H122" s="75">
        <f t="shared" ca="1" si="13"/>
        <v>1229.8245650975816</v>
      </c>
      <c r="I122" s="75">
        <f t="shared" ca="1" si="14"/>
        <v>17848.302585522291</v>
      </c>
    </row>
    <row r="123" spans="2:9" ht="15.75" thickBot="1" x14ac:dyDescent="0.3">
      <c r="B123" s="72">
        <f t="shared" ca="1" si="15"/>
        <v>100</v>
      </c>
      <c r="C123" s="73">
        <f t="shared" ca="1" si="9"/>
        <v>47969</v>
      </c>
      <c r="D123" s="76">
        <f t="shared" ca="1" si="10"/>
        <v>1322.6883136952679</v>
      </c>
      <c r="E123" s="74">
        <f t="shared" ca="1" si="16"/>
        <v>200</v>
      </c>
      <c r="F123" s="76"/>
      <c r="G123" s="75">
        <f t="shared" ca="1" si="12"/>
        <v>86.877515340572828</v>
      </c>
      <c r="H123" s="75">
        <f t="shared" ca="1" si="13"/>
        <v>1435.810798354695</v>
      </c>
      <c r="I123" s="75">
        <f t="shared" ca="1" si="14"/>
        <v>16412.491787167597</v>
      </c>
    </row>
    <row r="124" spans="2:9" ht="15.75" thickBot="1" x14ac:dyDescent="0.3">
      <c r="B124" s="72">
        <f t="shared" ca="1" si="15"/>
        <v>101</v>
      </c>
      <c r="C124" s="73">
        <f t="shared" ca="1" si="9"/>
        <v>48000</v>
      </c>
      <c r="D124" s="76">
        <f t="shared" ca="1" si="10"/>
        <v>1322.6883136952679</v>
      </c>
      <c r="E124" s="74">
        <f t="shared" ca="1" si="16"/>
        <v>0</v>
      </c>
      <c r="F124" s="76"/>
      <c r="G124" s="75">
        <f t="shared" ca="1" si="12"/>
        <v>79.888633677315781</v>
      </c>
      <c r="H124" s="75">
        <f t="shared" ca="1" si="13"/>
        <v>1242.7996800179521</v>
      </c>
      <c r="I124" s="75">
        <f t="shared" ca="1" si="14"/>
        <v>15169.692107149645</v>
      </c>
    </row>
    <row r="125" spans="2:9" ht="15.75" thickBot="1" x14ac:dyDescent="0.3">
      <c r="B125" s="72">
        <f t="shared" ca="1" si="15"/>
        <v>102</v>
      </c>
      <c r="C125" s="73">
        <f t="shared" ca="1" si="9"/>
        <v>48030</v>
      </c>
      <c r="D125" s="76">
        <f t="shared" ca="1" si="10"/>
        <v>1322.6883136952679</v>
      </c>
      <c r="E125" s="74">
        <f t="shared" ca="1" si="16"/>
        <v>0</v>
      </c>
      <c r="F125" s="76"/>
      <c r="G125" s="75">
        <f t="shared" ca="1" si="12"/>
        <v>73.839243392236241</v>
      </c>
      <c r="H125" s="75">
        <f t="shared" ca="1" si="13"/>
        <v>1248.8490703030316</v>
      </c>
      <c r="I125" s="75">
        <f t="shared" ca="1" si="14"/>
        <v>13920.843036846614</v>
      </c>
    </row>
    <row r="126" spans="2:9" ht="15.75" thickBot="1" x14ac:dyDescent="0.3">
      <c r="B126" s="72">
        <f t="shared" ca="1" si="15"/>
        <v>103</v>
      </c>
      <c r="C126" s="73">
        <f t="shared" ca="1" si="9"/>
        <v>48061</v>
      </c>
      <c r="D126" s="76">
        <f t="shared" ca="1" si="10"/>
        <v>1322.6883136952679</v>
      </c>
      <c r="E126" s="74">
        <f t="shared" ca="1" si="16"/>
        <v>200</v>
      </c>
      <c r="F126" s="76"/>
      <c r="G126" s="75">
        <f t="shared" ca="1" si="12"/>
        <v>67.760407394054582</v>
      </c>
      <c r="H126" s="75">
        <f t="shared" ca="1" si="13"/>
        <v>1454.9279063012134</v>
      </c>
      <c r="I126" s="75">
        <f t="shared" ca="1" si="14"/>
        <v>12465.915130545402</v>
      </c>
    </row>
    <row r="127" spans="2:9" ht="15.75" thickBot="1" x14ac:dyDescent="0.3">
      <c r="B127" s="72">
        <f t="shared" ca="1" si="15"/>
        <v>104</v>
      </c>
      <c r="C127" s="73">
        <f t="shared" ca="1" si="9"/>
        <v>48092</v>
      </c>
      <c r="D127" s="76">
        <f t="shared" ca="1" si="10"/>
        <v>1322.6883136952679</v>
      </c>
      <c r="E127" s="74">
        <f t="shared" ca="1" si="16"/>
        <v>0</v>
      </c>
      <c r="F127" s="76"/>
      <c r="G127" s="75">
        <f t="shared" ca="1" si="12"/>
        <v>60.67847224120473</v>
      </c>
      <c r="H127" s="75">
        <f t="shared" ca="1" si="13"/>
        <v>1262.0098414540632</v>
      </c>
      <c r="I127" s="75">
        <f t="shared" ca="1" si="14"/>
        <v>11203.905289091339</v>
      </c>
    </row>
    <row r="128" spans="2:9" ht="15.75" thickBot="1" x14ac:dyDescent="0.3">
      <c r="B128" s="72">
        <f t="shared" ca="1" si="15"/>
        <v>105</v>
      </c>
      <c r="C128" s="73">
        <f t="shared" ca="1" si="9"/>
        <v>48122</v>
      </c>
      <c r="D128" s="76">
        <f t="shared" ca="1" si="10"/>
        <v>1322.6883136952679</v>
      </c>
      <c r="E128" s="74">
        <f t="shared" ca="1" si="16"/>
        <v>0</v>
      </c>
      <c r="F128" s="76"/>
      <c r="G128" s="75">
        <f t="shared" ca="1" si="12"/>
        <v>54.535575523966514</v>
      </c>
      <c r="H128" s="75">
        <f t="shared" ca="1" si="13"/>
        <v>1268.1527381713013</v>
      </c>
      <c r="I128" s="75">
        <f t="shared" ca="1" si="14"/>
        <v>9935.7525509200386</v>
      </c>
    </row>
    <row r="129" spans="2:9" ht="15.75" thickBot="1" x14ac:dyDescent="0.3">
      <c r="B129" s="72">
        <f t="shared" ca="1" si="15"/>
        <v>106</v>
      </c>
      <c r="C129" s="73">
        <f t="shared" ca="1" si="9"/>
        <v>48153</v>
      </c>
      <c r="D129" s="76">
        <f t="shared" ca="1" si="10"/>
        <v>1322.6883136952679</v>
      </c>
      <c r="E129" s="74">
        <f t="shared" ca="1" si="16"/>
        <v>200</v>
      </c>
      <c r="F129" s="76"/>
      <c r="G129" s="75">
        <f t="shared" ca="1" si="12"/>
        <v>48.36277794633947</v>
      </c>
      <c r="H129" s="75">
        <f t="shared" ca="1" si="13"/>
        <v>1474.3255357489284</v>
      </c>
      <c r="I129" s="75">
        <f t="shared" ca="1" si="14"/>
        <v>8461.4270151711098</v>
      </c>
    </row>
    <row r="130" spans="2:9" ht="15.75" thickBot="1" x14ac:dyDescent="0.3">
      <c r="B130" s="72">
        <f t="shared" ca="1" si="15"/>
        <v>107</v>
      </c>
      <c r="C130" s="73">
        <f t="shared" ca="1" si="9"/>
        <v>48183</v>
      </c>
      <c r="D130" s="76">
        <f t="shared" ca="1" si="10"/>
        <v>1322.6883136952679</v>
      </c>
      <c r="E130" s="74">
        <f t="shared" ca="1" si="16"/>
        <v>0</v>
      </c>
      <c r="F130" s="76"/>
      <c r="G130" s="75">
        <f t="shared" ca="1" si="12"/>
        <v>41.186423851305079</v>
      </c>
      <c r="H130" s="75">
        <f t="shared" ca="1" si="13"/>
        <v>1281.5018898439628</v>
      </c>
      <c r="I130" s="75">
        <f t="shared" ca="1" si="14"/>
        <v>7179.9251253271468</v>
      </c>
    </row>
    <row r="131" spans="2:9" ht="15.75" thickBot="1" x14ac:dyDescent="0.3">
      <c r="B131" s="72">
        <f t="shared" ca="1" si="15"/>
        <v>108</v>
      </c>
      <c r="C131" s="73">
        <f t="shared" ca="1" si="9"/>
        <v>48214</v>
      </c>
      <c r="D131" s="76">
        <f t="shared" ca="1" si="10"/>
        <v>1322.6883136952679</v>
      </c>
      <c r="E131" s="74">
        <f t="shared" ca="1" si="16"/>
        <v>0</v>
      </c>
      <c r="F131" s="76"/>
      <c r="G131" s="75">
        <f t="shared" ca="1" si="12"/>
        <v>34.948648602906914</v>
      </c>
      <c r="H131" s="75">
        <f t="shared" ca="1" si="13"/>
        <v>1287.7396650923611</v>
      </c>
      <c r="I131" s="75">
        <f t="shared" ca="1" si="14"/>
        <v>5892.1854602347858</v>
      </c>
    </row>
    <row r="132" spans="2:9" ht="15.75" thickBot="1" x14ac:dyDescent="0.3">
      <c r="B132" s="72">
        <f t="shared" ca="1" si="15"/>
        <v>109</v>
      </c>
      <c r="C132" s="73">
        <f t="shared" ca="1" si="9"/>
        <v>48245</v>
      </c>
      <c r="D132" s="76">
        <f t="shared" ca="1" si="10"/>
        <v>1322.6883136952679</v>
      </c>
      <c r="E132" s="74">
        <f t="shared" ca="1" si="16"/>
        <v>200</v>
      </c>
      <c r="F132" s="76"/>
      <c r="G132" s="75">
        <f t="shared" ca="1" si="12"/>
        <v>28.680510668071921</v>
      </c>
      <c r="H132" s="75">
        <f t="shared" ca="1" si="13"/>
        <v>1494.0078030271959</v>
      </c>
      <c r="I132" s="75">
        <f t="shared" ca="1" si="14"/>
        <v>4398.1776572075896</v>
      </c>
    </row>
    <row r="133" spans="2:9" ht="15.75" thickBot="1" x14ac:dyDescent="0.3">
      <c r="B133" s="72">
        <f t="shared" ca="1" si="15"/>
        <v>110</v>
      </c>
      <c r="C133" s="73">
        <f t="shared" ca="1" si="9"/>
        <v>48274</v>
      </c>
      <c r="D133" s="76">
        <f t="shared" ca="1" si="10"/>
        <v>1322.6883136952679</v>
      </c>
      <c r="E133" s="74">
        <f t="shared" ca="1" si="16"/>
        <v>0</v>
      </c>
      <c r="F133" s="76"/>
      <c r="G133" s="75">
        <f t="shared" ca="1" si="12"/>
        <v>21.408352141819968</v>
      </c>
      <c r="H133" s="75">
        <f t="shared" ca="1" si="13"/>
        <v>1301.2799615534479</v>
      </c>
      <c r="I133" s="75">
        <f t="shared" ca="1" si="14"/>
        <v>3096.8976956541419</v>
      </c>
    </row>
    <row r="134" spans="2:9" ht="15.75" thickBot="1" x14ac:dyDescent="0.3">
      <c r="B134" s="72">
        <f t="shared" ca="1" si="15"/>
        <v>111</v>
      </c>
      <c r="C134" s="73">
        <f t="shared" ca="1" si="9"/>
        <v>48305</v>
      </c>
      <c r="D134" s="76">
        <f t="shared" ca="1" si="10"/>
        <v>1322.6883136952679</v>
      </c>
      <c r="E134" s="74">
        <f t="shared" ca="1" si="16"/>
        <v>0</v>
      </c>
      <c r="F134" s="76"/>
      <c r="G134" s="75">
        <f t="shared" ca="1" si="12"/>
        <v>15.074306129290902</v>
      </c>
      <c r="H134" s="75">
        <f t="shared" ca="1" si="13"/>
        <v>1307.6140075659771</v>
      </c>
      <c r="I134" s="75">
        <f t="shared" ca="1" si="14"/>
        <v>1789.2836880881648</v>
      </c>
    </row>
    <row r="135" spans="2:9" ht="15.75" thickBot="1" x14ac:dyDescent="0.3">
      <c r="B135" s="72">
        <f t="shared" ca="1" si="15"/>
        <v>112</v>
      </c>
      <c r="C135" s="73">
        <f t="shared" ca="1" si="9"/>
        <v>48335</v>
      </c>
      <c r="D135" s="76">
        <f t="shared" ca="1" si="10"/>
        <v>1322.6883136952679</v>
      </c>
      <c r="E135" s="74">
        <f t="shared" ca="1" si="16"/>
        <v>200</v>
      </c>
      <c r="F135" s="76"/>
      <c r="G135" s="75">
        <f t="shared" ca="1" si="12"/>
        <v>8.7094288275126406</v>
      </c>
      <c r="H135" s="75">
        <f t="shared" ca="1" si="13"/>
        <v>1513.9788848677551</v>
      </c>
      <c r="I135" s="75">
        <f t="shared" ca="1" si="14"/>
        <v>275.30480322040967</v>
      </c>
    </row>
    <row r="136" spans="2:9" ht="15.75" thickBot="1" x14ac:dyDescent="0.3">
      <c r="B136" s="72">
        <f t="shared" ca="1" si="15"/>
        <v>113</v>
      </c>
      <c r="C136" s="73">
        <f t="shared" ca="1" si="9"/>
        <v>48366</v>
      </c>
      <c r="D136" s="76">
        <f t="shared" ca="1" si="10"/>
        <v>276.64486327096682</v>
      </c>
      <c r="E136" s="74">
        <f t="shared" ca="1" si="16"/>
        <v>0</v>
      </c>
      <c r="F136" s="76"/>
      <c r="G136" s="75">
        <f t="shared" ca="1" si="12"/>
        <v>1.3400600505571618</v>
      </c>
      <c r="H136" s="75">
        <f t="shared" ca="1" si="13"/>
        <v>275.30480322040967</v>
      </c>
      <c r="I136" s="75">
        <f t="shared" ca="1" si="14"/>
        <v>0</v>
      </c>
    </row>
    <row r="137" spans="2:9" ht="40.5" customHeight="1" thickBot="1" x14ac:dyDescent="0.3">
      <c r="B137" s="72" t="str">
        <f t="shared" ca="1" si="15"/>
        <v/>
      </c>
      <c r="C137" s="73" t="str">
        <f t="shared" ca="1" si="9"/>
        <v/>
      </c>
      <c r="D137" s="76" t="str">
        <f t="shared" ca="1" si="10"/>
        <v/>
      </c>
      <c r="E137" s="74">
        <f t="shared" ca="1" si="16"/>
        <v>0</v>
      </c>
      <c r="F137" s="76"/>
      <c r="G137" s="75" t="str">
        <f t="shared" ca="1" si="12"/>
        <v/>
      </c>
      <c r="H137" s="75" t="str">
        <f t="shared" ca="1" si="13"/>
        <v/>
      </c>
      <c r="I137" s="75" t="str">
        <f t="shared" ca="1" si="14"/>
        <v/>
      </c>
    </row>
    <row r="138" spans="2:9" ht="15.75" thickBot="1" x14ac:dyDescent="0.3">
      <c r="B138" s="72" t="str">
        <f t="shared" ca="1" si="15"/>
        <v/>
      </c>
      <c r="C138" s="73" t="str">
        <f t="shared" ca="1" si="9"/>
        <v/>
      </c>
      <c r="D138" s="76" t="str">
        <f t="shared" ca="1" si="10"/>
        <v/>
      </c>
      <c r="E138" s="74">
        <f t="shared" ca="1" si="16"/>
        <v>0</v>
      </c>
      <c r="F138" s="76"/>
      <c r="G138" s="75" t="str">
        <f t="shared" ca="1" si="12"/>
        <v/>
      </c>
      <c r="H138" s="75" t="str">
        <f t="shared" ca="1" si="13"/>
        <v/>
      </c>
      <c r="I138" s="75" t="str">
        <f t="shared" ca="1" si="14"/>
        <v/>
      </c>
    </row>
    <row r="139" spans="2:9" ht="15.75" thickBot="1" x14ac:dyDescent="0.3">
      <c r="B139" s="72" t="str">
        <f t="shared" ca="1" si="15"/>
        <v/>
      </c>
      <c r="C139" s="73" t="str">
        <f t="shared" ca="1" si="9"/>
        <v/>
      </c>
      <c r="D139" s="76" t="str">
        <f t="shared" ca="1" si="10"/>
        <v/>
      </c>
      <c r="E139" s="74">
        <f t="shared" ca="1" si="16"/>
        <v>0</v>
      </c>
      <c r="F139" s="76"/>
      <c r="G139" s="75" t="str">
        <f t="shared" ca="1" si="12"/>
        <v/>
      </c>
      <c r="H139" s="75" t="str">
        <f t="shared" ca="1" si="13"/>
        <v/>
      </c>
      <c r="I139" s="75" t="str">
        <f t="shared" ca="1" si="14"/>
        <v/>
      </c>
    </row>
    <row r="140" spans="2:9" ht="15.75" thickBot="1" x14ac:dyDescent="0.3">
      <c r="B140" s="72" t="str">
        <f t="shared" ca="1" si="15"/>
        <v/>
      </c>
      <c r="C140" s="73" t="str">
        <f t="shared" ca="1" si="9"/>
        <v/>
      </c>
      <c r="D140" s="76" t="str">
        <f t="shared" ca="1" si="10"/>
        <v/>
      </c>
      <c r="E140" s="74">
        <f t="shared" ca="1" si="16"/>
        <v>0</v>
      </c>
      <c r="F140" s="76"/>
      <c r="G140" s="75" t="str">
        <f t="shared" ca="1" si="12"/>
        <v/>
      </c>
      <c r="H140" s="75" t="str">
        <f t="shared" ca="1" si="13"/>
        <v/>
      </c>
      <c r="I140" s="75" t="str">
        <f t="shared" ca="1" si="14"/>
        <v/>
      </c>
    </row>
    <row r="141" spans="2:9" ht="15.75" thickBot="1" x14ac:dyDescent="0.3">
      <c r="B141" s="72" t="str">
        <f t="shared" ca="1" si="15"/>
        <v/>
      </c>
      <c r="C141" s="73" t="str">
        <f t="shared" ca="1" si="9"/>
        <v/>
      </c>
      <c r="D141" s="76" t="str">
        <f t="shared" ca="1" si="10"/>
        <v/>
      </c>
      <c r="E141" s="74">
        <f t="shared" ca="1" si="16"/>
        <v>0</v>
      </c>
      <c r="F141" s="76"/>
      <c r="G141" s="75" t="str">
        <f t="shared" ca="1" si="12"/>
        <v/>
      </c>
      <c r="H141" s="75" t="str">
        <f t="shared" ca="1" si="13"/>
        <v/>
      </c>
      <c r="I141" s="75" t="str">
        <f t="shared" ca="1" si="14"/>
        <v/>
      </c>
    </row>
    <row r="142" spans="2:9" ht="15.75" thickBot="1" x14ac:dyDescent="0.3">
      <c r="B142" s="72" t="str">
        <f t="shared" ca="1" si="15"/>
        <v/>
      </c>
      <c r="C142" s="73" t="str">
        <f t="shared" ca="1" si="9"/>
        <v/>
      </c>
      <c r="D142" s="76" t="str">
        <f t="shared" ca="1" si="10"/>
        <v/>
      </c>
      <c r="E142" s="74">
        <f t="shared" ca="1" si="16"/>
        <v>0</v>
      </c>
      <c r="F142" s="76"/>
      <c r="G142" s="75" t="str">
        <f t="shared" ca="1" si="12"/>
        <v/>
      </c>
      <c r="H142" s="75" t="str">
        <f t="shared" ca="1" si="13"/>
        <v/>
      </c>
      <c r="I142" s="75" t="str">
        <f t="shared" ca="1" si="14"/>
        <v/>
      </c>
    </row>
    <row r="143" spans="2:9" ht="15.75" thickBot="1" x14ac:dyDescent="0.3">
      <c r="B143" s="72" t="str">
        <f t="shared" ca="1" si="15"/>
        <v/>
      </c>
      <c r="C143" s="73" t="str">
        <f t="shared" ca="1" si="9"/>
        <v/>
      </c>
      <c r="D143" s="76" t="str">
        <f t="shared" ca="1" si="10"/>
        <v/>
      </c>
      <c r="E143" s="74">
        <f t="shared" ca="1" si="16"/>
        <v>0</v>
      </c>
      <c r="F143" s="76"/>
      <c r="G143" s="75" t="str">
        <f t="shared" ca="1" si="12"/>
        <v/>
      </c>
      <c r="H143" s="75" t="str">
        <f t="shared" ca="1" si="13"/>
        <v/>
      </c>
      <c r="I143" s="75" t="str">
        <f t="shared" ca="1" si="14"/>
        <v/>
      </c>
    </row>
    <row r="144" spans="2:9" ht="15.75" thickBot="1" x14ac:dyDescent="0.3">
      <c r="B144" s="72" t="str">
        <f t="shared" ca="1" si="15"/>
        <v/>
      </c>
      <c r="C144" s="73" t="str">
        <f t="shared" ca="1" si="9"/>
        <v/>
      </c>
      <c r="D144" s="76" t="str">
        <f t="shared" ca="1" si="10"/>
        <v/>
      </c>
      <c r="E144" s="74">
        <f t="shared" ca="1" si="16"/>
        <v>0</v>
      </c>
      <c r="F144" s="76"/>
      <c r="G144" s="75" t="str">
        <f t="shared" ca="1" si="12"/>
        <v/>
      </c>
      <c r="H144" s="75" t="str">
        <f t="shared" ca="1" si="13"/>
        <v/>
      </c>
      <c r="I144" s="75" t="str">
        <f t="shared" ca="1" si="14"/>
        <v/>
      </c>
    </row>
    <row r="145" spans="2:9" ht="15.75" thickBot="1" x14ac:dyDescent="0.3">
      <c r="B145" s="72" t="str">
        <f t="shared" ca="1" si="15"/>
        <v/>
      </c>
      <c r="C145" s="73" t="str">
        <f t="shared" ca="1" si="9"/>
        <v/>
      </c>
      <c r="D145" s="76" t="str">
        <f t="shared" ca="1" si="10"/>
        <v/>
      </c>
      <c r="E145" s="74">
        <f t="shared" ca="1" si="16"/>
        <v>0</v>
      </c>
      <c r="F145" s="76"/>
      <c r="G145" s="75" t="str">
        <f t="shared" ca="1" si="12"/>
        <v/>
      </c>
      <c r="H145" s="75" t="str">
        <f t="shared" ca="1" si="13"/>
        <v/>
      </c>
      <c r="I145" s="75" t="str">
        <f t="shared" ca="1" si="14"/>
        <v/>
      </c>
    </row>
    <row r="146" spans="2:9" ht="15.75" thickBot="1" x14ac:dyDescent="0.3">
      <c r="B146" s="72" t="str">
        <f t="shared" ca="1" si="15"/>
        <v/>
      </c>
      <c r="C146" s="73" t="str">
        <f t="shared" ca="1" si="9"/>
        <v/>
      </c>
      <c r="D146" s="76" t="str">
        <f t="shared" ca="1" si="10"/>
        <v/>
      </c>
      <c r="E146" s="74">
        <f t="shared" ca="1" si="16"/>
        <v>0</v>
      </c>
      <c r="F146" s="76"/>
      <c r="G146" s="75" t="str">
        <f t="shared" ca="1" si="12"/>
        <v/>
      </c>
      <c r="H146" s="75" t="str">
        <f t="shared" ca="1" si="13"/>
        <v/>
      </c>
      <c r="I146" s="75" t="str">
        <f t="shared" ca="1" si="14"/>
        <v/>
      </c>
    </row>
    <row r="147" spans="2:9" ht="15.75" thickBot="1" x14ac:dyDescent="0.3">
      <c r="B147" s="72" t="str">
        <f t="shared" ca="1" si="15"/>
        <v/>
      </c>
      <c r="C147" s="73" t="str">
        <f t="shared" ca="1" si="9"/>
        <v/>
      </c>
      <c r="D147" s="76" t="str">
        <f t="shared" ca="1" si="10"/>
        <v/>
      </c>
      <c r="E147" s="74">
        <f t="shared" ca="1" si="16"/>
        <v>0</v>
      </c>
      <c r="F147" s="76"/>
      <c r="G147" s="75" t="str">
        <f t="shared" ca="1" si="12"/>
        <v/>
      </c>
      <c r="H147" s="75" t="str">
        <f t="shared" ca="1" si="13"/>
        <v/>
      </c>
      <c r="I147" s="75" t="str">
        <f t="shared" ca="1" si="14"/>
        <v/>
      </c>
    </row>
    <row r="148" spans="2:9" ht="15.75" thickBot="1" x14ac:dyDescent="0.3">
      <c r="B148" s="72" t="str">
        <f t="shared" ca="1" si="15"/>
        <v/>
      </c>
      <c r="C148" s="73" t="str">
        <f t="shared" ca="1" si="9"/>
        <v/>
      </c>
      <c r="D148" s="76" t="str">
        <f t="shared" ca="1" si="10"/>
        <v/>
      </c>
      <c r="E148" s="74">
        <f t="shared" ca="1" si="16"/>
        <v>0</v>
      </c>
      <c r="F148" s="76"/>
      <c r="G148" s="75" t="str">
        <f t="shared" ca="1" si="12"/>
        <v/>
      </c>
      <c r="H148" s="75" t="str">
        <f t="shared" ca="1" si="13"/>
        <v/>
      </c>
      <c r="I148" s="75" t="str">
        <f t="shared" ca="1" si="14"/>
        <v/>
      </c>
    </row>
    <row r="149" spans="2:9" ht="15.75" thickBot="1" x14ac:dyDescent="0.3">
      <c r="B149" s="72" t="str">
        <f t="shared" ca="1" si="15"/>
        <v/>
      </c>
      <c r="C149" s="73" t="str">
        <f t="shared" ca="1" si="9"/>
        <v/>
      </c>
      <c r="D149" s="76" t="str">
        <f t="shared" ca="1" si="10"/>
        <v/>
      </c>
      <c r="E149" s="74">
        <f t="shared" ca="1" si="16"/>
        <v>0</v>
      </c>
      <c r="F149" s="76"/>
      <c r="G149" s="75" t="str">
        <f t="shared" ca="1" si="12"/>
        <v/>
      </c>
      <c r="H149" s="75" t="str">
        <f t="shared" ca="1" si="13"/>
        <v/>
      </c>
      <c r="I149" s="75" t="str">
        <f t="shared" ca="1" si="14"/>
        <v/>
      </c>
    </row>
    <row r="150" spans="2:9" ht="15.75" thickBot="1" x14ac:dyDescent="0.3">
      <c r="B150" s="72" t="str">
        <f t="shared" ca="1" si="15"/>
        <v/>
      </c>
      <c r="C150" s="73" t="str">
        <f t="shared" ca="1" si="9"/>
        <v/>
      </c>
      <c r="D150" s="76" t="str">
        <f t="shared" ca="1" si="10"/>
        <v/>
      </c>
      <c r="E150" s="74">
        <f t="shared" ca="1" si="16"/>
        <v>0</v>
      </c>
      <c r="F150" s="76"/>
      <c r="G150" s="75" t="str">
        <f t="shared" ca="1" si="12"/>
        <v/>
      </c>
      <c r="H150" s="75" t="str">
        <f t="shared" ca="1" si="13"/>
        <v/>
      </c>
      <c r="I150" s="75" t="str">
        <f t="shared" ca="1" si="14"/>
        <v/>
      </c>
    </row>
    <row r="151" spans="2:9" ht="15.75" thickBot="1" x14ac:dyDescent="0.3">
      <c r="B151" s="72" t="str">
        <f t="shared" ca="1" si="15"/>
        <v/>
      </c>
      <c r="C151" s="73" t="str">
        <f t="shared" ca="1" si="9"/>
        <v/>
      </c>
      <c r="D151" s="76" t="str">
        <f t="shared" ca="1" si="10"/>
        <v/>
      </c>
      <c r="E151" s="74">
        <f t="shared" ca="1" si="16"/>
        <v>0</v>
      </c>
      <c r="F151" s="76"/>
      <c r="G151" s="75" t="str">
        <f t="shared" ca="1" si="12"/>
        <v/>
      </c>
      <c r="H151" s="75" t="str">
        <f t="shared" ca="1" si="13"/>
        <v/>
      </c>
      <c r="I151" s="75" t="str">
        <f t="shared" ca="1" si="14"/>
        <v/>
      </c>
    </row>
    <row r="152" spans="2:9" ht="15.75" thickBot="1" x14ac:dyDescent="0.3">
      <c r="B152" s="72" t="str">
        <f t="shared" ca="1" si="15"/>
        <v/>
      </c>
      <c r="C152" s="73" t="str">
        <f t="shared" ref="C152:C215" ca="1" si="17">IF($E$10="End of the Period",IF(B152="","",IF(OR(payment_frequency="Weekly",payment_frequency="Bi-weekly",payment_frequency="Semi-monthly"),first_payment_date+B152*VLOOKUP(payment_frequency,periodic_table,2,0),EDATE(first_payment_date,B152*VLOOKUP(payment_frequency,periodic_table,2,0)))),IF(B152="","",IF(OR(payment_frequency="Weekly",payment_frequency="Bi-weekly",payment_frequency="Semi-monthly"),first_payment_date+(B152-1)*VLOOKUP(payment_frequency,periodic_table,2,0),EDATE(first_payment_date,(B152-1)*VLOOKUP(payment_frequency,periodic_table,2,0)))))</f>
        <v/>
      </c>
      <c r="D152" s="76" t="str">
        <f t="shared" ref="D152:D215" ca="1" si="18">IF(B152="","",IF(I151&lt;payment,I151*(1+rate),payment))</f>
        <v/>
      </c>
      <c r="E152" s="74">
        <f t="shared" ref="E152:E163" ca="1" si="19">IFERROR(IF(I151*(1+rate)-D152&lt;$E$13,I151*(1+rate)-D152,IF(B152=$I$17,$E$13,IF(B152&lt;$I$17,0,IF(MOD(B152-$I$17,$E$18)=0,$E$13,0)))),0)</f>
        <v>0</v>
      </c>
      <c r="F152" s="76"/>
      <c r="G152" s="75" t="str">
        <f t="shared" ref="G152:G215" ca="1" si="20">IF(AND(payment_type=1,B152=1),0,IF(B152="","",I151*rate))</f>
        <v/>
      </c>
      <c r="H152" s="75" t="str">
        <f t="shared" ca="1" si="13"/>
        <v/>
      </c>
      <c r="I152" s="75" t="str">
        <f t="shared" ca="1" si="14"/>
        <v/>
      </c>
    </row>
    <row r="153" spans="2:9" ht="15.75" thickBot="1" x14ac:dyDescent="0.3">
      <c r="B153" s="72" t="str">
        <f t="shared" ca="1" si="15"/>
        <v/>
      </c>
      <c r="C153" s="73" t="str">
        <f t="shared" ca="1" si="17"/>
        <v/>
      </c>
      <c r="D153" s="76" t="str">
        <f t="shared" ca="1" si="18"/>
        <v/>
      </c>
      <c r="E153" s="74">
        <f t="shared" ca="1" si="19"/>
        <v>0</v>
      </c>
      <c r="F153" s="76"/>
      <c r="G153" s="75" t="str">
        <f t="shared" ca="1" si="20"/>
        <v/>
      </c>
      <c r="H153" s="75" t="str">
        <f t="shared" ref="H153:H216" ca="1" si="21">IF(B153="","",D153-G153+E153+F153)</f>
        <v/>
      </c>
      <c r="I153" s="75" t="str">
        <f t="shared" ref="I153:I216" ca="1" si="22">IFERROR(IF(H153&lt;=0,"",I152-H153),"")</f>
        <v/>
      </c>
    </row>
    <row r="154" spans="2:9" ht="15.75" thickBot="1" x14ac:dyDescent="0.3">
      <c r="B154" s="72" t="str">
        <f t="shared" ca="1" si="15"/>
        <v/>
      </c>
      <c r="C154" s="73" t="str">
        <f t="shared" ca="1" si="17"/>
        <v/>
      </c>
      <c r="D154" s="76" t="str">
        <f t="shared" ca="1" si="18"/>
        <v/>
      </c>
      <c r="E154" s="74">
        <f t="shared" ca="1" si="19"/>
        <v>0</v>
      </c>
      <c r="F154" s="76"/>
      <c r="G154" s="75" t="str">
        <f t="shared" ca="1" si="20"/>
        <v/>
      </c>
      <c r="H154" s="75" t="str">
        <f t="shared" ca="1" si="21"/>
        <v/>
      </c>
      <c r="I154" s="75" t="str">
        <f t="shared" ca="1" si="22"/>
        <v/>
      </c>
    </row>
    <row r="155" spans="2:9" ht="15.75" thickBot="1" x14ac:dyDescent="0.3">
      <c r="B155" s="72" t="str">
        <f t="shared" ca="1" si="15"/>
        <v/>
      </c>
      <c r="C155" s="73" t="str">
        <f t="shared" ca="1" si="17"/>
        <v/>
      </c>
      <c r="D155" s="76" t="str">
        <f t="shared" ca="1" si="18"/>
        <v/>
      </c>
      <c r="E155" s="74">
        <f t="shared" ca="1" si="19"/>
        <v>0</v>
      </c>
      <c r="F155" s="76"/>
      <c r="G155" s="75" t="str">
        <f t="shared" ca="1" si="20"/>
        <v/>
      </c>
      <c r="H155" s="75" t="str">
        <f t="shared" ca="1" si="21"/>
        <v/>
      </c>
      <c r="I155" s="75" t="str">
        <f t="shared" ca="1" si="22"/>
        <v/>
      </c>
    </row>
    <row r="156" spans="2:9" ht="15.75" thickBot="1" x14ac:dyDescent="0.3">
      <c r="B156" s="72" t="str">
        <f t="shared" ca="1" si="15"/>
        <v/>
      </c>
      <c r="C156" s="73" t="str">
        <f t="shared" ca="1" si="17"/>
        <v/>
      </c>
      <c r="D156" s="76" t="str">
        <f t="shared" ca="1" si="18"/>
        <v/>
      </c>
      <c r="E156" s="74">
        <f t="shared" ca="1" si="19"/>
        <v>0</v>
      </c>
      <c r="F156" s="76"/>
      <c r="G156" s="75" t="str">
        <f t="shared" ca="1" si="20"/>
        <v/>
      </c>
      <c r="H156" s="75" t="str">
        <f t="shared" ca="1" si="21"/>
        <v/>
      </c>
      <c r="I156" s="75" t="str">
        <f t="shared" ca="1" si="22"/>
        <v/>
      </c>
    </row>
    <row r="157" spans="2:9" ht="15.75" thickBot="1" x14ac:dyDescent="0.3">
      <c r="B157" s="72" t="str">
        <f t="shared" ca="1" si="15"/>
        <v/>
      </c>
      <c r="C157" s="73" t="str">
        <f t="shared" ca="1" si="17"/>
        <v/>
      </c>
      <c r="D157" s="76" t="str">
        <f t="shared" ca="1" si="18"/>
        <v/>
      </c>
      <c r="E157" s="74">
        <f t="shared" ca="1" si="19"/>
        <v>0</v>
      </c>
      <c r="F157" s="76"/>
      <c r="G157" s="75" t="str">
        <f t="shared" ca="1" si="20"/>
        <v/>
      </c>
      <c r="H157" s="75" t="str">
        <f t="shared" ca="1" si="21"/>
        <v/>
      </c>
      <c r="I157" s="75" t="str">
        <f t="shared" ca="1" si="22"/>
        <v/>
      </c>
    </row>
    <row r="158" spans="2:9" ht="15.75" thickBot="1" x14ac:dyDescent="0.3">
      <c r="B158" s="72" t="str">
        <f t="shared" ca="1" si="15"/>
        <v/>
      </c>
      <c r="C158" s="73" t="str">
        <f t="shared" ca="1" si="17"/>
        <v/>
      </c>
      <c r="D158" s="76" t="str">
        <f t="shared" ca="1" si="18"/>
        <v/>
      </c>
      <c r="E158" s="74">
        <f t="shared" ca="1" si="19"/>
        <v>0</v>
      </c>
      <c r="F158" s="76"/>
      <c r="G158" s="75" t="str">
        <f t="shared" ca="1" si="20"/>
        <v/>
      </c>
      <c r="H158" s="75" t="str">
        <f t="shared" ca="1" si="21"/>
        <v/>
      </c>
      <c r="I158" s="75" t="str">
        <f t="shared" ca="1" si="22"/>
        <v/>
      </c>
    </row>
    <row r="159" spans="2:9" ht="15.75" thickBot="1" x14ac:dyDescent="0.3">
      <c r="B159" s="72" t="str">
        <f t="shared" ca="1" si="15"/>
        <v/>
      </c>
      <c r="C159" s="73" t="str">
        <f t="shared" ca="1" si="17"/>
        <v/>
      </c>
      <c r="D159" s="76" t="str">
        <f t="shared" ca="1" si="18"/>
        <v/>
      </c>
      <c r="E159" s="74">
        <f t="shared" ca="1" si="19"/>
        <v>0</v>
      </c>
      <c r="F159" s="76"/>
      <c r="G159" s="75" t="str">
        <f t="shared" ca="1" si="20"/>
        <v/>
      </c>
      <c r="H159" s="75" t="str">
        <f t="shared" ca="1" si="21"/>
        <v/>
      </c>
      <c r="I159" s="75" t="str">
        <f t="shared" ca="1" si="22"/>
        <v/>
      </c>
    </row>
    <row r="160" spans="2:9" ht="15.75" thickBot="1" x14ac:dyDescent="0.3">
      <c r="B160" s="72" t="str">
        <f t="shared" ca="1" si="15"/>
        <v/>
      </c>
      <c r="C160" s="73" t="str">
        <f t="shared" ca="1" si="17"/>
        <v/>
      </c>
      <c r="D160" s="76" t="str">
        <f t="shared" ca="1" si="18"/>
        <v/>
      </c>
      <c r="E160" s="74">
        <f t="shared" ca="1" si="19"/>
        <v>0</v>
      </c>
      <c r="F160" s="76"/>
      <c r="G160" s="75" t="str">
        <f t="shared" ca="1" si="20"/>
        <v/>
      </c>
      <c r="H160" s="75" t="str">
        <f t="shared" ca="1" si="21"/>
        <v/>
      </c>
      <c r="I160" s="75" t="str">
        <f t="shared" ca="1" si="22"/>
        <v/>
      </c>
    </row>
    <row r="161" spans="2:9" ht="15.75" thickBot="1" x14ac:dyDescent="0.3">
      <c r="B161" s="72" t="str">
        <f t="shared" ca="1" si="15"/>
        <v/>
      </c>
      <c r="C161" s="73" t="str">
        <f t="shared" ca="1" si="17"/>
        <v/>
      </c>
      <c r="D161" s="76" t="str">
        <f t="shared" ca="1" si="18"/>
        <v/>
      </c>
      <c r="E161" s="74">
        <f t="shared" ca="1" si="19"/>
        <v>0</v>
      </c>
      <c r="F161" s="76"/>
      <c r="G161" s="75" t="str">
        <f t="shared" ca="1" si="20"/>
        <v/>
      </c>
      <c r="H161" s="75" t="str">
        <f t="shared" ca="1" si="21"/>
        <v/>
      </c>
      <c r="I161" s="75" t="str">
        <f t="shared" ca="1" si="22"/>
        <v/>
      </c>
    </row>
    <row r="162" spans="2:9" ht="15.75" thickBot="1" x14ac:dyDescent="0.3">
      <c r="B162" s="72" t="str">
        <f t="shared" ca="1" si="15"/>
        <v/>
      </c>
      <c r="C162" s="73" t="str">
        <f t="shared" ca="1" si="17"/>
        <v/>
      </c>
      <c r="D162" s="76" t="str">
        <f t="shared" ca="1" si="18"/>
        <v/>
      </c>
      <c r="E162" s="74">
        <f t="shared" ca="1" si="19"/>
        <v>0</v>
      </c>
      <c r="F162" s="76"/>
      <c r="G162" s="75" t="str">
        <f t="shared" ca="1" si="20"/>
        <v/>
      </c>
      <c r="H162" s="75" t="str">
        <f t="shared" ca="1" si="21"/>
        <v/>
      </c>
      <c r="I162" s="75" t="str">
        <f t="shared" ca="1" si="22"/>
        <v/>
      </c>
    </row>
    <row r="163" spans="2:9" ht="15.75" thickBot="1" x14ac:dyDescent="0.3">
      <c r="B163" s="72" t="str">
        <f t="shared" ca="1" si="15"/>
        <v/>
      </c>
      <c r="C163" s="73" t="str">
        <f t="shared" ca="1" si="17"/>
        <v/>
      </c>
      <c r="D163" s="76" t="str">
        <f t="shared" ca="1" si="18"/>
        <v/>
      </c>
      <c r="E163" s="74">
        <f t="shared" ca="1" si="19"/>
        <v>0</v>
      </c>
      <c r="F163" s="76"/>
      <c r="G163" s="75" t="str">
        <f t="shared" ca="1" si="20"/>
        <v/>
      </c>
      <c r="H163" s="75" t="str">
        <f t="shared" ca="1" si="21"/>
        <v/>
      </c>
      <c r="I163" s="75" t="str">
        <f t="shared" ca="1" si="22"/>
        <v/>
      </c>
    </row>
    <row r="164" spans="2:9" ht="15.75" thickBot="1" x14ac:dyDescent="0.3">
      <c r="B164" s="72" t="str">
        <f t="shared" ca="1" si="15"/>
        <v/>
      </c>
      <c r="C164" s="73" t="str">
        <f t="shared" ca="1" si="17"/>
        <v/>
      </c>
      <c r="D164" s="76" t="str">
        <f t="shared" ca="1" si="18"/>
        <v/>
      </c>
      <c r="E164" s="74">
        <f t="shared" ref="E164:E227" ca="1" si="23">IFERROR(IF(I163-D164&lt;$E$13,0,IF(B164=$I$17,$E$13,IF(B164&lt;$I$17,0,IF(MOD(B164-$I$17,$E$18)=0,$E$13,0)))),0)</f>
        <v>0</v>
      </c>
      <c r="F164" s="76"/>
      <c r="G164" s="75" t="str">
        <f t="shared" ca="1" si="20"/>
        <v/>
      </c>
      <c r="H164" s="75" t="str">
        <f t="shared" ca="1" si="21"/>
        <v/>
      </c>
      <c r="I164" s="75" t="str">
        <f t="shared" ca="1" si="22"/>
        <v/>
      </c>
    </row>
    <row r="165" spans="2:9" ht="15.75" thickBot="1" x14ac:dyDescent="0.3">
      <c r="B165" s="72" t="str">
        <f t="shared" ca="1" si="15"/>
        <v/>
      </c>
      <c r="C165" s="73" t="str">
        <f t="shared" ca="1" si="17"/>
        <v/>
      </c>
      <c r="D165" s="76" t="str">
        <f t="shared" ca="1" si="18"/>
        <v/>
      </c>
      <c r="E165" s="74">
        <f t="shared" ca="1" si="23"/>
        <v>0</v>
      </c>
      <c r="F165" s="76"/>
      <c r="G165" s="75" t="str">
        <f t="shared" ca="1" si="20"/>
        <v/>
      </c>
      <c r="H165" s="75" t="str">
        <f t="shared" ca="1" si="21"/>
        <v/>
      </c>
      <c r="I165" s="75" t="str">
        <f t="shared" ca="1" si="22"/>
        <v/>
      </c>
    </row>
    <row r="166" spans="2:9" ht="15.75" thickBot="1" x14ac:dyDescent="0.3">
      <c r="B166" s="72" t="str">
        <f t="shared" ca="1" si="15"/>
        <v/>
      </c>
      <c r="C166" s="73" t="str">
        <f t="shared" ca="1" si="17"/>
        <v/>
      </c>
      <c r="D166" s="76" t="str">
        <f t="shared" ca="1" si="18"/>
        <v/>
      </c>
      <c r="E166" s="74">
        <f t="shared" ca="1" si="23"/>
        <v>0</v>
      </c>
      <c r="F166" s="76"/>
      <c r="G166" s="75" t="str">
        <f t="shared" ca="1" si="20"/>
        <v/>
      </c>
      <c r="H166" s="75" t="str">
        <f t="shared" ca="1" si="21"/>
        <v/>
      </c>
      <c r="I166" s="75" t="str">
        <f t="shared" ca="1" si="22"/>
        <v/>
      </c>
    </row>
    <row r="167" spans="2:9" ht="15.75" thickBot="1" x14ac:dyDescent="0.3">
      <c r="B167" s="72" t="str">
        <f t="shared" ca="1" si="15"/>
        <v/>
      </c>
      <c r="C167" s="73" t="str">
        <f t="shared" ca="1" si="17"/>
        <v/>
      </c>
      <c r="D167" s="76" t="str">
        <f t="shared" ca="1" si="18"/>
        <v/>
      </c>
      <c r="E167" s="74">
        <f t="shared" ca="1" si="23"/>
        <v>0</v>
      </c>
      <c r="F167" s="76"/>
      <c r="G167" s="75" t="str">
        <f t="shared" ca="1" si="20"/>
        <v/>
      </c>
      <c r="H167" s="75" t="str">
        <f t="shared" ca="1" si="21"/>
        <v/>
      </c>
      <c r="I167" s="75" t="str">
        <f t="shared" ca="1" si="22"/>
        <v/>
      </c>
    </row>
    <row r="168" spans="2:9" ht="15.75" thickBot="1" x14ac:dyDescent="0.3">
      <c r="B168" s="72" t="str">
        <f t="shared" ca="1" si="15"/>
        <v/>
      </c>
      <c r="C168" s="73" t="str">
        <f t="shared" ca="1" si="17"/>
        <v/>
      </c>
      <c r="D168" s="76" t="str">
        <f t="shared" ca="1" si="18"/>
        <v/>
      </c>
      <c r="E168" s="74">
        <f t="shared" ca="1" si="23"/>
        <v>0</v>
      </c>
      <c r="F168" s="76"/>
      <c r="G168" s="75" t="str">
        <f t="shared" ca="1" si="20"/>
        <v/>
      </c>
      <c r="H168" s="75" t="str">
        <f t="shared" ca="1" si="21"/>
        <v/>
      </c>
      <c r="I168" s="75" t="str">
        <f t="shared" ca="1" si="22"/>
        <v/>
      </c>
    </row>
    <row r="169" spans="2:9" ht="15.75" thickBot="1" x14ac:dyDescent="0.3">
      <c r="B169" s="72" t="str">
        <f t="shared" ca="1" si="15"/>
        <v/>
      </c>
      <c r="C169" s="73" t="str">
        <f t="shared" ca="1" si="17"/>
        <v/>
      </c>
      <c r="D169" s="76" t="str">
        <f t="shared" ca="1" si="18"/>
        <v/>
      </c>
      <c r="E169" s="74">
        <f t="shared" ca="1" si="23"/>
        <v>0</v>
      </c>
      <c r="F169" s="76"/>
      <c r="G169" s="75" t="str">
        <f t="shared" ca="1" si="20"/>
        <v/>
      </c>
      <c r="H169" s="75" t="str">
        <f t="shared" ca="1" si="21"/>
        <v/>
      </c>
      <c r="I169" s="75" t="str">
        <f t="shared" ca="1" si="22"/>
        <v/>
      </c>
    </row>
    <row r="170" spans="2:9" ht="15.75" thickBot="1" x14ac:dyDescent="0.3">
      <c r="B170" s="72" t="str">
        <f t="shared" ca="1" si="15"/>
        <v/>
      </c>
      <c r="C170" s="73" t="str">
        <f t="shared" ca="1" si="17"/>
        <v/>
      </c>
      <c r="D170" s="76" t="str">
        <f t="shared" ca="1" si="18"/>
        <v/>
      </c>
      <c r="E170" s="74">
        <f t="shared" ca="1" si="23"/>
        <v>0</v>
      </c>
      <c r="F170" s="76"/>
      <c r="G170" s="75" t="str">
        <f t="shared" ca="1" si="20"/>
        <v/>
      </c>
      <c r="H170" s="75" t="str">
        <f t="shared" ca="1" si="21"/>
        <v/>
      </c>
      <c r="I170" s="75" t="str">
        <f t="shared" ca="1" si="22"/>
        <v/>
      </c>
    </row>
    <row r="171" spans="2:9" ht="15.75" thickBot="1" x14ac:dyDescent="0.3">
      <c r="B171" s="72" t="str">
        <f t="shared" ca="1" si="15"/>
        <v/>
      </c>
      <c r="C171" s="73" t="str">
        <f t="shared" ca="1" si="17"/>
        <v/>
      </c>
      <c r="D171" s="76" t="str">
        <f t="shared" ca="1" si="18"/>
        <v/>
      </c>
      <c r="E171" s="74">
        <f t="shared" ca="1" si="23"/>
        <v>0</v>
      </c>
      <c r="F171" s="76"/>
      <c r="G171" s="75" t="str">
        <f t="shared" ca="1" si="20"/>
        <v/>
      </c>
      <c r="H171" s="75" t="str">
        <f t="shared" ca="1" si="21"/>
        <v/>
      </c>
      <c r="I171" s="75" t="str">
        <f t="shared" ca="1" si="22"/>
        <v/>
      </c>
    </row>
    <row r="172" spans="2:9" ht="15.75" thickBot="1" x14ac:dyDescent="0.3">
      <c r="B172" s="72" t="str">
        <f t="shared" ca="1" si="15"/>
        <v/>
      </c>
      <c r="C172" s="73" t="str">
        <f t="shared" ca="1" si="17"/>
        <v/>
      </c>
      <c r="D172" s="76" t="str">
        <f t="shared" ca="1" si="18"/>
        <v/>
      </c>
      <c r="E172" s="74">
        <f t="shared" ca="1" si="23"/>
        <v>0</v>
      </c>
      <c r="F172" s="76"/>
      <c r="G172" s="75" t="str">
        <f t="shared" ca="1" si="20"/>
        <v/>
      </c>
      <c r="H172" s="75" t="str">
        <f t="shared" ca="1" si="21"/>
        <v/>
      </c>
      <c r="I172" s="75" t="str">
        <f t="shared" ca="1" si="22"/>
        <v/>
      </c>
    </row>
    <row r="173" spans="2:9" ht="15.75" thickBot="1" x14ac:dyDescent="0.3">
      <c r="B173" s="72" t="str">
        <f t="shared" ca="1" si="15"/>
        <v/>
      </c>
      <c r="C173" s="73" t="str">
        <f t="shared" ca="1" si="17"/>
        <v/>
      </c>
      <c r="D173" s="76" t="str">
        <f t="shared" ca="1" si="18"/>
        <v/>
      </c>
      <c r="E173" s="74">
        <f t="shared" ca="1" si="23"/>
        <v>0</v>
      </c>
      <c r="F173" s="76"/>
      <c r="G173" s="75" t="str">
        <f t="shared" ca="1" si="20"/>
        <v/>
      </c>
      <c r="H173" s="75" t="str">
        <f t="shared" ca="1" si="21"/>
        <v/>
      </c>
      <c r="I173" s="75" t="str">
        <f t="shared" ca="1" si="22"/>
        <v/>
      </c>
    </row>
    <row r="174" spans="2:9" ht="15.75" thickBot="1" x14ac:dyDescent="0.3">
      <c r="B174" s="72" t="str">
        <f t="shared" ca="1" si="15"/>
        <v/>
      </c>
      <c r="C174" s="73" t="str">
        <f t="shared" ca="1" si="17"/>
        <v/>
      </c>
      <c r="D174" s="76" t="str">
        <f t="shared" ca="1" si="18"/>
        <v/>
      </c>
      <c r="E174" s="74">
        <f t="shared" ca="1" si="23"/>
        <v>0</v>
      </c>
      <c r="F174" s="76"/>
      <c r="G174" s="75" t="str">
        <f t="shared" ca="1" si="20"/>
        <v/>
      </c>
      <c r="H174" s="75" t="str">
        <f t="shared" ca="1" si="21"/>
        <v/>
      </c>
      <c r="I174" s="75" t="str">
        <f t="shared" ca="1" si="22"/>
        <v/>
      </c>
    </row>
    <row r="175" spans="2:9" ht="15.75" thickBot="1" x14ac:dyDescent="0.3">
      <c r="B175" s="72" t="str">
        <f t="shared" ref="B175:B238" ca="1" si="24">IFERROR(IF(I174&lt;=0,"",B174+1),"")</f>
        <v/>
      </c>
      <c r="C175" s="73" t="str">
        <f t="shared" ca="1" si="17"/>
        <v/>
      </c>
      <c r="D175" s="76" t="str">
        <f t="shared" ca="1" si="18"/>
        <v/>
      </c>
      <c r="E175" s="74">
        <f t="shared" ca="1" si="23"/>
        <v>0</v>
      </c>
      <c r="F175" s="76"/>
      <c r="G175" s="75" t="str">
        <f t="shared" ca="1" si="20"/>
        <v/>
      </c>
      <c r="H175" s="75" t="str">
        <f t="shared" ca="1" si="21"/>
        <v/>
      </c>
      <c r="I175" s="75" t="str">
        <f t="shared" ca="1" si="22"/>
        <v/>
      </c>
    </row>
    <row r="176" spans="2:9" ht="15.75" thickBot="1" x14ac:dyDescent="0.3">
      <c r="B176" s="72" t="str">
        <f t="shared" ca="1" si="24"/>
        <v/>
      </c>
      <c r="C176" s="73" t="str">
        <f t="shared" ca="1" si="17"/>
        <v/>
      </c>
      <c r="D176" s="76" t="str">
        <f t="shared" ca="1" si="18"/>
        <v/>
      </c>
      <c r="E176" s="74">
        <f t="shared" ca="1" si="23"/>
        <v>0</v>
      </c>
      <c r="F176" s="76"/>
      <c r="G176" s="75" t="str">
        <f t="shared" ca="1" si="20"/>
        <v/>
      </c>
      <c r="H176" s="75" t="str">
        <f t="shared" ca="1" si="21"/>
        <v/>
      </c>
      <c r="I176" s="75" t="str">
        <f t="shared" ca="1" si="22"/>
        <v/>
      </c>
    </row>
    <row r="177" spans="2:9" ht="15.75" thickBot="1" x14ac:dyDescent="0.3">
      <c r="B177" s="72" t="str">
        <f t="shared" ca="1" si="24"/>
        <v/>
      </c>
      <c r="C177" s="73" t="str">
        <f t="shared" ca="1" si="17"/>
        <v/>
      </c>
      <c r="D177" s="76" t="str">
        <f t="shared" ca="1" si="18"/>
        <v/>
      </c>
      <c r="E177" s="74">
        <f t="shared" ca="1" si="23"/>
        <v>0</v>
      </c>
      <c r="F177" s="76"/>
      <c r="G177" s="75" t="str">
        <f t="shared" ca="1" si="20"/>
        <v/>
      </c>
      <c r="H177" s="75" t="str">
        <f t="shared" ca="1" si="21"/>
        <v/>
      </c>
      <c r="I177" s="75" t="str">
        <f t="shared" ca="1" si="22"/>
        <v/>
      </c>
    </row>
    <row r="178" spans="2:9" ht="15.75" thickBot="1" x14ac:dyDescent="0.3">
      <c r="B178" s="72" t="str">
        <f t="shared" ca="1" si="24"/>
        <v/>
      </c>
      <c r="C178" s="73" t="str">
        <f t="shared" ca="1" si="17"/>
        <v/>
      </c>
      <c r="D178" s="76" t="str">
        <f t="shared" ca="1" si="18"/>
        <v/>
      </c>
      <c r="E178" s="74">
        <f t="shared" ca="1" si="23"/>
        <v>0</v>
      </c>
      <c r="F178" s="76"/>
      <c r="G178" s="75" t="str">
        <f t="shared" ca="1" si="20"/>
        <v/>
      </c>
      <c r="H178" s="75" t="str">
        <f t="shared" ca="1" si="21"/>
        <v/>
      </c>
      <c r="I178" s="75" t="str">
        <f t="shared" ca="1" si="22"/>
        <v/>
      </c>
    </row>
    <row r="179" spans="2:9" ht="15.75" thickBot="1" x14ac:dyDescent="0.3">
      <c r="B179" s="72" t="str">
        <f t="shared" ca="1" si="24"/>
        <v/>
      </c>
      <c r="C179" s="73" t="str">
        <f t="shared" ca="1" si="17"/>
        <v/>
      </c>
      <c r="D179" s="76" t="str">
        <f t="shared" ca="1" si="18"/>
        <v/>
      </c>
      <c r="E179" s="74">
        <f t="shared" ca="1" si="23"/>
        <v>0</v>
      </c>
      <c r="F179" s="76"/>
      <c r="G179" s="75" t="str">
        <f t="shared" ca="1" si="20"/>
        <v/>
      </c>
      <c r="H179" s="75" t="str">
        <f t="shared" ca="1" si="21"/>
        <v/>
      </c>
      <c r="I179" s="75" t="str">
        <f t="shared" ca="1" si="22"/>
        <v/>
      </c>
    </row>
    <row r="180" spans="2:9" ht="15.75" thickBot="1" x14ac:dyDescent="0.3">
      <c r="B180" s="72" t="str">
        <f t="shared" ca="1" si="24"/>
        <v/>
      </c>
      <c r="C180" s="73" t="str">
        <f t="shared" ca="1" si="17"/>
        <v/>
      </c>
      <c r="D180" s="76" t="str">
        <f t="shared" ca="1" si="18"/>
        <v/>
      </c>
      <c r="E180" s="74">
        <f t="shared" ca="1" si="23"/>
        <v>0</v>
      </c>
      <c r="F180" s="76"/>
      <c r="G180" s="75" t="str">
        <f t="shared" ca="1" si="20"/>
        <v/>
      </c>
      <c r="H180" s="75" t="str">
        <f t="shared" ca="1" si="21"/>
        <v/>
      </c>
      <c r="I180" s="75" t="str">
        <f t="shared" ca="1" si="22"/>
        <v/>
      </c>
    </row>
    <row r="181" spans="2:9" ht="15.75" thickBot="1" x14ac:dyDescent="0.3">
      <c r="B181" s="72" t="str">
        <f t="shared" ca="1" si="24"/>
        <v/>
      </c>
      <c r="C181" s="73" t="str">
        <f t="shared" ca="1" si="17"/>
        <v/>
      </c>
      <c r="D181" s="76" t="str">
        <f t="shared" ca="1" si="18"/>
        <v/>
      </c>
      <c r="E181" s="74">
        <f t="shared" ca="1" si="23"/>
        <v>0</v>
      </c>
      <c r="F181" s="76"/>
      <c r="G181" s="75" t="str">
        <f t="shared" ca="1" si="20"/>
        <v/>
      </c>
      <c r="H181" s="75" t="str">
        <f t="shared" ca="1" si="21"/>
        <v/>
      </c>
      <c r="I181" s="75" t="str">
        <f t="shared" ca="1" si="22"/>
        <v/>
      </c>
    </row>
    <row r="182" spans="2:9" ht="15.75" thickBot="1" x14ac:dyDescent="0.3">
      <c r="B182" s="72" t="str">
        <f t="shared" ca="1" si="24"/>
        <v/>
      </c>
      <c r="C182" s="73" t="str">
        <f t="shared" ca="1" si="17"/>
        <v/>
      </c>
      <c r="D182" s="76" t="str">
        <f t="shared" ca="1" si="18"/>
        <v/>
      </c>
      <c r="E182" s="74">
        <f t="shared" ca="1" si="23"/>
        <v>0</v>
      </c>
      <c r="F182" s="76"/>
      <c r="G182" s="75" t="str">
        <f t="shared" ca="1" si="20"/>
        <v/>
      </c>
      <c r="H182" s="75" t="str">
        <f t="shared" ca="1" si="21"/>
        <v/>
      </c>
      <c r="I182" s="75" t="str">
        <f t="shared" ca="1" si="22"/>
        <v/>
      </c>
    </row>
    <row r="183" spans="2:9" ht="15.75" thickBot="1" x14ac:dyDescent="0.3">
      <c r="B183" s="72" t="str">
        <f t="shared" ca="1" si="24"/>
        <v/>
      </c>
      <c r="C183" s="73" t="str">
        <f t="shared" ca="1" si="17"/>
        <v/>
      </c>
      <c r="D183" s="76" t="str">
        <f t="shared" ca="1" si="18"/>
        <v/>
      </c>
      <c r="E183" s="74">
        <f t="shared" ca="1" si="23"/>
        <v>0</v>
      </c>
      <c r="F183" s="76"/>
      <c r="G183" s="75" t="str">
        <f t="shared" ca="1" si="20"/>
        <v/>
      </c>
      <c r="H183" s="75" t="str">
        <f t="shared" ca="1" si="21"/>
        <v/>
      </c>
      <c r="I183" s="75" t="str">
        <f t="shared" ca="1" si="22"/>
        <v/>
      </c>
    </row>
    <row r="184" spans="2:9" ht="15.75" thickBot="1" x14ac:dyDescent="0.3">
      <c r="B184" s="72" t="str">
        <f t="shared" ca="1" si="24"/>
        <v/>
      </c>
      <c r="C184" s="73" t="str">
        <f t="shared" ca="1" si="17"/>
        <v/>
      </c>
      <c r="D184" s="76" t="str">
        <f t="shared" ca="1" si="18"/>
        <v/>
      </c>
      <c r="E184" s="74">
        <f t="shared" ca="1" si="23"/>
        <v>0</v>
      </c>
      <c r="F184" s="76"/>
      <c r="G184" s="75" t="str">
        <f t="shared" ca="1" si="20"/>
        <v/>
      </c>
      <c r="H184" s="75" t="str">
        <f t="shared" ca="1" si="21"/>
        <v/>
      </c>
      <c r="I184" s="75" t="str">
        <f t="shared" ca="1" si="22"/>
        <v/>
      </c>
    </row>
    <row r="185" spans="2:9" ht="15.75" thickBot="1" x14ac:dyDescent="0.3">
      <c r="B185" s="72" t="str">
        <f t="shared" ca="1" si="24"/>
        <v/>
      </c>
      <c r="C185" s="73" t="str">
        <f t="shared" ca="1" si="17"/>
        <v/>
      </c>
      <c r="D185" s="76" t="str">
        <f t="shared" ca="1" si="18"/>
        <v/>
      </c>
      <c r="E185" s="74">
        <f t="shared" ca="1" si="23"/>
        <v>0</v>
      </c>
      <c r="F185" s="76"/>
      <c r="G185" s="75" t="str">
        <f t="shared" ca="1" si="20"/>
        <v/>
      </c>
      <c r="H185" s="75" t="str">
        <f t="shared" ca="1" si="21"/>
        <v/>
      </c>
      <c r="I185" s="75" t="str">
        <f t="shared" ca="1" si="22"/>
        <v/>
      </c>
    </row>
    <row r="186" spans="2:9" ht="15.75" thickBot="1" x14ac:dyDescent="0.3">
      <c r="B186" s="72" t="str">
        <f t="shared" ca="1" si="24"/>
        <v/>
      </c>
      <c r="C186" s="73" t="str">
        <f t="shared" ca="1" si="17"/>
        <v/>
      </c>
      <c r="D186" s="76" t="str">
        <f t="shared" ca="1" si="18"/>
        <v/>
      </c>
      <c r="E186" s="74">
        <f t="shared" ca="1" si="23"/>
        <v>0</v>
      </c>
      <c r="F186" s="76"/>
      <c r="G186" s="75" t="str">
        <f t="shared" ca="1" si="20"/>
        <v/>
      </c>
      <c r="H186" s="75" t="str">
        <f t="shared" ca="1" si="21"/>
        <v/>
      </c>
      <c r="I186" s="75" t="str">
        <f t="shared" ca="1" si="22"/>
        <v/>
      </c>
    </row>
    <row r="187" spans="2:9" ht="15.75" thickBot="1" x14ac:dyDescent="0.3">
      <c r="B187" s="72" t="str">
        <f t="shared" ca="1" si="24"/>
        <v/>
      </c>
      <c r="C187" s="73" t="str">
        <f t="shared" ca="1" si="17"/>
        <v/>
      </c>
      <c r="D187" s="76" t="str">
        <f t="shared" ca="1" si="18"/>
        <v/>
      </c>
      <c r="E187" s="74">
        <f t="shared" ca="1" si="23"/>
        <v>0</v>
      </c>
      <c r="F187" s="76"/>
      <c r="G187" s="75" t="str">
        <f t="shared" ca="1" si="20"/>
        <v/>
      </c>
      <c r="H187" s="75" t="str">
        <f t="shared" ca="1" si="21"/>
        <v/>
      </c>
      <c r="I187" s="75" t="str">
        <f t="shared" ca="1" si="22"/>
        <v/>
      </c>
    </row>
    <row r="188" spans="2:9" ht="15.75" thickBot="1" x14ac:dyDescent="0.3">
      <c r="B188" s="72" t="str">
        <f t="shared" ca="1" si="24"/>
        <v/>
      </c>
      <c r="C188" s="73" t="str">
        <f t="shared" ca="1" si="17"/>
        <v/>
      </c>
      <c r="D188" s="76" t="str">
        <f t="shared" ca="1" si="18"/>
        <v/>
      </c>
      <c r="E188" s="74">
        <f t="shared" ca="1" si="23"/>
        <v>0</v>
      </c>
      <c r="F188" s="76"/>
      <c r="G188" s="75" t="str">
        <f t="shared" ca="1" si="20"/>
        <v/>
      </c>
      <c r="H188" s="75" t="str">
        <f t="shared" ca="1" si="21"/>
        <v/>
      </c>
      <c r="I188" s="75" t="str">
        <f t="shared" ca="1" si="22"/>
        <v/>
      </c>
    </row>
    <row r="189" spans="2:9" ht="15.75" thickBot="1" x14ac:dyDescent="0.3">
      <c r="B189" s="72" t="str">
        <f t="shared" ca="1" si="24"/>
        <v/>
      </c>
      <c r="C189" s="73" t="str">
        <f t="shared" ca="1" si="17"/>
        <v/>
      </c>
      <c r="D189" s="76" t="str">
        <f t="shared" ca="1" si="18"/>
        <v/>
      </c>
      <c r="E189" s="74">
        <f t="shared" ca="1" si="23"/>
        <v>0</v>
      </c>
      <c r="F189" s="76"/>
      <c r="G189" s="75" t="str">
        <f t="shared" ca="1" si="20"/>
        <v/>
      </c>
      <c r="H189" s="75" t="str">
        <f t="shared" ca="1" si="21"/>
        <v/>
      </c>
      <c r="I189" s="75" t="str">
        <f t="shared" ca="1" si="22"/>
        <v/>
      </c>
    </row>
    <row r="190" spans="2:9" ht="15.75" thickBot="1" x14ac:dyDescent="0.3">
      <c r="B190" s="72" t="str">
        <f t="shared" ca="1" si="24"/>
        <v/>
      </c>
      <c r="C190" s="73" t="str">
        <f t="shared" ca="1" si="17"/>
        <v/>
      </c>
      <c r="D190" s="76" t="str">
        <f t="shared" ca="1" si="18"/>
        <v/>
      </c>
      <c r="E190" s="74">
        <f t="shared" ca="1" si="23"/>
        <v>0</v>
      </c>
      <c r="F190" s="76"/>
      <c r="G190" s="75" t="str">
        <f t="shared" ca="1" si="20"/>
        <v/>
      </c>
      <c r="H190" s="75" t="str">
        <f t="shared" ca="1" si="21"/>
        <v/>
      </c>
      <c r="I190" s="75" t="str">
        <f t="shared" ca="1" si="22"/>
        <v/>
      </c>
    </row>
    <row r="191" spans="2:9" ht="15.75" thickBot="1" x14ac:dyDescent="0.3">
      <c r="B191" s="72" t="str">
        <f t="shared" ca="1" si="24"/>
        <v/>
      </c>
      <c r="C191" s="73" t="str">
        <f t="shared" ca="1" si="17"/>
        <v/>
      </c>
      <c r="D191" s="76" t="str">
        <f t="shared" ca="1" si="18"/>
        <v/>
      </c>
      <c r="E191" s="74">
        <f t="shared" ca="1" si="23"/>
        <v>0</v>
      </c>
      <c r="F191" s="76"/>
      <c r="G191" s="75" t="str">
        <f t="shared" ca="1" si="20"/>
        <v/>
      </c>
      <c r="H191" s="75" t="str">
        <f t="shared" ca="1" si="21"/>
        <v/>
      </c>
      <c r="I191" s="75" t="str">
        <f t="shared" ca="1" si="22"/>
        <v/>
      </c>
    </row>
    <row r="192" spans="2:9" ht="15.75" thickBot="1" x14ac:dyDescent="0.3">
      <c r="B192" s="72" t="str">
        <f t="shared" ca="1" si="24"/>
        <v/>
      </c>
      <c r="C192" s="73" t="str">
        <f t="shared" ca="1" si="17"/>
        <v/>
      </c>
      <c r="D192" s="76" t="str">
        <f t="shared" ca="1" si="18"/>
        <v/>
      </c>
      <c r="E192" s="74">
        <f t="shared" ca="1" si="23"/>
        <v>0</v>
      </c>
      <c r="F192" s="76"/>
      <c r="G192" s="75" t="str">
        <f t="shared" ca="1" si="20"/>
        <v/>
      </c>
      <c r="H192" s="75" t="str">
        <f t="shared" ca="1" si="21"/>
        <v/>
      </c>
      <c r="I192" s="75" t="str">
        <f t="shared" ca="1" si="22"/>
        <v/>
      </c>
    </row>
    <row r="193" spans="2:9" ht="15.75" thickBot="1" x14ac:dyDescent="0.3">
      <c r="B193" s="72" t="str">
        <f t="shared" ca="1" si="24"/>
        <v/>
      </c>
      <c r="C193" s="73" t="str">
        <f t="shared" ca="1" si="17"/>
        <v/>
      </c>
      <c r="D193" s="76" t="str">
        <f t="shared" ca="1" si="18"/>
        <v/>
      </c>
      <c r="E193" s="74">
        <f t="shared" ca="1" si="23"/>
        <v>0</v>
      </c>
      <c r="F193" s="76"/>
      <c r="G193" s="75" t="str">
        <f t="shared" ca="1" si="20"/>
        <v/>
      </c>
      <c r="H193" s="75" t="str">
        <f t="shared" ca="1" si="21"/>
        <v/>
      </c>
      <c r="I193" s="75" t="str">
        <f t="shared" ca="1" si="22"/>
        <v/>
      </c>
    </row>
    <row r="194" spans="2:9" ht="15.75" thickBot="1" x14ac:dyDescent="0.3">
      <c r="B194" s="72" t="str">
        <f t="shared" ca="1" si="24"/>
        <v/>
      </c>
      <c r="C194" s="73" t="str">
        <f t="shared" ca="1" si="17"/>
        <v/>
      </c>
      <c r="D194" s="76" t="str">
        <f t="shared" ca="1" si="18"/>
        <v/>
      </c>
      <c r="E194" s="74">
        <f t="shared" ca="1" si="23"/>
        <v>0</v>
      </c>
      <c r="F194" s="76"/>
      <c r="G194" s="75" t="str">
        <f t="shared" ca="1" si="20"/>
        <v/>
      </c>
      <c r="H194" s="75" t="str">
        <f t="shared" ca="1" si="21"/>
        <v/>
      </c>
      <c r="I194" s="75" t="str">
        <f t="shared" ca="1" si="22"/>
        <v/>
      </c>
    </row>
    <row r="195" spans="2:9" ht="15.75" thickBot="1" x14ac:dyDescent="0.3">
      <c r="B195" s="72" t="str">
        <f t="shared" ca="1" si="24"/>
        <v/>
      </c>
      <c r="C195" s="73" t="str">
        <f t="shared" ca="1" si="17"/>
        <v/>
      </c>
      <c r="D195" s="76" t="str">
        <f t="shared" ca="1" si="18"/>
        <v/>
      </c>
      <c r="E195" s="74">
        <f t="shared" ca="1" si="23"/>
        <v>0</v>
      </c>
      <c r="F195" s="76"/>
      <c r="G195" s="75" t="str">
        <f t="shared" ca="1" si="20"/>
        <v/>
      </c>
      <c r="H195" s="75" t="str">
        <f t="shared" ca="1" si="21"/>
        <v/>
      </c>
      <c r="I195" s="75" t="str">
        <f t="shared" ca="1" si="22"/>
        <v/>
      </c>
    </row>
    <row r="196" spans="2:9" ht="15.75" thickBot="1" x14ac:dyDescent="0.3">
      <c r="B196" s="72" t="str">
        <f t="shared" ca="1" si="24"/>
        <v/>
      </c>
      <c r="C196" s="73" t="str">
        <f t="shared" ca="1" si="17"/>
        <v/>
      </c>
      <c r="D196" s="76" t="str">
        <f t="shared" ca="1" si="18"/>
        <v/>
      </c>
      <c r="E196" s="74">
        <f t="shared" ca="1" si="23"/>
        <v>0</v>
      </c>
      <c r="F196" s="76"/>
      <c r="G196" s="75" t="str">
        <f t="shared" ca="1" si="20"/>
        <v/>
      </c>
      <c r="H196" s="75" t="str">
        <f t="shared" ca="1" si="21"/>
        <v/>
      </c>
      <c r="I196" s="75" t="str">
        <f t="shared" ca="1" si="22"/>
        <v/>
      </c>
    </row>
    <row r="197" spans="2:9" ht="15.75" thickBot="1" x14ac:dyDescent="0.3">
      <c r="B197" s="72" t="str">
        <f t="shared" ca="1" si="24"/>
        <v/>
      </c>
      <c r="C197" s="73" t="str">
        <f t="shared" ca="1" si="17"/>
        <v/>
      </c>
      <c r="D197" s="76" t="str">
        <f t="shared" ca="1" si="18"/>
        <v/>
      </c>
      <c r="E197" s="74">
        <f t="shared" ca="1" si="23"/>
        <v>0</v>
      </c>
      <c r="F197" s="76"/>
      <c r="G197" s="75" t="str">
        <f t="shared" ca="1" si="20"/>
        <v/>
      </c>
      <c r="H197" s="75" t="str">
        <f t="shared" ca="1" si="21"/>
        <v/>
      </c>
      <c r="I197" s="75" t="str">
        <f t="shared" ca="1" si="22"/>
        <v/>
      </c>
    </row>
    <row r="198" spans="2:9" ht="15.75" thickBot="1" x14ac:dyDescent="0.3">
      <c r="B198" s="72" t="str">
        <f t="shared" ca="1" si="24"/>
        <v/>
      </c>
      <c r="C198" s="73" t="str">
        <f t="shared" ca="1" si="17"/>
        <v/>
      </c>
      <c r="D198" s="76" t="str">
        <f t="shared" ca="1" si="18"/>
        <v/>
      </c>
      <c r="E198" s="74">
        <f t="shared" ca="1" si="23"/>
        <v>0</v>
      </c>
      <c r="F198" s="76"/>
      <c r="G198" s="75" t="str">
        <f t="shared" ca="1" si="20"/>
        <v/>
      </c>
      <c r="H198" s="75" t="str">
        <f t="shared" ca="1" si="21"/>
        <v/>
      </c>
      <c r="I198" s="75" t="str">
        <f t="shared" ca="1" si="22"/>
        <v/>
      </c>
    </row>
    <row r="199" spans="2:9" ht="15.75" thickBot="1" x14ac:dyDescent="0.3">
      <c r="B199" s="72" t="str">
        <f t="shared" ca="1" si="24"/>
        <v/>
      </c>
      <c r="C199" s="73" t="str">
        <f t="shared" ca="1" si="17"/>
        <v/>
      </c>
      <c r="D199" s="76" t="str">
        <f t="shared" ca="1" si="18"/>
        <v/>
      </c>
      <c r="E199" s="74">
        <f t="shared" ca="1" si="23"/>
        <v>0</v>
      </c>
      <c r="F199" s="76"/>
      <c r="G199" s="75" t="str">
        <f t="shared" ca="1" si="20"/>
        <v/>
      </c>
      <c r="H199" s="75" t="str">
        <f t="shared" ca="1" si="21"/>
        <v/>
      </c>
      <c r="I199" s="75" t="str">
        <f t="shared" ca="1" si="22"/>
        <v/>
      </c>
    </row>
    <row r="200" spans="2:9" ht="15.75" thickBot="1" x14ac:dyDescent="0.3">
      <c r="B200" s="72" t="str">
        <f t="shared" ca="1" si="24"/>
        <v/>
      </c>
      <c r="C200" s="73" t="str">
        <f t="shared" ca="1" si="17"/>
        <v/>
      </c>
      <c r="D200" s="76" t="str">
        <f t="shared" ca="1" si="18"/>
        <v/>
      </c>
      <c r="E200" s="74">
        <f t="shared" ca="1" si="23"/>
        <v>0</v>
      </c>
      <c r="F200" s="76"/>
      <c r="G200" s="75" t="str">
        <f t="shared" ca="1" si="20"/>
        <v/>
      </c>
      <c r="H200" s="75" t="str">
        <f t="shared" ca="1" si="21"/>
        <v/>
      </c>
      <c r="I200" s="75" t="str">
        <f t="shared" ca="1" si="22"/>
        <v/>
      </c>
    </row>
    <row r="201" spans="2:9" ht="15.75" thickBot="1" x14ac:dyDescent="0.3">
      <c r="B201" s="72" t="str">
        <f t="shared" ca="1" si="24"/>
        <v/>
      </c>
      <c r="C201" s="73" t="str">
        <f t="shared" ca="1" si="17"/>
        <v/>
      </c>
      <c r="D201" s="76" t="str">
        <f t="shared" ca="1" si="18"/>
        <v/>
      </c>
      <c r="E201" s="74">
        <f t="shared" ca="1" si="23"/>
        <v>0</v>
      </c>
      <c r="F201" s="76"/>
      <c r="G201" s="75" t="str">
        <f t="shared" ca="1" si="20"/>
        <v/>
      </c>
      <c r="H201" s="75" t="str">
        <f t="shared" ca="1" si="21"/>
        <v/>
      </c>
      <c r="I201" s="75" t="str">
        <f t="shared" ca="1" si="22"/>
        <v/>
      </c>
    </row>
    <row r="202" spans="2:9" ht="15.75" thickBot="1" x14ac:dyDescent="0.3">
      <c r="B202" s="72" t="str">
        <f t="shared" ca="1" si="24"/>
        <v/>
      </c>
      <c r="C202" s="73" t="str">
        <f t="shared" ca="1" si="17"/>
        <v/>
      </c>
      <c r="D202" s="76" t="str">
        <f t="shared" ca="1" si="18"/>
        <v/>
      </c>
      <c r="E202" s="74">
        <f t="shared" ca="1" si="23"/>
        <v>0</v>
      </c>
      <c r="F202" s="76"/>
      <c r="G202" s="75" t="str">
        <f t="shared" ca="1" si="20"/>
        <v/>
      </c>
      <c r="H202" s="75" t="str">
        <f t="shared" ca="1" si="21"/>
        <v/>
      </c>
      <c r="I202" s="75" t="str">
        <f t="shared" ca="1" si="22"/>
        <v/>
      </c>
    </row>
    <row r="203" spans="2:9" ht="15.75" thickBot="1" x14ac:dyDescent="0.3">
      <c r="B203" s="72" t="str">
        <f t="shared" ca="1" si="24"/>
        <v/>
      </c>
      <c r="C203" s="73" t="str">
        <f t="shared" ca="1" si="17"/>
        <v/>
      </c>
      <c r="D203" s="76" t="str">
        <f t="shared" ca="1" si="18"/>
        <v/>
      </c>
      <c r="E203" s="74">
        <f t="shared" ca="1" si="23"/>
        <v>0</v>
      </c>
      <c r="F203" s="76"/>
      <c r="G203" s="75" t="str">
        <f t="shared" ca="1" si="20"/>
        <v/>
      </c>
      <c r="H203" s="75" t="str">
        <f t="shared" ca="1" si="21"/>
        <v/>
      </c>
      <c r="I203" s="75" t="str">
        <f t="shared" ca="1" si="22"/>
        <v/>
      </c>
    </row>
    <row r="204" spans="2:9" ht="15.75" thickBot="1" x14ac:dyDescent="0.3">
      <c r="B204" s="72" t="str">
        <f t="shared" ca="1" si="24"/>
        <v/>
      </c>
      <c r="C204" s="73" t="str">
        <f t="shared" ca="1" si="17"/>
        <v/>
      </c>
      <c r="D204" s="76" t="str">
        <f t="shared" ca="1" si="18"/>
        <v/>
      </c>
      <c r="E204" s="74">
        <f t="shared" ca="1" si="23"/>
        <v>0</v>
      </c>
      <c r="F204" s="76"/>
      <c r="G204" s="75" t="str">
        <f t="shared" ca="1" si="20"/>
        <v/>
      </c>
      <c r="H204" s="75" t="str">
        <f t="shared" ca="1" si="21"/>
        <v/>
      </c>
      <c r="I204" s="75" t="str">
        <f t="shared" ca="1" si="22"/>
        <v/>
      </c>
    </row>
    <row r="205" spans="2:9" ht="15.75" thickBot="1" x14ac:dyDescent="0.3">
      <c r="B205" s="72" t="str">
        <f t="shared" ca="1" si="24"/>
        <v/>
      </c>
      <c r="C205" s="73" t="str">
        <f t="shared" ca="1" si="17"/>
        <v/>
      </c>
      <c r="D205" s="76" t="str">
        <f t="shared" ca="1" si="18"/>
        <v/>
      </c>
      <c r="E205" s="74">
        <f t="shared" ca="1" si="23"/>
        <v>0</v>
      </c>
      <c r="F205" s="76"/>
      <c r="G205" s="75" t="str">
        <f t="shared" ca="1" si="20"/>
        <v/>
      </c>
      <c r="H205" s="75" t="str">
        <f t="shared" ca="1" si="21"/>
        <v/>
      </c>
      <c r="I205" s="75" t="str">
        <f t="shared" ca="1" si="22"/>
        <v/>
      </c>
    </row>
    <row r="206" spans="2:9" ht="15.75" thickBot="1" x14ac:dyDescent="0.3">
      <c r="B206" s="72" t="str">
        <f t="shared" ca="1" si="24"/>
        <v/>
      </c>
      <c r="C206" s="73" t="str">
        <f t="shared" ca="1" si="17"/>
        <v/>
      </c>
      <c r="D206" s="76" t="str">
        <f t="shared" ca="1" si="18"/>
        <v/>
      </c>
      <c r="E206" s="74">
        <f t="shared" ca="1" si="23"/>
        <v>0</v>
      </c>
      <c r="F206" s="76"/>
      <c r="G206" s="75" t="str">
        <f t="shared" ca="1" si="20"/>
        <v/>
      </c>
      <c r="H206" s="75" t="str">
        <f t="shared" ca="1" si="21"/>
        <v/>
      </c>
      <c r="I206" s="75" t="str">
        <f t="shared" ca="1" si="22"/>
        <v/>
      </c>
    </row>
    <row r="207" spans="2:9" ht="15.75" thickBot="1" x14ac:dyDescent="0.3">
      <c r="B207" s="72" t="str">
        <f t="shared" ca="1" si="24"/>
        <v/>
      </c>
      <c r="C207" s="73" t="str">
        <f t="shared" ca="1" si="17"/>
        <v/>
      </c>
      <c r="D207" s="76" t="str">
        <f t="shared" ca="1" si="18"/>
        <v/>
      </c>
      <c r="E207" s="74">
        <f t="shared" ca="1" si="23"/>
        <v>0</v>
      </c>
      <c r="F207" s="76"/>
      <c r="G207" s="75" t="str">
        <f t="shared" ca="1" si="20"/>
        <v/>
      </c>
      <c r="H207" s="75" t="str">
        <f t="shared" ca="1" si="21"/>
        <v/>
      </c>
      <c r="I207" s="75" t="str">
        <f t="shared" ca="1" si="22"/>
        <v/>
      </c>
    </row>
    <row r="208" spans="2:9" ht="15.75" thickBot="1" x14ac:dyDescent="0.3">
      <c r="B208" s="72" t="str">
        <f t="shared" ca="1" si="24"/>
        <v/>
      </c>
      <c r="C208" s="73" t="str">
        <f t="shared" ca="1" si="17"/>
        <v/>
      </c>
      <c r="D208" s="76" t="str">
        <f t="shared" ca="1" si="18"/>
        <v/>
      </c>
      <c r="E208" s="74">
        <f t="shared" ca="1" si="23"/>
        <v>0</v>
      </c>
      <c r="F208" s="76"/>
      <c r="G208" s="75" t="str">
        <f t="shared" ca="1" si="20"/>
        <v/>
      </c>
      <c r="H208" s="75" t="str">
        <f t="shared" ca="1" si="21"/>
        <v/>
      </c>
      <c r="I208" s="75" t="str">
        <f t="shared" ca="1" si="22"/>
        <v/>
      </c>
    </row>
    <row r="209" spans="2:9" ht="15.75" thickBot="1" x14ac:dyDescent="0.3">
      <c r="B209" s="72" t="str">
        <f t="shared" ca="1" si="24"/>
        <v/>
      </c>
      <c r="C209" s="73" t="str">
        <f t="shared" ca="1" si="17"/>
        <v/>
      </c>
      <c r="D209" s="76" t="str">
        <f t="shared" ca="1" si="18"/>
        <v/>
      </c>
      <c r="E209" s="74">
        <f t="shared" ca="1" si="23"/>
        <v>0</v>
      </c>
      <c r="F209" s="76"/>
      <c r="G209" s="75" t="str">
        <f t="shared" ca="1" si="20"/>
        <v/>
      </c>
      <c r="H209" s="75" t="str">
        <f t="shared" ca="1" si="21"/>
        <v/>
      </c>
      <c r="I209" s="75" t="str">
        <f t="shared" ca="1" si="22"/>
        <v/>
      </c>
    </row>
    <row r="210" spans="2:9" ht="15.75" thickBot="1" x14ac:dyDescent="0.3">
      <c r="B210" s="72" t="str">
        <f t="shared" ca="1" si="24"/>
        <v/>
      </c>
      <c r="C210" s="73" t="str">
        <f t="shared" ca="1" si="17"/>
        <v/>
      </c>
      <c r="D210" s="76" t="str">
        <f t="shared" ca="1" si="18"/>
        <v/>
      </c>
      <c r="E210" s="74">
        <f t="shared" ca="1" si="23"/>
        <v>0</v>
      </c>
      <c r="F210" s="76"/>
      <c r="G210" s="75" t="str">
        <f t="shared" ca="1" si="20"/>
        <v/>
      </c>
      <c r="H210" s="75" t="str">
        <f t="shared" ca="1" si="21"/>
        <v/>
      </c>
      <c r="I210" s="75" t="str">
        <f t="shared" ca="1" si="22"/>
        <v/>
      </c>
    </row>
    <row r="211" spans="2:9" ht="15.75" thickBot="1" x14ac:dyDescent="0.3">
      <c r="B211" s="72" t="str">
        <f t="shared" ca="1" si="24"/>
        <v/>
      </c>
      <c r="C211" s="73" t="str">
        <f t="shared" ca="1" si="17"/>
        <v/>
      </c>
      <c r="D211" s="76" t="str">
        <f t="shared" ca="1" si="18"/>
        <v/>
      </c>
      <c r="E211" s="74">
        <f t="shared" ca="1" si="23"/>
        <v>0</v>
      </c>
      <c r="F211" s="76"/>
      <c r="G211" s="75" t="str">
        <f t="shared" ca="1" si="20"/>
        <v/>
      </c>
      <c r="H211" s="75" t="str">
        <f t="shared" ca="1" si="21"/>
        <v/>
      </c>
      <c r="I211" s="75" t="str">
        <f t="shared" ca="1" si="22"/>
        <v/>
      </c>
    </row>
    <row r="212" spans="2:9" ht="15.75" thickBot="1" x14ac:dyDescent="0.3">
      <c r="B212" s="72" t="str">
        <f t="shared" ca="1" si="24"/>
        <v/>
      </c>
      <c r="C212" s="73" t="str">
        <f t="shared" ca="1" si="17"/>
        <v/>
      </c>
      <c r="D212" s="76" t="str">
        <f t="shared" ca="1" si="18"/>
        <v/>
      </c>
      <c r="E212" s="74">
        <f t="shared" ca="1" si="23"/>
        <v>0</v>
      </c>
      <c r="F212" s="76"/>
      <c r="G212" s="75" t="str">
        <f t="shared" ca="1" si="20"/>
        <v/>
      </c>
      <c r="H212" s="75" t="str">
        <f t="shared" ca="1" si="21"/>
        <v/>
      </c>
      <c r="I212" s="75" t="str">
        <f t="shared" ca="1" si="22"/>
        <v/>
      </c>
    </row>
    <row r="213" spans="2:9" ht="15.75" thickBot="1" x14ac:dyDescent="0.3">
      <c r="B213" s="72" t="str">
        <f t="shared" ca="1" si="24"/>
        <v/>
      </c>
      <c r="C213" s="73" t="str">
        <f t="shared" ca="1" si="17"/>
        <v/>
      </c>
      <c r="D213" s="76" t="str">
        <f t="shared" ca="1" si="18"/>
        <v/>
      </c>
      <c r="E213" s="74">
        <f t="shared" ca="1" si="23"/>
        <v>0</v>
      </c>
      <c r="F213" s="76"/>
      <c r="G213" s="75" t="str">
        <f t="shared" ca="1" si="20"/>
        <v/>
      </c>
      <c r="H213" s="75" t="str">
        <f t="shared" ca="1" si="21"/>
        <v/>
      </c>
      <c r="I213" s="75" t="str">
        <f t="shared" ca="1" si="22"/>
        <v/>
      </c>
    </row>
    <row r="214" spans="2:9" ht="15.75" thickBot="1" x14ac:dyDescent="0.3">
      <c r="B214" s="72" t="str">
        <f t="shared" ca="1" si="24"/>
        <v/>
      </c>
      <c r="C214" s="73" t="str">
        <f t="shared" ca="1" si="17"/>
        <v/>
      </c>
      <c r="D214" s="76" t="str">
        <f t="shared" ca="1" si="18"/>
        <v/>
      </c>
      <c r="E214" s="74">
        <f t="shared" ca="1" si="23"/>
        <v>0</v>
      </c>
      <c r="F214" s="76"/>
      <c r="G214" s="75" t="str">
        <f t="shared" ca="1" si="20"/>
        <v/>
      </c>
      <c r="H214" s="75" t="str">
        <f t="shared" ca="1" si="21"/>
        <v/>
      </c>
      <c r="I214" s="75" t="str">
        <f t="shared" ca="1" si="22"/>
        <v/>
      </c>
    </row>
    <row r="215" spans="2:9" ht="15.75" thickBot="1" x14ac:dyDescent="0.3">
      <c r="B215" s="72" t="str">
        <f t="shared" ca="1" si="24"/>
        <v/>
      </c>
      <c r="C215" s="73" t="str">
        <f t="shared" ca="1" si="17"/>
        <v/>
      </c>
      <c r="D215" s="76" t="str">
        <f t="shared" ca="1" si="18"/>
        <v/>
      </c>
      <c r="E215" s="74">
        <f t="shared" ca="1" si="23"/>
        <v>0</v>
      </c>
      <c r="F215" s="76"/>
      <c r="G215" s="75" t="str">
        <f t="shared" ca="1" si="20"/>
        <v/>
      </c>
      <c r="H215" s="75" t="str">
        <f t="shared" ca="1" si="21"/>
        <v/>
      </c>
      <c r="I215" s="75" t="str">
        <f t="shared" ca="1" si="22"/>
        <v/>
      </c>
    </row>
    <row r="216" spans="2:9" ht="15.75" thickBot="1" x14ac:dyDescent="0.3">
      <c r="B216" s="72" t="str">
        <f t="shared" ca="1" si="24"/>
        <v/>
      </c>
      <c r="C216" s="73" t="str">
        <f t="shared" ref="C216:C279" ca="1" si="25">IF($E$10="End of the Period",IF(B216="","",IF(OR(payment_frequency="Weekly",payment_frequency="Bi-weekly",payment_frequency="Semi-monthly"),first_payment_date+B216*VLOOKUP(payment_frequency,periodic_table,2,0),EDATE(first_payment_date,B216*VLOOKUP(payment_frequency,periodic_table,2,0)))),IF(B216="","",IF(OR(payment_frequency="Weekly",payment_frequency="Bi-weekly",payment_frequency="Semi-monthly"),first_payment_date+(B216-1)*VLOOKUP(payment_frequency,periodic_table,2,0),EDATE(first_payment_date,(B216-1)*VLOOKUP(payment_frequency,periodic_table,2,0)))))</f>
        <v/>
      </c>
      <c r="D216" s="76" t="str">
        <f t="shared" ref="D216:D279" ca="1" si="26">IF(B216="","",IF(I215&lt;payment,I215*(1+rate),payment))</f>
        <v/>
      </c>
      <c r="E216" s="74">
        <f t="shared" ca="1" si="23"/>
        <v>0</v>
      </c>
      <c r="F216" s="76"/>
      <c r="G216" s="75" t="str">
        <f t="shared" ref="G216:G279" ca="1" si="27">IF(AND(payment_type=1,B216=1),0,IF(B216="","",I215*rate))</f>
        <v/>
      </c>
      <c r="H216" s="75" t="str">
        <f t="shared" ca="1" si="21"/>
        <v/>
      </c>
      <c r="I216" s="75" t="str">
        <f t="shared" ca="1" si="22"/>
        <v/>
      </c>
    </row>
    <row r="217" spans="2:9" ht="15.75" thickBot="1" x14ac:dyDescent="0.3">
      <c r="B217" s="72" t="str">
        <f t="shared" ca="1" si="24"/>
        <v/>
      </c>
      <c r="C217" s="73" t="str">
        <f t="shared" ca="1" si="25"/>
        <v/>
      </c>
      <c r="D217" s="76" t="str">
        <f t="shared" ca="1" si="26"/>
        <v/>
      </c>
      <c r="E217" s="74">
        <f t="shared" ca="1" si="23"/>
        <v>0</v>
      </c>
      <c r="F217" s="76"/>
      <c r="G217" s="75" t="str">
        <f t="shared" ca="1" si="27"/>
        <v/>
      </c>
      <c r="H217" s="75" t="str">
        <f t="shared" ref="H217:H280" ca="1" si="28">IF(B217="","",D217-G217+E217+F217)</f>
        <v/>
      </c>
      <c r="I217" s="75" t="str">
        <f t="shared" ref="I217:I280" ca="1" si="29">IFERROR(IF(H217&lt;=0,"",I216-H217),"")</f>
        <v/>
      </c>
    </row>
    <row r="218" spans="2:9" ht="15.75" thickBot="1" x14ac:dyDescent="0.3">
      <c r="B218" s="72" t="str">
        <f t="shared" ca="1" si="24"/>
        <v/>
      </c>
      <c r="C218" s="73" t="str">
        <f t="shared" ca="1" si="25"/>
        <v/>
      </c>
      <c r="D218" s="76" t="str">
        <f t="shared" ca="1" si="26"/>
        <v/>
      </c>
      <c r="E218" s="74">
        <f t="shared" ca="1" si="23"/>
        <v>0</v>
      </c>
      <c r="F218" s="76"/>
      <c r="G218" s="75" t="str">
        <f t="shared" ca="1" si="27"/>
        <v/>
      </c>
      <c r="H218" s="75" t="str">
        <f t="shared" ca="1" si="28"/>
        <v/>
      </c>
      <c r="I218" s="75" t="str">
        <f t="shared" ca="1" si="29"/>
        <v/>
      </c>
    </row>
    <row r="219" spans="2:9" ht="15.75" thickBot="1" x14ac:dyDescent="0.3">
      <c r="B219" s="72" t="str">
        <f t="shared" ca="1" si="24"/>
        <v/>
      </c>
      <c r="C219" s="73" t="str">
        <f t="shared" ca="1" si="25"/>
        <v/>
      </c>
      <c r="D219" s="76" t="str">
        <f t="shared" ca="1" si="26"/>
        <v/>
      </c>
      <c r="E219" s="74">
        <f t="shared" ca="1" si="23"/>
        <v>0</v>
      </c>
      <c r="F219" s="76"/>
      <c r="G219" s="75" t="str">
        <f t="shared" ca="1" si="27"/>
        <v/>
      </c>
      <c r="H219" s="75" t="str">
        <f t="shared" ca="1" si="28"/>
        <v/>
      </c>
      <c r="I219" s="75" t="str">
        <f t="shared" ca="1" si="29"/>
        <v/>
      </c>
    </row>
    <row r="220" spans="2:9" ht="15.75" thickBot="1" x14ac:dyDescent="0.3">
      <c r="B220" s="72" t="str">
        <f t="shared" ca="1" si="24"/>
        <v/>
      </c>
      <c r="C220" s="73" t="str">
        <f t="shared" ca="1" si="25"/>
        <v/>
      </c>
      <c r="D220" s="76" t="str">
        <f t="shared" ca="1" si="26"/>
        <v/>
      </c>
      <c r="E220" s="74">
        <f t="shared" ca="1" si="23"/>
        <v>0</v>
      </c>
      <c r="F220" s="76"/>
      <c r="G220" s="75" t="str">
        <f t="shared" ca="1" si="27"/>
        <v/>
      </c>
      <c r="H220" s="75" t="str">
        <f t="shared" ca="1" si="28"/>
        <v/>
      </c>
      <c r="I220" s="75" t="str">
        <f t="shared" ca="1" si="29"/>
        <v/>
      </c>
    </row>
    <row r="221" spans="2:9" ht="15.75" thickBot="1" x14ac:dyDescent="0.3">
      <c r="B221" s="72" t="str">
        <f t="shared" ca="1" si="24"/>
        <v/>
      </c>
      <c r="C221" s="73" t="str">
        <f t="shared" ca="1" si="25"/>
        <v/>
      </c>
      <c r="D221" s="76" t="str">
        <f t="shared" ca="1" si="26"/>
        <v/>
      </c>
      <c r="E221" s="74">
        <f t="shared" ca="1" si="23"/>
        <v>0</v>
      </c>
      <c r="F221" s="76"/>
      <c r="G221" s="75" t="str">
        <f t="shared" ca="1" si="27"/>
        <v/>
      </c>
      <c r="H221" s="75" t="str">
        <f t="shared" ca="1" si="28"/>
        <v/>
      </c>
      <c r="I221" s="75" t="str">
        <f t="shared" ca="1" si="29"/>
        <v/>
      </c>
    </row>
    <row r="222" spans="2:9" ht="15.75" thickBot="1" x14ac:dyDescent="0.3">
      <c r="B222" s="72" t="str">
        <f t="shared" ca="1" si="24"/>
        <v/>
      </c>
      <c r="C222" s="73" t="str">
        <f t="shared" ca="1" si="25"/>
        <v/>
      </c>
      <c r="D222" s="76" t="str">
        <f t="shared" ca="1" si="26"/>
        <v/>
      </c>
      <c r="E222" s="74">
        <f t="shared" ca="1" si="23"/>
        <v>0</v>
      </c>
      <c r="F222" s="76"/>
      <c r="G222" s="75" t="str">
        <f t="shared" ca="1" si="27"/>
        <v/>
      </c>
      <c r="H222" s="75" t="str">
        <f t="shared" ca="1" si="28"/>
        <v/>
      </c>
      <c r="I222" s="75" t="str">
        <f t="shared" ca="1" si="29"/>
        <v/>
      </c>
    </row>
    <row r="223" spans="2:9" ht="15.75" thickBot="1" x14ac:dyDescent="0.3">
      <c r="B223" s="72" t="str">
        <f t="shared" ca="1" si="24"/>
        <v/>
      </c>
      <c r="C223" s="73" t="str">
        <f t="shared" ca="1" si="25"/>
        <v/>
      </c>
      <c r="D223" s="76" t="str">
        <f t="shared" ca="1" si="26"/>
        <v/>
      </c>
      <c r="E223" s="74">
        <f t="shared" ca="1" si="23"/>
        <v>0</v>
      </c>
      <c r="F223" s="76"/>
      <c r="G223" s="75" t="str">
        <f t="shared" ca="1" si="27"/>
        <v/>
      </c>
      <c r="H223" s="75" t="str">
        <f t="shared" ca="1" si="28"/>
        <v/>
      </c>
      <c r="I223" s="75" t="str">
        <f t="shared" ca="1" si="29"/>
        <v/>
      </c>
    </row>
    <row r="224" spans="2:9" ht="15.75" thickBot="1" x14ac:dyDescent="0.3">
      <c r="B224" s="72" t="str">
        <f t="shared" ca="1" si="24"/>
        <v/>
      </c>
      <c r="C224" s="73" t="str">
        <f t="shared" ca="1" si="25"/>
        <v/>
      </c>
      <c r="D224" s="76" t="str">
        <f t="shared" ca="1" si="26"/>
        <v/>
      </c>
      <c r="E224" s="74">
        <f t="shared" ca="1" si="23"/>
        <v>0</v>
      </c>
      <c r="F224" s="76"/>
      <c r="G224" s="75" t="str">
        <f t="shared" ca="1" si="27"/>
        <v/>
      </c>
      <c r="H224" s="75" t="str">
        <f t="shared" ca="1" si="28"/>
        <v/>
      </c>
      <c r="I224" s="75" t="str">
        <f t="shared" ca="1" si="29"/>
        <v/>
      </c>
    </row>
    <row r="225" spans="2:9" ht="15.75" thickBot="1" x14ac:dyDescent="0.3">
      <c r="B225" s="72" t="str">
        <f t="shared" ca="1" si="24"/>
        <v/>
      </c>
      <c r="C225" s="73" t="str">
        <f t="shared" ca="1" si="25"/>
        <v/>
      </c>
      <c r="D225" s="76" t="str">
        <f t="shared" ca="1" si="26"/>
        <v/>
      </c>
      <c r="E225" s="74">
        <f t="shared" ca="1" si="23"/>
        <v>0</v>
      </c>
      <c r="F225" s="76"/>
      <c r="G225" s="75" t="str">
        <f t="shared" ca="1" si="27"/>
        <v/>
      </c>
      <c r="H225" s="75" t="str">
        <f t="shared" ca="1" si="28"/>
        <v/>
      </c>
      <c r="I225" s="75" t="str">
        <f t="shared" ca="1" si="29"/>
        <v/>
      </c>
    </row>
    <row r="226" spans="2:9" ht="15.75" thickBot="1" x14ac:dyDescent="0.3">
      <c r="B226" s="72" t="str">
        <f t="shared" ca="1" si="24"/>
        <v/>
      </c>
      <c r="C226" s="73" t="str">
        <f t="shared" ca="1" si="25"/>
        <v/>
      </c>
      <c r="D226" s="76" t="str">
        <f t="shared" ca="1" si="26"/>
        <v/>
      </c>
      <c r="E226" s="74">
        <f t="shared" ca="1" si="23"/>
        <v>0</v>
      </c>
      <c r="F226" s="76"/>
      <c r="G226" s="75" t="str">
        <f t="shared" ca="1" si="27"/>
        <v/>
      </c>
      <c r="H226" s="75" t="str">
        <f t="shared" ca="1" si="28"/>
        <v/>
      </c>
      <c r="I226" s="75" t="str">
        <f t="shared" ca="1" si="29"/>
        <v/>
      </c>
    </row>
    <row r="227" spans="2:9" ht="15.75" thickBot="1" x14ac:dyDescent="0.3">
      <c r="B227" s="72" t="str">
        <f t="shared" ca="1" si="24"/>
        <v/>
      </c>
      <c r="C227" s="73" t="str">
        <f t="shared" ca="1" si="25"/>
        <v/>
      </c>
      <c r="D227" s="76" t="str">
        <f t="shared" ca="1" si="26"/>
        <v/>
      </c>
      <c r="E227" s="74">
        <f t="shared" ca="1" si="23"/>
        <v>0</v>
      </c>
      <c r="F227" s="76"/>
      <c r="G227" s="75" t="str">
        <f t="shared" ca="1" si="27"/>
        <v/>
      </c>
      <c r="H227" s="75" t="str">
        <f t="shared" ca="1" si="28"/>
        <v/>
      </c>
      <c r="I227" s="75" t="str">
        <f t="shared" ca="1" si="29"/>
        <v/>
      </c>
    </row>
    <row r="228" spans="2:9" ht="15.75" thickBot="1" x14ac:dyDescent="0.3">
      <c r="B228" s="72" t="str">
        <f t="shared" ca="1" si="24"/>
        <v/>
      </c>
      <c r="C228" s="73" t="str">
        <f t="shared" ca="1" si="25"/>
        <v/>
      </c>
      <c r="D228" s="76" t="str">
        <f t="shared" ca="1" si="26"/>
        <v/>
      </c>
      <c r="E228" s="74">
        <f t="shared" ref="E228:E291" ca="1" si="30">IFERROR(IF(I227-D228&lt;$E$13,0,IF(B228=$I$17,$E$13,IF(B228&lt;$I$17,0,IF(MOD(B228-$I$17,$E$18)=0,$E$13,0)))),0)</f>
        <v>0</v>
      </c>
      <c r="F228" s="76"/>
      <c r="G228" s="75" t="str">
        <f t="shared" ca="1" si="27"/>
        <v/>
      </c>
      <c r="H228" s="75" t="str">
        <f t="shared" ca="1" si="28"/>
        <v/>
      </c>
      <c r="I228" s="75" t="str">
        <f t="shared" ca="1" si="29"/>
        <v/>
      </c>
    </row>
    <row r="229" spans="2:9" ht="15.75" thickBot="1" x14ac:dyDescent="0.3">
      <c r="B229" s="72" t="str">
        <f t="shared" ca="1" si="24"/>
        <v/>
      </c>
      <c r="C229" s="73" t="str">
        <f t="shared" ca="1" si="25"/>
        <v/>
      </c>
      <c r="D229" s="76" t="str">
        <f t="shared" ca="1" si="26"/>
        <v/>
      </c>
      <c r="E229" s="74">
        <f t="shared" ca="1" si="30"/>
        <v>0</v>
      </c>
      <c r="F229" s="76"/>
      <c r="G229" s="75" t="str">
        <f t="shared" ca="1" si="27"/>
        <v/>
      </c>
      <c r="H229" s="75" t="str">
        <f t="shared" ca="1" si="28"/>
        <v/>
      </c>
      <c r="I229" s="75" t="str">
        <f t="shared" ca="1" si="29"/>
        <v/>
      </c>
    </row>
    <row r="230" spans="2:9" ht="15.75" thickBot="1" x14ac:dyDescent="0.3">
      <c r="B230" s="72" t="str">
        <f t="shared" ca="1" si="24"/>
        <v/>
      </c>
      <c r="C230" s="73" t="str">
        <f t="shared" ca="1" si="25"/>
        <v/>
      </c>
      <c r="D230" s="76" t="str">
        <f t="shared" ca="1" si="26"/>
        <v/>
      </c>
      <c r="E230" s="74">
        <f t="shared" ca="1" si="30"/>
        <v>0</v>
      </c>
      <c r="F230" s="76"/>
      <c r="G230" s="75" t="str">
        <f t="shared" ca="1" si="27"/>
        <v/>
      </c>
      <c r="H230" s="75" t="str">
        <f t="shared" ca="1" si="28"/>
        <v/>
      </c>
      <c r="I230" s="75" t="str">
        <f t="shared" ca="1" si="29"/>
        <v/>
      </c>
    </row>
    <row r="231" spans="2:9" ht="15.75" thickBot="1" x14ac:dyDescent="0.3">
      <c r="B231" s="72" t="str">
        <f t="shared" ca="1" si="24"/>
        <v/>
      </c>
      <c r="C231" s="73" t="str">
        <f t="shared" ca="1" si="25"/>
        <v/>
      </c>
      <c r="D231" s="76" t="str">
        <f t="shared" ca="1" si="26"/>
        <v/>
      </c>
      <c r="E231" s="74">
        <f t="shared" ca="1" si="30"/>
        <v>0</v>
      </c>
      <c r="F231" s="76"/>
      <c r="G231" s="75" t="str">
        <f t="shared" ca="1" si="27"/>
        <v/>
      </c>
      <c r="H231" s="75" t="str">
        <f t="shared" ca="1" si="28"/>
        <v/>
      </c>
      <c r="I231" s="75" t="str">
        <f t="shared" ca="1" si="29"/>
        <v/>
      </c>
    </row>
    <row r="232" spans="2:9" ht="15.75" thickBot="1" x14ac:dyDescent="0.3">
      <c r="B232" s="72" t="str">
        <f t="shared" ca="1" si="24"/>
        <v/>
      </c>
      <c r="C232" s="73" t="str">
        <f t="shared" ca="1" si="25"/>
        <v/>
      </c>
      <c r="D232" s="76" t="str">
        <f t="shared" ca="1" si="26"/>
        <v/>
      </c>
      <c r="E232" s="74">
        <f t="shared" ca="1" si="30"/>
        <v>0</v>
      </c>
      <c r="F232" s="76"/>
      <c r="G232" s="75" t="str">
        <f t="shared" ca="1" si="27"/>
        <v/>
      </c>
      <c r="H232" s="75" t="str">
        <f t="shared" ca="1" si="28"/>
        <v/>
      </c>
      <c r="I232" s="75" t="str">
        <f t="shared" ca="1" si="29"/>
        <v/>
      </c>
    </row>
    <row r="233" spans="2:9" ht="15.75" thickBot="1" x14ac:dyDescent="0.3">
      <c r="B233" s="72" t="str">
        <f t="shared" ca="1" si="24"/>
        <v/>
      </c>
      <c r="C233" s="73" t="str">
        <f t="shared" ca="1" si="25"/>
        <v/>
      </c>
      <c r="D233" s="76" t="str">
        <f t="shared" ca="1" si="26"/>
        <v/>
      </c>
      <c r="E233" s="74">
        <f t="shared" ca="1" si="30"/>
        <v>0</v>
      </c>
      <c r="F233" s="76"/>
      <c r="G233" s="75" t="str">
        <f t="shared" ca="1" si="27"/>
        <v/>
      </c>
      <c r="H233" s="75" t="str">
        <f t="shared" ca="1" si="28"/>
        <v/>
      </c>
      <c r="I233" s="75" t="str">
        <f t="shared" ca="1" si="29"/>
        <v/>
      </c>
    </row>
    <row r="234" spans="2:9" ht="15.75" thickBot="1" x14ac:dyDescent="0.3">
      <c r="B234" s="72" t="str">
        <f t="shared" ca="1" si="24"/>
        <v/>
      </c>
      <c r="C234" s="73" t="str">
        <f t="shared" ca="1" si="25"/>
        <v/>
      </c>
      <c r="D234" s="76" t="str">
        <f t="shared" ca="1" si="26"/>
        <v/>
      </c>
      <c r="E234" s="74">
        <f t="shared" ca="1" si="30"/>
        <v>0</v>
      </c>
      <c r="F234" s="76"/>
      <c r="G234" s="75" t="str">
        <f t="shared" ca="1" si="27"/>
        <v/>
      </c>
      <c r="H234" s="75" t="str">
        <f t="shared" ca="1" si="28"/>
        <v/>
      </c>
      <c r="I234" s="75" t="str">
        <f t="shared" ca="1" si="29"/>
        <v/>
      </c>
    </row>
    <row r="235" spans="2:9" ht="15.75" thickBot="1" x14ac:dyDescent="0.3">
      <c r="B235" s="72" t="str">
        <f t="shared" ca="1" si="24"/>
        <v/>
      </c>
      <c r="C235" s="73" t="str">
        <f t="shared" ca="1" si="25"/>
        <v/>
      </c>
      <c r="D235" s="76" t="str">
        <f t="shared" ca="1" si="26"/>
        <v/>
      </c>
      <c r="E235" s="74">
        <f t="shared" ca="1" si="30"/>
        <v>0</v>
      </c>
      <c r="F235" s="76"/>
      <c r="G235" s="75" t="str">
        <f t="shared" ca="1" si="27"/>
        <v/>
      </c>
      <c r="H235" s="75" t="str">
        <f t="shared" ca="1" si="28"/>
        <v/>
      </c>
      <c r="I235" s="75" t="str">
        <f t="shared" ca="1" si="29"/>
        <v/>
      </c>
    </row>
    <row r="236" spans="2:9" ht="15.75" thickBot="1" x14ac:dyDescent="0.3">
      <c r="B236" s="72" t="str">
        <f t="shared" ca="1" si="24"/>
        <v/>
      </c>
      <c r="C236" s="73" t="str">
        <f t="shared" ca="1" si="25"/>
        <v/>
      </c>
      <c r="D236" s="76" t="str">
        <f t="shared" ca="1" si="26"/>
        <v/>
      </c>
      <c r="E236" s="74">
        <f t="shared" ca="1" si="30"/>
        <v>0</v>
      </c>
      <c r="F236" s="76"/>
      <c r="G236" s="75" t="str">
        <f t="shared" ca="1" si="27"/>
        <v/>
      </c>
      <c r="H236" s="75" t="str">
        <f t="shared" ca="1" si="28"/>
        <v/>
      </c>
      <c r="I236" s="75" t="str">
        <f t="shared" ca="1" si="29"/>
        <v/>
      </c>
    </row>
    <row r="237" spans="2:9" ht="15.75" thickBot="1" x14ac:dyDescent="0.3">
      <c r="B237" s="72" t="str">
        <f t="shared" ca="1" si="24"/>
        <v/>
      </c>
      <c r="C237" s="73" t="str">
        <f t="shared" ca="1" si="25"/>
        <v/>
      </c>
      <c r="D237" s="76" t="str">
        <f t="shared" ca="1" si="26"/>
        <v/>
      </c>
      <c r="E237" s="74">
        <f t="shared" ca="1" si="30"/>
        <v>0</v>
      </c>
      <c r="F237" s="76"/>
      <c r="G237" s="75" t="str">
        <f t="shared" ca="1" si="27"/>
        <v/>
      </c>
      <c r="H237" s="75" t="str">
        <f t="shared" ca="1" si="28"/>
        <v/>
      </c>
      <c r="I237" s="75" t="str">
        <f t="shared" ca="1" si="29"/>
        <v/>
      </c>
    </row>
    <row r="238" spans="2:9" ht="15.75" thickBot="1" x14ac:dyDescent="0.3">
      <c r="B238" s="72" t="str">
        <f t="shared" ca="1" si="24"/>
        <v/>
      </c>
      <c r="C238" s="73" t="str">
        <f t="shared" ca="1" si="25"/>
        <v/>
      </c>
      <c r="D238" s="76" t="str">
        <f t="shared" ca="1" si="26"/>
        <v/>
      </c>
      <c r="E238" s="74">
        <f t="shared" ca="1" si="30"/>
        <v>0</v>
      </c>
      <c r="F238" s="76"/>
      <c r="G238" s="75" t="str">
        <f t="shared" ca="1" si="27"/>
        <v/>
      </c>
      <c r="H238" s="75" t="str">
        <f t="shared" ca="1" si="28"/>
        <v/>
      </c>
      <c r="I238" s="75" t="str">
        <f t="shared" ca="1" si="29"/>
        <v/>
      </c>
    </row>
    <row r="239" spans="2:9" ht="15.75" thickBot="1" x14ac:dyDescent="0.3">
      <c r="B239" s="72" t="str">
        <f t="shared" ref="B239:B302" ca="1" si="31">IFERROR(IF(I238&lt;=0,"",B238+1),"")</f>
        <v/>
      </c>
      <c r="C239" s="73" t="str">
        <f t="shared" ca="1" si="25"/>
        <v/>
      </c>
      <c r="D239" s="76" t="str">
        <f t="shared" ca="1" si="26"/>
        <v/>
      </c>
      <c r="E239" s="74">
        <f t="shared" ca="1" si="30"/>
        <v>0</v>
      </c>
      <c r="F239" s="76"/>
      <c r="G239" s="75" t="str">
        <f t="shared" ca="1" si="27"/>
        <v/>
      </c>
      <c r="H239" s="75" t="str">
        <f t="shared" ca="1" si="28"/>
        <v/>
      </c>
      <c r="I239" s="75" t="str">
        <f t="shared" ca="1" si="29"/>
        <v/>
      </c>
    </row>
    <row r="240" spans="2:9" ht="15.75" thickBot="1" x14ac:dyDescent="0.3">
      <c r="B240" s="72" t="str">
        <f t="shared" ca="1" si="31"/>
        <v/>
      </c>
      <c r="C240" s="73" t="str">
        <f t="shared" ca="1" si="25"/>
        <v/>
      </c>
      <c r="D240" s="76" t="str">
        <f t="shared" ca="1" si="26"/>
        <v/>
      </c>
      <c r="E240" s="74">
        <f t="shared" ca="1" si="30"/>
        <v>0</v>
      </c>
      <c r="F240" s="76"/>
      <c r="G240" s="75" t="str">
        <f t="shared" ca="1" si="27"/>
        <v/>
      </c>
      <c r="H240" s="75" t="str">
        <f t="shared" ca="1" si="28"/>
        <v/>
      </c>
      <c r="I240" s="75" t="str">
        <f t="shared" ca="1" si="29"/>
        <v/>
      </c>
    </row>
    <row r="241" spans="2:9" ht="15.75" thickBot="1" x14ac:dyDescent="0.3">
      <c r="B241" s="72" t="str">
        <f t="shared" ca="1" si="31"/>
        <v/>
      </c>
      <c r="C241" s="73" t="str">
        <f t="shared" ca="1" si="25"/>
        <v/>
      </c>
      <c r="D241" s="76" t="str">
        <f t="shared" ca="1" si="26"/>
        <v/>
      </c>
      <c r="E241" s="74">
        <f t="shared" ca="1" si="30"/>
        <v>0</v>
      </c>
      <c r="F241" s="76"/>
      <c r="G241" s="75" t="str">
        <f t="shared" ca="1" si="27"/>
        <v/>
      </c>
      <c r="H241" s="75" t="str">
        <f t="shared" ca="1" si="28"/>
        <v/>
      </c>
      <c r="I241" s="75" t="str">
        <f t="shared" ca="1" si="29"/>
        <v/>
      </c>
    </row>
    <row r="242" spans="2:9" ht="15.75" thickBot="1" x14ac:dyDescent="0.3">
      <c r="B242" s="72" t="str">
        <f t="shared" ca="1" si="31"/>
        <v/>
      </c>
      <c r="C242" s="73" t="str">
        <f t="shared" ca="1" si="25"/>
        <v/>
      </c>
      <c r="D242" s="76" t="str">
        <f t="shared" ca="1" si="26"/>
        <v/>
      </c>
      <c r="E242" s="74">
        <f t="shared" ca="1" si="30"/>
        <v>0</v>
      </c>
      <c r="F242" s="76"/>
      <c r="G242" s="75" t="str">
        <f t="shared" ca="1" si="27"/>
        <v/>
      </c>
      <c r="H242" s="75" t="str">
        <f t="shared" ca="1" si="28"/>
        <v/>
      </c>
      <c r="I242" s="75" t="str">
        <f t="shared" ca="1" si="29"/>
        <v/>
      </c>
    </row>
    <row r="243" spans="2:9" ht="15.75" thickBot="1" x14ac:dyDescent="0.3">
      <c r="B243" s="72" t="str">
        <f t="shared" ca="1" si="31"/>
        <v/>
      </c>
      <c r="C243" s="73" t="str">
        <f t="shared" ca="1" si="25"/>
        <v/>
      </c>
      <c r="D243" s="76" t="str">
        <f t="shared" ca="1" si="26"/>
        <v/>
      </c>
      <c r="E243" s="74">
        <f t="shared" ca="1" si="30"/>
        <v>0</v>
      </c>
      <c r="F243" s="76"/>
      <c r="G243" s="75" t="str">
        <f t="shared" ca="1" si="27"/>
        <v/>
      </c>
      <c r="H243" s="75" t="str">
        <f t="shared" ca="1" si="28"/>
        <v/>
      </c>
      <c r="I243" s="75" t="str">
        <f t="shared" ca="1" si="29"/>
        <v/>
      </c>
    </row>
    <row r="244" spans="2:9" ht="15.75" thickBot="1" x14ac:dyDescent="0.3">
      <c r="B244" s="72" t="str">
        <f t="shared" ca="1" si="31"/>
        <v/>
      </c>
      <c r="C244" s="73" t="str">
        <f t="shared" ca="1" si="25"/>
        <v/>
      </c>
      <c r="D244" s="76" t="str">
        <f t="shared" ca="1" si="26"/>
        <v/>
      </c>
      <c r="E244" s="74">
        <f t="shared" ca="1" si="30"/>
        <v>0</v>
      </c>
      <c r="F244" s="76"/>
      <c r="G244" s="75" t="str">
        <f t="shared" ca="1" si="27"/>
        <v/>
      </c>
      <c r="H244" s="75" t="str">
        <f t="shared" ca="1" si="28"/>
        <v/>
      </c>
      <c r="I244" s="75" t="str">
        <f t="shared" ca="1" si="29"/>
        <v/>
      </c>
    </row>
    <row r="245" spans="2:9" ht="15.75" thickBot="1" x14ac:dyDescent="0.3">
      <c r="B245" s="72" t="str">
        <f t="shared" ca="1" si="31"/>
        <v/>
      </c>
      <c r="C245" s="73" t="str">
        <f t="shared" ca="1" si="25"/>
        <v/>
      </c>
      <c r="D245" s="76" t="str">
        <f t="shared" ca="1" si="26"/>
        <v/>
      </c>
      <c r="E245" s="74">
        <f t="shared" ca="1" si="30"/>
        <v>0</v>
      </c>
      <c r="F245" s="76"/>
      <c r="G245" s="75" t="str">
        <f t="shared" ca="1" si="27"/>
        <v/>
      </c>
      <c r="H245" s="75" t="str">
        <f t="shared" ca="1" si="28"/>
        <v/>
      </c>
      <c r="I245" s="75" t="str">
        <f t="shared" ca="1" si="29"/>
        <v/>
      </c>
    </row>
    <row r="246" spans="2:9" ht="15.75" thickBot="1" x14ac:dyDescent="0.3">
      <c r="B246" s="72" t="str">
        <f t="shared" ca="1" si="31"/>
        <v/>
      </c>
      <c r="C246" s="73" t="str">
        <f t="shared" ca="1" si="25"/>
        <v/>
      </c>
      <c r="D246" s="76" t="str">
        <f t="shared" ca="1" si="26"/>
        <v/>
      </c>
      <c r="E246" s="74">
        <f t="shared" ca="1" si="30"/>
        <v>0</v>
      </c>
      <c r="F246" s="76"/>
      <c r="G246" s="75" t="str">
        <f t="shared" ca="1" si="27"/>
        <v/>
      </c>
      <c r="H246" s="75" t="str">
        <f t="shared" ca="1" si="28"/>
        <v/>
      </c>
      <c r="I246" s="75" t="str">
        <f t="shared" ca="1" si="29"/>
        <v/>
      </c>
    </row>
    <row r="247" spans="2:9" ht="15.75" thickBot="1" x14ac:dyDescent="0.3">
      <c r="B247" s="72" t="str">
        <f t="shared" ca="1" si="31"/>
        <v/>
      </c>
      <c r="C247" s="73" t="str">
        <f t="shared" ca="1" si="25"/>
        <v/>
      </c>
      <c r="D247" s="76" t="str">
        <f t="shared" ca="1" si="26"/>
        <v/>
      </c>
      <c r="E247" s="74">
        <f t="shared" ca="1" si="30"/>
        <v>0</v>
      </c>
      <c r="F247" s="76"/>
      <c r="G247" s="75" t="str">
        <f t="shared" ca="1" si="27"/>
        <v/>
      </c>
      <c r="H247" s="75" t="str">
        <f t="shared" ca="1" si="28"/>
        <v/>
      </c>
      <c r="I247" s="75" t="str">
        <f t="shared" ca="1" si="29"/>
        <v/>
      </c>
    </row>
    <row r="248" spans="2:9" ht="15.75" thickBot="1" x14ac:dyDescent="0.3">
      <c r="B248" s="72" t="str">
        <f t="shared" ca="1" si="31"/>
        <v/>
      </c>
      <c r="C248" s="73" t="str">
        <f t="shared" ca="1" si="25"/>
        <v/>
      </c>
      <c r="D248" s="76" t="str">
        <f t="shared" ca="1" si="26"/>
        <v/>
      </c>
      <c r="E248" s="74">
        <f t="shared" ca="1" si="30"/>
        <v>0</v>
      </c>
      <c r="F248" s="76"/>
      <c r="G248" s="75" t="str">
        <f t="shared" ca="1" si="27"/>
        <v/>
      </c>
      <c r="H248" s="75" t="str">
        <f t="shared" ca="1" si="28"/>
        <v/>
      </c>
      <c r="I248" s="75" t="str">
        <f t="shared" ca="1" si="29"/>
        <v/>
      </c>
    </row>
    <row r="249" spans="2:9" ht="15.75" thickBot="1" x14ac:dyDescent="0.3">
      <c r="B249" s="72" t="str">
        <f t="shared" ca="1" si="31"/>
        <v/>
      </c>
      <c r="C249" s="73" t="str">
        <f t="shared" ca="1" si="25"/>
        <v/>
      </c>
      <c r="D249" s="76" t="str">
        <f t="shared" ca="1" si="26"/>
        <v/>
      </c>
      <c r="E249" s="74">
        <f t="shared" ca="1" si="30"/>
        <v>0</v>
      </c>
      <c r="F249" s="76"/>
      <c r="G249" s="75" t="str">
        <f t="shared" ca="1" si="27"/>
        <v/>
      </c>
      <c r="H249" s="75" t="str">
        <f t="shared" ca="1" si="28"/>
        <v/>
      </c>
      <c r="I249" s="75" t="str">
        <f t="shared" ca="1" si="29"/>
        <v/>
      </c>
    </row>
    <row r="250" spans="2:9" ht="15.75" thickBot="1" x14ac:dyDescent="0.3">
      <c r="B250" s="72" t="str">
        <f t="shared" ca="1" si="31"/>
        <v/>
      </c>
      <c r="C250" s="73" t="str">
        <f t="shared" ca="1" si="25"/>
        <v/>
      </c>
      <c r="D250" s="76" t="str">
        <f t="shared" ca="1" si="26"/>
        <v/>
      </c>
      <c r="E250" s="74">
        <f t="shared" ca="1" si="30"/>
        <v>0</v>
      </c>
      <c r="F250" s="76"/>
      <c r="G250" s="75" t="str">
        <f t="shared" ca="1" si="27"/>
        <v/>
      </c>
      <c r="H250" s="75" t="str">
        <f t="shared" ca="1" si="28"/>
        <v/>
      </c>
      <c r="I250" s="75" t="str">
        <f t="shared" ca="1" si="29"/>
        <v/>
      </c>
    </row>
    <row r="251" spans="2:9" ht="15.75" thickBot="1" x14ac:dyDescent="0.3">
      <c r="B251" s="72" t="str">
        <f t="shared" ca="1" si="31"/>
        <v/>
      </c>
      <c r="C251" s="73" t="str">
        <f t="shared" ca="1" si="25"/>
        <v/>
      </c>
      <c r="D251" s="76" t="str">
        <f t="shared" ca="1" si="26"/>
        <v/>
      </c>
      <c r="E251" s="74">
        <f t="shared" ca="1" si="30"/>
        <v>0</v>
      </c>
      <c r="F251" s="76"/>
      <c r="G251" s="75" t="str">
        <f t="shared" ca="1" si="27"/>
        <v/>
      </c>
      <c r="H251" s="75" t="str">
        <f t="shared" ca="1" si="28"/>
        <v/>
      </c>
      <c r="I251" s="75" t="str">
        <f t="shared" ca="1" si="29"/>
        <v/>
      </c>
    </row>
    <row r="252" spans="2:9" ht="15.75" thickBot="1" x14ac:dyDescent="0.3">
      <c r="B252" s="72" t="str">
        <f t="shared" ca="1" si="31"/>
        <v/>
      </c>
      <c r="C252" s="73" t="str">
        <f t="shared" ca="1" si="25"/>
        <v/>
      </c>
      <c r="D252" s="76" t="str">
        <f t="shared" ca="1" si="26"/>
        <v/>
      </c>
      <c r="E252" s="74">
        <f t="shared" ca="1" si="30"/>
        <v>0</v>
      </c>
      <c r="F252" s="76"/>
      <c r="G252" s="75" t="str">
        <f t="shared" ca="1" si="27"/>
        <v/>
      </c>
      <c r="H252" s="75" t="str">
        <f t="shared" ca="1" si="28"/>
        <v/>
      </c>
      <c r="I252" s="75" t="str">
        <f t="shared" ca="1" si="29"/>
        <v/>
      </c>
    </row>
    <row r="253" spans="2:9" ht="15.75" thickBot="1" x14ac:dyDescent="0.3">
      <c r="B253" s="72" t="str">
        <f t="shared" ca="1" si="31"/>
        <v/>
      </c>
      <c r="C253" s="73" t="str">
        <f t="shared" ca="1" si="25"/>
        <v/>
      </c>
      <c r="D253" s="76" t="str">
        <f t="shared" ca="1" si="26"/>
        <v/>
      </c>
      <c r="E253" s="74">
        <f t="shared" ca="1" si="30"/>
        <v>0</v>
      </c>
      <c r="F253" s="76"/>
      <c r="G253" s="75" t="str">
        <f t="shared" ca="1" si="27"/>
        <v/>
      </c>
      <c r="H253" s="75" t="str">
        <f t="shared" ca="1" si="28"/>
        <v/>
      </c>
      <c r="I253" s="75" t="str">
        <f t="shared" ca="1" si="29"/>
        <v/>
      </c>
    </row>
    <row r="254" spans="2:9" ht="15.75" thickBot="1" x14ac:dyDescent="0.3">
      <c r="B254" s="72" t="str">
        <f t="shared" ca="1" si="31"/>
        <v/>
      </c>
      <c r="C254" s="73" t="str">
        <f t="shared" ca="1" si="25"/>
        <v/>
      </c>
      <c r="D254" s="76" t="str">
        <f t="shared" ca="1" si="26"/>
        <v/>
      </c>
      <c r="E254" s="74">
        <f t="shared" ca="1" si="30"/>
        <v>0</v>
      </c>
      <c r="F254" s="76"/>
      <c r="G254" s="75" t="str">
        <f t="shared" ca="1" si="27"/>
        <v/>
      </c>
      <c r="H254" s="75" t="str">
        <f t="shared" ca="1" si="28"/>
        <v/>
      </c>
      <c r="I254" s="75" t="str">
        <f t="shared" ca="1" si="29"/>
        <v/>
      </c>
    </row>
    <row r="255" spans="2:9" ht="15.75" thickBot="1" x14ac:dyDescent="0.3">
      <c r="B255" s="72" t="str">
        <f t="shared" ca="1" si="31"/>
        <v/>
      </c>
      <c r="C255" s="73" t="str">
        <f t="shared" ca="1" si="25"/>
        <v/>
      </c>
      <c r="D255" s="76" t="str">
        <f t="shared" ca="1" si="26"/>
        <v/>
      </c>
      <c r="E255" s="74">
        <f t="shared" ca="1" si="30"/>
        <v>0</v>
      </c>
      <c r="F255" s="76"/>
      <c r="G255" s="75" t="str">
        <f t="shared" ca="1" si="27"/>
        <v/>
      </c>
      <c r="H255" s="75" t="str">
        <f t="shared" ca="1" si="28"/>
        <v/>
      </c>
      <c r="I255" s="75" t="str">
        <f t="shared" ca="1" si="29"/>
        <v/>
      </c>
    </row>
    <row r="256" spans="2:9" ht="15.75" thickBot="1" x14ac:dyDescent="0.3">
      <c r="B256" s="72" t="str">
        <f t="shared" ca="1" si="31"/>
        <v/>
      </c>
      <c r="C256" s="73" t="str">
        <f t="shared" ca="1" si="25"/>
        <v/>
      </c>
      <c r="D256" s="76" t="str">
        <f t="shared" ca="1" si="26"/>
        <v/>
      </c>
      <c r="E256" s="74">
        <f t="shared" ca="1" si="30"/>
        <v>0</v>
      </c>
      <c r="F256" s="76"/>
      <c r="G256" s="75" t="str">
        <f t="shared" ca="1" si="27"/>
        <v/>
      </c>
      <c r="H256" s="75" t="str">
        <f t="shared" ca="1" si="28"/>
        <v/>
      </c>
      <c r="I256" s="75" t="str">
        <f t="shared" ca="1" si="29"/>
        <v/>
      </c>
    </row>
    <row r="257" spans="2:9" ht="15.75" thickBot="1" x14ac:dyDescent="0.3">
      <c r="B257" s="72" t="str">
        <f t="shared" ca="1" si="31"/>
        <v/>
      </c>
      <c r="C257" s="73" t="str">
        <f t="shared" ca="1" si="25"/>
        <v/>
      </c>
      <c r="D257" s="76" t="str">
        <f t="shared" ca="1" si="26"/>
        <v/>
      </c>
      <c r="E257" s="74">
        <f t="shared" ca="1" si="30"/>
        <v>0</v>
      </c>
      <c r="F257" s="76"/>
      <c r="G257" s="75" t="str">
        <f t="shared" ca="1" si="27"/>
        <v/>
      </c>
      <c r="H257" s="75" t="str">
        <f t="shared" ca="1" si="28"/>
        <v/>
      </c>
      <c r="I257" s="75" t="str">
        <f t="shared" ca="1" si="29"/>
        <v/>
      </c>
    </row>
    <row r="258" spans="2:9" ht="15.75" thickBot="1" x14ac:dyDescent="0.3">
      <c r="B258" s="72" t="str">
        <f t="shared" ca="1" si="31"/>
        <v/>
      </c>
      <c r="C258" s="73" t="str">
        <f t="shared" ca="1" si="25"/>
        <v/>
      </c>
      <c r="D258" s="76" t="str">
        <f t="shared" ca="1" si="26"/>
        <v/>
      </c>
      <c r="E258" s="74">
        <f t="shared" ca="1" si="30"/>
        <v>0</v>
      </c>
      <c r="F258" s="76"/>
      <c r="G258" s="75" t="str">
        <f t="shared" ca="1" si="27"/>
        <v/>
      </c>
      <c r="H258" s="75" t="str">
        <f t="shared" ca="1" si="28"/>
        <v/>
      </c>
      <c r="I258" s="75" t="str">
        <f t="shared" ca="1" si="29"/>
        <v/>
      </c>
    </row>
    <row r="259" spans="2:9" ht="15.75" thickBot="1" x14ac:dyDescent="0.3">
      <c r="B259" s="72" t="str">
        <f t="shared" ca="1" si="31"/>
        <v/>
      </c>
      <c r="C259" s="73" t="str">
        <f t="shared" ca="1" si="25"/>
        <v/>
      </c>
      <c r="D259" s="76" t="str">
        <f t="shared" ca="1" si="26"/>
        <v/>
      </c>
      <c r="E259" s="74">
        <f t="shared" ca="1" si="30"/>
        <v>0</v>
      </c>
      <c r="F259" s="76"/>
      <c r="G259" s="75" t="str">
        <f t="shared" ca="1" si="27"/>
        <v/>
      </c>
      <c r="H259" s="75" t="str">
        <f t="shared" ca="1" si="28"/>
        <v/>
      </c>
      <c r="I259" s="75" t="str">
        <f t="shared" ca="1" si="29"/>
        <v/>
      </c>
    </row>
    <row r="260" spans="2:9" ht="15.75" thickBot="1" x14ac:dyDescent="0.3">
      <c r="B260" s="72" t="str">
        <f t="shared" ca="1" si="31"/>
        <v/>
      </c>
      <c r="C260" s="73" t="str">
        <f t="shared" ca="1" si="25"/>
        <v/>
      </c>
      <c r="D260" s="76" t="str">
        <f t="shared" ca="1" si="26"/>
        <v/>
      </c>
      <c r="E260" s="74">
        <f t="shared" ca="1" si="30"/>
        <v>0</v>
      </c>
      <c r="F260" s="76"/>
      <c r="G260" s="75" t="str">
        <f t="shared" ca="1" si="27"/>
        <v/>
      </c>
      <c r="H260" s="75" t="str">
        <f t="shared" ca="1" si="28"/>
        <v/>
      </c>
      <c r="I260" s="75" t="str">
        <f t="shared" ca="1" si="29"/>
        <v/>
      </c>
    </row>
    <row r="261" spans="2:9" ht="15.75" thickBot="1" x14ac:dyDescent="0.3">
      <c r="B261" s="72" t="str">
        <f t="shared" ca="1" si="31"/>
        <v/>
      </c>
      <c r="C261" s="73" t="str">
        <f t="shared" ca="1" si="25"/>
        <v/>
      </c>
      <c r="D261" s="76" t="str">
        <f t="shared" ca="1" si="26"/>
        <v/>
      </c>
      <c r="E261" s="74">
        <f t="shared" ca="1" si="30"/>
        <v>0</v>
      </c>
      <c r="F261" s="76"/>
      <c r="G261" s="75" t="str">
        <f t="shared" ca="1" si="27"/>
        <v/>
      </c>
      <c r="H261" s="75" t="str">
        <f t="shared" ca="1" si="28"/>
        <v/>
      </c>
      <c r="I261" s="75" t="str">
        <f t="shared" ca="1" si="29"/>
        <v/>
      </c>
    </row>
    <row r="262" spans="2:9" ht="15.75" thickBot="1" x14ac:dyDescent="0.3">
      <c r="B262" s="72" t="str">
        <f t="shared" ca="1" si="31"/>
        <v/>
      </c>
      <c r="C262" s="73" t="str">
        <f t="shared" ca="1" si="25"/>
        <v/>
      </c>
      <c r="D262" s="76" t="str">
        <f t="shared" ca="1" si="26"/>
        <v/>
      </c>
      <c r="E262" s="74">
        <f t="shared" ca="1" si="30"/>
        <v>0</v>
      </c>
      <c r="F262" s="76"/>
      <c r="G262" s="75" t="str">
        <f t="shared" ca="1" si="27"/>
        <v/>
      </c>
      <c r="H262" s="75" t="str">
        <f t="shared" ca="1" si="28"/>
        <v/>
      </c>
      <c r="I262" s="75" t="str">
        <f t="shared" ca="1" si="29"/>
        <v/>
      </c>
    </row>
    <row r="263" spans="2:9" ht="15.75" thickBot="1" x14ac:dyDescent="0.3">
      <c r="B263" s="72" t="str">
        <f t="shared" ca="1" si="31"/>
        <v/>
      </c>
      <c r="C263" s="73" t="str">
        <f t="shared" ca="1" si="25"/>
        <v/>
      </c>
      <c r="D263" s="76" t="str">
        <f t="shared" ca="1" si="26"/>
        <v/>
      </c>
      <c r="E263" s="74">
        <f t="shared" ca="1" si="30"/>
        <v>0</v>
      </c>
      <c r="F263" s="76"/>
      <c r="G263" s="75" t="str">
        <f t="shared" ca="1" si="27"/>
        <v/>
      </c>
      <c r="H263" s="75" t="str">
        <f t="shared" ca="1" si="28"/>
        <v/>
      </c>
      <c r="I263" s="75" t="str">
        <f t="shared" ca="1" si="29"/>
        <v/>
      </c>
    </row>
    <row r="264" spans="2:9" ht="15.75" thickBot="1" x14ac:dyDescent="0.3">
      <c r="B264" s="72" t="str">
        <f t="shared" ca="1" si="31"/>
        <v/>
      </c>
      <c r="C264" s="73" t="str">
        <f t="shared" ca="1" si="25"/>
        <v/>
      </c>
      <c r="D264" s="76" t="str">
        <f t="shared" ca="1" si="26"/>
        <v/>
      </c>
      <c r="E264" s="74">
        <f t="shared" ca="1" si="30"/>
        <v>0</v>
      </c>
      <c r="F264" s="76"/>
      <c r="G264" s="75" t="str">
        <f t="shared" ca="1" si="27"/>
        <v/>
      </c>
      <c r="H264" s="75" t="str">
        <f t="shared" ca="1" si="28"/>
        <v/>
      </c>
      <c r="I264" s="75" t="str">
        <f t="shared" ca="1" si="29"/>
        <v/>
      </c>
    </row>
    <row r="265" spans="2:9" ht="15.75" thickBot="1" x14ac:dyDescent="0.3">
      <c r="B265" s="72" t="str">
        <f t="shared" ca="1" si="31"/>
        <v/>
      </c>
      <c r="C265" s="73" t="str">
        <f t="shared" ca="1" si="25"/>
        <v/>
      </c>
      <c r="D265" s="76" t="str">
        <f t="shared" ca="1" si="26"/>
        <v/>
      </c>
      <c r="E265" s="74">
        <f t="shared" ca="1" si="30"/>
        <v>0</v>
      </c>
      <c r="F265" s="76"/>
      <c r="G265" s="75" t="str">
        <f t="shared" ca="1" si="27"/>
        <v/>
      </c>
      <c r="H265" s="75" t="str">
        <f t="shared" ca="1" si="28"/>
        <v/>
      </c>
      <c r="I265" s="75" t="str">
        <f t="shared" ca="1" si="29"/>
        <v/>
      </c>
    </row>
    <row r="266" spans="2:9" ht="15.75" thickBot="1" x14ac:dyDescent="0.3">
      <c r="B266" s="72" t="str">
        <f t="shared" ca="1" si="31"/>
        <v/>
      </c>
      <c r="C266" s="73" t="str">
        <f t="shared" ca="1" si="25"/>
        <v/>
      </c>
      <c r="D266" s="76" t="str">
        <f t="shared" ca="1" si="26"/>
        <v/>
      </c>
      <c r="E266" s="74">
        <f t="shared" ca="1" si="30"/>
        <v>0</v>
      </c>
      <c r="F266" s="76"/>
      <c r="G266" s="75" t="str">
        <f t="shared" ca="1" si="27"/>
        <v/>
      </c>
      <c r="H266" s="75" t="str">
        <f t="shared" ca="1" si="28"/>
        <v/>
      </c>
      <c r="I266" s="75" t="str">
        <f t="shared" ca="1" si="29"/>
        <v/>
      </c>
    </row>
    <row r="267" spans="2:9" ht="15.75" thickBot="1" x14ac:dyDescent="0.3">
      <c r="B267" s="72" t="str">
        <f t="shared" ca="1" si="31"/>
        <v/>
      </c>
      <c r="C267" s="73" t="str">
        <f t="shared" ca="1" si="25"/>
        <v/>
      </c>
      <c r="D267" s="76" t="str">
        <f t="shared" ca="1" si="26"/>
        <v/>
      </c>
      <c r="E267" s="74">
        <f t="shared" ca="1" si="30"/>
        <v>0</v>
      </c>
      <c r="F267" s="76"/>
      <c r="G267" s="75" t="str">
        <f t="shared" ca="1" si="27"/>
        <v/>
      </c>
      <c r="H267" s="75" t="str">
        <f t="shared" ca="1" si="28"/>
        <v/>
      </c>
      <c r="I267" s="75" t="str">
        <f t="shared" ca="1" si="29"/>
        <v/>
      </c>
    </row>
    <row r="268" spans="2:9" ht="15.75" thickBot="1" x14ac:dyDescent="0.3">
      <c r="B268" s="72" t="str">
        <f t="shared" ca="1" si="31"/>
        <v/>
      </c>
      <c r="C268" s="73" t="str">
        <f t="shared" ca="1" si="25"/>
        <v/>
      </c>
      <c r="D268" s="76" t="str">
        <f t="shared" ca="1" si="26"/>
        <v/>
      </c>
      <c r="E268" s="74">
        <f t="shared" ca="1" si="30"/>
        <v>0</v>
      </c>
      <c r="F268" s="76"/>
      <c r="G268" s="75" t="str">
        <f t="shared" ca="1" si="27"/>
        <v/>
      </c>
      <c r="H268" s="75" t="str">
        <f t="shared" ca="1" si="28"/>
        <v/>
      </c>
      <c r="I268" s="75" t="str">
        <f t="shared" ca="1" si="29"/>
        <v/>
      </c>
    </row>
    <row r="269" spans="2:9" ht="15.75" thickBot="1" x14ac:dyDescent="0.3">
      <c r="B269" s="72" t="str">
        <f t="shared" ca="1" si="31"/>
        <v/>
      </c>
      <c r="C269" s="73" t="str">
        <f t="shared" ca="1" si="25"/>
        <v/>
      </c>
      <c r="D269" s="76" t="str">
        <f t="shared" ca="1" si="26"/>
        <v/>
      </c>
      <c r="E269" s="74">
        <f t="shared" ca="1" si="30"/>
        <v>0</v>
      </c>
      <c r="F269" s="76"/>
      <c r="G269" s="75" t="str">
        <f t="shared" ca="1" si="27"/>
        <v/>
      </c>
      <c r="H269" s="75" t="str">
        <f t="shared" ca="1" si="28"/>
        <v/>
      </c>
      <c r="I269" s="75" t="str">
        <f t="shared" ca="1" si="29"/>
        <v/>
      </c>
    </row>
    <row r="270" spans="2:9" ht="15.75" thickBot="1" x14ac:dyDescent="0.3">
      <c r="B270" s="72" t="str">
        <f t="shared" ca="1" si="31"/>
        <v/>
      </c>
      <c r="C270" s="73" t="str">
        <f t="shared" ca="1" si="25"/>
        <v/>
      </c>
      <c r="D270" s="76" t="str">
        <f t="shared" ca="1" si="26"/>
        <v/>
      </c>
      <c r="E270" s="74">
        <f t="shared" ca="1" si="30"/>
        <v>0</v>
      </c>
      <c r="F270" s="76"/>
      <c r="G270" s="75" t="str">
        <f t="shared" ca="1" si="27"/>
        <v/>
      </c>
      <c r="H270" s="75" t="str">
        <f t="shared" ca="1" si="28"/>
        <v/>
      </c>
      <c r="I270" s="75" t="str">
        <f t="shared" ca="1" si="29"/>
        <v/>
      </c>
    </row>
    <row r="271" spans="2:9" ht="15.75" thickBot="1" x14ac:dyDescent="0.3">
      <c r="B271" s="72" t="str">
        <f t="shared" ca="1" si="31"/>
        <v/>
      </c>
      <c r="C271" s="73" t="str">
        <f t="shared" ca="1" si="25"/>
        <v/>
      </c>
      <c r="D271" s="76" t="str">
        <f t="shared" ca="1" si="26"/>
        <v/>
      </c>
      <c r="E271" s="74">
        <f t="shared" ca="1" si="30"/>
        <v>0</v>
      </c>
      <c r="F271" s="76"/>
      <c r="G271" s="75" t="str">
        <f t="shared" ca="1" si="27"/>
        <v/>
      </c>
      <c r="H271" s="75" t="str">
        <f t="shared" ca="1" si="28"/>
        <v/>
      </c>
      <c r="I271" s="75" t="str">
        <f t="shared" ca="1" si="29"/>
        <v/>
      </c>
    </row>
    <row r="272" spans="2:9" ht="15.75" thickBot="1" x14ac:dyDescent="0.3">
      <c r="B272" s="72" t="str">
        <f t="shared" ca="1" si="31"/>
        <v/>
      </c>
      <c r="C272" s="73" t="str">
        <f t="shared" ca="1" si="25"/>
        <v/>
      </c>
      <c r="D272" s="76" t="str">
        <f t="shared" ca="1" si="26"/>
        <v/>
      </c>
      <c r="E272" s="74">
        <f t="shared" ca="1" si="30"/>
        <v>0</v>
      </c>
      <c r="F272" s="76"/>
      <c r="G272" s="75" t="str">
        <f t="shared" ca="1" si="27"/>
        <v/>
      </c>
      <c r="H272" s="75" t="str">
        <f t="shared" ca="1" si="28"/>
        <v/>
      </c>
      <c r="I272" s="75" t="str">
        <f t="shared" ca="1" si="29"/>
        <v/>
      </c>
    </row>
    <row r="273" spans="2:9" ht="15.75" thickBot="1" x14ac:dyDescent="0.3">
      <c r="B273" s="72" t="str">
        <f t="shared" ca="1" si="31"/>
        <v/>
      </c>
      <c r="C273" s="73" t="str">
        <f t="shared" ca="1" si="25"/>
        <v/>
      </c>
      <c r="D273" s="76" t="str">
        <f t="shared" ca="1" si="26"/>
        <v/>
      </c>
      <c r="E273" s="74">
        <f t="shared" ca="1" si="30"/>
        <v>0</v>
      </c>
      <c r="F273" s="76"/>
      <c r="G273" s="75" t="str">
        <f t="shared" ca="1" si="27"/>
        <v/>
      </c>
      <c r="H273" s="75" t="str">
        <f t="shared" ca="1" si="28"/>
        <v/>
      </c>
      <c r="I273" s="75" t="str">
        <f t="shared" ca="1" si="29"/>
        <v/>
      </c>
    </row>
    <row r="274" spans="2:9" ht="15.75" thickBot="1" x14ac:dyDescent="0.3">
      <c r="B274" s="72" t="str">
        <f t="shared" ca="1" si="31"/>
        <v/>
      </c>
      <c r="C274" s="73" t="str">
        <f t="shared" ca="1" si="25"/>
        <v/>
      </c>
      <c r="D274" s="76" t="str">
        <f t="shared" ca="1" si="26"/>
        <v/>
      </c>
      <c r="E274" s="74">
        <f t="shared" ca="1" si="30"/>
        <v>0</v>
      </c>
      <c r="F274" s="76"/>
      <c r="G274" s="75" t="str">
        <f t="shared" ca="1" si="27"/>
        <v/>
      </c>
      <c r="H274" s="75" t="str">
        <f t="shared" ca="1" si="28"/>
        <v/>
      </c>
      <c r="I274" s="75" t="str">
        <f t="shared" ca="1" si="29"/>
        <v/>
      </c>
    </row>
    <row r="275" spans="2:9" ht="15.75" thickBot="1" x14ac:dyDescent="0.3">
      <c r="B275" s="72" t="str">
        <f t="shared" ca="1" si="31"/>
        <v/>
      </c>
      <c r="C275" s="73" t="str">
        <f t="shared" ca="1" si="25"/>
        <v/>
      </c>
      <c r="D275" s="76" t="str">
        <f t="shared" ca="1" si="26"/>
        <v/>
      </c>
      <c r="E275" s="74">
        <f t="shared" ca="1" si="30"/>
        <v>0</v>
      </c>
      <c r="F275" s="76"/>
      <c r="G275" s="75" t="str">
        <f t="shared" ca="1" si="27"/>
        <v/>
      </c>
      <c r="H275" s="75" t="str">
        <f t="shared" ca="1" si="28"/>
        <v/>
      </c>
      <c r="I275" s="75" t="str">
        <f t="shared" ca="1" si="29"/>
        <v/>
      </c>
    </row>
    <row r="276" spans="2:9" ht="15.75" thickBot="1" x14ac:dyDescent="0.3">
      <c r="B276" s="72" t="str">
        <f t="shared" ca="1" si="31"/>
        <v/>
      </c>
      <c r="C276" s="73" t="str">
        <f t="shared" ca="1" si="25"/>
        <v/>
      </c>
      <c r="D276" s="76" t="str">
        <f t="shared" ca="1" si="26"/>
        <v/>
      </c>
      <c r="E276" s="74">
        <f t="shared" ca="1" si="30"/>
        <v>0</v>
      </c>
      <c r="F276" s="76"/>
      <c r="G276" s="75" t="str">
        <f t="shared" ca="1" si="27"/>
        <v/>
      </c>
      <c r="H276" s="75" t="str">
        <f t="shared" ca="1" si="28"/>
        <v/>
      </c>
      <c r="I276" s="75" t="str">
        <f t="shared" ca="1" si="29"/>
        <v/>
      </c>
    </row>
    <row r="277" spans="2:9" ht="15.75" thickBot="1" x14ac:dyDescent="0.3">
      <c r="B277" s="72" t="str">
        <f t="shared" ca="1" si="31"/>
        <v/>
      </c>
      <c r="C277" s="73" t="str">
        <f t="shared" ca="1" si="25"/>
        <v/>
      </c>
      <c r="D277" s="76" t="str">
        <f t="shared" ca="1" si="26"/>
        <v/>
      </c>
      <c r="E277" s="74">
        <f t="shared" ca="1" si="30"/>
        <v>0</v>
      </c>
      <c r="F277" s="76"/>
      <c r="G277" s="75" t="str">
        <f t="shared" ca="1" si="27"/>
        <v/>
      </c>
      <c r="H277" s="75" t="str">
        <f t="shared" ca="1" si="28"/>
        <v/>
      </c>
      <c r="I277" s="75" t="str">
        <f t="shared" ca="1" si="29"/>
        <v/>
      </c>
    </row>
    <row r="278" spans="2:9" ht="15.75" thickBot="1" x14ac:dyDescent="0.3">
      <c r="B278" s="72" t="str">
        <f t="shared" ca="1" si="31"/>
        <v/>
      </c>
      <c r="C278" s="73" t="str">
        <f t="shared" ca="1" si="25"/>
        <v/>
      </c>
      <c r="D278" s="76" t="str">
        <f t="shared" ca="1" si="26"/>
        <v/>
      </c>
      <c r="E278" s="74">
        <f t="shared" ca="1" si="30"/>
        <v>0</v>
      </c>
      <c r="F278" s="76"/>
      <c r="G278" s="75" t="str">
        <f t="shared" ca="1" si="27"/>
        <v/>
      </c>
      <c r="H278" s="75" t="str">
        <f t="shared" ca="1" si="28"/>
        <v/>
      </c>
      <c r="I278" s="75" t="str">
        <f t="shared" ca="1" si="29"/>
        <v/>
      </c>
    </row>
    <row r="279" spans="2:9" ht="15.75" thickBot="1" x14ac:dyDescent="0.3">
      <c r="B279" s="72" t="str">
        <f t="shared" ca="1" si="31"/>
        <v/>
      </c>
      <c r="C279" s="73" t="str">
        <f t="shared" ca="1" si="25"/>
        <v/>
      </c>
      <c r="D279" s="76" t="str">
        <f t="shared" ca="1" si="26"/>
        <v/>
      </c>
      <c r="E279" s="74">
        <f t="shared" ca="1" si="30"/>
        <v>0</v>
      </c>
      <c r="F279" s="76"/>
      <c r="G279" s="75" t="str">
        <f t="shared" ca="1" si="27"/>
        <v/>
      </c>
      <c r="H279" s="75" t="str">
        <f t="shared" ca="1" si="28"/>
        <v/>
      </c>
      <c r="I279" s="75" t="str">
        <f t="shared" ca="1" si="29"/>
        <v/>
      </c>
    </row>
    <row r="280" spans="2:9" ht="15.75" thickBot="1" x14ac:dyDescent="0.3">
      <c r="B280" s="72" t="str">
        <f t="shared" ca="1" si="31"/>
        <v/>
      </c>
      <c r="C280" s="73" t="str">
        <f t="shared" ref="C280:C343" ca="1" si="32">IF($E$10="End of the Period",IF(B280="","",IF(OR(payment_frequency="Weekly",payment_frequency="Bi-weekly",payment_frequency="Semi-monthly"),first_payment_date+B280*VLOOKUP(payment_frequency,periodic_table,2,0),EDATE(first_payment_date,B280*VLOOKUP(payment_frequency,periodic_table,2,0)))),IF(B280="","",IF(OR(payment_frequency="Weekly",payment_frequency="Bi-weekly",payment_frequency="Semi-monthly"),first_payment_date+(B280-1)*VLOOKUP(payment_frequency,periodic_table,2,0),EDATE(first_payment_date,(B280-1)*VLOOKUP(payment_frequency,periodic_table,2,0)))))</f>
        <v/>
      </c>
      <c r="D280" s="76" t="str">
        <f t="shared" ref="D280:D343" ca="1" si="33">IF(B280="","",IF(I279&lt;payment,I279*(1+rate),payment))</f>
        <v/>
      </c>
      <c r="E280" s="74">
        <f t="shared" ca="1" si="30"/>
        <v>0</v>
      </c>
      <c r="F280" s="76"/>
      <c r="G280" s="75" t="str">
        <f t="shared" ref="G280:G343" ca="1" si="34">IF(AND(payment_type=1,B280=1),0,IF(B280="","",I279*rate))</f>
        <v/>
      </c>
      <c r="H280" s="75" t="str">
        <f t="shared" ca="1" si="28"/>
        <v/>
      </c>
      <c r="I280" s="75" t="str">
        <f t="shared" ca="1" si="29"/>
        <v/>
      </c>
    </row>
    <row r="281" spans="2:9" ht="15.75" thickBot="1" x14ac:dyDescent="0.3">
      <c r="B281" s="72" t="str">
        <f t="shared" ca="1" si="31"/>
        <v/>
      </c>
      <c r="C281" s="73" t="str">
        <f t="shared" ca="1" si="32"/>
        <v/>
      </c>
      <c r="D281" s="76" t="str">
        <f t="shared" ca="1" si="33"/>
        <v/>
      </c>
      <c r="E281" s="74">
        <f t="shared" ca="1" si="30"/>
        <v>0</v>
      </c>
      <c r="F281" s="76"/>
      <c r="G281" s="75" t="str">
        <f t="shared" ca="1" si="34"/>
        <v/>
      </c>
      <c r="H281" s="75" t="str">
        <f t="shared" ref="H281:H344" ca="1" si="35">IF(B281="","",D281-G281+E281+F281)</f>
        <v/>
      </c>
      <c r="I281" s="75" t="str">
        <f t="shared" ref="I281:I344" ca="1" si="36">IFERROR(IF(H281&lt;=0,"",I280-H281),"")</f>
        <v/>
      </c>
    </row>
    <row r="282" spans="2:9" ht="15.75" thickBot="1" x14ac:dyDescent="0.3">
      <c r="B282" s="72" t="str">
        <f t="shared" ca="1" si="31"/>
        <v/>
      </c>
      <c r="C282" s="73" t="str">
        <f t="shared" ca="1" si="32"/>
        <v/>
      </c>
      <c r="D282" s="76" t="str">
        <f t="shared" ca="1" si="33"/>
        <v/>
      </c>
      <c r="E282" s="74">
        <f t="shared" ca="1" si="30"/>
        <v>0</v>
      </c>
      <c r="F282" s="76"/>
      <c r="G282" s="75" t="str">
        <f t="shared" ca="1" si="34"/>
        <v/>
      </c>
      <c r="H282" s="75" t="str">
        <f t="shared" ca="1" si="35"/>
        <v/>
      </c>
      <c r="I282" s="75" t="str">
        <f t="shared" ca="1" si="36"/>
        <v/>
      </c>
    </row>
    <row r="283" spans="2:9" ht="15.75" thickBot="1" x14ac:dyDescent="0.3">
      <c r="B283" s="72" t="str">
        <f t="shared" ca="1" si="31"/>
        <v/>
      </c>
      <c r="C283" s="73" t="str">
        <f t="shared" ca="1" si="32"/>
        <v/>
      </c>
      <c r="D283" s="76" t="str">
        <f t="shared" ca="1" si="33"/>
        <v/>
      </c>
      <c r="E283" s="74">
        <f t="shared" ca="1" si="30"/>
        <v>0</v>
      </c>
      <c r="F283" s="76"/>
      <c r="G283" s="75" t="str">
        <f t="shared" ca="1" si="34"/>
        <v/>
      </c>
      <c r="H283" s="75" t="str">
        <f t="shared" ca="1" si="35"/>
        <v/>
      </c>
      <c r="I283" s="75" t="str">
        <f t="shared" ca="1" si="36"/>
        <v/>
      </c>
    </row>
    <row r="284" spans="2:9" ht="15.75" thickBot="1" x14ac:dyDescent="0.3">
      <c r="B284" s="72" t="str">
        <f t="shared" ca="1" si="31"/>
        <v/>
      </c>
      <c r="C284" s="73" t="str">
        <f t="shared" ca="1" si="32"/>
        <v/>
      </c>
      <c r="D284" s="76" t="str">
        <f t="shared" ca="1" si="33"/>
        <v/>
      </c>
      <c r="E284" s="74">
        <f t="shared" ca="1" si="30"/>
        <v>0</v>
      </c>
      <c r="F284" s="76"/>
      <c r="G284" s="75" t="str">
        <f t="shared" ca="1" si="34"/>
        <v/>
      </c>
      <c r="H284" s="75" t="str">
        <f t="shared" ca="1" si="35"/>
        <v/>
      </c>
      <c r="I284" s="75" t="str">
        <f t="shared" ca="1" si="36"/>
        <v/>
      </c>
    </row>
    <row r="285" spans="2:9" ht="15.75" thickBot="1" x14ac:dyDescent="0.3">
      <c r="B285" s="72" t="str">
        <f t="shared" ca="1" si="31"/>
        <v/>
      </c>
      <c r="C285" s="73" t="str">
        <f t="shared" ca="1" si="32"/>
        <v/>
      </c>
      <c r="D285" s="76" t="str">
        <f t="shared" ca="1" si="33"/>
        <v/>
      </c>
      <c r="E285" s="74">
        <f t="shared" ca="1" si="30"/>
        <v>0</v>
      </c>
      <c r="F285" s="76"/>
      <c r="G285" s="75" t="str">
        <f t="shared" ca="1" si="34"/>
        <v/>
      </c>
      <c r="H285" s="75" t="str">
        <f t="shared" ca="1" si="35"/>
        <v/>
      </c>
      <c r="I285" s="75" t="str">
        <f t="shared" ca="1" si="36"/>
        <v/>
      </c>
    </row>
    <row r="286" spans="2:9" ht="15.75" thickBot="1" x14ac:dyDescent="0.3">
      <c r="B286" s="72" t="str">
        <f t="shared" ca="1" si="31"/>
        <v/>
      </c>
      <c r="C286" s="73" t="str">
        <f t="shared" ca="1" si="32"/>
        <v/>
      </c>
      <c r="D286" s="76" t="str">
        <f t="shared" ca="1" si="33"/>
        <v/>
      </c>
      <c r="E286" s="74">
        <f t="shared" ca="1" si="30"/>
        <v>0</v>
      </c>
      <c r="F286" s="76"/>
      <c r="G286" s="75" t="str">
        <f t="shared" ca="1" si="34"/>
        <v/>
      </c>
      <c r="H286" s="75" t="str">
        <f t="shared" ca="1" si="35"/>
        <v/>
      </c>
      <c r="I286" s="75" t="str">
        <f t="shared" ca="1" si="36"/>
        <v/>
      </c>
    </row>
    <row r="287" spans="2:9" ht="15.75" thickBot="1" x14ac:dyDescent="0.3">
      <c r="B287" s="72" t="str">
        <f t="shared" ca="1" si="31"/>
        <v/>
      </c>
      <c r="C287" s="73" t="str">
        <f t="shared" ca="1" si="32"/>
        <v/>
      </c>
      <c r="D287" s="76" t="str">
        <f t="shared" ca="1" si="33"/>
        <v/>
      </c>
      <c r="E287" s="74">
        <f t="shared" ca="1" si="30"/>
        <v>0</v>
      </c>
      <c r="F287" s="76"/>
      <c r="G287" s="75" t="str">
        <f t="shared" ca="1" si="34"/>
        <v/>
      </c>
      <c r="H287" s="75" t="str">
        <f t="shared" ca="1" si="35"/>
        <v/>
      </c>
      <c r="I287" s="75" t="str">
        <f t="shared" ca="1" si="36"/>
        <v/>
      </c>
    </row>
    <row r="288" spans="2:9" ht="15.75" thickBot="1" x14ac:dyDescent="0.3">
      <c r="B288" s="72" t="str">
        <f t="shared" ca="1" si="31"/>
        <v/>
      </c>
      <c r="C288" s="73" t="str">
        <f t="shared" ca="1" si="32"/>
        <v/>
      </c>
      <c r="D288" s="76" t="str">
        <f t="shared" ca="1" si="33"/>
        <v/>
      </c>
      <c r="E288" s="74">
        <f t="shared" ca="1" si="30"/>
        <v>0</v>
      </c>
      <c r="F288" s="76"/>
      <c r="G288" s="75" t="str">
        <f t="shared" ca="1" si="34"/>
        <v/>
      </c>
      <c r="H288" s="75" t="str">
        <f t="shared" ca="1" si="35"/>
        <v/>
      </c>
      <c r="I288" s="75" t="str">
        <f t="shared" ca="1" si="36"/>
        <v/>
      </c>
    </row>
    <row r="289" spans="2:9" ht="15.75" thickBot="1" x14ac:dyDescent="0.3">
      <c r="B289" s="72" t="str">
        <f t="shared" ca="1" si="31"/>
        <v/>
      </c>
      <c r="C289" s="73" t="str">
        <f t="shared" ca="1" si="32"/>
        <v/>
      </c>
      <c r="D289" s="76" t="str">
        <f t="shared" ca="1" si="33"/>
        <v/>
      </c>
      <c r="E289" s="74">
        <f t="shared" ca="1" si="30"/>
        <v>0</v>
      </c>
      <c r="F289" s="76"/>
      <c r="G289" s="75" t="str">
        <f t="shared" ca="1" si="34"/>
        <v/>
      </c>
      <c r="H289" s="75" t="str">
        <f t="shared" ca="1" si="35"/>
        <v/>
      </c>
      <c r="I289" s="75" t="str">
        <f t="shared" ca="1" si="36"/>
        <v/>
      </c>
    </row>
    <row r="290" spans="2:9" ht="15.75" thickBot="1" x14ac:dyDescent="0.3">
      <c r="B290" s="72" t="str">
        <f t="shared" ca="1" si="31"/>
        <v/>
      </c>
      <c r="C290" s="73" t="str">
        <f t="shared" ca="1" si="32"/>
        <v/>
      </c>
      <c r="D290" s="76" t="str">
        <f t="shared" ca="1" si="33"/>
        <v/>
      </c>
      <c r="E290" s="74">
        <f t="shared" ca="1" si="30"/>
        <v>0</v>
      </c>
      <c r="F290" s="76"/>
      <c r="G290" s="75" t="str">
        <f t="shared" ca="1" si="34"/>
        <v/>
      </c>
      <c r="H290" s="75" t="str">
        <f t="shared" ca="1" si="35"/>
        <v/>
      </c>
      <c r="I290" s="75" t="str">
        <f t="shared" ca="1" si="36"/>
        <v/>
      </c>
    </row>
    <row r="291" spans="2:9" ht="15.75" thickBot="1" x14ac:dyDescent="0.3">
      <c r="B291" s="72" t="str">
        <f t="shared" ca="1" si="31"/>
        <v/>
      </c>
      <c r="C291" s="73" t="str">
        <f t="shared" ca="1" si="32"/>
        <v/>
      </c>
      <c r="D291" s="76" t="str">
        <f t="shared" ca="1" si="33"/>
        <v/>
      </c>
      <c r="E291" s="74">
        <f t="shared" ca="1" si="30"/>
        <v>0</v>
      </c>
      <c r="F291" s="76"/>
      <c r="G291" s="75" t="str">
        <f t="shared" ca="1" si="34"/>
        <v/>
      </c>
      <c r="H291" s="75" t="str">
        <f t="shared" ca="1" si="35"/>
        <v/>
      </c>
      <c r="I291" s="75" t="str">
        <f t="shared" ca="1" si="36"/>
        <v/>
      </c>
    </row>
    <row r="292" spans="2:9" ht="15.75" thickBot="1" x14ac:dyDescent="0.3">
      <c r="B292" s="72" t="str">
        <f t="shared" ca="1" si="31"/>
        <v/>
      </c>
      <c r="C292" s="73" t="str">
        <f t="shared" ca="1" si="32"/>
        <v/>
      </c>
      <c r="D292" s="76" t="str">
        <f t="shared" ca="1" si="33"/>
        <v/>
      </c>
      <c r="E292" s="74">
        <f t="shared" ref="E292:E355" ca="1" si="37">IFERROR(IF(I291-D292&lt;$E$13,0,IF(B292=$I$17,$E$13,IF(B292&lt;$I$17,0,IF(MOD(B292-$I$17,$E$18)=0,$E$13,0)))),0)</f>
        <v>0</v>
      </c>
      <c r="F292" s="76"/>
      <c r="G292" s="75" t="str">
        <f t="shared" ca="1" si="34"/>
        <v/>
      </c>
      <c r="H292" s="75" t="str">
        <f t="shared" ca="1" si="35"/>
        <v/>
      </c>
      <c r="I292" s="75" t="str">
        <f t="shared" ca="1" si="36"/>
        <v/>
      </c>
    </row>
    <row r="293" spans="2:9" ht="15.75" thickBot="1" x14ac:dyDescent="0.3">
      <c r="B293" s="72" t="str">
        <f t="shared" ca="1" si="31"/>
        <v/>
      </c>
      <c r="C293" s="73" t="str">
        <f t="shared" ca="1" si="32"/>
        <v/>
      </c>
      <c r="D293" s="76" t="str">
        <f t="shared" ca="1" si="33"/>
        <v/>
      </c>
      <c r="E293" s="74">
        <f t="shared" ca="1" si="37"/>
        <v>0</v>
      </c>
      <c r="F293" s="76"/>
      <c r="G293" s="75" t="str">
        <f t="shared" ca="1" si="34"/>
        <v/>
      </c>
      <c r="H293" s="75" t="str">
        <f t="shared" ca="1" si="35"/>
        <v/>
      </c>
      <c r="I293" s="75" t="str">
        <f t="shared" ca="1" si="36"/>
        <v/>
      </c>
    </row>
    <row r="294" spans="2:9" ht="15.75" thickBot="1" x14ac:dyDescent="0.3">
      <c r="B294" s="72" t="str">
        <f t="shared" ca="1" si="31"/>
        <v/>
      </c>
      <c r="C294" s="73" t="str">
        <f t="shared" ca="1" si="32"/>
        <v/>
      </c>
      <c r="D294" s="76" t="str">
        <f t="shared" ca="1" si="33"/>
        <v/>
      </c>
      <c r="E294" s="74">
        <f t="shared" ca="1" si="37"/>
        <v>0</v>
      </c>
      <c r="F294" s="76"/>
      <c r="G294" s="75" t="str">
        <f t="shared" ca="1" si="34"/>
        <v/>
      </c>
      <c r="H294" s="75" t="str">
        <f t="shared" ca="1" si="35"/>
        <v/>
      </c>
      <c r="I294" s="75" t="str">
        <f t="shared" ca="1" si="36"/>
        <v/>
      </c>
    </row>
    <row r="295" spans="2:9" ht="15.75" thickBot="1" x14ac:dyDescent="0.3">
      <c r="B295" s="72" t="str">
        <f t="shared" ca="1" si="31"/>
        <v/>
      </c>
      <c r="C295" s="73" t="str">
        <f t="shared" ca="1" si="32"/>
        <v/>
      </c>
      <c r="D295" s="76" t="str">
        <f t="shared" ca="1" si="33"/>
        <v/>
      </c>
      <c r="E295" s="74">
        <f t="shared" ca="1" si="37"/>
        <v>0</v>
      </c>
      <c r="F295" s="76"/>
      <c r="G295" s="75" t="str">
        <f t="shared" ca="1" si="34"/>
        <v/>
      </c>
      <c r="H295" s="75" t="str">
        <f t="shared" ca="1" si="35"/>
        <v/>
      </c>
      <c r="I295" s="75" t="str">
        <f t="shared" ca="1" si="36"/>
        <v/>
      </c>
    </row>
    <row r="296" spans="2:9" ht="15.75" thickBot="1" x14ac:dyDescent="0.3">
      <c r="B296" s="72" t="str">
        <f t="shared" ca="1" si="31"/>
        <v/>
      </c>
      <c r="C296" s="73" t="str">
        <f t="shared" ca="1" si="32"/>
        <v/>
      </c>
      <c r="D296" s="76" t="str">
        <f t="shared" ca="1" si="33"/>
        <v/>
      </c>
      <c r="E296" s="74">
        <f t="shared" ca="1" si="37"/>
        <v>0</v>
      </c>
      <c r="F296" s="76"/>
      <c r="G296" s="75" t="str">
        <f t="shared" ca="1" si="34"/>
        <v/>
      </c>
      <c r="H296" s="75" t="str">
        <f t="shared" ca="1" si="35"/>
        <v/>
      </c>
      <c r="I296" s="75" t="str">
        <f t="shared" ca="1" si="36"/>
        <v/>
      </c>
    </row>
    <row r="297" spans="2:9" ht="15.75" thickBot="1" x14ac:dyDescent="0.3">
      <c r="B297" s="72" t="str">
        <f t="shared" ca="1" si="31"/>
        <v/>
      </c>
      <c r="C297" s="73" t="str">
        <f t="shared" ca="1" si="32"/>
        <v/>
      </c>
      <c r="D297" s="76" t="str">
        <f t="shared" ca="1" si="33"/>
        <v/>
      </c>
      <c r="E297" s="74">
        <f t="shared" ca="1" si="37"/>
        <v>0</v>
      </c>
      <c r="F297" s="76"/>
      <c r="G297" s="75" t="str">
        <f t="shared" ca="1" si="34"/>
        <v/>
      </c>
      <c r="H297" s="75" t="str">
        <f t="shared" ca="1" si="35"/>
        <v/>
      </c>
      <c r="I297" s="75" t="str">
        <f t="shared" ca="1" si="36"/>
        <v/>
      </c>
    </row>
    <row r="298" spans="2:9" ht="15.75" thickBot="1" x14ac:dyDescent="0.3">
      <c r="B298" s="72" t="str">
        <f t="shared" ca="1" si="31"/>
        <v/>
      </c>
      <c r="C298" s="73" t="str">
        <f t="shared" ca="1" si="32"/>
        <v/>
      </c>
      <c r="D298" s="76" t="str">
        <f t="shared" ca="1" si="33"/>
        <v/>
      </c>
      <c r="E298" s="74">
        <f t="shared" ca="1" si="37"/>
        <v>0</v>
      </c>
      <c r="F298" s="76"/>
      <c r="G298" s="75" t="str">
        <f t="shared" ca="1" si="34"/>
        <v/>
      </c>
      <c r="H298" s="75" t="str">
        <f t="shared" ca="1" si="35"/>
        <v/>
      </c>
      <c r="I298" s="75" t="str">
        <f t="shared" ca="1" si="36"/>
        <v/>
      </c>
    </row>
    <row r="299" spans="2:9" ht="15.75" thickBot="1" x14ac:dyDescent="0.3">
      <c r="B299" s="72" t="str">
        <f t="shared" ca="1" si="31"/>
        <v/>
      </c>
      <c r="C299" s="73" t="str">
        <f t="shared" ca="1" si="32"/>
        <v/>
      </c>
      <c r="D299" s="76" t="str">
        <f t="shared" ca="1" si="33"/>
        <v/>
      </c>
      <c r="E299" s="74">
        <f t="shared" ca="1" si="37"/>
        <v>0</v>
      </c>
      <c r="F299" s="76"/>
      <c r="G299" s="75" t="str">
        <f t="shared" ca="1" si="34"/>
        <v/>
      </c>
      <c r="H299" s="75" t="str">
        <f t="shared" ca="1" si="35"/>
        <v/>
      </c>
      <c r="I299" s="75" t="str">
        <f t="shared" ca="1" si="36"/>
        <v/>
      </c>
    </row>
    <row r="300" spans="2:9" ht="15.75" thickBot="1" x14ac:dyDescent="0.3">
      <c r="B300" s="72" t="str">
        <f t="shared" ca="1" si="31"/>
        <v/>
      </c>
      <c r="C300" s="73" t="str">
        <f t="shared" ca="1" si="32"/>
        <v/>
      </c>
      <c r="D300" s="76" t="str">
        <f t="shared" ca="1" si="33"/>
        <v/>
      </c>
      <c r="E300" s="74">
        <f t="shared" ca="1" si="37"/>
        <v>0</v>
      </c>
      <c r="F300" s="76"/>
      <c r="G300" s="75" t="str">
        <f t="shared" ca="1" si="34"/>
        <v/>
      </c>
      <c r="H300" s="75" t="str">
        <f t="shared" ca="1" si="35"/>
        <v/>
      </c>
      <c r="I300" s="75" t="str">
        <f t="shared" ca="1" si="36"/>
        <v/>
      </c>
    </row>
    <row r="301" spans="2:9" ht="15.75" thickBot="1" x14ac:dyDescent="0.3">
      <c r="B301" s="72" t="str">
        <f t="shared" ca="1" si="31"/>
        <v/>
      </c>
      <c r="C301" s="73" t="str">
        <f t="shared" ca="1" si="32"/>
        <v/>
      </c>
      <c r="D301" s="76" t="str">
        <f t="shared" ca="1" si="33"/>
        <v/>
      </c>
      <c r="E301" s="74">
        <f t="shared" ca="1" si="37"/>
        <v>0</v>
      </c>
      <c r="F301" s="76"/>
      <c r="G301" s="75" t="str">
        <f t="shared" ca="1" si="34"/>
        <v/>
      </c>
      <c r="H301" s="75" t="str">
        <f t="shared" ca="1" si="35"/>
        <v/>
      </c>
      <c r="I301" s="75" t="str">
        <f t="shared" ca="1" si="36"/>
        <v/>
      </c>
    </row>
    <row r="302" spans="2:9" ht="15.75" thickBot="1" x14ac:dyDescent="0.3">
      <c r="B302" s="72" t="str">
        <f t="shared" ca="1" si="31"/>
        <v/>
      </c>
      <c r="C302" s="73" t="str">
        <f t="shared" ca="1" si="32"/>
        <v/>
      </c>
      <c r="D302" s="76" t="str">
        <f t="shared" ca="1" si="33"/>
        <v/>
      </c>
      <c r="E302" s="74">
        <f t="shared" ca="1" si="37"/>
        <v>0</v>
      </c>
      <c r="F302" s="76"/>
      <c r="G302" s="75" t="str">
        <f t="shared" ca="1" si="34"/>
        <v/>
      </c>
      <c r="H302" s="75" t="str">
        <f t="shared" ca="1" si="35"/>
        <v/>
      </c>
      <c r="I302" s="75" t="str">
        <f t="shared" ca="1" si="36"/>
        <v/>
      </c>
    </row>
    <row r="303" spans="2:9" ht="15.75" thickBot="1" x14ac:dyDescent="0.3">
      <c r="B303" s="72" t="str">
        <f t="shared" ref="B303:B366" ca="1" si="38">IFERROR(IF(I302&lt;=0,"",B302+1),"")</f>
        <v/>
      </c>
      <c r="C303" s="73" t="str">
        <f t="shared" ca="1" si="32"/>
        <v/>
      </c>
      <c r="D303" s="76" t="str">
        <f t="shared" ca="1" si="33"/>
        <v/>
      </c>
      <c r="E303" s="74">
        <f t="shared" ca="1" si="37"/>
        <v>0</v>
      </c>
      <c r="F303" s="76"/>
      <c r="G303" s="75" t="str">
        <f t="shared" ca="1" si="34"/>
        <v/>
      </c>
      <c r="H303" s="75" t="str">
        <f t="shared" ca="1" si="35"/>
        <v/>
      </c>
      <c r="I303" s="75" t="str">
        <f t="shared" ca="1" si="36"/>
        <v/>
      </c>
    </row>
    <row r="304" spans="2:9" ht="15.75" thickBot="1" x14ac:dyDescent="0.3">
      <c r="B304" s="72" t="str">
        <f t="shared" ca="1" si="38"/>
        <v/>
      </c>
      <c r="C304" s="73" t="str">
        <f t="shared" ca="1" si="32"/>
        <v/>
      </c>
      <c r="D304" s="76" t="str">
        <f t="shared" ca="1" si="33"/>
        <v/>
      </c>
      <c r="E304" s="74">
        <f t="shared" ca="1" si="37"/>
        <v>0</v>
      </c>
      <c r="F304" s="76"/>
      <c r="G304" s="75" t="str">
        <f t="shared" ca="1" si="34"/>
        <v/>
      </c>
      <c r="H304" s="75" t="str">
        <f t="shared" ca="1" si="35"/>
        <v/>
      </c>
      <c r="I304" s="75" t="str">
        <f t="shared" ca="1" si="36"/>
        <v/>
      </c>
    </row>
    <row r="305" spans="2:9" ht="15.75" thickBot="1" x14ac:dyDescent="0.3">
      <c r="B305" s="72" t="str">
        <f t="shared" ca="1" si="38"/>
        <v/>
      </c>
      <c r="C305" s="73" t="str">
        <f t="shared" ca="1" si="32"/>
        <v/>
      </c>
      <c r="D305" s="76" t="str">
        <f t="shared" ca="1" si="33"/>
        <v/>
      </c>
      <c r="E305" s="74">
        <f t="shared" ca="1" si="37"/>
        <v>0</v>
      </c>
      <c r="F305" s="76"/>
      <c r="G305" s="75" t="str">
        <f t="shared" ca="1" si="34"/>
        <v/>
      </c>
      <c r="H305" s="75" t="str">
        <f t="shared" ca="1" si="35"/>
        <v/>
      </c>
      <c r="I305" s="75" t="str">
        <f t="shared" ca="1" si="36"/>
        <v/>
      </c>
    </row>
    <row r="306" spans="2:9" ht="15.75" thickBot="1" x14ac:dyDescent="0.3">
      <c r="B306" s="72" t="str">
        <f t="shared" ca="1" si="38"/>
        <v/>
      </c>
      <c r="C306" s="73" t="str">
        <f t="shared" ca="1" si="32"/>
        <v/>
      </c>
      <c r="D306" s="76" t="str">
        <f t="shared" ca="1" si="33"/>
        <v/>
      </c>
      <c r="E306" s="74">
        <f t="shared" ca="1" si="37"/>
        <v>0</v>
      </c>
      <c r="F306" s="76"/>
      <c r="G306" s="75" t="str">
        <f t="shared" ca="1" si="34"/>
        <v/>
      </c>
      <c r="H306" s="75" t="str">
        <f t="shared" ca="1" si="35"/>
        <v/>
      </c>
      <c r="I306" s="75" t="str">
        <f t="shared" ca="1" si="36"/>
        <v/>
      </c>
    </row>
    <row r="307" spans="2:9" ht="15.75" thickBot="1" x14ac:dyDescent="0.3">
      <c r="B307" s="72" t="str">
        <f t="shared" ca="1" si="38"/>
        <v/>
      </c>
      <c r="C307" s="73" t="str">
        <f t="shared" ca="1" si="32"/>
        <v/>
      </c>
      <c r="D307" s="76" t="str">
        <f t="shared" ca="1" si="33"/>
        <v/>
      </c>
      <c r="E307" s="74">
        <f t="shared" ca="1" si="37"/>
        <v>0</v>
      </c>
      <c r="F307" s="76"/>
      <c r="G307" s="75" t="str">
        <f t="shared" ca="1" si="34"/>
        <v/>
      </c>
      <c r="H307" s="75" t="str">
        <f t="shared" ca="1" si="35"/>
        <v/>
      </c>
      <c r="I307" s="75" t="str">
        <f t="shared" ca="1" si="36"/>
        <v/>
      </c>
    </row>
    <row r="308" spans="2:9" ht="15.75" thickBot="1" x14ac:dyDescent="0.3">
      <c r="B308" s="72" t="str">
        <f t="shared" ca="1" si="38"/>
        <v/>
      </c>
      <c r="C308" s="73" t="str">
        <f t="shared" ca="1" si="32"/>
        <v/>
      </c>
      <c r="D308" s="76" t="str">
        <f t="shared" ca="1" si="33"/>
        <v/>
      </c>
      <c r="E308" s="74">
        <f t="shared" ca="1" si="37"/>
        <v>0</v>
      </c>
      <c r="F308" s="76"/>
      <c r="G308" s="75" t="str">
        <f t="shared" ca="1" si="34"/>
        <v/>
      </c>
      <c r="H308" s="75" t="str">
        <f t="shared" ca="1" si="35"/>
        <v/>
      </c>
      <c r="I308" s="75" t="str">
        <f t="shared" ca="1" si="36"/>
        <v/>
      </c>
    </row>
    <row r="309" spans="2:9" ht="15.75" thickBot="1" x14ac:dyDescent="0.3">
      <c r="B309" s="72" t="str">
        <f t="shared" ca="1" si="38"/>
        <v/>
      </c>
      <c r="C309" s="73" t="str">
        <f t="shared" ca="1" si="32"/>
        <v/>
      </c>
      <c r="D309" s="76" t="str">
        <f t="shared" ca="1" si="33"/>
        <v/>
      </c>
      <c r="E309" s="74">
        <f t="shared" ca="1" si="37"/>
        <v>0</v>
      </c>
      <c r="F309" s="76"/>
      <c r="G309" s="75" t="str">
        <f t="shared" ca="1" si="34"/>
        <v/>
      </c>
      <c r="H309" s="75" t="str">
        <f t="shared" ca="1" si="35"/>
        <v/>
      </c>
      <c r="I309" s="75" t="str">
        <f t="shared" ca="1" si="36"/>
        <v/>
      </c>
    </row>
    <row r="310" spans="2:9" ht="15.75" thickBot="1" x14ac:dyDescent="0.3">
      <c r="B310" s="72" t="str">
        <f t="shared" ca="1" si="38"/>
        <v/>
      </c>
      <c r="C310" s="73" t="str">
        <f t="shared" ca="1" si="32"/>
        <v/>
      </c>
      <c r="D310" s="76" t="str">
        <f t="shared" ca="1" si="33"/>
        <v/>
      </c>
      <c r="E310" s="74">
        <f t="shared" ca="1" si="37"/>
        <v>0</v>
      </c>
      <c r="F310" s="76"/>
      <c r="G310" s="75" t="str">
        <f t="shared" ca="1" si="34"/>
        <v/>
      </c>
      <c r="H310" s="75" t="str">
        <f t="shared" ca="1" si="35"/>
        <v/>
      </c>
      <c r="I310" s="75" t="str">
        <f t="shared" ca="1" si="36"/>
        <v/>
      </c>
    </row>
    <row r="311" spans="2:9" ht="15.75" thickBot="1" x14ac:dyDescent="0.3">
      <c r="B311" s="72" t="str">
        <f t="shared" ca="1" si="38"/>
        <v/>
      </c>
      <c r="C311" s="73" t="str">
        <f t="shared" ca="1" si="32"/>
        <v/>
      </c>
      <c r="D311" s="76" t="str">
        <f t="shared" ca="1" si="33"/>
        <v/>
      </c>
      <c r="E311" s="74">
        <f t="shared" ca="1" si="37"/>
        <v>0</v>
      </c>
      <c r="F311" s="76"/>
      <c r="G311" s="75" t="str">
        <f t="shared" ca="1" si="34"/>
        <v/>
      </c>
      <c r="H311" s="75" t="str">
        <f t="shared" ca="1" si="35"/>
        <v/>
      </c>
      <c r="I311" s="75" t="str">
        <f t="shared" ca="1" si="36"/>
        <v/>
      </c>
    </row>
    <row r="312" spans="2:9" ht="15.75" thickBot="1" x14ac:dyDescent="0.3">
      <c r="B312" s="72" t="str">
        <f t="shared" ca="1" si="38"/>
        <v/>
      </c>
      <c r="C312" s="73" t="str">
        <f t="shared" ca="1" si="32"/>
        <v/>
      </c>
      <c r="D312" s="76" t="str">
        <f t="shared" ca="1" si="33"/>
        <v/>
      </c>
      <c r="E312" s="74">
        <f t="shared" ca="1" si="37"/>
        <v>0</v>
      </c>
      <c r="F312" s="76"/>
      <c r="G312" s="75" t="str">
        <f t="shared" ca="1" si="34"/>
        <v/>
      </c>
      <c r="H312" s="75" t="str">
        <f t="shared" ca="1" si="35"/>
        <v/>
      </c>
      <c r="I312" s="75" t="str">
        <f t="shared" ca="1" si="36"/>
        <v/>
      </c>
    </row>
    <row r="313" spans="2:9" ht="15.75" thickBot="1" x14ac:dyDescent="0.3">
      <c r="B313" s="72" t="str">
        <f t="shared" ca="1" si="38"/>
        <v/>
      </c>
      <c r="C313" s="73" t="str">
        <f t="shared" ca="1" si="32"/>
        <v/>
      </c>
      <c r="D313" s="76" t="str">
        <f t="shared" ca="1" si="33"/>
        <v/>
      </c>
      <c r="E313" s="74">
        <f t="shared" ca="1" si="37"/>
        <v>0</v>
      </c>
      <c r="F313" s="76"/>
      <c r="G313" s="75" t="str">
        <f t="shared" ca="1" si="34"/>
        <v/>
      </c>
      <c r="H313" s="75" t="str">
        <f t="shared" ca="1" si="35"/>
        <v/>
      </c>
      <c r="I313" s="75" t="str">
        <f t="shared" ca="1" si="36"/>
        <v/>
      </c>
    </row>
    <row r="314" spans="2:9" ht="15.75" thickBot="1" x14ac:dyDescent="0.3">
      <c r="B314" s="72" t="str">
        <f t="shared" ca="1" si="38"/>
        <v/>
      </c>
      <c r="C314" s="73" t="str">
        <f t="shared" ca="1" si="32"/>
        <v/>
      </c>
      <c r="D314" s="76" t="str">
        <f t="shared" ca="1" si="33"/>
        <v/>
      </c>
      <c r="E314" s="74">
        <f t="shared" ca="1" si="37"/>
        <v>0</v>
      </c>
      <c r="F314" s="76"/>
      <c r="G314" s="75" t="str">
        <f t="shared" ca="1" si="34"/>
        <v/>
      </c>
      <c r="H314" s="75" t="str">
        <f t="shared" ca="1" si="35"/>
        <v/>
      </c>
      <c r="I314" s="75" t="str">
        <f t="shared" ca="1" si="36"/>
        <v/>
      </c>
    </row>
    <row r="315" spans="2:9" ht="15.75" thickBot="1" x14ac:dyDescent="0.3">
      <c r="B315" s="72" t="str">
        <f t="shared" ca="1" si="38"/>
        <v/>
      </c>
      <c r="C315" s="73" t="str">
        <f t="shared" ca="1" si="32"/>
        <v/>
      </c>
      <c r="D315" s="76" t="str">
        <f t="shared" ca="1" si="33"/>
        <v/>
      </c>
      <c r="E315" s="74">
        <f t="shared" ca="1" si="37"/>
        <v>0</v>
      </c>
      <c r="F315" s="76"/>
      <c r="G315" s="75" t="str">
        <f t="shared" ca="1" si="34"/>
        <v/>
      </c>
      <c r="H315" s="75" t="str">
        <f t="shared" ca="1" si="35"/>
        <v/>
      </c>
      <c r="I315" s="75" t="str">
        <f t="shared" ca="1" si="36"/>
        <v/>
      </c>
    </row>
    <row r="316" spans="2:9" ht="15.75" thickBot="1" x14ac:dyDescent="0.3">
      <c r="B316" s="72" t="str">
        <f t="shared" ca="1" si="38"/>
        <v/>
      </c>
      <c r="C316" s="73" t="str">
        <f t="shared" ca="1" si="32"/>
        <v/>
      </c>
      <c r="D316" s="76" t="str">
        <f t="shared" ca="1" si="33"/>
        <v/>
      </c>
      <c r="E316" s="74">
        <f t="shared" ca="1" si="37"/>
        <v>0</v>
      </c>
      <c r="F316" s="76"/>
      <c r="G316" s="75" t="str">
        <f t="shared" ca="1" si="34"/>
        <v/>
      </c>
      <c r="H316" s="75" t="str">
        <f t="shared" ca="1" si="35"/>
        <v/>
      </c>
      <c r="I316" s="75" t="str">
        <f t="shared" ca="1" si="36"/>
        <v/>
      </c>
    </row>
    <row r="317" spans="2:9" ht="15.75" thickBot="1" x14ac:dyDescent="0.3">
      <c r="B317" s="72" t="str">
        <f t="shared" ca="1" si="38"/>
        <v/>
      </c>
      <c r="C317" s="73" t="str">
        <f t="shared" ca="1" si="32"/>
        <v/>
      </c>
      <c r="D317" s="76" t="str">
        <f t="shared" ca="1" si="33"/>
        <v/>
      </c>
      <c r="E317" s="74">
        <f t="shared" ca="1" si="37"/>
        <v>0</v>
      </c>
      <c r="F317" s="76"/>
      <c r="G317" s="75" t="str">
        <f t="shared" ca="1" si="34"/>
        <v/>
      </c>
      <c r="H317" s="75" t="str">
        <f t="shared" ca="1" si="35"/>
        <v/>
      </c>
      <c r="I317" s="75" t="str">
        <f t="shared" ca="1" si="36"/>
        <v/>
      </c>
    </row>
    <row r="318" spans="2:9" ht="15.75" thickBot="1" x14ac:dyDescent="0.3">
      <c r="B318" s="72" t="str">
        <f t="shared" ca="1" si="38"/>
        <v/>
      </c>
      <c r="C318" s="73" t="str">
        <f t="shared" ca="1" si="32"/>
        <v/>
      </c>
      <c r="D318" s="76" t="str">
        <f t="shared" ca="1" si="33"/>
        <v/>
      </c>
      <c r="E318" s="74">
        <f t="shared" ca="1" si="37"/>
        <v>0</v>
      </c>
      <c r="F318" s="76"/>
      <c r="G318" s="75" t="str">
        <f t="shared" ca="1" si="34"/>
        <v/>
      </c>
      <c r="H318" s="75" t="str">
        <f t="shared" ca="1" si="35"/>
        <v/>
      </c>
      <c r="I318" s="75" t="str">
        <f t="shared" ca="1" si="36"/>
        <v/>
      </c>
    </row>
    <row r="319" spans="2:9" ht="15.75" thickBot="1" x14ac:dyDescent="0.3">
      <c r="B319" s="72" t="str">
        <f t="shared" ca="1" si="38"/>
        <v/>
      </c>
      <c r="C319" s="73" t="str">
        <f t="shared" ca="1" si="32"/>
        <v/>
      </c>
      <c r="D319" s="76" t="str">
        <f t="shared" ca="1" si="33"/>
        <v/>
      </c>
      <c r="E319" s="74">
        <f t="shared" ca="1" si="37"/>
        <v>0</v>
      </c>
      <c r="F319" s="76"/>
      <c r="G319" s="75" t="str">
        <f t="shared" ca="1" si="34"/>
        <v/>
      </c>
      <c r="H319" s="75" t="str">
        <f t="shared" ca="1" si="35"/>
        <v/>
      </c>
      <c r="I319" s="75" t="str">
        <f t="shared" ca="1" si="36"/>
        <v/>
      </c>
    </row>
    <row r="320" spans="2:9" ht="15.75" thickBot="1" x14ac:dyDescent="0.3">
      <c r="B320" s="72" t="str">
        <f t="shared" ca="1" si="38"/>
        <v/>
      </c>
      <c r="C320" s="73" t="str">
        <f t="shared" ca="1" si="32"/>
        <v/>
      </c>
      <c r="D320" s="76" t="str">
        <f t="shared" ca="1" si="33"/>
        <v/>
      </c>
      <c r="E320" s="74">
        <f t="shared" ca="1" si="37"/>
        <v>0</v>
      </c>
      <c r="F320" s="76"/>
      <c r="G320" s="75" t="str">
        <f t="shared" ca="1" si="34"/>
        <v/>
      </c>
      <c r="H320" s="75" t="str">
        <f t="shared" ca="1" si="35"/>
        <v/>
      </c>
      <c r="I320" s="75" t="str">
        <f t="shared" ca="1" si="36"/>
        <v/>
      </c>
    </row>
    <row r="321" spans="2:9" ht="15.75" thickBot="1" x14ac:dyDescent="0.3">
      <c r="B321" s="72" t="str">
        <f t="shared" ca="1" si="38"/>
        <v/>
      </c>
      <c r="C321" s="73" t="str">
        <f t="shared" ca="1" si="32"/>
        <v/>
      </c>
      <c r="D321" s="76" t="str">
        <f t="shared" ca="1" si="33"/>
        <v/>
      </c>
      <c r="E321" s="74">
        <f t="shared" ca="1" si="37"/>
        <v>0</v>
      </c>
      <c r="F321" s="76"/>
      <c r="G321" s="75" t="str">
        <f t="shared" ca="1" si="34"/>
        <v/>
      </c>
      <c r="H321" s="75" t="str">
        <f t="shared" ca="1" si="35"/>
        <v/>
      </c>
      <c r="I321" s="75" t="str">
        <f t="shared" ca="1" si="36"/>
        <v/>
      </c>
    </row>
    <row r="322" spans="2:9" ht="15.75" thickBot="1" x14ac:dyDescent="0.3">
      <c r="B322" s="72" t="str">
        <f t="shared" ca="1" si="38"/>
        <v/>
      </c>
      <c r="C322" s="73" t="str">
        <f t="shared" ca="1" si="32"/>
        <v/>
      </c>
      <c r="D322" s="76" t="str">
        <f t="shared" ca="1" si="33"/>
        <v/>
      </c>
      <c r="E322" s="74">
        <f t="shared" ca="1" si="37"/>
        <v>0</v>
      </c>
      <c r="F322" s="76"/>
      <c r="G322" s="75" t="str">
        <f t="shared" ca="1" si="34"/>
        <v/>
      </c>
      <c r="H322" s="75" t="str">
        <f t="shared" ca="1" si="35"/>
        <v/>
      </c>
      <c r="I322" s="75" t="str">
        <f t="shared" ca="1" si="36"/>
        <v/>
      </c>
    </row>
    <row r="323" spans="2:9" ht="15.75" thickBot="1" x14ac:dyDescent="0.3">
      <c r="B323" s="72" t="str">
        <f t="shared" ca="1" si="38"/>
        <v/>
      </c>
      <c r="C323" s="73" t="str">
        <f t="shared" ca="1" si="32"/>
        <v/>
      </c>
      <c r="D323" s="76" t="str">
        <f t="shared" ca="1" si="33"/>
        <v/>
      </c>
      <c r="E323" s="74">
        <f t="shared" ca="1" si="37"/>
        <v>0</v>
      </c>
      <c r="F323" s="76"/>
      <c r="G323" s="75" t="str">
        <f t="shared" ca="1" si="34"/>
        <v/>
      </c>
      <c r="H323" s="75" t="str">
        <f t="shared" ca="1" si="35"/>
        <v/>
      </c>
      <c r="I323" s="75" t="str">
        <f t="shared" ca="1" si="36"/>
        <v/>
      </c>
    </row>
    <row r="324" spans="2:9" ht="15.75" thickBot="1" x14ac:dyDescent="0.3">
      <c r="B324" s="72" t="str">
        <f t="shared" ca="1" si="38"/>
        <v/>
      </c>
      <c r="C324" s="73" t="str">
        <f t="shared" ca="1" si="32"/>
        <v/>
      </c>
      <c r="D324" s="76" t="str">
        <f t="shared" ca="1" si="33"/>
        <v/>
      </c>
      <c r="E324" s="74">
        <f t="shared" ca="1" si="37"/>
        <v>0</v>
      </c>
      <c r="F324" s="76"/>
      <c r="G324" s="75" t="str">
        <f t="shared" ca="1" si="34"/>
        <v/>
      </c>
      <c r="H324" s="75" t="str">
        <f t="shared" ca="1" si="35"/>
        <v/>
      </c>
      <c r="I324" s="75" t="str">
        <f t="shared" ca="1" si="36"/>
        <v/>
      </c>
    </row>
    <row r="325" spans="2:9" ht="15.75" thickBot="1" x14ac:dyDescent="0.3">
      <c r="B325" s="72" t="str">
        <f t="shared" ca="1" si="38"/>
        <v/>
      </c>
      <c r="C325" s="73" t="str">
        <f t="shared" ca="1" si="32"/>
        <v/>
      </c>
      <c r="D325" s="76" t="str">
        <f t="shared" ca="1" si="33"/>
        <v/>
      </c>
      <c r="E325" s="74">
        <f t="shared" ca="1" si="37"/>
        <v>0</v>
      </c>
      <c r="F325" s="76"/>
      <c r="G325" s="75" t="str">
        <f t="shared" ca="1" si="34"/>
        <v/>
      </c>
      <c r="H325" s="75" t="str">
        <f t="shared" ca="1" si="35"/>
        <v/>
      </c>
      <c r="I325" s="75" t="str">
        <f t="shared" ca="1" si="36"/>
        <v/>
      </c>
    </row>
    <row r="326" spans="2:9" ht="15.75" thickBot="1" x14ac:dyDescent="0.3">
      <c r="B326" s="72" t="str">
        <f t="shared" ca="1" si="38"/>
        <v/>
      </c>
      <c r="C326" s="73" t="str">
        <f t="shared" ca="1" si="32"/>
        <v/>
      </c>
      <c r="D326" s="76" t="str">
        <f t="shared" ca="1" si="33"/>
        <v/>
      </c>
      <c r="E326" s="74">
        <f t="shared" ca="1" si="37"/>
        <v>0</v>
      </c>
      <c r="F326" s="76"/>
      <c r="G326" s="75" t="str">
        <f t="shared" ca="1" si="34"/>
        <v/>
      </c>
      <c r="H326" s="75" t="str">
        <f t="shared" ca="1" si="35"/>
        <v/>
      </c>
      <c r="I326" s="75" t="str">
        <f t="shared" ca="1" si="36"/>
        <v/>
      </c>
    </row>
    <row r="327" spans="2:9" ht="15.75" thickBot="1" x14ac:dyDescent="0.3">
      <c r="B327" s="72" t="str">
        <f t="shared" ca="1" si="38"/>
        <v/>
      </c>
      <c r="C327" s="73" t="str">
        <f t="shared" ca="1" si="32"/>
        <v/>
      </c>
      <c r="D327" s="76" t="str">
        <f t="shared" ca="1" si="33"/>
        <v/>
      </c>
      <c r="E327" s="74">
        <f t="shared" ca="1" si="37"/>
        <v>0</v>
      </c>
      <c r="F327" s="76"/>
      <c r="G327" s="75" t="str">
        <f t="shared" ca="1" si="34"/>
        <v/>
      </c>
      <c r="H327" s="75" t="str">
        <f t="shared" ca="1" si="35"/>
        <v/>
      </c>
      <c r="I327" s="75" t="str">
        <f t="shared" ca="1" si="36"/>
        <v/>
      </c>
    </row>
    <row r="328" spans="2:9" ht="15.75" thickBot="1" x14ac:dyDescent="0.3">
      <c r="B328" s="72" t="str">
        <f t="shared" ca="1" si="38"/>
        <v/>
      </c>
      <c r="C328" s="73" t="str">
        <f t="shared" ca="1" si="32"/>
        <v/>
      </c>
      <c r="D328" s="76" t="str">
        <f t="shared" ca="1" si="33"/>
        <v/>
      </c>
      <c r="E328" s="74">
        <f t="shared" ca="1" si="37"/>
        <v>0</v>
      </c>
      <c r="F328" s="76"/>
      <c r="G328" s="75" t="str">
        <f t="shared" ca="1" si="34"/>
        <v/>
      </c>
      <c r="H328" s="75" t="str">
        <f t="shared" ca="1" si="35"/>
        <v/>
      </c>
      <c r="I328" s="75" t="str">
        <f t="shared" ca="1" si="36"/>
        <v/>
      </c>
    </row>
    <row r="329" spans="2:9" ht="15.75" thickBot="1" x14ac:dyDescent="0.3">
      <c r="B329" s="72" t="str">
        <f t="shared" ca="1" si="38"/>
        <v/>
      </c>
      <c r="C329" s="73" t="str">
        <f t="shared" ca="1" si="32"/>
        <v/>
      </c>
      <c r="D329" s="76" t="str">
        <f t="shared" ca="1" si="33"/>
        <v/>
      </c>
      <c r="E329" s="74">
        <f t="shared" ca="1" si="37"/>
        <v>0</v>
      </c>
      <c r="F329" s="76"/>
      <c r="G329" s="75" t="str">
        <f t="shared" ca="1" si="34"/>
        <v/>
      </c>
      <c r="H329" s="75" t="str">
        <f t="shared" ca="1" si="35"/>
        <v/>
      </c>
      <c r="I329" s="75" t="str">
        <f t="shared" ca="1" si="36"/>
        <v/>
      </c>
    </row>
    <row r="330" spans="2:9" ht="15.75" thickBot="1" x14ac:dyDescent="0.3">
      <c r="B330" s="72" t="str">
        <f t="shared" ca="1" si="38"/>
        <v/>
      </c>
      <c r="C330" s="73" t="str">
        <f t="shared" ca="1" si="32"/>
        <v/>
      </c>
      <c r="D330" s="76" t="str">
        <f t="shared" ca="1" si="33"/>
        <v/>
      </c>
      <c r="E330" s="74">
        <f t="shared" ca="1" si="37"/>
        <v>0</v>
      </c>
      <c r="F330" s="76"/>
      <c r="G330" s="75" t="str">
        <f t="shared" ca="1" si="34"/>
        <v/>
      </c>
      <c r="H330" s="75" t="str">
        <f t="shared" ca="1" si="35"/>
        <v/>
      </c>
      <c r="I330" s="75" t="str">
        <f t="shared" ca="1" si="36"/>
        <v/>
      </c>
    </row>
    <row r="331" spans="2:9" ht="15.75" thickBot="1" x14ac:dyDescent="0.3">
      <c r="B331" s="72" t="str">
        <f t="shared" ca="1" si="38"/>
        <v/>
      </c>
      <c r="C331" s="73" t="str">
        <f t="shared" ca="1" si="32"/>
        <v/>
      </c>
      <c r="D331" s="76" t="str">
        <f t="shared" ca="1" si="33"/>
        <v/>
      </c>
      <c r="E331" s="74">
        <f t="shared" ca="1" si="37"/>
        <v>0</v>
      </c>
      <c r="F331" s="76"/>
      <c r="G331" s="75" t="str">
        <f t="shared" ca="1" si="34"/>
        <v/>
      </c>
      <c r="H331" s="75" t="str">
        <f t="shared" ca="1" si="35"/>
        <v/>
      </c>
      <c r="I331" s="75" t="str">
        <f t="shared" ca="1" si="36"/>
        <v/>
      </c>
    </row>
    <row r="332" spans="2:9" ht="15.75" thickBot="1" x14ac:dyDescent="0.3">
      <c r="B332" s="72" t="str">
        <f t="shared" ca="1" si="38"/>
        <v/>
      </c>
      <c r="C332" s="73" t="str">
        <f t="shared" ca="1" si="32"/>
        <v/>
      </c>
      <c r="D332" s="76" t="str">
        <f t="shared" ca="1" si="33"/>
        <v/>
      </c>
      <c r="E332" s="74">
        <f t="shared" ca="1" si="37"/>
        <v>0</v>
      </c>
      <c r="F332" s="76"/>
      <c r="G332" s="75" t="str">
        <f t="shared" ca="1" si="34"/>
        <v/>
      </c>
      <c r="H332" s="75" t="str">
        <f t="shared" ca="1" si="35"/>
        <v/>
      </c>
      <c r="I332" s="75" t="str">
        <f t="shared" ca="1" si="36"/>
        <v/>
      </c>
    </row>
    <row r="333" spans="2:9" ht="15.75" thickBot="1" x14ac:dyDescent="0.3">
      <c r="B333" s="72" t="str">
        <f t="shared" ca="1" si="38"/>
        <v/>
      </c>
      <c r="C333" s="73" t="str">
        <f t="shared" ca="1" si="32"/>
        <v/>
      </c>
      <c r="D333" s="76" t="str">
        <f t="shared" ca="1" si="33"/>
        <v/>
      </c>
      <c r="E333" s="74">
        <f t="shared" ca="1" si="37"/>
        <v>0</v>
      </c>
      <c r="F333" s="76"/>
      <c r="G333" s="75" t="str">
        <f t="shared" ca="1" si="34"/>
        <v/>
      </c>
      <c r="H333" s="75" t="str">
        <f t="shared" ca="1" si="35"/>
        <v/>
      </c>
      <c r="I333" s="75" t="str">
        <f t="shared" ca="1" si="36"/>
        <v/>
      </c>
    </row>
    <row r="334" spans="2:9" ht="15.75" thickBot="1" x14ac:dyDescent="0.3">
      <c r="B334" s="72" t="str">
        <f t="shared" ca="1" si="38"/>
        <v/>
      </c>
      <c r="C334" s="73" t="str">
        <f t="shared" ca="1" si="32"/>
        <v/>
      </c>
      <c r="D334" s="76" t="str">
        <f t="shared" ca="1" si="33"/>
        <v/>
      </c>
      <c r="E334" s="74">
        <f t="shared" ca="1" si="37"/>
        <v>0</v>
      </c>
      <c r="F334" s="76"/>
      <c r="G334" s="75" t="str">
        <f t="shared" ca="1" si="34"/>
        <v/>
      </c>
      <c r="H334" s="75" t="str">
        <f t="shared" ca="1" si="35"/>
        <v/>
      </c>
      <c r="I334" s="75" t="str">
        <f t="shared" ca="1" si="36"/>
        <v/>
      </c>
    </row>
    <row r="335" spans="2:9" ht="15.75" thickBot="1" x14ac:dyDescent="0.3">
      <c r="B335" s="72" t="str">
        <f t="shared" ca="1" si="38"/>
        <v/>
      </c>
      <c r="C335" s="73" t="str">
        <f t="shared" ca="1" si="32"/>
        <v/>
      </c>
      <c r="D335" s="76" t="str">
        <f t="shared" ca="1" si="33"/>
        <v/>
      </c>
      <c r="E335" s="74">
        <f t="shared" ca="1" si="37"/>
        <v>0</v>
      </c>
      <c r="F335" s="76"/>
      <c r="G335" s="75" t="str">
        <f t="shared" ca="1" si="34"/>
        <v/>
      </c>
      <c r="H335" s="75" t="str">
        <f t="shared" ca="1" si="35"/>
        <v/>
      </c>
      <c r="I335" s="75" t="str">
        <f t="shared" ca="1" si="36"/>
        <v/>
      </c>
    </row>
    <row r="336" spans="2:9" ht="15.75" thickBot="1" x14ac:dyDescent="0.3">
      <c r="B336" s="72" t="str">
        <f t="shared" ca="1" si="38"/>
        <v/>
      </c>
      <c r="C336" s="73" t="str">
        <f t="shared" ca="1" si="32"/>
        <v/>
      </c>
      <c r="D336" s="76" t="str">
        <f t="shared" ca="1" si="33"/>
        <v/>
      </c>
      <c r="E336" s="74">
        <f t="shared" ca="1" si="37"/>
        <v>0</v>
      </c>
      <c r="F336" s="76"/>
      <c r="G336" s="75" t="str">
        <f t="shared" ca="1" si="34"/>
        <v/>
      </c>
      <c r="H336" s="75" t="str">
        <f t="shared" ca="1" si="35"/>
        <v/>
      </c>
      <c r="I336" s="75" t="str">
        <f t="shared" ca="1" si="36"/>
        <v/>
      </c>
    </row>
    <row r="337" spans="2:9" ht="15.75" thickBot="1" x14ac:dyDescent="0.3">
      <c r="B337" s="72" t="str">
        <f t="shared" ca="1" si="38"/>
        <v/>
      </c>
      <c r="C337" s="73" t="str">
        <f t="shared" ca="1" si="32"/>
        <v/>
      </c>
      <c r="D337" s="76" t="str">
        <f t="shared" ca="1" si="33"/>
        <v/>
      </c>
      <c r="E337" s="74">
        <f t="shared" ca="1" si="37"/>
        <v>0</v>
      </c>
      <c r="F337" s="76"/>
      <c r="G337" s="75" t="str">
        <f t="shared" ca="1" si="34"/>
        <v/>
      </c>
      <c r="H337" s="75" t="str">
        <f t="shared" ca="1" si="35"/>
        <v/>
      </c>
      <c r="I337" s="75" t="str">
        <f t="shared" ca="1" si="36"/>
        <v/>
      </c>
    </row>
    <row r="338" spans="2:9" ht="15.75" thickBot="1" x14ac:dyDescent="0.3">
      <c r="B338" s="72" t="str">
        <f t="shared" ca="1" si="38"/>
        <v/>
      </c>
      <c r="C338" s="73" t="str">
        <f t="shared" ca="1" si="32"/>
        <v/>
      </c>
      <c r="D338" s="76" t="str">
        <f t="shared" ca="1" si="33"/>
        <v/>
      </c>
      <c r="E338" s="74">
        <f t="shared" ca="1" si="37"/>
        <v>0</v>
      </c>
      <c r="F338" s="76"/>
      <c r="G338" s="75" t="str">
        <f t="shared" ca="1" si="34"/>
        <v/>
      </c>
      <c r="H338" s="75" t="str">
        <f t="shared" ca="1" si="35"/>
        <v/>
      </c>
      <c r="I338" s="75" t="str">
        <f t="shared" ca="1" si="36"/>
        <v/>
      </c>
    </row>
    <row r="339" spans="2:9" ht="15.75" thickBot="1" x14ac:dyDescent="0.3">
      <c r="B339" s="72" t="str">
        <f t="shared" ca="1" si="38"/>
        <v/>
      </c>
      <c r="C339" s="73" t="str">
        <f t="shared" ca="1" si="32"/>
        <v/>
      </c>
      <c r="D339" s="76" t="str">
        <f t="shared" ca="1" si="33"/>
        <v/>
      </c>
      <c r="E339" s="74">
        <f t="shared" ca="1" si="37"/>
        <v>0</v>
      </c>
      <c r="F339" s="76"/>
      <c r="G339" s="75" t="str">
        <f t="shared" ca="1" si="34"/>
        <v/>
      </c>
      <c r="H339" s="75" t="str">
        <f t="shared" ca="1" si="35"/>
        <v/>
      </c>
      <c r="I339" s="75" t="str">
        <f t="shared" ca="1" si="36"/>
        <v/>
      </c>
    </row>
    <row r="340" spans="2:9" ht="15.75" thickBot="1" x14ac:dyDescent="0.3">
      <c r="B340" s="72" t="str">
        <f t="shared" ca="1" si="38"/>
        <v/>
      </c>
      <c r="C340" s="73" t="str">
        <f t="shared" ca="1" si="32"/>
        <v/>
      </c>
      <c r="D340" s="76" t="str">
        <f t="shared" ca="1" si="33"/>
        <v/>
      </c>
      <c r="E340" s="74">
        <f t="shared" ca="1" si="37"/>
        <v>0</v>
      </c>
      <c r="F340" s="76"/>
      <c r="G340" s="75" t="str">
        <f t="shared" ca="1" si="34"/>
        <v/>
      </c>
      <c r="H340" s="75" t="str">
        <f t="shared" ca="1" si="35"/>
        <v/>
      </c>
      <c r="I340" s="75" t="str">
        <f t="shared" ca="1" si="36"/>
        <v/>
      </c>
    </row>
    <row r="341" spans="2:9" ht="15.75" thickBot="1" x14ac:dyDescent="0.3">
      <c r="B341" s="72" t="str">
        <f t="shared" ca="1" si="38"/>
        <v/>
      </c>
      <c r="C341" s="73" t="str">
        <f t="shared" ca="1" si="32"/>
        <v/>
      </c>
      <c r="D341" s="76" t="str">
        <f t="shared" ca="1" si="33"/>
        <v/>
      </c>
      <c r="E341" s="74">
        <f t="shared" ca="1" si="37"/>
        <v>0</v>
      </c>
      <c r="F341" s="76"/>
      <c r="G341" s="75" t="str">
        <f t="shared" ca="1" si="34"/>
        <v/>
      </c>
      <c r="H341" s="75" t="str">
        <f t="shared" ca="1" si="35"/>
        <v/>
      </c>
      <c r="I341" s="75" t="str">
        <f t="shared" ca="1" si="36"/>
        <v/>
      </c>
    </row>
    <row r="342" spans="2:9" ht="15.75" thickBot="1" x14ac:dyDescent="0.3">
      <c r="B342" s="72" t="str">
        <f t="shared" ca="1" si="38"/>
        <v/>
      </c>
      <c r="C342" s="73" t="str">
        <f t="shared" ca="1" si="32"/>
        <v/>
      </c>
      <c r="D342" s="76" t="str">
        <f t="shared" ca="1" si="33"/>
        <v/>
      </c>
      <c r="E342" s="74">
        <f t="shared" ca="1" si="37"/>
        <v>0</v>
      </c>
      <c r="F342" s="76"/>
      <c r="G342" s="75" t="str">
        <f t="shared" ca="1" si="34"/>
        <v/>
      </c>
      <c r="H342" s="75" t="str">
        <f t="shared" ca="1" si="35"/>
        <v/>
      </c>
      <c r="I342" s="75" t="str">
        <f t="shared" ca="1" si="36"/>
        <v/>
      </c>
    </row>
    <row r="343" spans="2:9" ht="15.75" thickBot="1" x14ac:dyDescent="0.3">
      <c r="B343" s="72" t="str">
        <f t="shared" ca="1" si="38"/>
        <v/>
      </c>
      <c r="C343" s="73" t="str">
        <f t="shared" ca="1" si="32"/>
        <v/>
      </c>
      <c r="D343" s="76" t="str">
        <f t="shared" ca="1" si="33"/>
        <v/>
      </c>
      <c r="E343" s="74">
        <f t="shared" ca="1" si="37"/>
        <v>0</v>
      </c>
      <c r="F343" s="76"/>
      <c r="G343" s="75" t="str">
        <f t="shared" ca="1" si="34"/>
        <v/>
      </c>
      <c r="H343" s="75" t="str">
        <f t="shared" ca="1" si="35"/>
        <v/>
      </c>
      <c r="I343" s="75" t="str">
        <f t="shared" ca="1" si="36"/>
        <v/>
      </c>
    </row>
    <row r="344" spans="2:9" ht="15.75" thickBot="1" x14ac:dyDescent="0.3">
      <c r="B344" s="72" t="str">
        <f t="shared" ca="1" si="38"/>
        <v/>
      </c>
      <c r="C344" s="73" t="str">
        <f t="shared" ref="C344:C407" ca="1" si="39">IF($E$10="End of the Period",IF(B344="","",IF(OR(payment_frequency="Weekly",payment_frequency="Bi-weekly",payment_frequency="Semi-monthly"),first_payment_date+B344*VLOOKUP(payment_frequency,periodic_table,2,0),EDATE(first_payment_date,B344*VLOOKUP(payment_frequency,periodic_table,2,0)))),IF(B344="","",IF(OR(payment_frequency="Weekly",payment_frequency="Bi-weekly",payment_frequency="Semi-monthly"),first_payment_date+(B344-1)*VLOOKUP(payment_frequency,periodic_table,2,0),EDATE(first_payment_date,(B344-1)*VLOOKUP(payment_frequency,periodic_table,2,0)))))</f>
        <v/>
      </c>
      <c r="D344" s="76" t="str">
        <f t="shared" ref="D344:D407" ca="1" si="40">IF(B344="","",IF(I343&lt;payment,I343*(1+rate),payment))</f>
        <v/>
      </c>
      <c r="E344" s="74">
        <f t="shared" ca="1" si="37"/>
        <v>0</v>
      </c>
      <c r="F344" s="76"/>
      <c r="G344" s="75" t="str">
        <f t="shared" ref="G344:G407" ca="1" si="41">IF(AND(payment_type=1,B344=1),0,IF(B344="","",I343*rate))</f>
        <v/>
      </c>
      <c r="H344" s="75" t="str">
        <f t="shared" ca="1" si="35"/>
        <v/>
      </c>
      <c r="I344" s="75" t="str">
        <f t="shared" ca="1" si="36"/>
        <v/>
      </c>
    </row>
    <row r="345" spans="2:9" ht="15.75" thickBot="1" x14ac:dyDescent="0.3">
      <c r="B345" s="72" t="str">
        <f t="shared" ca="1" si="38"/>
        <v/>
      </c>
      <c r="C345" s="73" t="str">
        <f t="shared" ca="1" si="39"/>
        <v/>
      </c>
      <c r="D345" s="76" t="str">
        <f t="shared" ca="1" si="40"/>
        <v/>
      </c>
      <c r="E345" s="74">
        <f t="shared" ca="1" si="37"/>
        <v>0</v>
      </c>
      <c r="F345" s="76"/>
      <c r="G345" s="75" t="str">
        <f t="shared" ca="1" si="41"/>
        <v/>
      </c>
      <c r="H345" s="75" t="str">
        <f t="shared" ref="H345:H408" ca="1" si="42">IF(B345="","",D345-G345+E345+F345)</f>
        <v/>
      </c>
      <c r="I345" s="75" t="str">
        <f t="shared" ref="I345:I408" ca="1" si="43">IFERROR(IF(H345&lt;=0,"",I344-H345),"")</f>
        <v/>
      </c>
    </row>
    <row r="346" spans="2:9" ht="15.75" thickBot="1" x14ac:dyDescent="0.3">
      <c r="B346" s="72" t="str">
        <f t="shared" ca="1" si="38"/>
        <v/>
      </c>
      <c r="C346" s="73" t="str">
        <f t="shared" ca="1" si="39"/>
        <v/>
      </c>
      <c r="D346" s="76" t="str">
        <f t="shared" ca="1" si="40"/>
        <v/>
      </c>
      <c r="E346" s="74">
        <f t="shared" ca="1" si="37"/>
        <v>0</v>
      </c>
      <c r="F346" s="76"/>
      <c r="G346" s="75" t="str">
        <f t="shared" ca="1" si="41"/>
        <v/>
      </c>
      <c r="H346" s="75" t="str">
        <f t="shared" ca="1" si="42"/>
        <v/>
      </c>
      <c r="I346" s="75" t="str">
        <f t="shared" ca="1" si="43"/>
        <v/>
      </c>
    </row>
    <row r="347" spans="2:9" ht="15.75" thickBot="1" x14ac:dyDescent="0.3">
      <c r="B347" s="72" t="str">
        <f t="shared" ca="1" si="38"/>
        <v/>
      </c>
      <c r="C347" s="73" t="str">
        <f t="shared" ca="1" si="39"/>
        <v/>
      </c>
      <c r="D347" s="76" t="str">
        <f t="shared" ca="1" si="40"/>
        <v/>
      </c>
      <c r="E347" s="74">
        <f t="shared" ca="1" si="37"/>
        <v>0</v>
      </c>
      <c r="F347" s="76"/>
      <c r="G347" s="75" t="str">
        <f t="shared" ca="1" si="41"/>
        <v/>
      </c>
      <c r="H347" s="75" t="str">
        <f t="shared" ca="1" si="42"/>
        <v/>
      </c>
      <c r="I347" s="75" t="str">
        <f t="shared" ca="1" si="43"/>
        <v/>
      </c>
    </row>
    <row r="348" spans="2:9" ht="15.75" thickBot="1" x14ac:dyDescent="0.3">
      <c r="B348" s="72" t="str">
        <f t="shared" ca="1" si="38"/>
        <v/>
      </c>
      <c r="C348" s="73" t="str">
        <f t="shared" ca="1" si="39"/>
        <v/>
      </c>
      <c r="D348" s="76" t="str">
        <f t="shared" ca="1" si="40"/>
        <v/>
      </c>
      <c r="E348" s="74">
        <f t="shared" ca="1" si="37"/>
        <v>0</v>
      </c>
      <c r="F348" s="76"/>
      <c r="G348" s="75" t="str">
        <f t="shared" ca="1" si="41"/>
        <v/>
      </c>
      <c r="H348" s="75" t="str">
        <f t="shared" ca="1" si="42"/>
        <v/>
      </c>
      <c r="I348" s="75" t="str">
        <f t="shared" ca="1" si="43"/>
        <v/>
      </c>
    </row>
    <row r="349" spans="2:9" ht="15.75" thickBot="1" x14ac:dyDescent="0.3">
      <c r="B349" s="72" t="str">
        <f t="shared" ca="1" si="38"/>
        <v/>
      </c>
      <c r="C349" s="73" t="str">
        <f t="shared" ca="1" si="39"/>
        <v/>
      </c>
      <c r="D349" s="76" t="str">
        <f t="shared" ca="1" si="40"/>
        <v/>
      </c>
      <c r="E349" s="74">
        <f t="shared" ca="1" si="37"/>
        <v>0</v>
      </c>
      <c r="F349" s="76"/>
      <c r="G349" s="75" t="str">
        <f t="shared" ca="1" si="41"/>
        <v/>
      </c>
      <c r="H349" s="75" t="str">
        <f t="shared" ca="1" si="42"/>
        <v/>
      </c>
      <c r="I349" s="75" t="str">
        <f t="shared" ca="1" si="43"/>
        <v/>
      </c>
    </row>
    <row r="350" spans="2:9" ht="15.75" thickBot="1" x14ac:dyDescent="0.3">
      <c r="B350" s="72" t="str">
        <f t="shared" ca="1" si="38"/>
        <v/>
      </c>
      <c r="C350" s="73" t="str">
        <f t="shared" ca="1" si="39"/>
        <v/>
      </c>
      <c r="D350" s="76" t="str">
        <f t="shared" ca="1" si="40"/>
        <v/>
      </c>
      <c r="E350" s="74">
        <f t="shared" ca="1" si="37"/>
        <v>0</v>
      </c>
      <c r="F350" s="76"/>
      <c r="G350" s="75" t="str">
        <f t="shared" ca="1" si="41"/>
        <v/>
      </c>
      <c r="H350" s="75" t="str">
        <f t="shared" ca="1" si="42"/>
        <v/>
      </c>
      <c r="I350" s="75" t="str">
        <f t="shared" ca="1" si="43"/>
        <v/>
      </c>
    </row>
    <row r="351" spans="2:9" ht="15.75" thickBot="1" x14ac:dyDescent="0.3">
      <c r="B351" s="72" t="str">
        <f t="shared" ca="1" si="38"/>
        <v/>
      </c>
      <c r="C351" s="73" t="str">
        <f t="shared" ca="1" si="39"/>
        <v/>
      </c>
      <c r="D351" s="76" t="str">
        <f t="shared" ca="1" si="40"/>
        <v/>
      </c>
      <c r="E351" s="74">
        <f t="shared" ca="1" si="37"/>
        <v>0</v>
      </c>
      <c r="F351" s="76"/>
      <c r="G351" s="75" t="str">
        <f t="shared" ca="1" si="41"/>
        <v/>
      </c>
      <c r="H351" s="75" t="str">
        <f t="shared" ca="1" si="42"/>
        <v/>
      </c>
      <c r="I351" s="75" t="str">
        <f t="shared" ca="1" si="43"/>
        <v/>
      </c>
    </row>
    <row r="352" spans="2:9" ht="15.75" thickBot="1" x14ac:dyDescent="0.3">
      <c r="B352" s="72" t="str">
        <f t="shared" ca="1" si="38"/>
        <v/>
      </c>
      <c r="C352" s="73" t="str">
        <f t="shared" ca="1" si="39"/>
        <v/>
      </c>
      <c r="D352" s="76" t="str">
        <f t="shared" ca="1" si="40"/>
        <v/>
      </c>
      <c r="E352" s="74">
        <f t="shared" ca="1" si="37"/>
        <v>0</v>
      </c>
      <c r="F352" s="76"/>
      <c r="G352" s="75" t="str">
        <f t="shared" ca="1" si="41"/>
        <v/>
      </c>
      <c r="H352" s="75" t="str">
        <f t="shared" ca="1" si="42"/>
        <v/>
      </c>
      <c r="I352" s="75" t="str">
        <f t="shared" ca="1" si="43"/>
        <v/>
      </c>
    </row>
    <row r="353" spans="2:9" ht="15.75" thickBot="1" x14ac:dyDescent="0.3">
      <c r="B353" s="72" t="str">
        <f t="shared" ca="1" si="38"/>
        <v/>
      </c>
      <c r="C353" s="73" t="str">
        <f t="shared" ca="1" si="39"/>
        <v/>
      </c>
      <c r="D353" s="76" t="str">
        <f t="shared" ca="1" si="40"/>
        <v/>
      </c>
      <c r="E353" s="74">
        <f t="shared" ca="1" si="37"/>
        <v>0</v>
      </c>
      <c r="F353" s="76"/>
      <c r="G353" s="75" t="str">
        <f t="shared" ca="1" si="41"/>
        <v/>
      </c>
      <c r="H353" s="75" t="str">
        <f t="shared" ca="1" si="42"/>
        <v/>
      </c>
      <c r="I353" s="75" t="str">
        <f t="shared" ca="1" si="43"/>
        <v/>
      </c>
    </row>
    <row r="354" spans="2:9" ht="15.75" thickBot="1" x14ac:dyDescent="0.3">
      <c r="B354" s="72" t="str">
        <f t="shared" ca="1" si="38"/>
        <v/>
      </c>
      <c r="C354" s="73" t="str">
        <f t="shared" ca="1" si="39"/>
        <v/>
      </c>
      <c r="D354" s="76" t="str">
        <f t="shared" ca="1" si="40"/>
        <v/>
      </c>
      <c r="E354" s="74">
        <f t="shared" ca="1" si="37"/>
        <v>0</v>
      </c>
      <c r="F354" s="76"/>
      <c r="G354" s="75" t="str">
        <f t="shared" ca="1" si="41"/>
        <v/>
      </c>
      <c r="H354" s="75" t="str">
        <f t="shared" ca="1" si="42"/>
        <v/>
      </c>
      <c r="I354" s="75" t="str">
        <f t="shared" ca="1" si="43"/>
        <v/>
      </c>
    </row>
    <row r="355" spans="2:9" ht="15.75" thickBot="1" x14ac:dyDescent="0.3">
      <c r="B355" s="72" t="str">
        <f t="shared" ca="1" si="38"/>
        <v/>
      </c>
      <c r="C355" s="73" t="str">
        <f t="shared" ca="1" si="39"/>
        <v/>
      </c>
      <c r="D355" s="76" t="str">
        <f t="shared" ca="1" si="40"/>
        <v/>
      </c>
      <c r="E355" s="74">
        <f t="shared" ca="1" si="37"/>
        <v>0</v>
      </c>
      <c r="F355" s="76"/>
      <c r="G355" s="75" t="str">
        <f t="shared" ca="1" si="41"/>
        <v/>
      </c>
      <c r="H355" s="75" t="str">
        <f t="shared" ca="1" si="42"/>
        <v/>
      </c>
      <c r="I355" s="75" t="str">
        <f t="shared" ca="1" si="43"/>
        <v/>
      </c>
    </row>
    <row r="356" spans="2:9" ht="15.75" thickBot="1" x14ac:dyDescent="0.3">
      <c r="B356" s="72" t="str">
        <f t="shared" ca="1" si="38"/>
        <v/>
      </c>
      <c r="C356" s="73" t="str">
        <f t="shared" ca="1" si="39"/>
        <v/>
      </c>
      <c r="D356" s="76" t="str">
        <f t="shared" ca="1" si="40"/>
        <v/>
      </c>
      <c r="E356" s="74">
        <f t="shared" ref="E356:E419" ca="1" si="44">IFERROR(IF(I355-D356&lt;$E$13,0,IF(B356=$I$17,$E$13,IF(B356&lt;$I$17,0,IF(MOD(B356-$I$17,$E$18)=0,$E$13,0)))),0)</f>
        <v>0</v>
      </c>
      <c r="F356" s="76"/>
      <c r="G356" s="75" t="str">
        <f t="shared" ca="1" si="41"/>
        <v/>
      </c>
      <c r="H356" s="75" t="str">
        <f t="shared" ca="1" si="42"/>
        <v/>
      </c>
      <c r="I356" s="75" t="str">
        <f t="shared" ca="1" si="43"/>
        <v/>
      </c>
    </row>
    <row r="357" spans="2:9" ht="15.75" thickBot="1" x14ac:dyDescent="0.3">
      <c r="B357" s="72" t="str">
        <f t="shared" ca="1" si="38"/>
        <v/>
      </c>
      <c r="C357" s="73" t="str">
        <f t="shared" ca="1" si="39"/>
        <v/>
      </c>
      <c r="D357" s="76" t="str">
        <f t="shared" ca="1" si="40"/>
        <v/>
      </c>
      <c r="E357" s="74">
        <f t="shared" ca="1" si="44"/>
        <v>0</v>
      </c>
      <c r="F357" s="76"/>
      <c r="G357" s="75" t="str">
        <f t="shared" ca="1" si="41"/>
        <v/>
      </c>
      <c r="H357" s="75" t="str">
        <f t="shared" ca="1" si="42"/>
        <v/>
      </c>
      <c r="I357" s="75" t="str">
        <f t="shared" ca="1" si="43"/>
        <v/>
      </c>
    </row>
    <row r="358" spans="2:9" ht="15.75" thickBot="1" x14ac:dyDescent="0.3">
      <c r="B358" s="72" t="str">
        <f t="shared" ca="1" si="38"/>
        <v/>
      </c>
      <c r="C358" s="73" t="str">
        <f t="shared" ca="1" si="39"/>
        <v/>
      </c>
      <c r="D358" s="76" t="str">
        <f t="shared" ca="1" si="40"/>
        <v/>
      </c>
      <c r="E358" s="74">
        <f t="shared" ca="1" si="44"/>
        <v>0</v>
      </c>
      <c r="F358" s="76"/>
      <c r="G358" s="75" t="str">
        <f t="shared" ca="1" si="41"/>
        <v/>
      </c>
      <c r="H358" s="75" t="str">
        <f t="shared" ca="1" si="42"/>
        <v/>
      </c>
      <c r="I358" s="75" t="str">
        <f t="shared" ca="1" si="43"/>
        <v/>
      </c>
    </row>
    <row r="359" spans="2:9" ht="15.75" thickBot="1" x14ac:dyDescent="0.3">
      <c r="B359" s="72" t="str">
        <f t="shared" ca="1" si="38"/>
        <v/>
      </c>
      <c r="C359" s="73" t="str">
        <f t="shared" ca="1" si="39"/>
        <v/>
      </c>
      <c r="D359" s="76" t="str">
        <f t="shared" ca="1" si="40"/>
        <v/>
      </c>
      <c r="E359" s="74">
        <f t="shared" ca="1" si="44"/>
        <v>0</v>
      </c>
      <c r="F359" s="76"/>
      <c r="G359" s="75" t="str">
        <f t="shared" ca="1" si="41"/>
        <v/>
      </c>
      <c r="H359" s="75" t="str">
        <f t="shared" ca="1" si="42"/>
        <v/>
      </c>
      <c r="I359" s="75" t="str">
        <f t="shared" ca="1" si="43"/>
        <v/>
      </c>
    </row>
    <row r="360" spans="2:9" ht="15.75" thickBot="1" x14ac:dyDescent="0.3">
      <c r="B360" s="72" t="str">
        <f t="shared" ca="1" si="38"/>
        <v/>
      </c>
      <c r="C360" s="73" t="str">
        <f t="shared" ca="1" si="39"/>
        <v/>
      </c>
      <c r="D360" s="76" t="str">
        <f t="shared" ca="1" si="40"/>
        <v/>
      </c>
      <c r="E360" s="74">
        <f t="shared" ca="1" si="44"/>
        <v>0</v>
      </c>
      <c r="F360" s="76"/>
      <c r="G360" s="75" t="str">
        <f t="shared" ca="1" si="41"/>
        <v/>
      </c>
      <c r="H360" s="75" t="str">
        <f t="shared" ca="1" si="42"/>
        <v/>
      </c>
      <c r="I360" s="75" t="str">
        <f t="shared" ca="1" si="43"/>
        <v/>
      </c>
    </row>
    <row r="361" spans="2:9" ht="15.75" thickBot="1" x14ac:dyDescent="0.3">
      <c r="B361" s="72" t="str">
        <f t="shared" ca="1" si="38"/>
        <v/>
      </c>
      <c r="C361" s="73" t="str">
        <f t="shared" ca="1" si="39"/>
        <v/>
      </c>
      <c r="D361" s="76" t="str">
        <f t="shared" ca="1" si="40"/>
        <v/>
      </c>
      <c r="E361" s="74">
        <f t="shared" ca="1" si="44"/>
        <v>0</v>
      </c>
      <c r="F361" s="76"/>
      <c r="G361" s="75" t="str">
        <f t="shared" ca="1" si="41"/>
        <v/>
      </c>
      <c r="H361" s="75" t="str">
        <f t="shared" ca="1" si="42"/>
        <v/>
      </c>
      <c r="I361" s="75" t="str">
        <f t="shared" ca="1" si="43"/>
        <v/>
      </c>
    </row>
    <row r="362" spans="2:9" ht="15.75" thickBot="1" x14ac:dyDescent="0.3">
      <c r="B362" s="72" t="str">
        <f t="shared" ca="1" si="38"/>
        <v/>
      </c>
      <c r="C362" s="73" t="str">
        <f t="shared" ca="1" si="39"/>
        <v/>
      </c>
      <c r="D362" s="76" t="str">
        <f t="shared" ca="1" si="40"/>
        <v/>
      </c>
      <c r="E362" s="74">
        <f t="shared" ca="1" si="44"/>
        <v>0</v>
      </c>
      <c r="F362" s="76"/>
      <c r="G362" s="75" t="str">
        <f t="shared" ca="1" si="41"/>
        <v/>
      </c>
      <c r="H362" s="75" t="str">
        <f t="shared" ca="1" si="42"/>
        <v/>
      </c>
      <c r="I362" s="75" t="str">
        <f t="shared" ca="1" si="43"/>
        <v/>
      </c>
    </row>
    <row r="363" spans="2:9" ht="15.75" thickBot="1" x14ac:dyDescent="0.3">
      <c r="B363" s="72" t="str">
        <f t="shared" ca="1" si="38"/>
        <v/>
      </c>
      <c r="C363" s="73" t="str">
        <f t="shared" ca="1" si="39"/>
        <v/>
      </c>
      <c r="D363" s="76" t="str">
        <f t="shared" ca="1" si="40"/>
        <v/>
      </c>
      <c r="E363" s="74">
        <f t="shared" ca="1" si="44"/>
        <v>0</v>
      </c>
      <c r="F363" s="76"/>
      <c r="G363" s="75" t="str">
        <f t="shared" ca="1" si="41"/>
        <v/>
      </c>
      <c r="H363" s="75" t="str">
        <f t="shared" ca="1" si="42"/>
        <v/>
      </c>
      <c r="I363" s="75" t="str">
        <f t="shared" ca="1" si="43"/>
        <v/>
      </c>
    </row>
    <row r="364" spans="2:9" ht="15.75" thickBot="1" x14ac:dyDescent="0.3">
      <c r="B364" s="72" t="str">
        <f t="shared" ca="1" si="38"/>
        <v/>
      </c>
      <c r="C364" s="73" t="str">
        <f t="shared" ca="1" si="39"/>
        <v/>
      </c>
      <c r="D364" s="76" t="str">
        <f t="shared" ca="1" si="40"/>
        <v/>
      </c>
      <c r="E364" s="74">
        <f t="shared" ca="1" si="44"/>
        <v>0</v>
      </c>
      <c r="F364" s="76"/>
      <c r="G364" s="75" t="str">
        <f t="shared" ca="1" si="41"/>
        <v/>
      </c>
      <c r="H364" s="75" t="str">
        <f t="shared" ca="1" si="42"/>
        <v/>
      </c>
      <c r="I364" s="75" t="str">
        <f t="shared" ca="1" si="43"/>
        <v/>
      </c>
    </row>
    <row r="365" spans="2:9" ht="15.75" thickBot="1" x14ac:dyDescent="0.3">
      <c r="B365" s="72" t="str">
        <f t="shared" ca="1" si="38"/>
        <v/>
      </c>
      <c r="C365" s="73" t="str">
        <f t="shared" ca="1" si="39"/>
        <v/>
      </c>
      <c r="D365" s="76" t="str">
        <f t="shared" ca="1" si="40"/>
        <v/>
      </c>
      <c r="E365" s="74">
        <f t="shared" ca="1" si="44"/>
        <v>0</v>
      </c>
      <c r="F365" s="76"/>
      <c r="G365" s="75" t="str">
        <f t="shared" ca="1" si="41"/>
        <v/>
      </c>
      <c r="H365" s="75" t="str">
        <f t="shared" ca="1" si="42"/>
        <v/>
      </c>
      <c r="I365" s="75" t="str">
        <f t="shared" ca="1" si="43"/>
        <v/>
      </c>
    </row>
    <row r="366" spans="2:9" ht="15.75" thickBot="1" x14ac:dyDescent="0.3">
      <c r="B366" s="72" t="str">
        <f t="shared" ca="1" si="38"/>
        <v/>
      </c>
      <c r="C366" s="73" t="str">
        <f t="shared" ca="1" si="39"/>
        <v/>
      </c>
      <c r="D366" s="76" t="str">
        <f t="shared" ca="1" si="40"/>
        <v/>
      </c>
      <c r="E366" s="74">
        <f t="shared" ca="1" si="44"/>
        <v>0</v>
      </c>
      <c r="F366" s="76"/>
      <c r="G366" s="75" t="str">
        <f t="shared" ca="1" si="41"/>
        <v/>
      </c>
      <c r="H366" s="75" t="str">
        <f t="shared" ca="1" si="42"/>
        <v/>
      </c>
      <c r="I366" s="75" t="str">
        <f t="shared" ca="1" si="43"/>
        <v/>
      </c>
    </row>
    <row r="367" spans="2:9" ht="15.75" thickBot="1" x14ac:dyDescent="0.3">
      <c r="B367" s="72" t="str">
        <f t="shared" ref="B367:B430" ca="1" si="45">IFERROR(IF(I366&lt;=0,"",B366+1),"")</f>
        <v/>
      </c>
      <c r="C367" s="73" t="str">
        <f t="shared" ca="1" si="39"/>
        <v/>
      </c>
      <c r="D367" s="76" t="str">
        <f t="shared" ca="1" si="40"/>
        <v/>
      </c>
      <c r="E367" s="74">
        <f t="shared" ca="1" si="44"/>
        <v>0</v>
      </c>
      <c r="F367" s="76"/>
      <c r="G367" s="75" t="str">
        <f t="shared" ca="1" si="41"/>
        <v/>
      </c>
      <c r="H367" s="75" t="str">
        <f t="shared" ca="1" si="42"/>
        <v/>
      </c>
      <c r="I367" s="75" t="str">
        <f t="shared" ca="1" si="43"/>
        <v/>
      </c>
    </row>
    <row r="368" spans="2:9" ht="15.75" thickBot="1" x14ac:dyDescent="0.3">
      <c r="B368" s="72" t="str">
        <f t="shared" ca="1" si="45"/>
        <v/>
      </c>
      <c r="C368" s="73" t="str">
        <f t="shared" ca="1" si="39"/>
        <v/>
      </c>
      <c r="D368" s="76" t="str">
        <f t="shared" ca="1" si="40"/>
        <v/>
      </c>
      <c r="E368" s="74">
        <f t="shared" ca="1" si="44"/>
        <v>0</v>
      </c>
      <c r="F368" s="76"/>
      <c r="G368" s="75" t="str">
        <f t="shared" ca="1" si="41"/>
        <v/>
      </c>
      <c r="H368" s="75" t="str">
        <f t="shared" ca="1" si="42"/>
        <v/>
      </c>
      <c r="I368" s="75" t="str">
        <f t="shared" ca="1" si="43"/>
        <v/>
      </c>
    </row>
    <row r="369" spans="2:9" ht="15.75" thickBot="1" x14ac:dyDescent="0.3">
      <c r="B369" s="72" t="str">
        <f t="shared" ca="1" si="45"/>
        <v/>
      </c>
      <c r="C369" s="73" t="str">
        <f t="shared" ca="1" si="39"/>
        <v/>
      </c>
      <c r="D369" s="76" t="str">
        <f t="shared" ca="1" si="40"/>
        <v/>
      </c>
      <c r="E369" s="74">
        <f t="shared" ca="1" si="44"/>
        <v>0</v>
      </c>
      <c r="F369" s="76"/>
      <c r="G369" s="75" t="str">
        <f t="shared" ca="1" si="41"/>
        <v/>
      </c>
      <c r="H369" s="75" t="str">
        <f t="shared" ca="1" si="42"/>
        <v/>
      </c>
      <c r="I369" s="75" t="str">
        <f t="shared" ca="1" si="43"/>
        <v/>
      </c>
    </row>
    <row r="370" spans="2:9" ht="15.75" thickBot="1" x14ac:dyDescent="0.3">
      <c r="B370" s="72" t="str">
        <f t="shared" ca="1" si="45"/>
        <v/>
      </c>
      <c r="C370" s="73" t="str">
        <f t="shared" ca="1" si="39"/>
        <v/>
      </c>
      <c r="D370" s="76" t="str">
        <f t="shared" ca="1" si="40"/>
        <v/>
      </c>
      <c r="E370" s="74">
        <f t="shared" ca="1" si="44"/>
        <v>0</v>
      </c>
      <c r="F370" s="76"/>
      <c r="G370" s="75" t="str">
        <f t="shared" ca="1" si="41"/>
        <v/>
      </c>
      <c r="H370" s="75" t="str">
        <f t="shared" ca="1" si="42"/>
        <v/>
      </c>
      <c r="I370" s="75" t="str">
        <f t="shared" ca="1" si="43"/>
        <v/>
      </c>
    </row>
    <row r="371" spans="2:9" ht="15.75" thickBot="1" x14ac:dyDescent="0.3">
      <c r="B371" s="72" t="str">
        <f t="shared" ca="1" si="45"/>
        <v/>
      </c>
      <c r="C371" s="73" t="str">
        <f t="shared" ca="1" si="39"/>
        <v/>
      </c>
      <c r="D371" s="76" t="str">
        <f t="shared" ca="1" si="40"/>
        <v/>
      </c>
      <c r="E371" s="74">
        <f t="shared" ca="1" si="44"/>
        <v>0</v>
      </c>
      <c r="F371" s="76"/>
      <c r="G371" s="75" t="str">
        <f t="shared" ca="1" si="41"/>
        <v/>
      </c>
      <c r="H371" s="75" t="str">
        <f t="shared" ca="1" si="42"/>
        <v/>
      </c>
      <c r="I371" s="75" t="str">
        <f t="shared" ca="1" si="43"/>
        <v/>
      </c>
    </row>
    <row r="372" spans="2:9" ht="15.75" thickBot="1" x14ac:dyDescent="0.3">
      <c r="B372" s="72" t="str">
        <f t="shared" ca="1" si="45"/>
        <v/>
      </c>
      <c r="C372" s="73" t="str">
        <f t="shared" ca="1" si="39"/>
        <v/>
      </c>
      <c r="D372" s="76" t="str">
        <f t="shared" ca="1" si="40"/>
        <v/>
      </c>
      <c r="E372" s="74">
        <f t="shared" ca="1" si="44"/>
        <v>0</v>
      </c>
      <c r="F372" s="76"/>
      <c r="G372" s="75" t="str">
        <f t="shared" ca="1" si="41"/>
        <v/>
      </c>
      <c r="H372" s="75" t="str">
        <f t="shared" ca="1" si="42"/>
        <v/>
      </c>
      <c r="I372" s="75" t="str">
        <f t="shared" ca="1" si="43"/>
        <v/>
      </c>
    </row>
    <row r="373" spans="2:9" ht="15.75" thickBot="1" x14ac:dyDescent="0.3">
      <c r="B373" s="72" t="str">
        <f t="shared" ca="1" si="45"/>
        <v/>
      </c>
      <c r="C373" s="73" t="str">
        <f t="shared" ca="1" si="39"/>
        <v/>
      </c>
      <c r="D373" s="76" t="str">
        <f t="shared" ca="1" si="40"/>
        <v/>
      </c>
      <c r="E373" s="74">
        <f t="shared" ca="1" si="44"/>
        <v>0</v>
      </c>
      <c r="F373" s="76"/>
      <c r="G373" s="75" t="str">
        <f t="shared" ca="1" si="41"/>
        <v/>
      </c>
      <c r="H373" s="75" t="str">
        <f t="shared" ca="1" si="42"/>
        <v/>
      </c>
      <c r="I373" s="75" t="str">
        <f t="shared" ca="1" si="43"/>
        <v/>
      </c>
    </row>
    <row r="374" spans="2:9" ht="15.75" thickBot="1" x14ac:dyDescent="0.3">
      <c r="B374" s="72" t="str">
        <f t="shared" ca="1" si="45"/>
        <v/>
      </c>
      <c r="C374" s="73" t="str">
        <f t="shared" ca="1" si="39"/>
        <v/>
      </c>
      <c r="D374" s="76" t="str">
        <f t="shared" ca="1" si="40"/>
        <v/>
      </c>
      <c r="E374" s="74">
        <f t="shared" ca="1" si="44"/>
        <v>0</v>
      </c>
      <c r="F374" s="76"/>
      <c r="G374" s="75" t="str">
        <f t="shared" ca="1" si="41"/>
        <v/>
      </c>
      <c r="H374" s="75" t="str">
        <f t="shared" ca="1" si="42"/>
        <v/>
      </c>
      <c r="I374" s="75" t="str">
        <f t="shared" ca="1" si="43"/>
        <v/>
      </c>
    </row>
    <row r="375" spans="2:9" ht="15.75" thickBot="1" x14ac:dyDescent="0.3">
      <c r="B375" s="72" t="str">
        <f t="shared" ca="1" si="45"/>
        <v/>
      </c>
      <c r="C375" s="73" t="str">
        <f t="shared" ca="1" si="39"/>
        <v/>
      </c>
      <c r="D375" s="76" t="str">
        <f t="shared" ca="1" si="40"/>
        <v/>
      </c>
      <c r="E375" s="74">
        <f t="shared" ca="1" si="44"/>
        <v>0</v>
      </c>
      <c r="F375" s="76"/>
      <c r="G375" s="75" t="str">
        <f t="shared" ca="1" si="41"/>
        <v/>
      </c>
      <c r="H375" s="75" t="str">
        <f t="shared" ca="1" si="42"/>
        <v/>
      </c>
      <c r="I375" s="75" t="str">
        <f t="shared" ca="1" si="43"/>
        <v/>
      </c>
    </row>
    <row r="376" spans="2:9" ht="15.75" thickBot="1" x14ac:dyDescent="0.3">
      <c r="B376" s="72" t="str">
        <f t="shared" ca="1" si="45"/>
        <v/>
      </c>
      <c r="C376" s="73" t="str">
        <f t="shared" ca="1" si="39"/>
        <v/>
      </c>
      <c r="D376" s="76" t="str">
        <f t="shared" ca="1" si="40"/>
        <v/>
      </c>
      <c r="E376" s="74">
        <f t="shared" ca="1" si="44"/>
        <v>0</v>
      </c>
      <c r="F376" s="76"/>
      <c r="G376" s="75" t="str">
        <f t="shared" ca="1" si="41"/>
        <v/>
      </c>
      <c r="H376" s="75" t="str">
        <f t="shared" ca="1" si="42"/>
        <v/>
      </c>
      <c r="I376" s="75" t="str">
        <f t="shared" ca="1" si="43"/>
        <v/>
      </c>
    </row>
    <row r="377" spans="2:9" ht="15.75" thickBot="1" x14ac:dyDescent="0.3">
      <c r="B377" s="72" t="str">
        <f t="shared" ca="1" si="45"/>
        <v/>
      </c>
      <c r="C377" s="73" t="str">
        <f t="shared" ca="1" si="39"/>
        <v/>
      </c>
      <c r="D377" s="76" t="str">
        <f t="shared" ca="1" si="40"/>
        <v/>
      </c>
      <c r="E377" s="74">
        <f t="shared" ca="1" si="44"/>
        <v>0</v>
      </c>
      <c r="F377" s="76"/>
      <c r="G377" s="75" t="str">
        <f t="shared" ca="1" si="41"/>
        <v/>
      </c>
      <c r="H377" s="75" t="str">
        <f t="shared" ca="1" si="42"/>
        <v/>
      </c>
      <c r="I377" s="75" t="str">
        <f t="shared" ca="1" si="43"/>
        <v/>
      </c>
    </row>
    <row r="378" spans="2:9" ht="15.75" thickBot="1" x14ac:dyDescent="0.3">
      <c r="B378" s="72" t="str">
        <f t="shared" ca="1" si="45"/>
        <v/>
      </c>
      <c r="C378" s="73" t="str">
        <f t="shared" ca="1" si="39"/>
        <v/>
      </c>
      <c r="D378" s="76" t="str">
        <f t="shared" ca="1" si="40"/>
        <v/>
      </c>
      <c r="E378" s="74">
        <f t="shared" ca="1" si="44"/>
        <v>0</v>
      </c>
      <c r="F378" s="76"/>
      <c r="G378" s="75" t="str">
        <f t="shared" ca="1" si="41"/>
        <v/>
      </c>
      <c r="H378" s="75" t="str">
        <f t="shared" ca="1" si="42"/>
        <v/>
      </c>
      <c r="I378" s="75" t="str">
        <f t="shared" ca="1" si="43"/>
        <v/>
      </c>
    </row>
    <row r="379" spans="2:9" ht="15.75" thickBot="1" x14ac:dyDescent="0.3">
      <c r="B379" s="72" t="str">
        <f t="shared" ca="1" si="45"/>
        <v/>
      </c>
      <c r="C379" s="73" t="str">
        <f t="shared" ca="1" si="39"/>
        <v/>
      </c>
      <c r="D379" s="76" t="str">
        <f t="shared" ca="1" si="40"/>
        <v/>
      </c>
      <c r="E379" s="74">
        <f t="shared" ca="1" si="44"/>
        <v>0</v>
      </c>
      <c r="F379" s="76"/>
      <c r="G379" s="75" t="str">
        <f t="shared" ca="1" si="41"/>
        <v/>
      </c>
      <c r="H379" s="75" t="str">
        <f t="shared" ca="1" si="42"/>
        <v/>
      </c>
      <c r="I379" s="75" t="str">
        <f t="shared" ca="1" si="43"/>
        <v/>
      </c>
    </row>
    <row r="380" spans="2:9" ht="15.75" thickBot="1" x14ac:dyDescent="0.3">
      <c r="B380" s="72" t="str">
        <f t="shared" ca="1" si="45"/>
        <v/>
      </c>
      <c r="C380" s="73" t="str">
        <f t="shared" ca="1" si="39"/>
        <v/>
      </c>
      <c r="D380" s="76" t="str">
        <f t="shared" ca="1" si="40"/>
        <v/>
      </c>
      <c r="E380" s="74">
        <f t="shared" ca="1" si="44"/>
        <v>0</v>
      </c>
      <c r="F380" s="76"/>
      <c r="G380" s="75" t="str">
        <f t="shared" ca="1" si="41"/>
        <v/>
      </c>
      <c r="H380" s="75" t="str">
        <f t="shared" ca="1" si="42"/>
        <v/>
      </c>
      <c r="I380" s="75" t="str">
        <f t="shared" ca="1" si="43"/>
        <v/>
      </c>
    </row>
    <row r="381" spans="2:9" ht="15.75" thickBot="1" x14ac:dyDescent="0.3">
      <c r="B381" s="72" t="str">
        <f t="shared" ca="1" si="45"/>
        <v/>
      </c>
      <c r="C381" s="73" t="str">
        <f t="shared" ca="1" si="39"/>
        <v/>
      </c>
      <c r="D381" s="76" t="str">
        <f t="shared" ca="1" si="40"/>
        <v/>
      </c>
      <c r="E381" s="74">
        <f t="shared" ca="1" si="44"/>
        <v>0</v>
      </c>
      <c r="F381" s="76"/>
      <c r="G381" s="75" t="str">
        <f t="shared" ca="1" si="41"/>
        <v/>
      </c>
      <c r="H381" s="75" t="str">
        <f t="shared" ca="1" si="42"/>
        <v/>
      </c>
      <c r="I381" s="75" t="str">
        <f t="shared" ca="1" si="43"/>
        <v/>
      </c>
    </row>
    <row r="382" spans="2:9" ht="15.75" thickBot="1" x14ac:dyDescent="0.3">
      <c r="B382" s="72" t="str">
        <f t="shared" ca="1" si="45"/>
        <v/>
      </c>
      <c r="C382" s="73" t="str">
        <f t="shared" ca="1" si="39"/>
        <v/>
      </c>
      <c r="D382" s="76" t="str">
        <f t="shared" ca="1" si="40"/>
        <v/>
      </c>
      <c r="E382" s="74">
        <f t="shared" ca="1" si="44"/>
        <v>0</v>
      </c>
      <c r="F382" s="76"/>
      <c r="G382" s="75" t="str">
        <f t="shared" ca="1" si="41"/>
        <v/>
      </c>
      <c r="H382" s="75" t="str">
        <f t="shared" ca="1" si="42"/>
        <v/>
      </c>
      <c r="I382" s="75" t="str">
        <f t="shared" ca="1" si="43"/>
        <v/>
      </c>
    </row>
    <row r="383" spans="2:9" ht="15.75" thickBot="1" x14ac:dyDescent="0.3">
      <c r="B383" s="72" t="str">
        <f t="shared" ca="1" si="45"/>
        <v/>
      </c>
      <c r="C383" s="73" t="str">
        <f t="shared" ca="1" si="39"/>
        <v/>
      </c>
      <c r="D383" s="76" t="str">
        <f t="shared" ca="1" si="40"/>
        <v/>
      </c>
      <c r="E383" s="74">
        <f t="shared" ca="1" si="44"/>
        <v>0</v>
      </c>
      <c r="F383" s="76"/>
      <c r="G383" s="75" t="str">
        <f t="shared" ca="1" si="41"/>
        <v/>
      </c>
      <c r="H383" s="75" t="str">
        <f t="shared" ca="1" si="42"/>
        <v/>
      </c>
      <c r="I383" s="75" t="str">
        <f t="shared" ca="1" si="43"/>
        <v/>
      </c>
    </row>
    <row r="384" spans="2:9" ht="15.75" thickBot="1" x14ac:dyDescent="0.3">
      <c r="B384" s="72" t="str">
        <f t="shared" ca="1" si="45"/>
        <v/>
      </c>
      <c r="C384" s="73" t="str">
        <f t="shared" ca="1" si="39"/>
        <v/>
      </c>
      <c r="D384" s="76" t="str">
        <f t="shared" ca="1" si="40"/>
        <v/>
      </c>
      <c r="E384" s="74">
        <f t="shared" ca="1" si="44"/>
        <v>0</v>
      </c>
      <c r="F384" s="76"/>
      <c r="G384" s="75" t="str">
        <f t="shared" ca="1" si="41"/>
        <v/>
      </c>
      <c r="H384" s="75" t="str">
        <f t="shared" ca="1" si="42"/>
        <v/>
      </c>
      <c r="I384" s="75" t="str">
        <f t="shared" ca="1" si="43"/>
        <v/>
      </c>
    </row>
    <row r="385" spans="2:9" ht="15.75" thickBot="1" x14ac:dyDescent="0.3">
      <c r="B385" s="72" t="str">
        <f t="shared" ca="1" si="45"/>
        <v/>
      </c>
      <c r="C385" s="73" t="str">
        <f t="shared" ca="1" si="39"/>
        <v/>
      </c>
      <c r="D385" s="76" t="str">
        <f t="shared" ca="1" si="40"/>
        <v/>
      </c>
      <c r="E385" s="74">
        <f t="shared" ca="1" si="44"/>
        <v>0</v>
      </c>
      <c r="F385" s="76"/>
      <c r="G385" s="75" t="str">
        <f t="shared" ca="1" si="41"/>
        <v/>
      </c>
      <c r="H385" s="75" t="str">
        <f t="shared" ca="1" si="42"/>
        <v/>
      </c>
      <c r="I385" s="75" t="str">
        <f t="shared" ca="1" si="43"/>
        <v/>
      </c>
    </row>
    <row r="386" spans="2:9" ht="15.75" thickBot="1" x14ac:dyDescent="0.3">
      <c r="B386" s="72" t="str">
        <f t="shared" ca="1" si="45"/>
        <v/>
      </c>
      <c r="C386" s="73" t="str">
        <f t="shared" ca="1" si="39"/>
        <v/>
      </c>
      <c r="D386" s="76" t="str">
        <f t="shared" ca="1" si="40"/>
        <v/>
      </c>
      <c r="E386" s="74">
        <f t="shared" ca="1" si="44"/>
        <v>0</v>
      </c>
      <c r="F386" s="76"/>
      <c r="G386" s="75" t="str">
        <f t="shared" ca="1" si="41"/>
        <v/>
      </c>
      <c r="H386" s="75" t="str">
        <f t="shared" ca="1" si="42"/>
        <v/>
      </c>
      <c r="I386" s="75" t="str">
        <f t="shared" ca="1" si="43"/>
        <v/>
      </c>
    </row>
    <row r="387" spans="2:9" ht="15.75" thickBot="1" x14ac:dyDescent="0.3">
      <c r="B387" s="72" t="str">
        <f t="shared" ca="1" si="45"/>
        <v/>
      </c>
      <c r="C387" s="73" t="str">
        <f t="shared" ca="1" si="39"/>
        <v/>
      </c>
      <c r="D387" s="76" t="str">
        <f t="shared" ca="1" si="40"/>
        <v/>
      </c>
      <c r="E387" s="74">
        <f t="shared" ca="1" si="44"/>
        <v>0</v>
      </c>
      <c r="F387" s="76"/>
      <c r="G387" s="75" t="str">
        <f t="shared" ca="1" si="41"/>
        <v/>
      </c>
      <c r="H387" s="75" t="str">
        <f t="shared" ca="1" si="42"/>
        <v/>
      </c>
      <c r="I387" s="75" t="str">
        <f t="shared" ca="1" si="43"/>
        <v/>
      </c>
    </row>
    <row r="388" spans="2:9" ht="15.75" thickBot="1" x14ac:dyDescent="0.3">
      <c r="B388" s="72" t="str">
        <f t="shared" ca="1" si="45"/>
        <v/>
      </c>
      <c r="C388" s="73" t="str">
        <f t="shared" ca="1" si="39"/>
        <v/>
      </c>
      <c r="D388" s="76" t="str">
        <f t="shared" ca="1" si="40"/>
        <v/>
      </c>
      <c r="E388" s="74">
        <f t="shared" ca="1" si="44"/>
        <v>0</v>
      </c>
      <c r="F388" s="76"/>
      <c r="G388" s="75" t="str">
        <f t="shared" ca="1" si="41"/>
        <v/>
      </c>
      <c r="H388" s="75" t="str">
        <f t="shared" ca="1" si="42"/>
        <v/>
      </c>
      <c r="I388" s="75" t="str">
        <f t="shared" ca="1" si="43"/>
        <v/>
      </c>
    </row>
    <row r="389" spans="2:9" ht="15.75" thickBot="1" x14ac:dyDescent="0.3">
      <c r="B389" s="72" t="str">
        <f t="shared" ca="1" si="45"/>
        <v/>
      </c>
      <c r="C389" s="73" t="str">
        <f t="shared" ca="1" si="39"/>
        <v/>
      </c>
      <c r="D389" s="76" t="str">
        <f t="shared" ca="1" si="40"/>
        <v/>
      </c>
      <c r="E389" s="74">
        <f t="shared" ca="1" si="44"/>
        <v>0</v>
      </c>
      <c r="F389" s="76"/>
      <c r="G389" s="75" t="str">
        <f t="shared" ca="1" si="41"/>
        <v/>
      </c>
      <c r="H389" s="75" t="str">
        <f t="shared" ca="1" si="42"/>
        <v/>
      </c>
      <c r="I389" s="75" t="str">
        <f t="shared" ca="1" si="43"/>
        <v/>
      </c>
    </row>
    <row r="390" spans="2:9" ht="15.75" thickBot="1" x14ac:dyDescent="0.3">
      <c r="B390" s="72" t="str">
        <f t="shared" ca="1" si="45"/>
        <v/>
      </c>
      <c r="C390" s="73" t="str">
        <f t="shared" ca="1" si="39"/>
        <v/>
      </c>
      <c r="D390" s="76" t="str">
        <f t="shared" ca="1" si="40"/>
        <v/>
      </c>
      <c r="E390" s="74">
        <f t="shared" ca="1" si="44"/>
        <v>0</v>
      </c>
      <c r="F390" s="76"/>
      <c r="G390" s="75" t="str">
        <f t="shared" ca="1" si="41"/>
        <v/>
      </c>
      <c r="H390" s="75" t="str">
        <f t="shared" ca="1" si="42"/>
        <v/>
      </c>
      <c r="I390" s="75" t="str">
        <f t="shared" ca="1" si="43"/>
        <v/>
      </c>
    </row>
    <row r="391" spans="2:9" ht="15.75" thickBot="1" x14ac:dyDescent="0.3">
      <c r="B391" s="72" t="str">
        <f t="shared" ca="1" si="45"/>
        <v/>
      </c>
      <c r="C391" s="73" t="str">
        <f t="shared" ca="1" si="39"/>
        <v/>
      </c>
      <c r="D391" s="76" t="str">
        <f t="shared" ca="1" si="40"/>
        <v/>
      </c>
      <c r="E391" s="74">
        <f t="shared" ca="1" si="44"/>
        <v>0</v>
      </c>
      <c r="F391" s="76"/>
      <c r="G391" s="75" t="str">
        <f t="shared" ca="1" si="41"/>
        <v/>
      </c>
      <c r="H391" s="75" t="str">
        <f t="shared" ca="1" si="42"/>
        <v/>
      </c>
      <c r="I391" s="75" t="str">
        <f t="shared" ca="1" si="43"/>
        <v/>
      </c>
    </row>
    <row r="392" spans="2:9" ht="15.75" thickBot="1" x14ac:dyDescent="0.3">
      <c r="B392" s="72" t="str">
        <f t="shared" ca="1" si="45"/>
        <v/>
      </c>
      <c r="C392" s="73" t="str">
        <f t="shared" ca="1" si="39"/>
        <v/>
      </c>
      <c r="D392" s="76" t="str">
        <f t="shared" ca="1" si="40"/>
        <v/>
      </c>
      <c r="E392" s="74">
        <f t="shared" ca="1" si="44"/>
        <v>0</v>
      </c>
      <c r="F392" s="76"/>
      <c r="G392" s="75" t="str">
        <f t="shared" ca="1" si="41"/>
        <v/>
      </c>
      <c r="H392" s="75" t="str">
        <f t="shared" ca="1" si="42"/>
        <v/>
      </c>
      <c r="I392" s="75" t="str">
        <f t="shared" ca="1" si="43"/>
        <v/>
      </c>
    </row>
    <row r="393" spans="2:9" ht="15.75" thickBot="1" x14ac:dyDescent="0.3">
      <c r="B393" s="72" t="str">
        <f t="shared" ca="1" si="45"/>
        <v/>
      </c>
      <c r="C393" s="73" t="str">
        <f t="shared" ca="1" si="39"/>
        <v/>
      </c>
      <c r="D393" s="76" t="str">
        <f t="shared" ca="1" si="40"/>
        <v/>
      </c>
      <c r="E393" s="74">
        <f t="shared" ca="1" si="44"/>
        <v>0</v>
      </c>
      <c r="F393" s="76"/>
      <c r="G393" s="75" t="str">
        <f t="shared" ca="1" si="41"/>
        <v/>
      </c>
      <c r="H393" s="75" t="str">
        <f t="shared" ca="1" si="42"/>
        <v/>
      </c>
      <c r="I393" s="75" t="str">
        <f t="shared" ca="1" si="43"/>
        <v/>
      </c>
    </row>
    <row r="394" spans="2:9" ht="15.75" thickBot="1" x14ac:dyDescent="0.3">
      <c r="B394" s="72" t="str">
        <f t="shared" ca="1" si="45"/>
        <v/>
      </c>
      <c r="C394" s="73" t="str">
        <f t="shared" ca="1" si="39"/>
        <v/>
      </c>
      <c r="D394" s="76" t="str">
        <f t="shared" ca="1" si="40"/>
        <v/>
      </c>
      <c r="E394" s="74">
        <f t="shared" ca="1" si="44"/>
        <v>0</v>
      </c>
      <c r="F394" s="76"/>
      <c r="G394" s="75" t="str">
        <f t="shared" ca="1" si="41"/>
        <v/>
      </c>
      <c r="H394" s="75" t="str">
        <f t="shared" ca="1" si="42"/>
        <v/>
      </c>
      <c r="I394" s="75" t="str">
        <f t="shared" ca="1" si="43"/>
        <v/>
      </c>
    </row>
    <row r="395" spans="2:9" ht="15.75" thickBot="1" x14ac:dyDescent="0.3">
      <c r="B395" s="72" t="str">
        <f t="shared" ca="1" si="45"/>
        <v/>
      </c>
      <c r="C395" s="73" t="str">
        <f t="shared" ca="1" si="39"/>
        <v/>
      </c>
      <c r="D395" s="76" t="str">
        <f t="shared" ca="1" si="40"/>
        <v/>
      </c>
      <c r="E395" s="74">
        <f t="shared" ca="1" si="44"/>
        <v>0</v>
      </c>
      <c r="F395" s="76"/>
      <c r="G395" s="75" t="str">
        <f t="shared" ca="1" si="41"/>
        <v/>
      </c>
      <c r="H395" s="75" t="str">
        <f t="shared" ca="1" si="42"/>
        <v/>
      </c>
      <c r="I395" s="75" t="str">
        <f t="shared" ca="1" si="43"/>
        <v/>
      </c>
    </row>
    <row r="396" spans="2:9" ht="15.75" thickBot="1" x14ac:dyDescent="0.3">
      <c r="B396" s="72" t="str">
        <f t="shared" ca="1" si="45"/>
        <v/>
      </c>
      <c r="C396" s="73" t="str">
        <f t="shared" ca="1" si="39"/>
        <v/>
      </c>
      <c r="D396" s="76" t="str">
        <f t="shared" ca="1" si="40"/>
        <v/>
      </c>
      <c r="E396" s="74">
        <f t="shared" ca="1" si="44"/>
        <v>0</v>
      </c>
      <c r="F396" s="76"/>
      <c r="G396" s="75" t="str">
        <f t="shared" ca="1" si="41"/>
        <v/>
      </c>
      <c r="H396" s="75" t="str">
        <f t="shared" ca="1" si="42"/>
        <v/>
      </c>
      <c r="I396" s="75" t="str">
        <f t="shared" ca="1" si="43"/>
        <v/>
      </c>
    </row>
    <row r="397" spans="2:9" ht="15.75" thickBot="1" x14ac:dyDescent="0.3">
      <c r="B397" s="72" t="str">
        <f t="shared" ca="1" si="45"/>
        <v/>
      </c>
      <c r="C397" s="73" t="str">
        <f t="shared" ca="1" si="39"/>
        <v/>
      </c>
      <c r="D397" s="76" t="str">
        <f t="shared" ca="1" si="40"/>
        <v/>
      </c>
      <c r="E397" s="74">
        <f t="shared" ca="1" si="44"/>
        <v>0</v>
      </c>
      <c r="F397" s="76"/>
      <c r="G397" s="75" t="str">
        <f t="shared" ca="1" si="41"/>
        <v/>
      </c>
      <c r="H397" s="75" t="str">
        <f t="shared" ca="1" si="42"/>
        <v/>
      </c>
      <c r="I397" s="75" t="str">
        <f t="shared" ca="1" si="43"/>
        <v/>
      </c>
    </row>
    <row r="398" spans="2:9" ht="15.75" thickBot="1" x14ac:dyDescent="0.3">
      <c r="B398" s="72" t="str">
        <f t="shared" ca="1" si="45"/>
        <v/>
      </c>
      <c r="C398" s="73" t="str">
        <f t="shared" ca="1" si="39"/>
        <v/>
      </c>
      <c r="D398" s="76" t="str">
        <f t="shared" ca="1" si="40"/>
        <v/>
      </c>
      <c r="E398" s="74">
        <f t="shared" ca="1" si="44"/>
        <v>0</v>
      </c>
      <c r="F398" s="76"/>
      <c r="G398" s="75" t="str">
        <f t="shared" ca="1" si="41"/>
        <v/>
      </c>
      <c r="H398" s="75" t="str">
        <f t="shared" ca="1" si="42"/>
        <v/>
      </c>
      <c r="I398" s="75" t="str">
        <f t="shared" ca="1" si="43"/>
        <v/>
      </c>
    </row>
    <row r="399" spans="2:9" ht="15.75" thickBot="1" x14ac:dyDescent="0.3">
      <c r="B399" s="72" t="str">
        <f t="shared" ca="1" si="45"/>
        <v/>
      </c>
      <c r="C399" s="73" t="str">
        <f t="shared" ca="1" si="39"/>
        <v/>
      </c>
      <c r="D399" s="76" t="str">
        <f t="shared" ca="1" si="40"/>
        <v/>
      </c>
      <c r="E399" s="74">
        <f t="shared" ca="1" si="44"/>
        <v>0</v>
      </c>
      <c r="F399" s="76"/>
      <c r="G399" s="75" t="str">
        <f t="shared" ca="1" si="41"/>
        <v/>
      </c>
      <c r="H399" s="75" t="str">
        <f t="shared" ca="1" si="42"/>
        <v/>
      </c>
      <c r="I399" s="75" t="str">
        <f t="shared" ca="1" si="43"/>
        <v/>
      </c>
    </row>
    <row r="400" spans="2:9" ht="15.75" thickBot="1" x14ac:dyDescent="0.3">
      <c r="B400" s="72" t="str">
        <f t="shared" ca="1" si="45"/>
        <v/>
      </c>
      <c r="C400" s="73" t="str">
        <f t="shared" ca="1" si="39"/>
        <v/>
      </c>
      <c r="D400" s="76" t="str">
        <f t="shared" ca="1" si="40"/>
        <v/>
      </c>
      <c r="E400" s="74">
        <f t="shared" ca="1" si="44"/>
        <v>0</v>
      </c>
      <c r="F400" s="76"/>
      <c r="G400" s="75" t="str">
        <f t="shared" ca="1" si="41"/>
        <v/>
      </c>
      <c r="H400" s="75" t="str">
        <f t="shared" ca="1" si="42"/>
        <v/>
      </c>
      <c r="I400" s="75" t="str">
        <f t="shared" ca="1" si="43"/>
        <v/>
      </c>
    </row>
    <row r="401" spans="2:9" ht="15.75" thickBot="1" x14ac:dyDescent="0.3">
      <c r="B401" s="72" t="str">
        <f t="shared" ca="1" si="45"/>
        <v/>
      </c>
      <c r="C401" s="73" t="str">
        <f t="shared" ca="1" si="39"/>
        <v/>
      </c>
      <c r="D401" s="76" t="str">
        <f t="shared" ca="1" si="40"/>
        <v/>
      </c>
      <c r="E401" s="74">
        <f t="shared" ca="1" si="44"/>
        <v>0</v>
      </c>
      <c r="F401" s="76"/>
      <c r="G401" s="75" t="str">
        <f t="shared" ca="1" si="41"/>
        <v/>
      </c>
      <c r="H401" s="75" t="str">
        <f t="shared" ca="1" si="42"/>
        <v/>
      </c>
      <c r="I401" s="75" t="str">
        <f t="shared" ca="1" si="43"/>
        <v/>
      </c>
    </row>
    <row r="402" spans="2:9" ht="15.75" thickBot="1" x14ac:dyDescent="0.3">
      <c r="B402" s="72" t="str">
        <f t="shared" ca="1" si="45"/>
        <v/>
      </c>
      <c r="C402" s="73" t="str">
        <f t="shared" ca="1" si="39"/>
        <v/>
      </c>
      <c r="D402" s="76" t="str">
        <f t="shared" ca="1" si="40"/>
        <v/>
      </c>
      <c r="E402" s="74">
        <f t="shared" ca="1" si="44"/>
        <v>0</v>
      </c>
      <c r="F402" s="76"/>
      <c r="G402" s="75" t="str">
        <f t="shared" ca="1" si="41"/>
        <v/>
      </c>
      <c r="H402" s="75" t="str">
        <f t="shared" ca="1" si="42"/>
        <v/>
      </c>
      <c r="I402" s="75" t="str">
        <f t="shared" ca="1" si="43"/>
        <v/>
      </c>
    </row>
    <row r="403" spans="2:9" ht="15.75" thickBot="1" x14ac:dyDescent="0.3">
      <c r="B403" s="72" t="str">
        <f t="shared" ca="1" si="45"/>
        <v/>
      </c>
      <c r="C403" s="73" t="str">
        <f t="shared" ca="1" si="39"/>
        <v/>
      </c>
      <c r="D403" s="76" t="str">
        <f t="shared" ca="1" si="40"/>
        <v/>
      </c>
      <c r="E403" s="74">
        <f t="shared" ca="1" si="44"/>
        <v>0</v>
      </c>
      <c r="F403" s="76"/>
      <c r="G403" s="75" t="str">
        <f t="shared" ca="1" si="41"/>
        <v/>
      </c>
      <c r="H403" s="75" t="str">
        <f t="shared" ca="1" si="42"/>
        <v/>
      </c>
      <c r="I403" s="75" t="str">
        <f t="shared" ca="1" si="43"/>
        <v/>
      </c>
    </row>
    <row r="404" spans="2:9" ht="15.75" thickBot="1" x14ac:dyDescent="0.3">
      <c r="B404" s="72" t="str">
        <f t="shared" ca="1" si="45"/>
        <v/>
      </c>
      <c r="C404" s="73" t="str">
        <f t="shared" ca="1" si="39"/>
        <v/>
      </c>
      <c r="D404" s="76" t="str">
        <f t="shared" ca="1" si="40"/>
        <v/>
      </c>
      <c r="E404" s="74">
        <f t="shared" ca="1" si="44"/>
        <v>0</v>
      </c>
      <c r="F404" s="76"/>
      <c r="G404" s="75" t="str">
        <f t="shared" ca="1" si="41"/>
        <v/>
      </c>
      <c r="H404" s="75" t="str">
        <f t="shared" ca="1" si="42"/>
        <v/>
      </c>
      <c r="I404" s="75" t="str">
        <f t="shared" ca="1" si="43"/>
        <v/>
      </c>
    </row>
    <row r="405" spans="2:9" ht="15.75" thickBot="1" x14ac:dyDescent="0.3">
      <c r="B405" s="72" t="str">
        <f t="shared" ca="1" si="45"/>
        <v/>
      </c>
      <c r="C405" s="73" t="str">
        <f t="shared" ca="1" si="39"/>
        <v/>
      </c>
      <c r="D405" s="76" t="str">
        <f t="shared" ca="1" si="40"/>
        <v/>
      </c>
      <c r="E405" s="74">
        <f t="shared" ca="1" si="44"/>
        <v>0</v>
      </c>
      <c r="F405" s="76"/>
      <c r="G405" s="75" t="str">
        <f t="shared" ca="1" si="41"/>
        <v/>
      </c>
      <c r="H405" s="75" t="str">
        <f t="shared" ca="1" si="42"/>
        <v/>
      </c>
      <c r="I405" s="75" t="str">
        <f t="shared" ca="1" si="43"/>
        <v/>
      </c>
    </row>
    <row r="406" spans="2:9" ht="15.75" thickBot="1" x14ac:dyDescent="0.3">
      <c r="B406" s="72" t="str">
        <f t="shared" ca="1" si="45"/>
        <v/>
      </c>
      <c r="C406" s="73" t="str">
        <f t="shared" ca="1" si="39"/>
        <v/>
      </c>
      <c r="D406" s="76" t="str">
        <f t="shared" ca="1" si="40"/>
        <v/>
      </c>
      <c r="E406" s="74">
        <f t="shared" ca="1" si="44"/>
        <v>0</v>
      </c>
      <c r="F406" s="76"/>
      <c r="G406" s="75" t="str">
        <f t="shared" ca="1" si="41"/>
        <v/>
      </c>
      <c r="H406" s="75" t="str">
        <f t="shared" ca="1" si="42"/>
        <v/>
      </c>
      <c r="I406" s="75" t="str">
        <f t="shared" ca="1" si="43"/>
        <v/>
      </c>
    </row>
    <row r="407" spans="2:9" ht="15.75" thickBot="1" x14ac:dyDescent="0.3">
      <c r="B407" s="72" t="str">
        <f t="shared" ca="1" si="45"/>
        <v/>
      </c>
      <c r="C407" s="73" t="str">
        <f t="shared" ca="1" si="39"/>
        <v/>
      </c>
      <c r="D407" s="76" t="str">
        <f t="shared" ca="1" si="40"/>
        <v/>
      </c>
      <c r="E407" s="74">
        <f t="shared" ca="1" si="44"/>
        <v>0</v>
      </c>
      <c r="F407" s="76"/>
      <c r="G407" s="75" t="str">
        <f t="shared" ca="1" si="41"/>
        <v/>
      </c>
      <c r="H407" s="75" t="str">
        <f t="shared" ca="1" si="42"/>
        <v/>
      </c>
      <c r="I407" s="75" t="str">
        <f t="shared" ca="1" si="43"/>
        <v/>
      </c>
    </row>
    <row r="408" spans="2:9" ht="15.75" thickBot="1" x14ac:dyDescent="0.3">
      <c r="B408" s="72" t="str">
        <f t="shared" ca="1" si="45"/>
        <v/>
      </c>
      <c r="C408" s="73" t="str">
        <f t="shared" ref="C408:C471" ca="1" si="46">IF($E$10="End of the Period",IF(B408="","",IF(OR(payment_frequency="Weekly",payment_frequency="Bi-weekly",payment_frequency="Semi-monthly"),first_payment_date+B408*VLOOKUP(payment_frequency,periodic_table,2,0),EDATE(first_payment_date,B408*VLOOKUP(payment_frequency,periodic_table,2,0)))),IF(B408="","",IF(OR(payment_frequency="Weekly",payment_frequency="Bi-weekly",payment_frequency="Semi-monthly"),first_payment_date+(B408-1)*VLOOKUP(payment_frequency,periodic_table,2,0),EDATE(first_payment_date,(B408-1)*VLOOKUP(payment_frequency,periodic_table,2,0)))))</f>
        <v/>
      </c>
      <c r="D408" s="76" t="str">
        <f t="shared" ref="D408:D471" ca="1" si="47">IF(B408="","",IF(I407&lt;payment,I407*(1+rate),payment))</f>
        <v/>
      </c>
      <c r="E408" s="74">
        <f t="shared" ca="1" si="44"/>
        <v>0</v>
      </c>
      <c r="F408" s="76"/>
      <c r="G408" s="75" t="str">
        <f t="shared" ref="G408:G471" ca="1" si="48">IF(AND(payment_type=1,B408=1),0,IF(B408="","",I407*rate))</f>
        <v/>
      </c>
      <c r="H408" s="75" t="str">
        <f t="shared" ca="1" si="42"/>
        <v/>
      </c>
      <c r="I408" s="75" t="str">
        <f t="shared" ca="1" si="43"/>
        <v/>
      </c>
    </row>
    <row r="409" spans="2:9" ht="15.75" thickBot="1" x14ac:dyDescent="0.3">
      <c r="B409" s="72" t="str">
        <f t="shared" ca="1" si="45"/>
        <v/>
      </c>
      <c r="C409" s="73" t="str">
        <f t="shared" ca="1" si="46"/>
        <v/>
      </c>
      <c r="D409" s="76" t="str">
        <f t="shared" ca="1" si="47"/>
        <v/>
      </c>
      <c r="E409" s="74">
        <f t="shared" ca="1" si="44"/>
        <v>0</v>
      </c>
      <c r="F409" s="76"/>
      <c r="G409" s="75" t="str">
        <f t="shared" ca="1" si="48"/>
        <v/>
      </c>
      <c r="H409" s="75" t="str">
        <f t="shared" ref="H409:H472" ca="1" si="49">IF(B409="","",D409-G409+E409+F409)</f>
        <v/>
      </c>
      <c r="I409" s="75" t="str">
        <f t="shared" ref="I409:I472" ca="1" si="50">IFERROR(IF(H409&lt;=0,"",I408-H409),"")</f>
        <v/>
      </c>
    </row>
    <row r="410" spans="2:9" ht="15.75" thickBot="1" x14ac:dyDescent="0.3">
      <c r="B410" s="72" t="str">
        <f t="shared" ca="1" si="45"/>
        <v/>
      </c>
      <c r="C410" s="73" t="str">
        <f t="shared" ca="1" si="46"/>
        <v/>
      </c>
      <c r="D410" s="76" t="str">
        <f t="shared" ca="1" si="47"/>
        <v/>
      </c>
      <c r="E410" s="74">
        <f t="shared" ca="1" si="44"/>
        <v>0</v>
      </c>
      <c r="F410" s="76"/>
      <c r="G410" s="75" t="str">
        <f t="shared" ca="1" si="48"/>
        <v/>
      </c>
      <c r="H410" s="75" t="str">
        <f t="shared" ca="1" si="49"/>
        <v/>
      </c>
      <c r="I410" s="75" t="str">
        <f t="shared" ca="1" si="50"/>
        <v/>
      </c>
    </row>
    <row r="411" spans="2:9" ht="15.75" thickBot="1" x14ac:dyDescent="0.3">
      <c r="B411" s="72" t="str">
        <f t="shared" ca="1" si="45"/>
        <v/>
      </c>
      <c r="C411" s="73" t="str">
        <f t="shared" ca="1" si="46"/>
        <v/>
      </c>
      <c r="D411" s="76" t="str">
        <f t="shared" ca="1" si="47"/>
        <v/>
      </c>
      <c r="E411" s="74">
        <f t="shared" ca="1" si="44"/>
        <v>0</v>
      </c>
      <c r="F411" s="76"/>
      <c r="G411" s="75" t="str">
        <f t="shared" ca="1" si="48"/>
        <v/>
      </c>
      <c r="H411" s="75" t="str">
        <f t="shared" ca="1" si="49"/>
        <v/>
      </c>
      <c r="I411" s="75" t="str">
        <f t="shared" ca="1" si="50"/>
        <v/>
      </c>
    </row>
    <row r="412" spans="2:9" ht="15.75" thickBot="1" x14ac:dyDescent="0.3">
      <c r="B412" s="72" t="str">
        <f t="shared" ca="1" si="45"/>
        <v/>
      </c>
      <c r="C412" s="73" t="str">
        <f t="shared" ca="1" si="46"/>
        <v/>
      </c>
      <c r="D412" s="76" t="str">
        <f t="shared" ca="1" si="47"/>
        <v/>
      </c>
      <c r="E412" s="74">
        <f t="shared" ca="1" si="44"/>
        <v>0</v>
      </c>
      <c r="F412" s="76"/>
      <c r="G412" s="75" t="str">
        <f t="shared" ca="1" si="48"/>
        <v/>
      </c>
      <c r="H412" s="75" t="str">
        <f t="shared" ca="1" si="49"/>
        <v/>
      </c>
      <c r="I412" s="75" t="str">
        <f t="shared" ca="1" si="50"/>
        <v/>
      </c>
    </row>
    <row r="413" spans="2:9" ht="15.75" thickBot="1" x14ac:dyDescent="0.3">
      <c r="B413" s="72" t="str">
        <f t="shared" ca="1" si="45"/>
        <v/>
      </c>
      <c r="C413" s="73" t="str">
        <f t="shared" ca="1" si="46"/>
        <v/>
      </c>
      <c r="D413" s="76" t="str">
        <f t="shared" ca="1" si="47"/>
        <v/>
      </c>
      <c r="E413" s="74">
        <f t="shared" ca="1" si="44"/>
        <v>0</v>
      </c>
      <c r="F413" s="76"/>
      <c r="G413" s="75" t="str">
        <f t="shared" ca="1" si="48"/>
        <v/>
      </c>
      <c r="H413" s="75" t="str">
        <f t="shared" ca="1" si="49"/>
        <v/>
      </c>
      <c r="I413" s="75" t="str">
        <f t="shared" ca="1" si="50"/>
        <v/>
      </c>
    </row>
    <row r="414" spans="2:9" ht="15.75" thickBot="1" x14ac:dyDescent="0.3">
      <c r="B414" s="72" t="str">
        <f t="shared" ca="1" si="45"/>
        <v/>
      </c>
      <c r="C414" s="73" t="str">
        <f t="shared" ca="1" si="46"/>
        <v/>
      </c>
      <c r="D414" s="76" t="str">
        <f t="shared" ca="1" si="47"/>
        <v/>
      </c>
      <c r="E414" s="74">
        <f t="shared" ca="1" si="44"/>
        <v>0</v>
      </c>
      <c r="F414" s="76"/>
      <c r="G414" s="75" t="str">
        <f t="shared" ca="1" si="48"/>
        <v/>
      </c>
      <c r="H414" s="75" t="str">
        <f t="shared" ca="1" si="49"/>
        <v/>
      </c>
      <c r="I414" s="75" t="str">
        <f t="shared" ca="1" si="50"/>
        <v/>
      </c>
    </row>
    <row r="415" spans="2:9" ht="15.75" thickBot="1" x14ac:dyDescent="0.3">
      <c r="B415" s="72" t="str">
        <f t="shared" ca="1" si="45"/>
        <v/>
      </c>
      <c r="C415" s="73" t="str">
        <f t="shared" ca="1" si="46"/>
        <v/>
      </c>
      <c r="D415" s="76" t="str">
        <f t="shared" ca="1" si="47"/>
        <v/>
      </c>
      <c r="E415" s="74">
        <f t="shared" ca="1" si="44"/>
        <v>0</v>
      </c>
      <c r="F415" s="76"/>
      <c r="G415" s="75" t="str">
        <f t="shared" ca="1" si="48"/>
        <v/>
      </c>
      <c r="H415" s="75" t="str">
        <f t="shared" ca="1" si="49"/>
        <v/>
      </c>
      <c r="I415" s="75" t="str">
        <f t="shared" ca="1" si="50"/>
        <v/>
      </c>
    </row>
    <row r="416" spans="2:9" ht="15.75" thickBot="1" x14ac:dyDescent="0.3">
      <c r="B416" s="72" t="str">
        <f t="shared" ca="1" si="45"/>
        <v/>
      </c>
      <c r="C416" s="73" t="str">
        <f t="shared" ca="1" si="46"/>
        <v/>
      </c>
      <c r="D416" s="76" t="str">
        <f t="shared" ca="1" si="47"/>
        <v/>
      </c>
      <c r="E416" s="74">
        <f t="shared" ca="1" si="44"/>
        <v>0</v>
      </c>
      <c r="F416" s="76"/>
      <c r="G416" s="75" t="str">
        <f t="shared" ca="1" si="48"/>
        <v/>
      </c>
      <c r="H416" s="75" t="str">
        <f t="shared" ca="1" si="49"/>
        <v/>
      </c>
      <c r="I416" s="75" t="str">
        <f t="shared" ca="1" si="50"/>
        <v/>
      </c>
    </row>
    <row r="417" spans="2:9" ht="15.75" thickBot="1" x14ac:dyDescent="0.3">
      <c r="B417" s="72" t="str">
        <f t="shared" ca="1" si="45"/>
        <v/>
      </c>
      <c r="C417" s="73" t="str">
        <f t="shared" ca="1" si="46"/>
        <v/>
      </c>
      <c r="D417" s="76" t="str">
        <f t="shared" ca="1" si="47"/>
        <v/>
      </c>
      <c r="E417" s="74">
        <f t="shared" ca="1" si="44"/>
        <v>0</v>
      </c>
      <c r="F417" s="76"/>
      <c r="G417" s="75" t="str">
        <f t="shared" ca="1" si="48"/>
        <v/>
      </c>
      <c r="H417" s="75" t="str">
        <f t="shared" ca="1" si="49"/>
        <v/>
      </c>
      <c r="I417" s="75" t="str">
        <f t="shared" ca="1" si="50"/>
        <v/>
      </c>
    </row>
    <row r="418" spans="2:9" ht="15.75" thickBot="1" x14ac:dyDescent="0.3">
      <c r="B418" s="72" t="str">
        <f t="shared" ca="1" si="45"/>
        <v/>
      </c>
      <c r="C418" s="73" t="str">
        <f t="shared" ca="1" si="46"/>
        <v/>
      </c>
      <c r="D418" s="76" t="str">
        <f t="shared" ca="1" si="47"/>
        <v/>
      </c>
      <c r="E418" s="74">
        <f t="shared" ca="1" si="44"/>
        <v>0</v>
      </c>
      <c r="F418" s="76"/>
      <c r="G418" s="75" t="str">
        <f t="shared" ca="1" si="48"/>
        <v/>
      </c>
      <c r="H418" s="75" t="str">
        <f t="shared" ca="1" si="49"/>
        <v/>
      </c>
      <c r="I418" s="75" t="str">
        <f t="shared" ca="1" si="50"/>
        <v/>
      </c>
    </row>
    <row r="419" spans="2:9" ht="15.75" thickBot="1" x14ac:dyDescent="0.3">
      <c r="B419" s="72" t="str">
        <f t="shared" ca="1" si="45"/>
        <v/>
      </c>
      <c r="C419" s="73" t="str">
        <f t="shared" ca="1" si="46"/>
        <v/>
      </c>
      <c r="D419" s="76" t="str">
        <f t="shared" ca="1" si="47"/>
        <v/>
      </c>
      <c r="E419" s="74">
        <f t="shared" ca="1" si="44"/>
        <v>0</v>
      </c>
      <c r="F419" s="76"/>
      <c r="G419" s="75" t="str">
        <f t="shared" ca="1" si="48"/>
        <v/>
      </c>
      <c r="H419" s="75" t="str">
        <f t="shared" ca="1" si="49"/>
        <v/>
      </c>
      <c r="I419" s="75" t="str">
        <f t="shared" ca="1" si="50"/>
        <v/>
      </c>
    </row>
    <row r="420" spans="2:9" ht="15.75" thickBot="1" x14ac:dyDescent="0.3">
      <c r="B420" s="72" t="str">
        <f t="shared" ca="1" si="45"/>
        <v/>
      </c>
      <c r="C420" s="73" t="str">
        <f t="shared" ca="1" si="46"/>
        <v/>
      </c>
      <c r="D420" s="76" t="str">
        <f t="shared" ca="1" si="47"/>
        <v/>
      </c>
      <c r="E420" s="74">
        <f t="shared" ref="E420:E483" ca="1" si="51">IFERROR(IF(I419-D420&lt;$E$13,0,IF(B420=$I$17,$E$13,IF(B420&lt;$I$17,0,IF(MOD(B420-$I$17,$E$18)=0,$E$13,0)))),0)</f>
        <v>0</v>
      </c>
      <c r="F420" s="76"/>
      <c r="G420" s="75" t="str">
        <f t="shared" ca="1" si="48"/>
        <v/>
      </c>
      <c r="H420" s="75" t="str">
        <f t="shared" ca="1" si="49"/>
        <v/>
      </c>
      <c r="I420" s="75" t="str">
        <f t="shared" ca="1" si="50"/>
        <v/>
      </c>
    </row>
    <row r="421" spans="2:9" ht="15.75" thickBot="1" x14ac:dyDescent="0.3">
      <c r="B421" s="72" t="str">
        <f t="shared" ca="1" si="45"/>
        <v/>
      </c>
      <c r="C421" s="73" t="str">
        <f t="shared" ca="1" si="46"/>
        <v/>
      </c>
      <c r="D421" s="76" t="str">
        <f t="shared" ca="1" si="47"/>
        <v/>
      </c>
      <c r="E421" s="74">
        <f t="shared" ca="1" si="51"/>
        <v>0</v>
      </c>
      <c r="F421" s="76"/>
      <c r="G421" s="75" t="str">
        <f t="shared" ca="1" si="48"/>
        <v/>
      </c>
      <c r="H421" s="75" t="str">
        <f t="shared" ca="1" si="49"/>
        <v/>
      </c>
      <c r="I421" s="75" t="str">
        <f t="shared" ca="1" si="50"/>
        <v/>
      </c>
    </row>
    <row r="422" spans="2:9" ht="15.75" thickBot="1" x14ac:dyDescent="0.3">
      <c r="B422" s="72" t="str">
        <f t="shared" ca="1" si="45"/>
        <v/>
      </c>
      <c r="C422" s="73" t="str">
        <f t="shared" ca="1" si="46"/>
        <v/>
      </c>
      <c r="D422" s="76" t="str">
        <f t="shared" ca="1" si="47"/>
        <v/>
      </c>
      <c r="E422" s="74">
        <f t="shared" ca="1" si="51"/>
        <v>0</v>
      </c>
      <c r="F422" s="76"/>
      <c r="G422" s="75" t="str">
        <f t="shared" ca="1" si="48"/>
        <v/>
      </c>
      <c r="H422" s="75" t="str">
        <f t="shared" ca="1" si="49"/>
        <v/>
      </c>
      <c r="I422" s="75" t="str">
        <f t="shared" ca="1" si="50"/>
        <v/>
      </c>
    </row>
    <row r="423" spans="2:9" ht="15.75" thickBot="1" x14ac:dyDescent="0.3">
      <c r="B423" s="72" t="str">
        <f t="shared" ca="1" si="45"/>
        <v/>
      </c>
      <c r="C423" s="73" t="str">
        <f t="shared" ca="1" si="46"/>
        <v/>
      </c>
      <c r="D423" s="76" t="str">
        <f t="shared" ca="1" si="47"/>
        <v/>
      </c>
      <c r="E423" s="74">
        <f t="shared" ca="1" si="51"/>
        <v>0</v>
      </c>
      <c r="F423" s="76"/>
      <c r="G423" s="75" t="str">
        <f t="shared" ca="1" si="48"/>
        <v/>
      </c>
      <c r="H423" s="75" t="str">
        <f t="shared" ca="1" si="49"/>
        <v/>
      </c>
      <c r="I423" s="75" t="str">
        <f t="shared" ca="1" si="50"/>
        <v/>
      </c>
    </row>
    <row r="424" spans="2:9" ht="15.75" thickBot="1" x14ac:dyDescent="0.3">
      <c r="B424" s="72" t="str">
        <f t="shared" ca="1" si="45"/>
        <v/>
      </c>
      <c r="C424" s="73" t="str">
        <f t="shared" ca="1" si="46"/>
        <v/>
      </c>
      <c r="D424" s="76" t="str">
        <f t="shared" ca="1" si="47"/>
        <v/>
      </c>
      <c r="E424" s="74">
        <f t="shared" ca="1" si="51"/>
        <v>0</v>
      </c>
      <c r="F424" s="76"/>
      <c r="G424" s="75" t="str">
        <f t="shared" ca="1" si="48"/>
        <v/>
      </c>
      <c r="H424" s="75" t="str">
        <f t="shared" ca="1" si="49"/>
        <v/>
      </c>
      <c r="I424" s="75" t="str">
        <f t="shared" ca="1" si="50"/>
        <v/>
      </c>
    </row>
    <row r="425" spans="2:9" ht="15.75" thickBot="1" x14ac:dyDescent="0.3">
      <c r="B425" s="72" t="str">
        <f t="shared" ca="1" si="45"/>
        <v/>
      </c>
      <c r="C425" s="73" t="str">
        <f t="shared" ca="1" si="46"/>
        <v/>
      </c>
      <c r="D425" s="76" t="str">
        <f t="shared" ca="1" si="47"/>
        <v/>
      </c>
      <c r="E425" s="74">
        <f t="shared" ca="1" si="51"/>
        <v>0</v>
      </c>
      <c r="F425" s="76"/>
      <c r="G425" s="75" t="str">
        <f t="shared" ca="1" si="48"/>
        <v/>
      </c>
      <c r="H425" s="75" t="str">
        <f t="shared" ca="1" si="49"/>
        <v/>
      </c>
      <c r="I425" s="75" t="str">
        <f t="shared" ca="1" si="50"/>
        <v/>
      </c>
    </row>
    <row r="426" spans="2:9" ht="15.75" thickBot="1" x14ac:dyDescent="0.3">
      <c r="B426" s="72" t="str">
        <f t="shared" ca="1" si="45"/>
        <v/>
      </c>
      <c r="C426" s="73" t="str">
        <f t="shared" ca="1" si="46"/>
        <v/>
      </c>
      <c r="D426" s="76" t="str">
        <f t="shared" ca="1" si="47"/>
        <v/>
      </c>
      <c r="E426" s="74">
        <f t="shared" ca="1" si="51"/>
        <v>0</v>
      </c>
      <c r="F426" s="76"/>
      <c r="G426" s="75" t="str">
        <f t="shared" ca="1" si="48"/>
        <v/>
      </c>
      <c r="H426" s="75" t="str">
        <f t="shared" ca="1" si="49"/>
        <v/>
      </c>
      <c r="I426" s="75" t="str">
        <f t="shared" ca="1" si="50"/>
        <v/>
      </c>
    </row>
    <row r="427" spans="2:9" ht="15.75" thickBot="1" x14ac:dyDescent="0.3">
      <c r="B427" s="72" t="str">
        <f t="shared" ca="1" si="45"/>
        <v/>
      </c>
      <c r="C427" s="73" t="str">
        <f t="shared" ca="1" si="46"/>
        <v/>
      </c>
      <c r="D427" s="76" t="str">
        <f t="shared" ca="1" si="47"/>
        <v/>
      </c>
      <c r="E427" s="74">
        <f t="shared" ca="1" si="51"/>
        <v>0</v>
      </c>
      <c r="F427" s="76"/>
      <c r="G427" s="75" t="str">
        <f t="shared" ca="1" si="48"/>
        <v/>
      </c>
      <c r="H427" s="75" t="str">
        <f t="shared" ca="1" si="49"/>
        <v/>
      </c>
      <c r="I427" s="75" t="str">
        <f t="shared" ca="1" si="50"/>
        <v/>
      </c>
    </row>
    <row r="428" spans="2:9" ht="15.75" thickBot="1" x14ac:dyDescent="0.3">
      <c r="B428" s="72" t="str">
        <f t="shared" ca="1" si="45"/>
        <v/>
      </c>
      <c r="C428" s="73" t="str">
        <f t="shared" ca="1" si="46"/>
        <v/>
      </c>
      <c r="D428" s="76" t="str">
        <f t="shared" ca="1" si="47"/>
        <v/>
      </c>
      <c r="E428" s="74">
        <f t="shared" ca="1" si="51"/>
        <v>0</v>
      </c>
      <c r="F428" s="76"/>
      <c r="G428" s="75" t="str">
        <f t="shared" ca="1" si="48"/>
        <v/>
      </c>
      <c r="H428" s="75" t="str">
        <f t="shared" ca="1" si="49"/>
        <v/>
      </c>
      <c r="I428" s="75" t="str">
        <f t="shared" ca="1" si="50"/>
        <v/>
      </c>
    </row>
    <row r="429" spans="2:9" ht="15.75" thickBot="1" x14ac:dyDescent="0.3">
      <c r="B429" s="72" t="str">
        <f t="shared" ca="1" si="45"/>
        <v/>
      </c>
      <c r="C429" s="73" t="str">
        <f t="shared" ca="1" si="46"/>
        <v/>
      </c>
      <c r="D429" s="76" t="str">
        <f t="shared" ca="1" si="47"/>
        <v/>
      </c>
      <c r="E429" s="74">
        <f t="shared" ca="1" si="51"/>
        <v>0</v>
      </c>
      <c r="F429" s="76"/>
      <c r="G429" s="75" t="str">
        <f t="shared" ca="1" si="48"/>
        <v/>
      </c>
      <c r="H429" s="75" t="str">
        <f t="shared" ca="1" si="49"/>
        <v/>
      </c>
      <c r="I429" s="75" t="str">
        <f t="shared" ca="1" si="50"/>
        <v/>
      </c>
    </row>
    <row r="430" spans="2:9" ht="15.75" thickBot="1" x14ac:dyDescent="0.3">
      <c r="B430" s="72" t="str">
        <f t="shared" ca="1" si="45"/>
        <v/>
      </c>
      <c r="C430" s="73" t="str">
        <f t="shared" ca="1" si="46"/>
        <v/>
      </c>
      <c r="D430" s="76" t="str">
        <f t="shared" ca="1" si="47"/>
        <v/>
      </c>
      <c r="E430" s="74">
        <f t="shared" ca="1" si="51"/>
        <v>0</v>
      </c>
      <c r="F430" s="76"/>
      <c r="G430" s="75" t="str">
        <f t="shared" ca="1" si="48"/>
        <v/>
      </c>
      <c r="H430" s="75" t="str">
        <f t="shared" ca="1" si="49"/>
        <v/>
      </c>
      <c r="I430" s="75" t="str">
        <f t="shared" ca="1" si="50"/>
        <v/>
      </c>
    </row>
    <row r="431" spans="2:9" ht="15.75" thickBot="1" x14ac:dyDescent="0.3">
      <c r="B431" s="72" t="str">
        <f t="shared" ref="B431:B494" ca="1" si="52">IFERROR(IF(I430&lt;=0,"",B430+1),"")</f>
        <v/>
      </c>
      <c r="C431" s="73" t="str">
        <f t="shared" ca="1" si="46"/>
        <v/>
      </c>
      <c r="D431" s="76" t="str">
        <f t="shared" ca="1" si="47"/>
        <v/>
      </c>
      <c r="E431" s="74">
        <f t="shared" ca="1" si="51"/>
        <v>0</v>
      </c>
      <c r="F431" s="76"/>
      <c r="G431" s="75" t="str">
        <f t="shared" ca="1" si="48"/>
        <v/>
      </c>
      <c r="H431" s="75" t="str">
        <f t="shared" ca="1" si="49"/>
        <v/>
      </c>
      <c r="I431" s="75" t="str">
        <f t="shared" ca="1" si="50"/>
        <v/>
      </c>
    </row>
    <row r="432" spans="2:9" ht="15.75" thickBot="1" x14ac:dyDescent="0.3">
      <c r="B432" s="72" t="str">
        <f t="shared" ca="1" si="52"/>
        <v/>
      </c>
      <c r="C432" s="73" t="str">
        <f t="shared" ca="1" si="46"/>
        <v/>
      </c>
      <c r="D432" s="76" t="str">
        <f t="shared" ca="1" si="47"/>
        <v/>
      </c>
      <c r="E432" s="74">
        <f t="shared" ca="1" si="51"/>
        <v>0</v>
      </c>
      <c r="F432" s="76"/>
      <c r="G432" s="75" t="str">
        <f t="shared" ca="1" si="48"/>
        <v/>
      </c>
      <c r="H432" s="75" t="str">
        <f t="shared" ca="1" si="49"/>
        <v/>
      </c>
      <c r="I432" s="75" t="str">
        <f t="shared" ca="1" si="50"/>
        <v/>
      </c>
    </row>
    <row r="433" spans="2:9" ht="15.75" thickBot="1" x14ac:dyDescent="0.3">
      <c r="B433" s="72" t="str">
        <f t="shared" ca="1" si="52"/>
        <v/>
      </c>
      <c r="C433" s="73" t="str">
        <f t="shared" ca="1" si="46"/>
        <v/>
      </c>
      <c r="D433" s="76" t="str">
        <f t="shared" ca="1" si="47"/>
        <v/>
      </c>
      <c r="E433" s="74">
        <f t="shared" ca="1" si="51"/>
        <v>0</v>
      </c>
      <c r="F433" s="76"/>
      <c r="G433" s="75" t="str">
        <f t="shared" ca="1" si="48"/>
        <v/>
      </c>
      <c r="H433" s="75" t="str">
        <f t="shared" ca="1" si="49"/>
        <v/>
      </c>
      <c r="I433" s="75" t="str">
        <f t="shared" ca="1" si="50"/>
        <v/>
      </c>
    </row>
    <row r="434" spans="2:9" ht="15.75" thickBot="1" x14ac:dyDescent="0.3">
      <c r="B434" s="72" t="str">
        <f t="shared" ca="1" si="52"/>
        <v/>
      </c>
      <c r="C434" s="73" t="str">
        <f t="shared" ca="1" si="46"/>
        <v/>
      </c>
      <c r="D434" s="76" t="str">
        <f t="shared" ca="1" si="47"/>
        <v/>
      </c>
      <c r="E434" s="74">
        <f t="shared" ca="1" si="51"/>
        <v>0</v>
      </c>
      <c r="F434" s="76"/>
      <c r="G434" s="75" t="str">
        <f t="shared" ca="1" si="48"/>
        <v/>
      </c>
      <c r="H434" s="75" t="str">
        <f t="shared" ca="1" si="49"/>
        <v/>
      </c>
      <c r="I434" s="75" t="str">
        <f t="shared" ca="1" si="50"/>
        <v/>
      </c>
    </row>
    <row r="435" spans="2:9" ht="15.75" thickBot="1" x14ac:dyDescent="0.3">
      <c r="B435" s="72" t="str">
        <f t="shared" ca="1" si="52"/>
        <v/>
      </c>
      <c r="C435" s="73" t="str">
        <f t="shared" ca="1" si="46"/>
        <v/>
      </c>
      <c r="D435" s="76" t="str">
        <f t="shared" ca="1" si="47"/>
        <v/>
      </c>
      <c r="E435" s="74">
        <f t="shared" ca="1" si="51"/>
        <v>0</v>
      </c>
      <c r="F435" s="76"/>
      <c r="G435" s="75" t="str">
        <f t="shared" ca="1" si="48"/>
        <v/>
      </c>
      <c r="H435" s="75" t="str">
        <f t="shared" ca="1" si="49"/>
        <v/>
      </c>
      <c r="I435" s="75" t="str">
        <f t="shared" ca="1" si="50"/>
        <v/>
      </c>
    </row>
    <row r="436" spans="2:9" ht="15.75" thickBot="1" x14ac:dyDescent="0.3">
      <c r="B436" s="72" t="str">
        <f t="shared" ca="1" si="52"/>
        <v/>
      </c>
      <c r="C436" s="73" t="str">
        <f t="shared" ca="1" si="46"/>
        <v/>
      </c>
      <c r="D436" s="76" t="str">
        <f t="shared" ca="1" si="47"/>
        <v/>
      </c>
      <c r="E436" s="74">
        <f t="shared" ca="1" si="51"/>
        <v>0</v>
      </c>
      <c r="F436" s="76"/>
      <c r="G436" s="75" t="str">
        <f t="shared" ca="1" si="48"/>
        <v/>
      </c>
      <c r="H436" s="75" t="str">
        <f t="shared" ca="1" si="49"/>
        <v/>
      </c>
      <c r="I436" s="75" t="str">
        <f t="shared" ca="1" si="50"/>
        <v/>
      </c>
    </row>
    <row r="437" spans="2:9" ht="15.75" thickBot="1" x14ac:dyDescent="0.3">
      <c r="B437" s="72" t="str">
        <f t="shared" ca="1" si="52"/>
        <v/>
      </c>
      <c r="C437" s="73" t="str">
        <f t="shared" ca="1" si="46"/>
        <v/>
      </c>
      <c r="D437" s="76" t="str">
        <f t="shared" ca="1" si="47"/>
        <v/>
      </c>
      <c r="E437" s="74">
        <f t="shared" ca="1" si="51"/>
        <v>0</v>
      </c>
      <c r="F437" s="76"/>
      <c r="G437" s="75" t="str">
        <f t="shared" ca="1" si="48"/>
        <v/>
      </c>
      <c r="H437" s="75" t="str">
        <f t="shared" ca="1" si="49"/>
        <v/>
      </c>
      <c r="I437" s="75" t="str">
        <f t="shared" ca="1" si="50"/>
        <v/>
      </c>
    </row>
    <row r="438" spans="2:9" ht="15.75" thickBot="1" x14ac:dyDescent="0.3">
      <c r="B438" s="72" t="str">
        <f t="shared" ca="1" si="52"/>
        <v/>
      </c>
      <c r="C438" s="73" t="str">
        <f t="shared" ca="1" si="46"/>
        <v/>
      </c>
      <c r="D438" s="76" t="str">
        <f t="shared" ca="1" si="47"/>
        <v/>
      </c>
      <c r="E438" s="74">
        <f t="shared" ca="1" si="51"/>
        <v>0</v>
      </c>
      <c r="F438" s="76"/>
      <c r="G438" s="75" t="str">
        <f t="shared" ca="1" si="48"/>
        <v/>
      </c>
      <c r="H438" s="75" t="str">
        <f t="shared" ca="1" si="49"/>
        <v/>
      </c>
      <c r="I438" s="75" t="str">
        <f t="shared" ca="1" si="50"/>
        <v/>
      </c>
    </row>
    <row r="439" spans="2:9" ht="15.75" thickBot="1" x14ac:dyDescent="0.3">
      <c r="B439" s="72" t="str">
        <f t="shared" ca="1" si="52"/>
        <v/>
      </c>
      <c r="C439" s="73" t="str">
        <f t="shared" ca="1" si="46"/>
        <v/>
      </c>
      <c r="D439" s="76" t="str">
        <f t="shared" ca="1" si="47"/>
        <v/>
      </c>
      <c r="E439" s="74">
        <f t="shared" ca="1" si="51"/>
        <v>0</v>
      </c>
      <c r="F439" s="76"/>
      <c r="G439" s="75" t="str">
        <f t="shared" ca="1" si="48"/>
        <v/>
      </c>
      <c r="H439" s="75" t="str">
        <f t="shared" ca="1" si="49"/>
        <v/>
      </c>
      <c r="I439" s="75" t="str">
        <f t="shared" ca="1" si="50"/>
        <v/>
      </c>
    </row>
    <row r="440" spans="2:9" ht="15.75" thickBot="1" x14ac:dyDescent="0.3">
      <c r="B440" s="72" t="str">
        <f t="shared" ca="1" si="52"/>
        <v/>
      </c>
      <c r="C440" s="73" t="str">
        <f t="shared" ca="1" si="46"/>
        <v/>
      </c>
      <c r="D440" s="76" t="str">
        <f t="shared" ca="1" si="47"/>
        <v/>
      </c>
      <c r="E440" s="74">
        <f t="shared" ca="1" si="51"/>
        <v>0</v>
      </c>
      <c r="F440" s="76"/>
      <c r="G440" s="75" t="str">
        <f t="shared" ca="1" si="48"/>
        <v/>
      </c>
      <c r="H440" s="75" t="str">
        <f t="shared" ca="1" si="49"/>
        <v/>
      </c>
      <c r="I440" s="75" t="str">
        <f t="shared" ca="1" si="50"/>
        <v/>
      </c>
    </row>
    <row r="441" spans="2:9" ht="15.75" thickBot="1" x14ac:dyDescent="0.3">
      <c r="B441" s="72" t="str">
        <f t="shared" ca="1" si="52"/>
        <v/>
      </c>
      <c r="C441" s="73" t="str">
        <f t="shared" ca="1" si="46"/>
        <v/>
      </c>
      <c r="D441" s="76" t="str">
        <f t="shared" ca="1" si="47"/>
        <v/>
      </c>
      <c r="E441" s="74">
        <f t="shared" ca="1" si="51"/>
        <v>0</v>
      </c>
      <c r="F441" s="76"/>
      <c r="G441" s="75" t="str">
        <f t="shared" ca="1" si="48"/>
        <v/>
      </c>
      <c r="H441" s="75" t="str">
        <f t="shared" ca="1" si="49"/>
        <v/>
      </c>
      <c r="I441" s="75" t="str">
        <f t="shared" ca="1" si="50"/>
        <v/>
      </c>
    </row>
    <row r="442" spans="2:9" ht="15.75" thickBot="1" x14ac:dyDescent="0.3">
      <c r="B442" s="72" t="str">
        <f t="shared" ca="1" si="52"/>
        <v/>
      </c>
      <c r="C442" s="73" t="str">
        <f t="shared" ca="1" si="46"/>
        <v/>
      </c>
      <c r="D442" s="76" t="str">
        <f t="shared" ca="1" si="47"/>
        <v/>
      </c>
      <c r="E442" s="74">
        <f t="shared" ca="1" si="51"/>
        <v>0</v>
      </c>
      <c r="F442" s="76"/>
      <c r="G442" s="75" t="str">
        <f t="shared" ca="1" si="48"/>
        <v/>
      </c>
      <c r="H442" s="75" t="str">
        <f t="shared" ca="1" si="49"/>
        <v/>
      </c>
      <c r="I442" s="75" t="str">
        <f t="shared" ca="1" si="50"/>
        <v/>
      </c>
    </row>
    <row r="443" spans="2:9" ht="15.75" thickBot="1" x14ac:dyDescent="0.3">
      <c r="B443" s="72" t="str">
        <f t="shared" ca="1" si="52"/>
        <v/>
      </c>
      <c r="C443" s="73" t="str">
        <f t="shared" ca="1" si="46"/>
        <v/>
      </c>
      <c r="D443" s="76" t="str">
        <f t="shared" ca="1" si="47"/>
        <v/>
      </c>
      <c r="E443" s="74">
        <f t="shared" ca="1" si="51"/>
        <v>0</v>
      </c>
      <c r="F443" s="76"/>
      <c r="G443" s="75" t="str">
        <f t="shared" ca="1" si="48"/>
        <v/>
      </c>
      <c r="H443" s="75" t="str">
        <f t="shared" ca="1" si="49"/>
        <v/>
      </c>
      <c r="I443" s="75" t="str">
        <f t="shared" ca="1" si="50"/>
        <v/>
      </c>
    </row>
    <row r="444" spans="2:9" ht="15.75" thickBot="1" x14ac:dyDescent="0.3">
      <c r="B444" s="72" t="str">
        <f t="shared" ca="1" si="52"/>
        <v/>
      </c>
      <c r="C444" s="73" t="str">
        <f t="shared" ca="1" si="46"/>
        <v/>
      </c>
      <c r="D444" s="76" t="str">
        <f t="shared" ca="1" si="47"/>
        <v/>
      </c>
      <c r="E444" s="74">
        <f t="shared" ca="1" si="51"/>
        <v>0</v>
      </c>
      <c r="F444" s="76"/>
      <c r="G444" s="75" t="str">
        <f t="shared" ca="1" si="48"/>
        <v/>
      </c>
      <c r="H444" s="75" t="str">
        <f t="shared" ca="1" si="49"/>
        <v/>
      </c>
      <c r="I444" s="75" t="str">
        <f t="shared" ca="1" si="50"/>
        <v/>
      </c>
    </row>
    <row r="445" spans="2:9" ht="15.75" thickBot="1" x14ac:dyDescent="0.3">
      <c r="B445" s="72" t="str">
        <f t="shared" ca="1" si="52"/>
        <v/>
      </c>
      <c r="C445" s="73" t="str">
        <f t="shared" ca="1" si="46"/>
        <v/>
      </c>
      <c r="D445" s="76" t="str">
        <f t="shared" ca="1" si="47"/>
        <v/>
      </c>
      <c r="E445" s="74">
        <f t="shared" ca="1" si="51"/>
        <v>0</v>
      </c>
      <c r="F445" s="76"/>
      <c r="G445" s="75" t="str">
        <f t="shared" ca="1" si="48"/>
        <v/>
      </c>
      <c r="H445" s="75" t="str">
        <f t="shared" ca="1" si="49"/>
        <v/>
      </c>
      <c r="I445" s="75" t="str">
        <f t="shared" ca="1" si="50"/>
        <v/>
      </c>
    </row>
    <row r="446" spans="2:9" ht="15.75" thickBot="1" x14ac:dyDescent="0.3">
      <c r="B446" s="72" t="str">
        <f t="shared" ca="1" si="52"/>
        <v/>
      </c>
      <c r="C446" s="73" t="str">
        <f t="shared" ca="1" si="46"/>
        <v/>
      </c>
      <c r="D446" s="76" t="str">
        <f t="shared" ca="1" si="47"/>
        <v/>
      </c>
      <c r="E446" s="74">
        <f t="shared" ca="1" si="51"/>
        <v>0</v>
      </c>
      <c r="F446" s="76"/>
      <c r="G446" s="75" t="str">
        <f t="shared" ca="1" si="48"/>
        <v/>
      </c>
      <c r="H446" s="75" t="str">
        <f t="shared" ca="1" si="49"/>
        <v/>
      </c>
      <c r="I446" s="75" t="str">
        <f t="shared" ca="1" si="50"/>
        <v/>
      </c>
    </row>
    <row r="447" spans="2:9" ht="15.75" thickBot="1" x14ac:dyDescent="0.3">
      <c r="B447" s="72" t="str">
        <f t="shared" ca="1" si="52"/>
        <v/>
      </c>
      <c r="C447" s="73" t="str">
        <f t="shared" ca="1" si="46"/>
        <v/>
      </c>
      <c r="D447" s="76" t="str">
        <f t="shared" ca="1" si="47"/>
        <v/>
      </c>
      <c r="E447" s="74">
        <f t="shared" ca="1" si="51"/>
        <v>0</v>
      </c>
      <c r="F447" s="76"/>
      <c r="G447" s="75" t="str">
        <f t="shared" ca="1" si="48"/>
        <v/>
      </c>
      <c r="H447" s="75" t="str">
        <f t="shared" ca="1" si="49"/>
        <v/>
      </c>
      <c r="I447" s="75" t="str">
        <f t="shared" ca="1" si="50"/>
        <v/>
      </c>
    </row>
    <row r="448" spans="2:9" ht="15.75" thickBot="1" x14ac:dyDescent="0.3">
      <c r="B448" s="72" t="str">
        <f t="shared" ca="1" si="52"/>
        <v/>
      </c>
      <c r="C448" s="73" t="str">
        <f t="shared" ca="1" si="46"/>
        <v/>
      </c>
      <c r="D448" s="76" t="str">
        <f t="shared" ca="1" si="47"/>
        <v/>
      </c>
      <c r="E448" s="74">
        <f t="shared" ca="1" si="51"/>
        <v>0</v>
      </c>
      <c r="F448" s="76"/>
      <c r="G448" s="75" t="str">
        <f t="shared" ca="1" si="48"/>
        <v/>
      </c>
      <c r="H448" s="75" t="str">
        <f t="shared" ca="1" si="49"/>
        <v/>
      </c>
      <c r="I448" s="75" t="str">
        <f t="shared" ca="1" si="50"/>
        <v/>
      </c>
    </row>
    <row r="449" spans="2:9" ht="15.75" thickBot="1" x14ac:dyDescent="0.3">
      <c r="B449" s="72" t="str">
        <f t="shared" ca="1" si="52"/>
        <v/>
      </c>
      <c r="C449" s="73" t="str">
        <f t="shared" ca="1" si="46"/>
        <v/>
      </c>
      <c r="D449" s="76" t="str">
        <f t="shared" ca="1" si="47"/>
        <v/>
      </c>
      <c r="E449" s="74">
        <f t="shared" ca="1" si="51"/>
        <v>0</v>
      </c>
      <c r="F449" s="76"/>
      <c r="G449" s="75" t="str">
        <f t="shared" ca="1" si="48"/>
        <v/>
      </c>
      <c r="H449" s="75" t="str">
        <f t="shared" ca="1" si="49"/>
        <v/>
      </c>
      <c r="I449" s="75" t="str">
        <f t="shared" ca="1" si="50"/>
        <v/>
      </c>
    </row>
    <row r="450" spans="2:9" ht="15.75" thickBot="1" x14ac:dyDescent="0.3">
      <c r="B450" s="72" t="str">
        <f t="shared" ca="1" si="52"/>
        <v/>
      </c>
      <c r="C450" s="73" t="str">
        <f t="shared" ca="1" si="46"/>
        <v/>
      </c>
      <c r="D450" s="76" t="str">
        <f t="shared" ca="1" si="47"/>
        <v/>
      </c>
      <c r="E450" s="74">
        <f t="shared" ca="1" si="51"/>
        <v>0</v>
      </c>
      <c r="F450" s="76"/>
      <c r="G450" s="75" t="str">
        <f t="shared" ca="1" si="48"/>
        <v/>
      </c>
      <c r="H450" s="75" t="str">
        <f t="shared" ca="1" si="49"/>
        <v/>
      </c>
      <c r="I450" s="75" t="str">
        <f t="shared" ca="1" si="50"/>
        <v/>
      </c>
    </row>
    <row r="451" spans="2:9" ht="15.75" thickBot="1" x14ac:dyDescent="0.3">
      <c r="B451" s="72" t="str">
        <f t="shared" ca="1" si="52"/>
        <v/>
      </c>
      <c r="C451" s="73" t="str">
        <f t="shared" ca="1" si="46"/>
        <v/>
      </c>
      <c r="D451" s="76" t="str">
        <f t="shared" ca="1" si="47"/>
        <v/>
      </c>
      <c r="E451" s="74">
        <f t="shared" ca="1" si="51"/>
        <v>0</v>
      </c>
      <c r="F451" s="76"/>
      <c r="G451" s="75" t="str">
        <f t="shared" ca="1" si="48"/>
        <v/>
      </c>
      <c r="H451" s="75" t="str">
        <f t="shared" ca="1" si="49"/>
        <v/>
      </c>
      <c r="I451" s="75" t="str">
        <f t="shared" ca="1" si="50"/>
        <v/>
      </c>
    </row>
    <row r="452" spans="2:9" ht="15.75" thickBot="1" x14ac:dyDescent="0.3">
      <c r="B452" s="72" t="str">
        <f t="shared" ca="1" si="52"/>
        <v/>
      </c>
      <c r="C452" s="73" t="str">
        <f t="shared" ca="1" si="46"/>
        <v/>
      </c>
      <c r="D452" s="76" t="str">
        <f t="shared" ca="1" si="47"/>
        <v/>
      </c>
      <c r="E452" s="74">
        <f t="shared" ca="1" si="51"/>
        <v>0</v>
      </c>
      <c r="F452" s="76"/>
      <c r="G452" s="75" t="str">
        <f t="shared" ca="1" si="48"/>
        <v/>
      </c>
      <c r="H452" s="75" t="str">
        <f t="shared" ca="1" si="49"/>
        <v/>
      </c>
      <c r="I452" s="75" t="str">
        <f t="shared" ca="1" si="50"/>
        <v/>
      </c>
    </row>
    <row r="453" spans="2:9" ht="15.75" thickBot="1" x14ac:dyDescent="0.3">
      <c r="B453" s="72" t="str">
        <f t="shared" ca="1" si="52"/>
        <v/>
      </c>
      <c r="C453" s="73" t="str">
        <f t="shared" ca="1" si="46"/>
        <v/>
      </c>
      <c r="D453" s="76" t="str">
        <f t="shared" ca="1" si="47"/>
        <v/>
      </c>
      <c r="E453" s="74">
        <f t="shared" ca="1" si="51"/>
        <v>0</v>
      </c>
      <c r="F453" s="76"/>
      <c r="G453" s="75" t="str">
        <f t="shared" ca="1" si="48"/>
        <v/>
      </c>
      <c r="H453" s="75" t="str">
        <f t="shared" ca="1" si="49"/>
        <v/>
      </c>
      <c r="I453" s="75" t="str">
        <f t="shared" ca="1" si="50"/>
        <v/>
      </c>
    </row>
    <row r="454" spans="2:9" ht="15.75" thickBot="1" x14ac:dyDescent="0.3">
      <c r="B454" s="72" t="str">
        <f t="shared" ca="1" si="52"/>
        <v/>
      </c>
      <c r="C454" s="73" t="str">
        <f t="shared" ca="1" si="46"/>
        <v/>
      </c>
      <c r="D454" s="76" t="str">
        <f t="shared" ca="1" si="47"/>
        <v/>
      </c>
      <c r="E454" s="74">
        <f t="shared" ca="1" si="51"/>
        <v>0</v>
      </c>
      <c r="F454" s="76"/>
      <c r="G454" s="75" t="str">
        <f t="shared" ca="1" si="48"/>
        <v/>
      </c>
      <c r="H454" s="75" t="str">
        <f t="shared" ca="1" si="49"/>
        <v/>
      </c>
      <c r="I454" s="75" t="str">
        <f t="shared" ca="1" si="50"/>
        <v/>
      </c>
    </row>
    <row r="455" spans="2:9" ht="15.75" thickBot="1" x14ac:dyDescent="0.3">
      <c r="B455" s="72" t="str">
        <f t="shared" ca="1" si="52"/>
        <v/>
      </c>
      <c r="C455" s="73" t="str">
        <f t="shared" ca="1" si="46"/>
        <v/>
      </c>
      <c r="D455" s="76" t="str">
        <f t="shared" ca="1" si="47"/>
        <v/>
      </c>
      <c r="E455" s="74">
        <f t="shared" ca="1" si="51"/>
        <v>0</v>
      </c>
      <c r="F455" s="76"/>
      <c r="G455" s="75" t="str">
        <f t="shared" ca="1" si="48"/>
        <v/>
      </c>
      <c r="H455" s="75" t="str">
        <f t="shared" ca="1" si="49"/>
        <v/>
      </c>
      <c r="I455" s="75" t="str">
        <f t="shared" ca="1" si="50"/>
        <v/>
      </c>
    </row>
    <row r="456" spans="2:9" ht="15.75" thickBot="1" x14ac:dyDescent="0.3">
      <c r="B456" s="72" t="str">
        <f t="shared" ca="1" si="52"/>
        <v/>
      </c>
      <c r="C456" s="73" t="str">
        <f t="shared" ca="1" si="46"/>
        <v/>
      </c>
      <c r="D456" s="76" t="str">
        <f t="shared" ca="1" si="47"/>
        <v/>
      </c>
      <c r="E456" s="74">
        <f t="shared" ca="1" si="51"/>
        <v>0</v>
      </c>
      <c r="F456" s="76"/>
      <c r="G456" s="75" t="str">
        <f t="shared" ca="1" si="48"/>
        <v/>
      </c>
      <c r="H456" s="75" t="str">
        <f t="shared" ca="1" si="49"/>
        <v/>
      </c>
      <c r="I456" s="75" t="str">
        <f t="shared" ca="1" si="50"/>
        <v/>
      </c>
    </row>
    <row r="457" spans="2:9" ht="15.75" thickBot="1" x14ac:dyDescent="0.3">
      <c r="B457" s="72" t="str">
        <f t="shared" ca="1" si="52"/>
        <v/>
      </c>
      <c r="C457" s="73" t="str">
        <f t="shared" ca="1" si="46"/>
        <v/>
      </c>
      <c r="D457" s="76" t="str">
        <f t="shared" ca="1" si="47"/>
        <v/>
      </c>
      <c r="E457" s="74">
        <f t="shared" ca="1" si="51"/>
        <v>0</v>
      </c>
      <c r="F457" s="76"/>
      <c r="G457" s="75" t="str">
        <f t="shared" ca="1" si="48"/>
        <v/>
      </c>
      <c r="H457" s="75" t="str">
        <f t="shared" ca="1" si="49"/>
        <v/>
      </c>
      <c r="I457" s="75" t="str">
        <f t="shared" ca="1" si="50"/>
        <v/>
      </c>
    </row>
    <row r="458" spans="2:9" ht="15.75" thickBot="1" x14ac:dyDescent="0.3">
      <c r="B458" s="72" t="str">
        <f t="shared" ca="1" si="52"/>
        <v/>
      </c>
      <c r="C458" s="73" t="str">
        <f t="shared" ca="1" si="46"/>
        <v/>
      </c>
      <c r="D458" s="76" t="str">
        <f t="shared" ca="1" si="47"/>
        <v/>
      </c>
      <c r="E458" s="74">
        <f t="shared" ca="1" si="51"/>
        <v>0</v>
      </c>
      <c r="F458" s="76"/>
      <c r="G458" s="75" t="str">
        <f t="shared" ca="1" si="48"/>
        <v/>
      </c>
      <c r="H458" s="75" t="str">
        <f t="shared" ca="1" si="49"/>
        <v/>
      </c>
      <c r="I458" s="75" t="str">
        <f t="shared" ca="1" si="50"/>
        <v/>
      </c>
    </row>
    <row r="459" spans="2:9" ht="15.75" thickBot="1" x14ac:dyDescent="0.3">
      <c r="B459" s="72" t="str">
        <f t="shared" ca="1" si="52"/>
        <v/>
      </c>
      <c r="C459" s="73" t="str">
        <f t="shared" ca="1" si="46"/>
        <v/>
      </c>
      <c r="D459" s="76" t="str">
        <f t="shared" ca="1" si="47"/>
        <v/>
      </c>
      <c r="E459" s="74">
        <f t="shared" ca="1" si="51"/>
        <v>0</v>
      </c>
      <c r="F459" s="76"/>
      <c r="G459" s="75" t="str">
        <f t="shared" ca="1" si="48"/>
        <v/>
      </c>
      <c r="H459" s="75" t="str">
        <f t="shared" ca="1" si="49"/>
        <v/>
      </c>
      <c r="I459" s="75" t="str">
        <f t="shared" ca="1" si="50"/>
        <v/>
      </c>
    </row>
    <row r="460" spans="2:9" ht="15.75" thickBot="1" x14ac:dyDescent="0.3">
      <c r="B460" s="72" t="str">
        <f t="shared" ca="1" si="52"/>
        <v/>
      </c>
      <c r="C460" s="73" t="str">
        <f t="shared" ca="1" si="46"/>
        <v/>
      </c>
      <c r="D460" s="76" t="str">
        <f t="shared" ca="1" si="47"/>
        <v/>
      </c>
      <c r="E460" s="74">
        <f t="shared" ca="1" si="51"/>
        <v>0</v>
      </c>
      <c r="F460" s="76"/>
      <c r="G460" s="75" t="str">
        <f t="shared" ca="1" si="48"/>
        <v/>
      </c>
      <c r="H460" s="75" t="str">
        <f t="shared" ca="1" si="49"/>
        <v/>
      </c>
      <c r="I460" s="75" t="str">
        <f t="shared" ca="1" si="50"/>
        <v/>
      </c>
    </row>
    <row r="461" spans="2:9" ht="15.75" thickBot="1" x14ac:dyDescent="0.3">
      <c r="B461" s="72" t="str">
        <f t="shared" ca="1" si="52"/>
        <v/>
      </c>
      <c r="C461" s="73" t="str">
        <f t="shared" ca="1" si="46"/>
        <v/>
      </c>
      <c r="D461" s="76" t="str">
        <f t="shared" ca="1" si="47"/>
        <v/>
      </c>
      <c r="E461" s="74">
        <f t="shared" ca="1" si="51"/>
        <v>0</v>
      </c>
      <c r="F461" s="76"/>
      <c r="G461" s="75" t="str">
        <f t="shared" ca="1" si="48"/>
        <v/>
      </c>
      <c r="H461" s="75" t="str">
        <f t="shared" ca="1" si="49"/>
        <v/>
      </c>
      <c r="I461" s="75" t="str">
        <f t="shared" ca="1" si="50"/>
        <v/>
      </c>
    </row>
    <row r="462" spans="2:9" ht="15.75" thickBot="1" x14ac:dyDescent="0.3">
      <c r="B462" s="72" t="str">
        <f t="shared" ca="1" si="52"/>
        <v/>
      </c>
      <c r="C462" s="73" t="str">
        <f t="shared" ca="1" si="46"/>
        <v/>
      </c>
      <c r="D462" s="76" t="str">
        <f t="shared" ca="1" si="47"/>
        <v/>
      </c>
      <c r="E462" s="74">
        <f t="shared" ca="1" si="51"/>
        <v>0</v>
      </c>
      <c r="F462" s="76"/>
      <c r="G462" s="75" t="str">
        <f t="shared" ca="1" si="48"/>
        <v/>
      </c>
      <c r="H462" s="75" t="str">
        <f t="shared" ca="1" si="49"/>
        <v/>
      </c>
      <c r="I462" s="75" t="str">
        <f t="shared" ca="1" si="50"/>
        <v/>
      </c>
    </row>
    <row r="463" spans="2:9" ht="15.75" thickBot="1" x14ac:dyDescent="0.3">
      <c r="B463" s="72" t="str">
        <f t="shared" ca="1" si="52"/>
        <v/>
      </c>
      <c r="C463" s="73" t="str">
        <f t="shared" ca="1" si="46"/>
        <v/>
      </c>
      <c r="D463" s="76" t="str">
        <f t="shared" ca="1" si="47"/>
        <v/>
      </c>
      <c r="E463" s="74">
        <f t="shared" ca="1" si="51"/>
        <v>0</v>
      </c>
      <c r="F463" s="76"/>
      <c r="G463" s="75" t="str">
        <f t="shared" ca="1" si="48"/>
        <v/>
      </c>
      <c r="H463" s="75" t="str">
        <f t="shared" ca="1" si="49"/>
        <v/>
      </c>
      <c r="I463" s="75" t="str">
        <f t="shared" ca="1" si="50"/>
        <v/>
      </c>
    </row>
    <row r="464" spans="2:9" ht="15.75" thickBot="1" x14ac:dyDescent="0.3">
      <c r="B464" s="72" t="str">
        <f t="shared" ca="1" si="52"/>
        <v/>
      </c>
      <c r="C464" s="73" t="str">
        <f t="shared" ca="1" si="46"/>
        <v/>
      </c>
      <c r="D464" s="76" t="str">
        <f t="shared" ca="1" si="47"/>
        <v/>
      </c>
      <c r="E464" s="74">
        <f t="shared" ca="1" si="51"/>
        <v>0</v>
      </c>
      <c r="F464" s="76"/>
      <c r="G464" s="75" t="str">
        <f t="shared" ca="1" si="48"/>
        <v/>
      </c>
      <c r="H464" s="75" t="str">
        <f t="shared" ca="1" si="49"/>
        <v/>
      </c>
      <c r="I464" s="75" t="str">
        <f t="shared" ca="1" si="50"/>
        <v/>
      </c>
    </row>
    <row r="465" spans="2:9" ht="15.75" thickBot="1" x14ac:dyDescent="0.3">
      <c r="B465" s="72" t="str">
        <f t="shared" ca="1" si="52"/>
        <v/>
      </c>
      <c r="C465" s="73" t="str">
        <f t="shared" ca="1" si="46"/>
        <v/>
      </c>
      <c r="D465" s="76" t="str">
        <f t="shared" ca="1" si="47"/>
        <v/>
      </c>
      <c r="E465" s="74">
        <f t="shared" ca="1" si="51"/>
        <v>0</v>
      </c>
      <c r="F465" s="76"/>
      <c r="G465" s="75" t="str">
        <f t="shared" ca="1" si="48"/>
        <v/>
      </c>
      <c r="H465" s="75" t="str">
        <f t="shared" ca="1" si="49"/>
        <v/>
      </c>
      <c r="I465" s="75" t="str">
        <f t="shared" ca="1" si="50"/>
        <v/>
      </c>
    </row>
    <row r="466" spans="2:9" ht="15.75" thickBot="1" x14ac:dyDescent="0.3">
      <c r="B466" s="72" t="str">
        <f t="shared" ca="1" si="52"/>
        <v/>
      </c>
      <c r="C466" s="73" t="str">
        <f t="shared" ca="1" si="46"/>
        <v/>
      </c>
      <c r="D466" s="76" t="str">
        <f t="shared" ca="1" si="47"/>
        <v/>
      </c>
      <c r="E466" s="74">
        <f t="shared" ca="1" si="51"/>
        <v>0</v>
      </c>
      <c r="F466" s="76"/>
      <c r="G466" s="75" t="str">
        <f t="shared" ca="1" si="48"/>
        <v/>
      </c>
      <c r="H466" s="75" t="str">
        <f t="shared" ca="1" si="49"/>
        <v/>
      </c>
      <c r="I466" s="75" t="str">
        <f t="shared" ca="1" si="50"/>
        <v/>
      </c>
    </row>
    <row r="467" spans="2:9" ht="15.75" thickBot="1" x14ac:dyDescent="0.3">
      <c r="B467" s="72" t="str">
        <f t="shared" ca="1" si="52"/>
        <v/>
      </c>
      <c r="C467" s="73" t="str">
        <f t="shared" ca="1" si="46"/>
        <v/>
      </c>
      <c r="D467" s="76" t="str">
        <f t="shared" ca="1" si="47"/>
        <v/>
      </c>
      <c r="E467" s="74">
        <f t="shared" ca="1" si="51"/>
        <v>0</v>
      </c>
      <c r="F467" s="76"/>
      <c r="G467" s="75" t="str">
        <f t="shared" ca="1" si="48"/>
        <v/>
      </c>
      <c r="H467" s="75" t="str">
        <f t="shared" ca="1" si="49"/>
        <v/>
      </c>
      <c r="I467" s="75" t="str">
        <f t="shared" ca="1" si="50"/>
        <v/>
      </c>
    </row>
    <row r="468" spans="2:9" ht="15.75" thickBot="1" x14ac:dyDescent="0.3">
      <c r="B468" s="72" t="str">
        <f t="shared" ca="1" si="52"/>
        <v/>
      </c>
      <c r="C468" s="73" t="str">
        <f t="shared" ca="1" si="46"/>
        <v/>
      </c>
      <c r="D468" s="76" t="str">
        <f t="shared" ca="1" si="47"/>
        <v/>
      </c>
      <c r="E468" s="74">
        <f t="shared" ca="1" si="51"/>
        <v>0</v>
      </c>
      <c r="F468" s="76"/>
      <c r="G468" s="75" t="str">
        <f t="shared" ca="1" si="48"/>
        <v/>
      </c>
      <c r="H468" s="75" t="str">
        <f t="shared" ca="1" si="49"/>
        <v/>
      </c>
      <c r="I468" s="75" t="str">
        <f t="shared" ca="1" si="50"/>
        <v/>
      </c>
    </row>
    <row r="469" spans="2:9" ht="15.75" thickBot="1" x14ac:dyDescent="0.3">
      <c r="B469" s="72" t="str">
        <f t="shared" ca="1" si="52"/>
        <v/>
      </c>
      <c r="C469" s="73" t="str">
        <f t="shared" ca="1" si="46"/>
        <v/>
      </c>
      <c r="D469" s="76" t="str">
        <f t="shared" ca="1" si="47"/>
        <v/>
      </c>
      <c r="E469" s="74">
        <f t="shared" ca="1" si="51"/>
        <v>0</v>
      </c>
      <c r="F469" s="76"/>
      <c r="G469" s="75" t="str">
        <f t="shared" ca="1" si="48"/>
        <v/>
      </c>
      <c r="H469" s="75" t="str">
        <f t="shared" ca="1" si="49"/>
        <v/>
      </c>
      <c r="I469" s="75" t="str">
        <f t="shared" ca="1" si="50"/>
        <v/>
      </c>
    </row>
    <row r="470" spans="2:9" ht="15.75" thickBot="1" x14ac:dyDescent="0.3">
      <c r="B470" s="72" t="str">
        <f t="shared" ca="1" si="52"/>
        <v/>
      </c>
      <c r="C470" s="73" t="str">
        <f t="shared" ca="1" si="46"/>
        <v/>
      </c>
      <c r="D470" s="76" t="str">
        <f t="shared" ca="1" si="47"/>
        <v/>
      </c>
      <c r="E470" s="74">
        <f t="shared" ca="1" si="51"/>
        <v>0</v>
      </c>
      <c r="F470" s="76"/>
      <c r="G470" s="75" t="str">
        <f t="shared" ca="1" si="48"/>
        <v/>
      </c>
      <c r="H470" s="75" t="str">
        <f t="shared" ca="1" si="49"/>
        <v/>
      </c>
      <c r="I470" s="75" t="str">
        <f t="shared" ca="1" si="50"/>
        <v/>
      </c>
    </row>
    <row r="471" spans="2:9" ht="15.75" thickBot="1" x14ac:dyDescent="0.3">
      <c r="B471" s="72" t="str">
        <f t="shared" ca="1" si="52"/>
        <v/>
      </c>
      <c r="C471" s="73" t="str">
        <f t="shared" ca="1" si="46"/>
        <v/>
      </c>
      <c r="D471" s="76" t="str">
        <f t="shared" ca="1" si="47"/>
        <v/>
      </c>
      <c r="E471" s="74">
        <f t="shared" ca="1" si="51"/>
        <v>0</v>
      </c>
      <c r="F471" s="76"/>
      <c r="G471" s="75" t="str">
        <f t="shared" ca="1" si="48"/>
        <v/>
      </c>
      <c r="H471" s="75" t="str">
        <f t="shared" ca="1" si="49"/>
        <v/>
      </c>
      <c r="I471" s="75" t="str">
        <f t="shared" ca="1" si="50"/>
        <v/>
      </c>
    </row>
    <row r="472" spans="2:9" ht="15.75" thickBot="1" x14ac:dyDescent="0.3">
      <c r="B472" s="72" t="str">
        <f t="shared" ca="1" si="52"/>
        <v/>
      </c>
      <c r="C472" s="73" t="str">
        <f t="shared" ref="C472:C535" ca="1" si="53">IF($E$10="End of the Period",IF(B472="","",IF(OR(payment_frequency="Weekly",payment_frequency="Bi-weekly",payment_frequency="Semi-monthly"),first_payment_date+B472*VLOOKUP(payment_frequency,periodic_table,2,0),EDATE(first_payment_date,B472*VLOOKUP(payment_frequency,periodic_table,2,0)))),IF(B472="","",IF(OR(payment_frequency="Weekly",payment_frequency="Bi-weekly",payment_frequency="Semi-monthly"),first_payment_date+(B472-1)*VLOOKUP(payment_frequency,periodic_table,2,0),EDATE(first_payment_date,(B472-1)*VLOOKUP(payment_frequency,periodic_table,2,0)))))</f>
        <v/>
      </c>
      <c r="D472" s="76" t="str">
        <f t="shared" ref="D472:D535" ca="1" si="54">IF(B472="","",IF(I471&lt;payment,I471*(1+rate),payment))</f>
        <v/>
      </c>
      <c r="E472" s="74">
        <f t="shared" ca="1" si="51"/>
        <v>0</v>
      </c>
      <c r="F472" s="76"/>
      <c r="G472" s="75" t="str">
        <f t="shared" ref="G472:G535" ca="1" si="55">IF(AND(payment_type=1,B472=1),0,IF(B472="","",I471*rate))</f>
        <v/>
      </c>
      <c r="H472" s="75" t="str">
        <f t="shared" ca="1" si="49"/>
        <v/>
      </c>
      <c r="I472" s="75" t="str">
        <f t="shared" ca="1" si="50"/>
        <v/>
      </c>
    </row>
    <row r="473" spans="2:9" ht="15.75" thickBot="1" x14ac:dyDescent="0.3">
      <c r="B473" s="72" t="str">
        <f t="shared" ca="1" si="52"/>
        <v/>
      </c>
      <c r="C473" s="73" t="str">
        <f t="shared" ca="1" si="53"/>
        <v/>
      </c>
      <c r="D473" s="76" t="str">
        <f t="shared" ca="1" si="54"/>
        <v/>
      </c>
      <c r="E473" s="74">
        <f t="shared" ca="1" si="51"/>
        <v>0</v>
      </c>
      <c r="F473" s="76"/>
      <c r="G473" s="75" t="str">
        <f t="shared" ca="1" si="55"/>
        <v/>
      </c>
      <c r="H473" s="75" t="str">
        <f t="shared" ref="H473:H536" ca="1" si="56">IF(B473="","",D473-G473+E473+F473)</f>
        <v/>
      </c>
      <c r="I473" s="75" t="str">
        <f t="shared" ref="I473:I536" ca="1" si="57">IFERROR(IF(H473&lt;=0,"",I472-H473),"")</f>
        <v/>
      </c>
    </row>
    <row r="474" spans="2:9" ht="15.75" thickBot="1" x14ac:dyDescent="0.3">
      <c r="B474" s="72" t="str">
        <f t="shared" ca="1" si="52"/>
        <v/>
      </c>
      <c r="C474" s="73" t="str">
        <f t="shared" ca="1" si="53"/>
        <v/>
      </c>
      <c r="D474" s="76" t="str">
        <f t="shared" ca="1" si="54"/>
        <v/>
      </c>
      <c r="E474" s="74">
        <f t="shared" ca="1" si="51"/>
        <v>0</v>
      </c>
      <c r="F474" s="76"/>
      <c r="G474" s="75" t="str">
        <f t="shared" ca="1" si="55"/>
        <v/>
      </c>
      <c r="H474" s="75" t="str">
        <f t="shared" ca="1" si="56"/>
        <v/>
      </c>
      <c r="I474" s="75" t="str">
        <f t="shared" ca="1" si="57"/>
        <v/>
      </c>
    </row>
    <row r="475" spans="2:9" ht="15.75" thickBot="1" x14ac:dyDescent="0.3">
      <c r="B475" s="72" t="str">
        <f t="shared" ca="1" si="52"/>
        <v/>
      </c>
      <c r="C475" s="73" t="str">
        <f t="shared" ca="1" si="53"/>
        <v/>
      </c>
      <c r="D475" s="76" t="str">
        <f t="shared" ca="1" si="54"/>
        <v/>
      </c>
      <c r="E475" s="74">
        <f t="shared" ca="1" si="51"/>
        <v>0</v>
      </c>
      <c r="F475" s="76"/>
      <c r="G475" s="75" t="str">
        <f t="shared" ca="1" si="55"/>
        <v/>
      </c>
      <c r="H475" s="75" t="str">
        <f t="shared" ca="1" si="56"/>
        <v/>
      </c>
      <c r="I475" s="75" t="str">
        <f t="shared" ca="1" si="57"/>
        <v/>
      </c>
    </row>
    <row r="476" spans="2:9" ht="15.75" thickBot="1" x14ac:dyDescent="0.3">
      <c r="B476" s="72" t="str">
        <f t="shared" ca="1" si="52"/>
        <v/>
      </c>
      <c r="C476" s="73" t="str">
        <f t="shared" ca="1" si="53"/>
        <v/>
      </c>
      <c r="D476" s="76" t="str">
        <f t="shared" ca="1" si="54"/>
        <v/>
      </c>
      <c r="E476" s="74">
        <f t="shared" ca="1" si="51"/>
        <v>0</v>
      </c>
      <c r="F476" s="76"/>
      <c r="G476" s="75" t="str">
        <f t="shared" ca="1" si="55"/>
        <v/>
      </c>
      <c r="H476" s="75" t="str">
        <f t="shared" ca="1" si="56"/>
        <v/>
      </c>
      <c r="I476" s="75" t="str">
        <f t="shared" ca="1" si="57"/>
        <v/>
      </c>
    </row>
    <row r="477" spans="2:9" ht="15.75" thickBot="1" x14ac:dyDescent="0.3">
      <c r="B477" s="72" t="str">
        <f t="shared" ca="1" si="52"/>
        <v/>
      </c>
      <c r="C477" s="73" t="str">
        <f t="shared" ca="1" si="53"/>
        <v/>
      </c>
      <c r="D477" s="76" t="str">
        <f t="shared" ca="1" si="54"/>
        <v/>
      </c>
      <c r="E477" s="74">
        <f t="shared" ca="1" si="51"/>
        <v>0</v>
      </c>
      <c r="F477" s="76"/>
      <c r="G477" s="75" t="str">
        <f t="shared" ca="1" si="55"/>
        <v/>
      </c>
      <c r="H477" s="75" t="str">
        <f t="shared" ca="1" si="56"/>
        <v/>
      </c>
      <c r="I477" s="75" t="str">
        <f t="shared" ca="1" si="57"/>
        <v/>
      </c>
    </row>
    <row r="478" spans="2:9" ht="15.75" thickBot="1" x14ac:dyDescent="0.3">
      <c r="B478" s="72" t="str">
        <f t="shared" ca="1" si="52"/>
        <v/>
      </c>
      <c r="C478" s="73" t="str">
        <f t="shared" ca="1" si="53"/>
        <v/>
      </c>
      <c r="D478" s="76" t="str">
        <f t="shared" ca="1" si="54"/>
        <v/>
      </c>
      <c r="E478" s="74">
        <f t="shared" ca="1" si="51"/>
        <v>0</v>
      </c>
      <c r="F478" s="76"/>
      <c r="G478" s="75" t="str">
        <f t="shared" ca="1" si="55"/>
        <v/>
      </c>
      <c r="H478" s="75" t="str">
        <f t="shared" ca="1" si="56"/>
        <v/>
      </c>
      <c r="I478" s="75" t="str">
        <f t="shared" ca="1" si="57"/>
        <v/>
      </c>
    </row>
    <row r="479" spans="2:9" ht="15.75" thickBot="1" x14ac:dyDescent="0.3">
      <c r="B479" s="72" t="str">
        <f t="shared" ca="1" si="52"/>
        <v/>
      </c>
      <c r="C479" s="73" t="str">
        <f t="shared" ca="1" si="53"/>
        <v/>
      </c>
      <c r="D479" s="76" t="str">
        <f t="shared" ca="1" si="54"/>
        <v/>
      </c>
      <c r="E479" s="74">
        <f t="shared" ca="1" si="51"/>
        <v>0</v>
      </c>
      <c r="F479" s="76"/>
      <c r="G479" s="75" t="str">
        <f t="shared" ca="1" si="55"/>
        <v/>
      </c>
      <c r="H479" s="75" t="str">
        <f t="shared" ca="1" si="56"/>
        <v/>
      </c>
      <c r="I479" s="75" t="str">
        <f t="shared" ca="1" si="57"/>
        <v/>
      </c>
    </row>
    <row r="480" spans="2:9" ht="15.75" thickBot="1" x14ac:dyDescent="0.3">
      <c r="B480" s="72" t="str">
        <f t="shared" ca="1" si="52"/>
        <v/>
      </c>
      <c r="C480" s="73" t="str">
        <f t="shared" ca="1" si="53"/>
        <v/>
      </c>
      <c r="D480" s="76" t="str">
        <f t="shared" ca="1" si="54"/>
        <v/>
      </c>
      <c r="E480" s="74">
        <f t="shared" ca="1" si="51"/>
        <v>0</v>
      </c>
      <c r="F480" s="76"/>
      <c r="G480" s="75" t="str">
        <f t="shared" ca="1" si="55"/>
        <v/>
      </c>
      <c r="H480" s="75" t="str">
        <f t="shared" ca="1" si="56"/>
        <v/>
      </c>
      <c r="I480" s="75" t="str">
        <f t="shared" ca="1" si="57"/>
        <v/>
      </c>
    </row>
    <row r="481" spans="2:9" ht="15.75" thickBot="1" x14ac:dyDescent="0.3">
      <c r="B481" s="72" t="str">
        <f t="shared" ca="1" si="52"/>
        <v/>
      </c>
      <c r="C481" s="73" t="str">
        <f t="shared" ca="1" si="53"/>
        <v/>
      </c>
      <c r="D481" s="76" t="str">
        <f t="shared" ca="1" si="54"/>
        <v/>
      </c>
      <c r="E481" s="74">
        <f t="shared" ca="1" si="51"/>
        <v>0</v>
      </c>
      <c r="F481" s="76"/>
      <c r="G481" s="75" t="str">
        <f t="shared" ca="1" si="55"/>
        <v/>
      </c>
      <c r="H481" s="75" t="str">
        <f t="shared" ca="1" si="56"/>
        <v/>
      </c>
      <c r="I481" s="75" t="str">
        <f t="shared" ca="1" si="57"/>
        <v/>
      </c>
    </row>
    <row r="482" spans="2:9" ht="15.75" thickBot="1" x14ac:dyDescent="0.3">
      <c r="B482" s="72" t="str">
        <f t="shared" ca="1" si="52"/>
        <v/>
      </c>
      <c r="C482" s="73" t="str">
        <f t="shared" ca="1" si="53"/>
        <v/>
      </c>
      <c r="D482" s="76" t="str">
        <f t="shared" ca="1" si="54"/>
        <v/>
      </c>
      <c r="E482" s="74">
        <f t="shared" ca="1" si="51"/>
        <v>0</v>
      </c>
      <c r="F482" s="76"/>
      <c r="G482" s="75" t="str">
        <f t="shared" ca="1" si="55"/>
        <v/>
      </c>
      <c r="H482" s="75" t="str">
        <f t="shared" ca="1" si="56"/>
        <v/>
      </c>
      <c r="I482" s="75" t="str">
        <f t="shared" ca="1" si="57"/>
        <v/>
      </c>
    </row>
    <row r="483" spans="2:9" ht="15.75" thickBot="1" x14ac:dyDescent="0.3">
      <c r="B483" s="72" t="str">
        <f t="shared" ca="1" si="52"/>
        <v/>
      </c>
      <c r="C483" s="73" t="str">
        <f t="shared" ca="1" si="53"/>
        <v/>
      </c>
      <c r="D483" s="76" t="str">
        <f t="shared" ca="1" si="54"/>
        <v/>
      </c>
      <c r="E483" s="74">
        <f t="shared" ca="1" si="51"/>
        <v>0</v>
      </c>
      <c r="F483" s="76"/>
      <c r="G483" s="75" t="str">
        <f t="shared" ca="1" si="55"/>
        <v/>
      </c>
      <c r="H483" s="75" t="str">
        <f t="shared" ca="1" si="56"/>
        <v/>
      </c>
      <c r="I483" s="75" t="str">
        <f t="shared" ca="1" si="57"/>
        <v/>
      </c>
    </row>
    <row r="484" spans="2:9" ht="15.75" thickBot="1" x14ac:dyDescent="0.3">
      <c r="B484" s="72" t="str">
        <f t="shared" ca="1" si="52"/>
        <v/>
      </c>
      <c r="C484" s="73" t="str">
        <f t="shared" ca="1" si="53"/>
        <v/>
      </c>
      <c r="D484" s="76" t="str">
        <f t="shared" ca="1" si="54"/>
        <v/>
      </c>
      <c r="E484" s="74">
        <f t="shared" ref="E484:E547" ca="1" si="58">IFERROR(IF(I483-D484&lt;$E$13,0,IF(B484=$I$17,$E$13,IF(B484&lt;$I$17,0,IF(MOD(B484-$I$17,$E$18)=0,$E$13,0)))),0)</f>
        <v>0</v>
      </c>
      <c r="F484" s="76"/>
      <c r="G484" s="75" t="str">
        <f t="shared" ca="1" si="55"/>
        <v/>
      </c>
      <c r="H484" s="75" t="str">
        <f t="shared" ca="1" si="56"/>
        <v/>
      </c>
      <c r="I484" s="75" t="str">
        <f t="shared" ca="1" si="57"/>
        <v/>
      </c>
    </row>
    <row r="485" spans="2:9" ht="15.75" thickBot="1" x14ac:dyDescent="0.3">
      <c r="B485" s="72" t="str">
        <f t="shared" ca="1" si="52"/>
        <v/>
      </c>
      <c r="C485" s="73" t="str">
        <f t="shared" ca="1" si="53"/>
        <v/>
      </c>
      <c r="D485" s="76" t="str">
        <f t="shared" ca="1" si="54"/>
        <v/>
      </c>
      <c r="E485" s="74">
        <f t="shared" ca="1" si="58"/>
        <v>0</v>
      </c>
      <c r="F485" s="76"/>
      <c r="G485" s="75" t="str">
        <f t="shared" ca="1" si="55"/>
        <v/>
      </c>
      <c r="H485" s="75" t="str">
        <f t="shared" ca="1" si="56"/>
        <v/>
      </c>
      <c r="I485" s="75" t="str">
        <f t="shared" ca="1" si="57"/>
        <v/>
      </c>
    </row>
    <row r="486" spans="2:9" ht="15.75" thickBot="1" x14ac:dyDescent="0.3">
      <c r="B486" s="72" t="str">
        <f t="shared" ca="1" si="52"/>
        <v/>
      </c>
      <c r="C486" s="73" t="str">
        <f t="shared" ca="1" si="53"/>
        <v/>
      </c>
      <c r="D486" s="76" t="str">
        <f t="shared" ca="1" si="54"/>
        <v/>
      </c>
      <c r="E486" s="74">
        <f t="shared" ca="1" si="58"/>
        <v>0</v>
      </c>
      <c r="F486" s="76"/>
      <c r="G486" s="75" t="str">
        <f t="shared" ca="1" si="55"/>
        <v/>
      </c>
      <c r="H486" s="75" t="str">
        <f t="shared" ca="1" si="56"/>
        <v/>
      </c>
      <c r="I486" s="75" t="str">
        <f t="shared" ca="1" si="57"/>
        <v/>
      </c>
    </row>
    <row r="487" spans="2:9" ht="15.75" thickBot="1" x14ac:dyDescent="0.3">
      <c r="B487" s="72" t="str">
        <f t="shared" ca="1" si="52"/>
        <v/>
      </c>
      <c r="C487" s="73" t="str">
        <f t="shared" ca="1" si="53"/>
        <v/>
      </c>
      <c r="D487" s="76" t="str">
        <f t="shared" ca="1" si="54"/>
        <v/>
      </c>
      <c r="E487" s="74">
        <f t="shared" ca="1" si="58"/>
        <v>0</v>
      </c>
      <c r="F487" s="76"/>
      <c r="G487" s="75" t="str">
        <f t="shared" ca="1" si="55"/>
        <v/>
      </c>
      <c r="H487" s="75" t="str">
        <f t="shared" ca="1" si="56"/>
        <v/>
      </c>
      <c r="I487" s="75" t="str">
        <f t="shared" ca="1" si="57"/>
        <v/>
      </c>
    </row>
    <row r="488" spans="2:9" ht="15.75" thickBot="1" x14ac:dyDescent="0.3">
      <c r="B488" s="72" t="str">
        <f t="shared" ca="1" si="52"/>
        <v/>
      </c>
      <c r="C488" s="73" t="str">
        <f t="shared" ca="1" si="53"/>
        <v/>
      </c>
      <c r="D488" s="76" t="str">
        <f t="shared" ca="1" si="54"/>
        <v/>
      </c>
      <c r="E488" s="74">
        <f t="shared" ca="1" si="58"/>
        <v>0</v>
      </c>
      <c r="F488" s="76"/>
      <c r="G488" s="75" t="str">
        <f t="shared" ca="1" si="55"/>
        <v/>
      </c>
      <c r="H488" s="75" t="str">
        <f t="shared" ca="1" si="56"/>
        <v/>
      </c>
      <c r="I488" s="75" t="str">
        <f t="shared" ca="1" si="57"/>
        <v/>
      </c>
    </row>
    <row r="489" spans="2:9" ht="15.75" thickBot="1" x14ac:dyDescent="0.3">
      <c r="B489" s="72" t="str">
        <f t="shared" ca="1" si="52"/>
        <v/>
      </c>
      <c r="C489" s="73" t="str">
        <f t="shared" ca="1" si="53"/>
        <v/>
      </c>
      <c r="D489" s="76" t="str">
        <f t="shared" ca="1" si="54"/>
        <v/>
      </c>
      <c r="E489" s="74">
        <f t="shared" ca="1" si="58"/>
        <v>0</v>
      </c>
      <c r="F489" s="76"/>
      <c r="G489" s="75" t="str">
        <f t="shared" ca="1" si="55"/>
        <v/>
      </c>
      <c r="H489" s="75" t="str">
        <f t="shared" ca="1" si="56"/>
        <v/>
      </c>
      <c r="I489" s="75" t="str">
        <f t="shared" ca="1" si="57"/>
        <v/>
      </c>
    </row>
    <row r="490" spans="2:9" ht="15.75" thickBot="1" x14ac:dyDescent="0.3">
      <c r="B490" s="72" t="str">
        <f t="shared" ca="1" si="52"/>
        <v/>
      </c>
      <c r="C490" s="73" t="str">
        <f t="shared" ca="1" si="53"/>
        <v/>
      </c>
      <c r="D490" s="76" t="str">
        <f t="shared" ca="1" si="54"/>
        <v/>
      </c>
      <c r="E490" s="74">
        <f t="shared" ca="1" si="58"/>
        <v>0</v>
      </c>
      <c r="F490" s="76"/>
      <c r="G490" s="75" t="str">
        <f t="shared" ca="1" si="55"/>
        <v/>
      </c>
      <c r="H490" s="75" t="str">
        <f t="shared" ca="1" si="56"/>
        <v/>
      </c>
      <c r="I490" s="75" t="str">
        <f t="shared" ca="1" si="57"/>
        <v/>
      </c>
    </row>
    <row r="491" spans="2:9" ht="15.75" thickBot="1" x14ac:dyDescent="0.3">
      <c r="B491" s="72" t="str">
        <f t="shared" ca="1" si="52"/>
        <v/>
      </c>
      <c r="C491" s="73" t="str">
        <f t="shared" ca="1" si="53"/>
        <v/>
      </c>
      <c r="D491" s="76" t="str">
        <f t="shared" ca="1" si="54"/>
        <v/>
      </c>
      <c r="E491" s="74">
        <f t="shared" ca="1" si="58"/>
        <v>0</v>
      </c>
      <c r="F491" s="76"/>
      <c r="G491" s="75" t="str">
        <f t="shared" ca="1" si="55"/>
        <v/>
      </c>
      <c r="H491" s="75" t="str">
        <f t="shared" ca="1" si="56"/>
        <v/>
      </c>
      <c r="I491" s="75" t="str">
        <f t="shared" ca="1" si="57"/>
        <v/>
      </c>
    </row>
    <row r="492" spans="2:9" ht="15.75" thickBot="1" x14ac:dyDescent="0.3">
      <c r="B492" s="72" t="str">
        <f t="shared" ca="1" si="52"/>
        <v/>
      </c>
      <c r="C492" s="73" t="str">
        <f t="shared" ca="1" si="53"/>
        <v/>
      </c>
      <c r="D492" s="76" t="str">
        <f t="shared" ca="1" si="54"/>
        <v/>
      </c>
      <c r="E492" s="74">
        <f t="shared" ca="1" si="58"/>
        <v>0</v>
      </c>
      <c r="F492" s="76"/>
      <c r="G492" s="75" t="str">
        <f t="shared" ca="1" si="55"/>
        <v/>
      </c>
      <c r="H492" s="75" t="str">
        <f t="shared" ca="1" si="56"/>
        <v/>
      </c>
      <c r="I492" s="75" t="str">
        <f t="shared" ca="1" si="57"/>
        <v/>
      </c>
    </row>
    <row r="493" spans="2:9" ht="15.75" thickBot="1" x14ac:dyDescent="0.3">
      <c r="B493" s="72" t="str">
        <f t="shared" ca="1" si="52"/>
        <v/>
      </c>
      <c r="C493" s="73" t="str">
        <f t="shared" ca="1" si="53"/>
        <v/>
      </c>
      <c r="D493" s="76" t="str">
        <f t="shared" ca="1" si="54"/>
        <v/>
      </c>
      <c r="E493" s="74">
        <f t="shared" ca="1" si="58"/>
        <v>0</v>
      </c>
      <c r="F493" s="76"/>
      <c r="G493" s="75" t="str">
        <f t="shared" ca="1" si="55"/>
        <v/>
      </c>
      <c r="H493" s="75" t="str">
        <f t="shared" ca="1" si="56"/>
        <v/>
      </c>
      <c r="I493" s="75" t="str">
        <f t="shared" ca="1" si="57"/>
        <v/>
      </c>
    </row>
    <row r="494" spans="2:9" ht="15.75" thickBot="1" x14ac:dyDescent="0.3">
      <c r="B494" s="72" t="str">
        <f t="shared" ca="1" si="52"/>
        <v/>
      </c>
      <c r="C494" s="73" t="str">
        <f t="shared" ca="1" si="53"/>
        <v/>
      </c>
      <c r="D494" s="76" t="str">
        <f t="shared" ca="1" si="54"/>
        <v/>
      </c>
      <c r="E494" s="74">
        <f t="shared" ca="1" si="58"/>
        <v>0</v>
      </c>
      <c r="F494" s="76"/>
      <c r="G494" s="75" t="str">
        <f t="shared" ca="1" si="55"/>
        <v/>
      </c>
      <c r="H494" s="75" t="str">
        <f t="shared" ca="1" si="56"/>
        <v/>
      </c>
      <c r="I494" s="75" t="str">
        <f t="shared" ca="1" si="57"/>
        <v/>
      </c>
    </row>
    <row r="495" spans="2:9" ht="15.75" thickBot="1" x14ac:dyDescent="0.3">
      <c r="B495" s="72" t="str">
        <f t="shared" ref="B495:B558" ca="1" si="59">IFERROR(IF(I494&lt;=0,"",B494+1),"")</f>
        <v/>
      </c>
      <c r="C495" s="73" t="str">
        <f t="shared" ca="1" si="53"/>
        <v/>
      </c>
      <c r="D495" s="76" t="str">
        <f t="shared" ca="1" si="54"/>
        <v/>
      </c>
      <c r="E495" s="74">
        <f t="shared" ca="1" si="58"/>
        <v>0</v>
      </c>
      <c r="F495" s="76"/>
      <c r="G495" s="75" t="str">
        <f t="shared" ca="1" si="55"/>
        <v/>
      </c>
      <c r="H495" s="75" t="str">
        <f t="shared" ca="1" si="56"/>
        <v/>
      </c>
      <c r="I495" s="75" t="str">
        <f t="shared" ca="1" si="57"/>
        <v/>
      </c>
    </row>
    <row r="496" spans="2:9" ht="15.75" thickBot="1" x14ac:dyDescent="0.3">
      <c r="B496" s="72" t="str">
        <f t="shared" ca="1" si="59"/>
        <v/>
      </c>
      <c r="C496" s="73" t="str">
        <f t="shared" ca="1" si="53"/>
        <v/>
      </c>
      <c r="D496" s="76" t="str">
        <f t="shared" ca="1" si="54"/>
        <v/>
      </c>
      <c r="E496" s="74">
        <f t="shared" ca="1" si="58"/>
        <v>0</v>
      </c>
      <c r="F496" s="76"/>
      <c r="G496" s="75" t="str">
        <f t="shared" ca="1" si="55"/>
        <v/>
      </c>
      <c r="H496" s="75" t="str">
        <f t="shared" ca="1" si="56"/>
        <v/>
      </c>
      <c r="I496" s="75" t="str">
        <f t="shared" ca="1" si="57"/>
        <v/>
      </c>
    </row>
    <row r="497" spans="2:9" ht="15.75" thickBot="1" x14ac:dyDescent="0.3">
      <c r="B497" s="72" t="str">
        <f t="shared" ca="1" si="59"/>
        <v/>
      </c>
      <c r="C497" s="73" t="str">
        <f t="shared" ca="1" si="53"/>
        <v/>
      </c>
      <c r="D497" s="76" t="str">
        <f t="shared" ca="1" si="54"/>
        <v/>
      </c>
      <c r="E497" s="74">
        <f t="shared" ca="1" si="58"/>
        <v>0</v>
      </c>
      <c r="F497" s="76"/>
      <c r="G497" s="75" t="str">
        <f t="shared" ca="1" si="55"/>
        <v/>
      </c>
      <c r="H497" s="75" t="str">
        <f t="shared" ca="1" si="56"/>
        <v/>
      </c>
      <c r="I497" s="75" t="str">
        <f t="shared" ca="1" si="57"/>
        <v/>
      </c>
    </row>
    <row r="498" spans="2:9" ht="15.75" thickBot="1" x14ac:dyDescent="0.3">
      <c r="B498" s="72" t="str">
        <f t="shared" ca="1" si="59"/>
        <v/>
      </c>
      <c r="C498" s="73" t="str">
        <f t="shared" ca="1" si="53"/>
        <v/>
      </c>
      <c r="D498" s="76" t="str">
        <f t="shared" ca="1" si="54"/>
        <v/>
      </c>
      <c r="E498" s="74">
        <f t="shared" ca="1" si="58"/>
        <v>0</v>
      </c>
      <c r="F498" s="76"/>
      <c r="G498" s="75" t="str">
        <f t="shared" ca="1" si="55"/>
        <v/>
      </c>
      <c r="H498" s="75" t="str">
        <f t="shared" ca="1" si="56"/>
        <v/>
      </c>
      <c r="I498" s="75" t="str">
        <f t="shared" ca="1" si="57"/>
        <v/>
      </c>
    </row>
    <row r="499" spans="2:9" ht="15.75" thickBot="1" x14ac:dyDescent="0.3">
      <c r="B499" s="72" t="str">
        <f t="shared" ca="1" si="59"/>
        <v/>
      </c>
      <c r="C499" s="73" t="str">
        <f t="shared" ca="1" si="53"/>
        <v/>
      </c>
      <c r="D499" s="76" t="str">
        <f t="shared" ca="1" si="54"/>
        <v/>
      </c>
      <c r="E499" s="74">
        <f t="shared" ca="1" si="58"/>
        <v>0</v>
      </c>
      <c r="F499" s="76"/>
      <c r="G499" s="75" t="str">
        <f t="shared" ca="1" si="55"/>
        <v/>
      </c>
      <c r="H499" s="75" t="str">
        <f t="shared" ca="1" si="56"/>
        <v/>
      </c>
      <c r="I499" s="75" t="str">
        <f t="shared" ca="1" si="57"/>
        <v/>
      </c>
    </row>
    <row r="500" spans="2:9" ht="15.75" thickBot="1" x14ac:dyDescent="0.3">
      <c r="B500" s="72" t="str">
        <f t="shared" ca="1" si="59"/>
        <v/>
      </c>
      <c r="C500" s="73" t="str">
        <f t="shared" ca="1" si="53"/>
        <v/>
      </c>
      <c r="D500" s="76" t="str">
        <f t="shared" ca="1" si="54"/>
        <v/>
      </c>
      <c r="E500" s="74">
        <f t="shared" ca="1" si="58"/>
        <v>0</v>
      </c>
      <c r="F500" s="76"/>
      <c r="G500" s="75" t="str">
        <f t="shared" ca="1" si="55"/>
        <v/>
      </c>
      <c r="H500" s="75" t="str">
        <f t="shared" ca="1" si="56"/>
        <v/>
      </c>
      <c r="I500" s="75" t="str">
        <f t="shared" ca="1" si="57"/>
        <v/>
      </c>
    </row>
    <row r="501" spans="2:9" ht="15.75" thickBot="1" x14ac:dyDescent="0.3">
      <c r="B501" s="72" t="str">
        <f t="shared" ca="1" si="59"/>
        <v/>
      </c>
      <c r="C501" s="73" t="str">
        <f t="shared" ca="1" si="53"/>
        <v/>
      </c>
      <c r="D501" s="76" t="str">
        <f t="shared" ca="1" si="54"/>
        <v/>
      </c>
      <c r="E501" s="74">
        <f t="shared" ca="1" si="58"/>
        <v>0</v>
      </c>
      <c r="F501" s="76"/>
      <c r="G501" s="75" t="str">
        <f t="shared" ca="1" si="55"/>
        <v/>
      </c>
      <c r="H501" s="75" t="str">
        <f t="shared" ca="1" si="56"/>
        <v/>
      </c>
      <c r="I501" s="75" t="str">
        <f t="shared" ca="1" si="57"/>
        <v/>
      </c>
    </row>
    <row r="502" spans="2:9" ht="15.75" thickBot="1" x14ac:dyDescent="0.3">
      <c r="B502" s="72" t="str">
        <f t="shared" ca="1" si="59"/>
        <v/>
      </c>
      <c r="C502" s="73" t="str">
        <f t="shared" ca="1" si="53"/>
        <v/>
      </c>
      <c r="D502" s="76" t="str">
        <f t="shared" ca="1" si="54"/>
        <v/>
      </c>
      <c r="E502" s="74">
        <f t="shared" ca="1" si="58"/>
        <v>0</v>
      </c>
      <c r="F502" s="76"/>
      <c r="G502" s="75" t="str">
        <f t="shared" ca="1" si="55"/>
        <v/>
      </c>
      <c r="H502" s="75" t="str">
        <f t="shared" ca="1" si="56"/>
        <v/>
      </c>
      <c r="I502" s="75" t="str">
        <f t="shared" ca="1" si="57"/>
        <v/>
      </c>
    </row>
    <row r="503" spans="2:9" ht="15.75" thickBot="1" x14ac:dyDescent="0.3">
      <c r="B503" s="72" t="str">
        <f t="shared" ca="1" si="59"/>
        <v/>
      </c>
      <c r="C503" s="73" t="str">
        <f t="shared" ca="1" si="53"/>
        <v/>
      </c>
      <c r="D503" s="76" t="str">
        <f t="shared" ca="1" si="54"/>
        <v/>
      </c>
      <c r="E503" s="74">
        <f t="shared" ca="1" si="58"/>
        <v>0</v>
      </c>
      <c r="F503" s="76"/>
      <c r="G503" s="75" t="str">
        <f t="shared" ca="1" si="55"/>
        <v/>
      </c>
      <c r="H503" s="75" t="str">
        <f t="shared" ca="1" si="56"/>
        <v/>
      </c>
      <c r="I503" s="75" t="str">
        <f t="shared" ca="1" si="57"/>
        <v/>
      </c>
    </row>
    <row r="504" spans="2:9" ht="15.75" thickBot="1" x14ac:dyDescent="0.3">
      <c r="B504" s="72" t="str">
        <f t="shared" ca="1" si="59"/>
        <v/>
      </c>
      <c r="C504" s="73" t="str">
        <f t="shared" ca="1" si="53"/>
        <v/>
      </c>
      <c r="D504" s="76" t="str">
        <f t="shared" ca="1" si="54"/>
        <v/>
      </c>
      <c r="E504" s="74">
        <f t="shared" ca="1" si="58"/>
        <v>0</v>
      </c>
      <c r="F504" s="76"/>
      <c r="G504" s="75" t="str">
        <f t="shared" ca="1" si="55"/>
        <v/>
      </c>
      <c r="H504" s="75" t="str">
        <f t="shared" ca="1" si="56"/>
        <v/>
      </c>
      <c r="I504" s="75" t="str">
        <f t="shared" ca="1" si="57"/>
        <v/>
      </c>
    </row>
    <row r="505" spans="2:9" ht="15.75" thickBot="1" x14ac:dyDescent="0.3">
      <c r="B505" s="72" t="str">
        <f t="shared" ca="1" si="59"/>
        <v/>
      </c>
      <c r="C505" s="73" t="str">
        <f t="shared" ca="1" si="53"/>
        <v/>
      </c>
      <c r="D505" s="76" t="str">
        <f t="shared" ca="1" si="54"/>
        <v/>
      </c>
      <c r="E505" s="74">
        <f t="shared" ca="1" si="58"/>
        <v>0</v>
      </c>
      <c r="F505" s="76"/>
      <c r="G505" s="75" t="str">
        <f t="shared" ca="1" si="55"/>
        <v/>
      </c>
      <c r="H505" s="75" t="str">
        <f t="shared" ca="1" si="56"/>
        <v/>
      </c>
      <c r="I505" s="75" t="str">
        <f t="shared" ca="1" si="57"/>
        <v/>
      </c>
    </row>
    <row r="506" spans="2:9" ht="15.75" thickBot="1" x14ac:dyDescent="0.3">
      <c r="B506" s="72" t="str">
        <f t="shared" ca="1" si="59"/>
        <v/>
      </c>
      <c r="C506" s="73" t="str">
        <f t="shared" ca="1" si="53"/>
        <v/>
      </c>
      <c r="D506" s="76" t="str">
        <f t="shared" ca="1" si="54"/>
        <v/>
      </c>
      <c r="E506" s="74">
        <f t="shared" ca="1" si="58"/>
        <v>0</v>
      </c>
      <c r="F506" s="76"/>
      <c r="G506" s="75" t="str">
        <f t="shared" ca="1" si="55"/>
        <v/>
      </c>
      <c r="H506" s="75" t="str">
        <f t="shared" ca="1" si="56"/>
        <v/>
      </c>
      <c r="I506" s="75" t="str">
        <f t="shared" ca="1" si="57"/>
        <v/>
      </c>
    </row>
    <row r="507" spans="2:9" ht="15.75" thickBot="1" x14ac:dyDescent="0.3">
      <c r="B507" s="72" t="str">
        <f t="shared" ca="1" si="59"/>
        <v/>
      </c>
      <c r="C507" s="73" t="str">
        <f t="shared" ca="1" si="53"/>
        <v/>
      </c>
      <c r="D507" s="76" t="str">
        <f t="shared" ca="1" si="54"/>
        <v/>
      </c>
      <c r="E507" s="74">
        <f t="shared" ca="1" si="58"/>
        <v>0</v>
      </c>
      <c r="F507" s="76"/>
      <c r="G507" s="75" t="str">
        <f t="shared" ca="1" si="55"/>
        <v/>
      </c>
      <c r="H507" s="75" t="str">
        <f t="shared" ca="1" si="56"/>
        <v/>
      </c>
      <c r="I507" s="75" t="str">
        <f t="shared" ca="1" si="57"/>
        <v/>
      </c>
    </row>
    <row r="508" spans="2:9" ht="15.75" thickBot="1" x14ac:dyDescent="0.3">
      <c r="B508" s="72" t="str">
        <f t="shared" ca="1" si="59"/>
        <v/>
      </c>
      <c r="C508" s="73" t="str">
        <f t="shared" ca="1" si="53"/>
        <v/>
      </c>
      <c r="D508" s="76" t="str">
        <f t="shared" ca="1" si="54"/>
        <v/>
      </c>
      <c r="E508" s="74">
        <f t="shared" ca="1" si="58"/>
        <v>0</v>
      </c>
      <c r="F508" s="76"/>
      <c r="G508" s="75" t="str">
        <f t="shared" ca="1" si="55"/>
        <v/>
      </c>
      <c r="H508" s="75" t="str">
        <f t="shared" ca="1" si="56"/>
        <v/>
      </c>
      <c r="I508" s="75" t="str">
        <f t="shared" ca="1" si="57"/>
        <v/>
      </c>
    </row>
    <row r="509" spans="2:9" ht="15.75" thickBot="1" x14ac:dyDescent="0.3">
      <c r="B509" s="72" t="str">
        <f t="shared" ca="1" si="59"/>
        <v/>
      </c>
      <c r="C509" s="73" t="str">
        <f t="shared" ca="1" si="53"/>
        <v/>
      </c>
      <c r="D509" s="76" t="str">
        <f t="shared" ca="1" si="54"/>
        <v/>
      </c>
      <c r="E509" s="74">
        <f t="shared" ca="1" si="58"/>
        <v>0</v>
      </c>
      <c r="F509" s="76"/>
      <c r="G509" s="75" t="str">
        <f t="shared" ca="1" si="55"/>
        <v/>
      </c>
      <c r="H509" s="75" t="str">
        <f t="shared" ca="1" si="56"/>
        <v/>
      </c>
      <c r="I509" s="75" t="str">
        <f t="shared" ca="1" si="57"/>
        <v/>
      </c>
    </row>
    <row r="510" spans="2:9" ht="15.75" thickBot="1" x14ac:dyDescent="0.3">
      <c r="B510" s="72" t="str">
        <f t="shared" ca="1" si="59"/>
        <v/>
      </c>
      <c r="C510" s="73" t="str">
        <f t="shared" ca="1" si="53"/>
        <v/>
      </c>
      <c r="D510" s="76" t="str">
        <f t="shared" ca="1" si="54"/>
        <v/>
      </c>
      <c r="E510" s="74">
        <f t="shared" ca="1" si="58"/>
        <v>0</v>
      </c>
      <c r="F510" s="76"/>
      <c r="G510" s="75" t="str">
        <f t="shared" ca="1" si="55"/>
        <v/>
      </c>
      <c r="H510" s="75" t="str">
        <f t="shared" ca="1" si="56"/>
        <v/>
      </c>
      <c r="I510" s="75" t="str">
        <f t="shared" ca="1" si="57"/>
        <v/>
      </c>
    </row>
    <row r="511" spans="2:9" ht="15.75" thickBot="1" x14ac:dyDescent="0.3">
      <c r="B511" s="72" t="str">
        <f t="shared" ca="1" si="59"/>
        <v/>
      </c>
      <c r="C511" s="73" t="str">
        <f t="shared" ca="1" si="53"/>
        <v/>
      </c>
      <c r="D511" s="76" t="str">
        <f t="shared" ca="1" si="54"/>
        <v/>
      </c>
      <c r="E511" s="74">
        <f t="shared" ca="1" si="58"/>
        <v>0</v>
      </c>
      <c r="F511" s="76"/>
      <c r="G511" s="75" t="str">
        <f t="shared" ca="1" si="55"/>
        <v/>
      </c>
      <c r="H511" s="75" t="str">
        <f t="shared" ca="1" si="56"/>
        <v/>
      </c>
      <c r="I511" s="75" t="str">
        <f t="shared" ca="1" si="57"/>
        <v/>
      </c>
    </row>
    <row r="512" spans="2:9" ht="15.75" thickBot="1" x14ac:dyDescent="0.3">
      <c r="B512" s="72" t="str">
        <f t="shared" ca="1" si="59"/>
        <v/>
      </c>
      <c r="C512" s="73" t="str">
        <f t="shared" ca="1" si="53"/>
        <v/>
      </c>
      <c r="D512" s="76" t="str">
        <f t="shared" ca="1" si="54"/>
        <v/>
      </c>
      <c r="E512" s="74">
        <f t="shared" ca="1" si="58"/>
        <v>0</v>
      </c>
      <c r="F512" s="76"/>
      <c r="G512" s="75" t="str">
        <f t="shared" ca="1" si="55"/>
        <v/>
      </c>
      <c r="H512" s="75" t="str">
        <f t="shared" ca="1" si="56"/>
        <v/>
      </c>
      <c r="I512" s="75" t="str">
        <f t="shared" ca="1" si="57"/>
        <v/>
      </c>
    </row>
    <row r="513" spans="2:9" ht="15.75" thickBot="1" x14ac:dyDescent="0.3">
      <c r="B513" s="72" t="str">
        <f t="shared" ca="1" si="59"/>
        <v/>
      </c>
      <c r="C513" s="73" t="str">
        <f t="shared" ca="1" si="53"/>
        <v/>
      </c>
      <c r="D513" s="76" t="str">
        <f t="shared" ca="1" si="54"/>
        <v/>
      </c>
      <c r="E513" s="74">
        <f t="shared" ca="1" si="58"/>
        <v>0</v>
      </c>
      <c r="F513" s="76"/>
      <c r="G513" s="75" t="str">
        <f t="shared" ca="1" si="55"/>
        <v/>
      </c>
      <c r="H513" s="75" t="str">
        <f t="shared" ca="1" si="56"/>
        <v/>
      </c>
      <c r="I513" s="75" t="str">
        <f t="shared" ca="1" si="57"/>
        <v/>
      </c>
    </row>
    <row r="514" spans="2:9" ht="15.75" thickBot="1" x14ac:dyDescent="0.3">
      <c r="B514" s="72" t="str">
        <f t="shared" ca="1" si="59"/>
        <v/>
      </c>
      <c r="C514" s="73" t="str">
        <f t="shared" ca="1" si="53"/>
        <v/>
      </c>
      <c r="D514" s="76" t="str">
        <f t="shared" ca="1" si="54"/>
        <v/>
      </c>
      <c r="E514" s="74">
        <f t="shared" ca="1" si="58"/>
        <v>0</v>
      </c>
      <c r="F514" s="76"/>
      <c r="G514" s="75" t="str">
        <f t="shared" ca="1" si="55"/>
        <v/>
      </c>
      <c r="H514" s="75" t="str">
        <f t="shared" ca="1" si="56"/>
        <v/>
      </c>
      <c r="I514" s="75" t="str">
        <f t="shared" ca="1" si="57"/>
        <v/>
      </c>
    </row>
    <row r="515" spans="2:9" ht="15.75" thickBot="1" x14ac:dyDescent="0.3">
      <c r="B515" s="72" t="str">
        <f t="shared" ca="1" si="59"/>
        <v/>
      </c>
      <c r="C515" s="73" t="str">
        <f t="shared" ca="1" si="53"/>
        <v/>
      </c>
      <c r="D515" s="76" t="str">
        <f t="shared" ca="1" si="54"/>
        <v/>
      </c>
      <c r="E515" s="74">
        <f t="shared" ca="1" si="58"/>
        <v>0</v>
      </c>
      <c r="F515" s="76"/>
      <c r="G515" s="75" t="str">
        <f t="shared" ca="1" si="55"/>
        <v/>
      </c>
      <c r="H515" s="75" t="str">
        <f t="shared" ca="1" si="56"/>
        <v/>
      </c>
      <c r="I515" s="75" t="str">
        <f t="shared" ca="1" si="57"/>
        <v/>
      </c>
    </row>
    <row r="516" spans="2:9" ht="15.75" thickBot="1" x14ac:dyDescent="0.3">
      <c r="B516" s="72" t="str">
        <f t="shared" ca="1" si="59"/>
        <v/>
      </c>
      <c r="C516" s="73" t="str">
        <f t="shared" ca="1" si="53"/>
        <v/>
      </c>
      <c r="D516" s="76" t="str">
        <f t="shared" ca="1" si="54"/>
        <v/>
      </c>
      <c r="E516" s="74">
        <f t="shared" ca="1" si="58"/>
        <v>0</v>
      </c>
      <c r="F516" s="76"/>
      <c r="G516" s="75" t="str">
        <f t="shared" ca="1" si="55"/>
        <v/>
      </c>
      <c r="H516" s="75" t="str">
        <f t="shared" ca="1" si="56"/>
        <v/>
      </c>
      <c r="I516" s="75" t="str">
        <f t="shared" ca="1" si="57"/>
        <v/>
      </c>
    </row>
    <row r="517" spans="2:9" ht="15.75" thickBot="1" x14ac:dyDescent="0.3">
      <c r="B517" s="72" t="str">
        <f t="shared" ca="1" si="59"/>
        <v/>
      </c>
      <c r="C517" s="73" t="str">
        <f t="shared" ca="1" si="53"/>
        <v/>
      </c>
      <c r="D517" s="76" t="str">
        <f t="shared" ca="1" si="54"/>
        <v/>
      </c>
      <c r="E517" s="74">
        <f t="shared" ca="1" si="58"/>
        <v>0</v>
      </c>
      <c r="F517" s="76"/>
      <c r="G517" s="75" t="str">
        <f t="shared" ca="1" si="55"/>
        <v/>
      </c>
      <c r="H517" s="75" t="str">
        <f t="shared" ca="1" si="56"/>
        <v/>
      </c>
      <c r="I517" s="75" t="str">
        <f t="shared" ca="1" si="57"/>
        <v/>
      </c>
    </row>
    <row r="518" spans="2:9" ht="15.75" thickBot="1" x14ac:dyDescent="0.3">
      <c r="B518" s="72" t="str">
        <f t="shared" ca="1" si="59"/>
        <v/>
      </c>
      <c r="C518" s="73" t="str">
        <f t="shared" ca="1" si="53"/>
        <v/>
      </c>
      <c r="D518" s="76" t="str">
        <f t="shared" ca="1" si="54"/>
        <v/>
      </c>
      <c r="E518" s="74">
        <f t="shared" ca="1" si="58"/>
        <v>0</v>
      </c>
      <c r="F518" s="76"/>
      <c r="G518" s="75" t="str">
        <f t="shared" ca="1" si="55"/>
        <v/>
      </c>
      <c r="H518" s="75" t="str">
        <f t="shared" ca="1" si="56"/>
        <v/>
      </c>
      <c r="I518" s="75" t="str">
        <f t="shared" ca="1" si="57"/>
        <v/>
      </c>
    </row>
    <row r="519" spans="2:9" ht="15.75" thickBot="1" x14ac:dyDescent="0.3">
      <c r="B519" s="72" t="str">
        <f t="shared" ca="1" si="59"/>
        <v/>
      </c>
      <c r="C519" s="73" t="str">
        <f t="shared" ca="1" si="53"/>
        <v/>
      </c>
      <c r="D519" s="76" t="str">
        <f t="shared" ca="1" si="54"/>
        <v/>
      </c>
      <c r="E519" s="74">
        <f t="shared" ca="1" si="58"/>
        <v>0</v>
      </c>
      <c r="F519" s="76"/>
      <c r="G519" s="75" t="str">
        <f t="shared" ca="1" si="55"/>
        <v/>
      </c>
      <c r="H519" s="75" t="str">
        <f t="shared" ca="1" si="56"/>
        <v/>
      </c>
      <c r="I519" s="75" t="str">
        <f t="shared" ca="1" si="57"/>
        <v/>
      </c>
    </row>
    <row r="520" spans="2:9" ht="15.75" thickBot="1" x14ac:dyDescent="0.3">
      <c r="B520" s="72" t="str">
        <f t="shared" ca="1" si="59"/>
        <v/>
      </c>
      <c r="C520" s="73" t="str">
        <f t="shared" ca="1" si="53"/>
        <v/>
      </c>
      <c r="D520" s="76" t="str">
        <f t="shared" ca="1" si="54"/>
        <v/>
      </c>
      <c r="E520" s="74">
        <f t="shared" ca="1" si="58"/>
        <v>0</v>
      </c>
      <c r="F520" s="76"/>
      <c r="G520" s="75" t="str">
        <f t="shared" ca="1" si="55"/>
        <v/>
      </c>
      <c r="H520" s="75" t="str">
        <f t="shared" ca="1" si="56"/>
        <v/>
      </c>
      <c r="I520" s="75" t="str">
        <f t="shared" ca="1" si="57"/>
        <v/>
      </c>
    </row>
    <row r="521" spans="2:9" ht="15.75" thickBot="1" x14ac:dyDescent="0.3">
      <c r="B521" s="72" t="str">
        <f t="shared" ca="1" si="59"/>
        <v/>
      </c>
      <c r="C521" s="73" t="str">
        <f t="shared" ca="1" si="53"/>
        <v/>
      </c>
      <c r="D521" s="76" t="str">
        <f t="shared" ca="1" si="54"/>
        <v/>
      </c>
      <c r="E521" s="74">
        <f t="shared" ca="1" si="58"/>
        <v>0</v>
      </c>
      <c r="F521" s="76"/>
      <c r="G521" s="75" t="str">
        <f t="shared" ca="1" si="55"/>
        <v/>
      </c>
      <c r="H521" s="75" t="str">
        <f t="shared" ca="1" si="56"/>
        <v/>
      </c>
      <c r="I521" s="75" t="str">
        <f t="shared" ca="1" si="57"/>
        <v/>
      </c>
    </row>
    <row r="522" spans="2:9" ht="15.75" thickBot="1" x14ac:dyDescent="0.3">
      <c r="B522" s="72" t="str">
        <f t="shared" ca="1" si="59"/>
        <v/>
      </c>
      <c r="C522" s="73" t="str">
        <f t="shared" ca="1" si="53"/>
        <v/>
      </c>
      <c r="D522" s="76" t="str">
        <f t="shared" ca="1" si="54"/>
        <v/>
      </c>
      <c r="E522" s="74">
        <f t="shared" ca="1" si="58"/>
        <v>0</v>
      </c>
      <c r="F522" s="76"/>
      <c r="G522" s="75" t="str">
        <f t="shared" ca="1" si="55"/>
        <v/>
      </c>
      <c r="H522" s="75" t="str">
        <f t="shared" ca="1" si="56"/>
        <v/>
      </c>
      <c r="I522" s="75" t="str">
        <f t="shared" ca="1" si="57"/>
        <v/>
      </c>
    </row>
    <row r="523" spans="2:9" ht="15.75" thickBot="1" x14ac:dyDescent="0.3">
      <c r="B523" s="72" t="str">
        <f t="shared" ca="1" si="59"/>
        <v/>
      </c>
      <c r="C523" s="73" t="str">
        <f t="shared" ca="1" si="53"/>
        <v/>
      </c>
      <c r="D523" s="76" t="str">
        <f t="shared" ca="1" si="54"/>
        <v/>
      </c>
      <c r="E523" s="74">
        <f t="shared" ca="1" si="58"/>
        <v>0</v>
      </c>
      <c r="F523" s="76"/>
      <c r="G523" s="75" t="str">
        <f t="shared" ca="1" si="55"/>
        <v/>
      </c>
      <c r="H523" s="75" t="str">
        <f t="shared" ca="1" si="56"/>
        <v/>
      </c>
      <c r="I523" s="75" t="str">
        <f t="shared" ca="1" si="57"/>
        <v/>
      </c>
    </row>
    <row r="524" spans="2:9" ht="15.75" thickBot="1" x14ac:dyDescent="0.3">
      <c r="B524" s="72" t="str">
        <f t="shared" ca="1" si="59"/>
        <v/>
      </c>
      <c r="C524" s="73" t="str">
        <f t="shared" ca="1" si="53"/>
        <v/>
      </c>
      <c r="D524" s="76" t="str">
        <f t="shared" ca="1" si="54"/>
        <v/>
      </c>
      <c r="E524" s="74">
        <f t="shared" ca="1" si="58"/>
        <v>0</v>
      </c>
      <c r="F524" s="76"/>
      <c r="G524" s="75" t="str">
        <f t="shared" ca="1" si="55"/>
        <v/>
      </c>
      <c r="H524" s="75" t="str">
        <f t="shared" ca="1" si="56"/>
        <v/>
      </c>
      <c r="I524" s="75" t="str">
        <f t="shared" ca="1" si="57"/>
        <v/>
      </c>
    </row>
    <row r="525" spans="2:9" ht="15.75" thickBot="1" x14ac:dyDescent="0.3">
      <c r="B525" s="72" t="str">
        <f t="shared" ca="1" si="59"/>
        <v/>
      </c>
      <c r="C525" s="73" t="str">
        <f t="shared" ca="1" si="53"/>
        <v/>
      </c>
      <c r="D525" s="76" t="str">
        <f t="shared" ca="1" si="54"/>
        <v/>
      </c>
      <c r="E525" s="74">
        <f t="shared" ca="1" si="58"/>
        <v>0</v>
      </c>
      <c r="F525" s="76"/>
      <c r="G525" s="75" t="str">
        <f t="shared" ca="1" si="55"/>
        <v/>
      </c>
      <c r="H525" s="75" t="str">
        <f t="shared" ca="1" si="56"/>
        <v/>
      </c>
      <c r="I525" s="75" t="str">
        <f t="shared" ca="1" si="57"/>
        <v/>
      </c>
    </row>
    <row r="526" spans="2:9" ht="15.75" thickBot="1" x14ac:dyDescent="0.3">
      <c r="B526" s="72" t="str">
        <f t="shared" ca="1" si="59"/>
        <v/>
      </c>
      <c r="C526" s="73" t="str">
        <f t="shared" ca="1" si="53"/>
        <v/>
      </c>
      <c r="D526" s="76" t="str">
        <f t="shared" ca="1" si="54"/>
        <v/>
      </c>
      <c r="E526" s="74">
        <f t="shared" ca="1" si="58"/>
        <v>0</v>
      </c>
      <c r="F526" s="76"/>
      <c r="G526" s="75" t="str">
        <f t="shared" ca="1" si="55"/>
        <v/>
      </c>
      <c r="H526" s="75" t="str">
        <f t="shared" ca="1" si="56"/>
        <v/>
      </c>
      <c r="I526" s="75" t="str">
        <f t="shared" ca="1" si="57"/>
        <v/>
      </c>
    </row>
    <row r="527" spans="2:9" ht="15.75" thickBot="1" x14ac:dyDescent="0.3">
      <c r="B527" s="72" t="str">
        <f t="shared" ca="1" si="59"/>
        <v/>
      </c>
      <c r="C527" s="73" t="str">
        <f t="shared" ca="1" si="53"/>
        <v/>
      </c>
      <c r="D527" s="76" t="str">
        <f t="shared" ca="1" si="54"/>
        <v/>
      </c>
      <c r="E527" s="74">
        <f t="shared" ca="1" si="58"/>
        <v>0</v>
      </c>
      <c r="F527" s="76"/>
      <c r="G527" s="75" t="str">
        <f t="shared" ca="1" si="55"/>
        <v/>
      </c>
      <c r="H527" s="75" t="str">
        <f t="shared" ca="1" si="56"/>
        <v/>
      </c>
      <c r="I527" s="75" t="str">
        <f t="shared" ca="1" si="57"/>
        <v/>
      </c>
    </row>
    <row r="528" spans="2:9" ht="15.75" thickBot="1" x14ac:dyDescent="0.3">
      <c r="B528" s="72" t="str">
        <f t="shared" ca="1" si="59"/>
        <v/>
      </c>
      <c r="C528" s="73" t="str">
        <f t="shared" ca="1" si="53"/>
        <v/>
      </c>
      <c r="D528" s="76" t="str">
        <f t="shared" ca="1" si="54"/>
        <v/>
      </c>
      <c r="E528" s="74">
        <f t="shared" ca="1" si="58"/>
        <v>0</v>
      </c>
      <c r="F528" s="76"/>
      <c r="G528" s="75" t="str">
        <f t="shared" ca="1" si="55"/>
        <v/>
      </c>
      <c r="H528" s="75" t="str">
        <f t="shared" ca="1" si="56"/>
        <v/>
      </c>
      <c r="I528" s="75" t="str">
        <f t="shared" ca="1" si="57"/>
        <v/>
      </c>
    </row>
    <row r="529" spans="2:9" ht="15.75" thickBot="1" x14ac:dyDescent="0.3">
      <c r="B529" s="72" t="str">
        <f t="shared" ca="1" si="59"/>
        <v/>
      </c>
      <c r="C529" s="73" t="str">
        <f t="shared" ca="1" si="53"/>
        <v/>
      </c>
      <c r="D529" s="76" t="str">
        <f t="shared" ca="1" si="54"/>
        <v/>
      </c>
      <c r="E529" s="74">
        <f t="shared" ca="1" si="58"/>
        <v>0</v>
      </c>
      <c r="F529" s="76"/>
      <c r="G529" s="75" t="str">
        <f t="shared" ca="1" si="55"/>
        <v/>
      </c>
      <c r="H529" s="75" t="str">
        <f t="shared" ca="1" si="56"/>
        <v/>
      </c>
      <c r="I529" s="75" t="str">
        <f t="shared" ca="1" si="57"/>
        <v/>
      </c>
    </row>
    <row r="530" spans="2:9" ht="15.75" thickBot="1" x14ac:dyDescent="0.3">
      <c r="B530" s="72" t="str">
        <f t="shared" ca="1" si="59"/>
        <v/>
      </c>
      <c r="C530" s="73" t="str">
        <f t="shared" ca="1" si="53"/>
        <v/>
      </c>
      <c r="D530" s="76" t="str">
        <f t="shared" ca="1" si="54"/>
        <v/>
      </c>
      <c r="E530" s="74">
        <f t="shared" ca="1" si="58"/>
        <v>0</v>
      </c>
      <c r="F530" s="76"/>
      <c r="G530" s="75" t="str">
        <f t="shared" ca="1" si="55"/>
        <v/>
      </c>
      <c r="H530" s="75" t="str">
        <f t="shared" ca="1" si="56"/>
        <v/>
      </c>
      <c r="I530" s="75" t="str">
        <f t="shared" ca="1" si="57"/>
        <v/>
      </c>
    </row>
    <row r="531" spans="2:9" ht="15.75" thickBot="1" x14ac:dyDescent="0.3">
      <c r="B531" s="72" t="str">
        <f t="shared" ca="1" si="59"/>
        <v/>
      </c>
      <c r="C531" s="73" t="str">
        <f t="shared" ca="1" si="53"/>
        <v/>
      </c>
      <c r="D531" s="76" t="str">
        <f t="shared" ca="1" si="54"/>
        <v/>
      </c>
      <c r="E531" s="74">
        <f t="shared" ca="1" si="58"/>
        <v>0</v>
      </c>
      <c r="F531" s="76"/>
      <c r="G531" s="75" t="str">
        <f t="shared" ca="1" si="55"/>
        <v/>
      </c>
      <c r="H531" s="75" t="str">
        <f t="shared" ca="1" si="56"/>
        <v/>
      </c>
      <c r="I531" s="75" t="str">
        <f t="shared" ca="1" si="57"/>
        <v/>
      </c>
    </row>
    <row r="532" spans="2:9" ht="15.75" thickBot="1" x14ac:dyDescent="0.3">
      <c r="B532" s="72" t="str">
        <f t="shared" ca="1" si="59"/>
        <v/>
      </c>
      <c r="C532" s="73" t="str">
        <f t="shared" ca="1" si="53"/>
        <v/>
      </c>
      <c r="D532" s="76" t="str">
        <f t="shared" ca="1" si="54"/>
        <v/>
      </c>
      <c r="E532" s="74">
        <f t="shared" ca="1" si="58"/>
        <v>0</v>
      </c>
      <c r="F532" s="76"/>
      <c r="G532" s="75" t="str">
        <f t="shared" ca="1" si="55"/>
        <v/>
      </c>
      <c r="H532" s="75" t="str">
        <f t="shared" ca="1" si="56"/>
        <v/>
      </c>
      <c r="I532" s="75" t="str">
        <f t="shared" ca="1" si="57"/>
        <v/>
      </c>
    </row>
    <row r="533" spans="2:9" ht="15.75" thickBot="1" x14ac:dyDescent="0.3">
      <c r="B533" s="72" t="str">
        <f t="shared" ca="1" si="59"/>
        <v/>
      </c>
      <c r="C533" s="73" t="str">
        <f t="shared" ca="1" si="53"/>
        <v/>
      </c>
      <c r="D533" s="76" t="str">
        <f t="shared" ca="1" si="54"/>
        <v/>
      </c>
      <c r="E533" s="74">
        <f t="shared" ca="1" si="58"/>
        <v>0</v>
      </c>
      <c r="F533" s="76"/>
      <c r="G533" s="75" t="str">
        <f t="shared" ca="1" si="55"/>
        <v/>
      </c>
      <c r="H533" s="75" t="str">
        <f t="shared" ca="1" si="56"/>
        <v/>
      </c>
      <c r="I533" s="75" t="str">
        <f t="shared" ca="1" si="57"/>
        <v/>
      </c>
    </row>
    <row r="534" spans="2:9" ht="15.75" thickBot="1" x14ac:dyDescent="0.3">
      <c r="B534" s="72" t="str">
        <f t="shared" ca="1" si="59"/>
        <v/>
      </c>
      <c r="C534" s="73" t="str">
        <f t="shared" ca="1" si="53"/>
        <v/>
      </c>
      <c r="D534" s="76" t="str">
        <f t="shared" ca="1" si="54"/>
        <v/>
      </c>
      <c r="E534" s="74">
        <f t="shared" ca="1" si="58"/>
        <v>0</v>
      </c>
      <c r="F534" s="76"/>
      <c r="G534" s="75" t="str">
        <f t="shared" ca="1" si="55"/>
        <v/>
      </c>
      <c r="H534" s="75" t="str">
        <f t="shared" ca="1" si="56"/>
        <v/>
      </c>
      <c r="I534" s="75" t="str">
        <f t="shared" ca="1" si="57"/>
        <v/>
      </c>
    </row>
    <row r="535" spans="2:9" ht="15.75" thickBot="1" x14ac:dyDescent="0.3">
      <c r="B535" s="72" t="str">
        <f t="shared" ca="1" si="59"/>
        <v/>
      </c>
      <c r="C535" s="73" t="str">
        <f t="shared" ca="1" si="53"/>
        <v/>
      </c>
      <c r="D535" s="76" t="str">
        <f t="shared" ca="1" si="54"/>
        <v/>
      </c>
      <c r="E535" s="74">
        <f t="shared" ca="1" si="58"/>
        <v>0</v>
      </c>
      <c r="F535" s="76"/>
      <c r="G535" s="75" t="str">
        <f t="shared" ca="1" si="55"/>
        <v/>
      </c>
      <c r="H535" s="75" t="str">
        <f t="shared" ca="1" si="56"/>
        <v/>
      </c>
      <c r="I535" s="75" t="str">
        <f t="shared" ca="1" si="57"/>
        <v/>
      </c>
    </row>
    <row r="536" spans="2:9" ht="15.75" thickBot="1" x14ac:dyDescent="0.3">
      <c r="B536" s="72" t="str">
        <f t="shared" ca="1" si="59"/>
        <v/>
      </c>
      <c r="C536" s="73" t="str">
        <f t="shared" ref="C536:C599" ca="1" si="60">IF($E$10="End of the Period",IF(B536="","",IF(OR(payment_frequency="Weekly",payment_frequency="Bi-weekly",payment_frequency="Semi-monthly"),first_payment_date+B536*VLOOKUP(payment_frequency,periodic_table,2,0),EDATE(first_payment_date,B536*VLOOKUP(payment_frequency,periodic_table,2,0)))),IF(B536="","",IF(OR(payment_frequency="Weekly",payment_frequency="Bi-weekly",payment_frequency="Semi-monthly"),first_payment_date+(B536-1)*VLOOKUP(payment_frequency,periodic_table,2,0),EDATE(first_payment_date,(B536-1)*VLOOKUP(payment_frequency,periodic_table,2,0)))))</f>
        <v/>
      </c>
      <c r="D536" s="76" t="str">
        <f t="shared" ref="D536:D599" ca="1" si="61">IF(B536="","",IF(I535&lt;payment,I535*(1+rate),payment))</f>
        <v/>
      </c>
      <c r="E536" s="74">
        <f t="shared" ca="1" si="58"/>
        <v>0</v>
      </c>
      <c r="F536" s="76"/>
      <c r="G536" s="75" t="str">
        <f t="shared" ref="G536:G599" ca="1" si="62">IF(AND(payment_type=1,B536=1),0,IF(B536="","",I535*rate))</f>
        <v/>
      </c>
      <c r="H536" s="75" t="str">
        <f t="shared" ca="1" si="56"/>
        <v/>
      </c>
      <c r="I536" s="75" t="str">
        <f t="shared" ca="1" si="57"/>
        <v/>
      </c>
    </row>
    <row r="537" spans="2:9" ht="15.75" thickBot="1" x14ac:dyDescent="0.3">
      <c r="B537" s="72" t="str">
        <f t="shared" ca="1" si="59"/>
        <v/>
      </c>
      <c r="C537" s="73" t="str">
        <f t="shared" ca="1" si="60"/>
        <v/>
      </c>
      <c r="D537" s="76" t="str">
        <f t="shared" ca="1" si="61"/>
        <v/>
      </c>
      <c r="E537" s="74">
        <f t="shared" ca="1" si="58"/>
        <v>0</v>
      </c>
      <c r="F537" s="76"/>
      <c r="G537" s="75" t="str">
        <f t="shared" ca="1" si="62"/>
        <v/>
      </c>
      <c r="H537" s="75" t="str">
        <f t="shared" ref="H537:H600" ca="1" si="63">IF(B537="","",D537-G537+E537+F537)</f>
        <v/>
      </c>
      <c r="I537" s="75" t="str">
        <f t="shared" ref="I537:I600" ca="1" si="64">IFERROR(IF(H537&lt;=0,"",I536-H537),"")</f>
        <v/>
      </c>
    </row>
    <row r="538" spans="2:9" ht="15.75" thickBot="1" x14ac:dyDescent="0.3">
      <c r="B538" s="72" t="str">
        <f t="shared" ca="1" si="59"/>
        <v/>
      </c>
      <c r="C538" s="73" t="str">
        <f t="shared" ca="1" si="60"/>
        <v/>
      </c>
      <c r="D538" s="76" t="str">
        <f t="shared" ca="1" si="61"/>
        <v/>
      </c>
      <c r="E538" s="74">
        <f t="shared" ca="1" si="58"/>
        <v>0</v>
      </c>
      <c r="F538" s="76"/>
      <c r="G538" s="75" t="str">
        <f t="shared" ca="1" si="62"/>
        <v/>
      </c>
      <c r="H538" s="75" t="str">
        <f t="shared" ca="1" si="63"/>
        <v/>
      </c>
      <c r="I538" s="75" t="str">
        <f t="shared" ca="1" si="64"/>
        <v/>
      </c>
    </row>
    <row r="539" spans="2:9" ht="15.75" thickBot="1" x14ac:dyDescent="0.3">
      <c r="B539" s="72" t="str">
        <f t="shared" ca="1" si="59"/>
        <v/>
      </c>
      <c r="C539" s="73" t="str">
        <f t="shared" ca="1" si="60"/>
        <v/>
      </c>
      <c r="D539" s="76" t="str">
        <f t="shared" ca="1" si="61"/>
        <v/>
      </c>
      <c r="E539" s="74">
        <f t="shared" ca="1" si="58"/>
        <v>0</v>
      </c>
      <c r="F539" s="76"/>
      <c r="G539" s="75" t="str">
        <f t="shared" ca="1" si="62"/>
        <v/>
      </c>
      <c r="H539" s="75" t="str">
        <f t="shared" ca="1" si="63"/>
        <v/>
      </c>
      <c r="I539" s="75" t="str">
        <f t="shared" ca="1" si="64"/>
        <v/>
      </c>
    </row>
    <row r="540" spans="2:9" ht="15.75" thickBot="1" x14ac:dyDescent="0.3">
      <c r="B540" s="72" t="str">
        <f t="shared" ca="1" si="59"/>
        <v/>
      </c>
      <c r="C540" s="73" t="str">
        <f t="shared" ca="1" si="60"/>
        <v/>
      </c>
      <c r="D540" s="76" t="str">
        <f t="shared" ca="1" si="61"/>
        <v/>
      </c>
      <c r="E540" s="74">
        <f t="shared" ca="1" si="58"/>
        <v>0</v>
      </c>
      <c r="F540" s="76"/>
      <c r="G540" s="75" t="str">
        <f t="shared" ca="1" si="62"/>
        <v/>
      </c>
      <c r="H540" s="75" t="str">
        <f t="shared" ca="1" si="63"/>
        <v/>
      </c>
      <c r="I540" s="75" t="str">
        <f t="shared" ca="1" si="64"/>
        <v/>
      </c>
    </row>
    <row r="541" spans="2:9" ht="15.75" thickBot="1" x14ac:dyDescent="0.3">
      <c r="B541" s="72" t="str">
        <f t="shared" ca="1" si="59"/>
        <v/>
      </c>
      <c r="C541" s="73" t="str">
        <f t="shared" ca="1" si="60"/>
        <v/>
      </c>
      <c r="D541" s="76" t="str">
        <f t="shared" ca="1" si="61"/>
        <v/>
      </c>
      <c r="E541" s="74">
        <f t="shared" ca="1" si="58"/>
        <v>0</v>
      </c>
      <c r="F541" s="76"/>
      <c r="G541" s="75" t="str">
        <f t="shared" ca="1" si="62"/>
        <v/>
      </c>
      <c r="H541" s="75" t="str">
        <f t="shared" ca="1" si="63"/>
        <v/>
      </c>
      <c r="I541" s="75" t="str">
        <f t="shared" ca="1" si="64"/>
        <v/>
      </c>
    </row>
    <row r="542" spans="2:9" ht="15.75" thickBot="1" x14ac:dyDescent="0.3">
      <c r="B542" s="72" t="str">
        <f t="shared" ca="1" si="59"/>
        <v/>
      </c>
      <c r="C542" s="73" t="str">
        <f t="shared" ca="1" si="60"/>
        <v/>
      </c>
      <c r="D542" s="76" t="str">
        <f t="shared" ca="1" si="61"/>
        <v/>
      </c>
      <c r="E542" s="74">
        <f t="shared" ca="1" si="58"/>
        <v>0</v>
      </c>
      <c r="F542" s="76"/>
      <c r="G542" s="75" t="str">
        <f t="shared" ca="1" si="62"/>
        <v/>
      </c>
      <c r="H542" s="75" t="str">
        <f t="shared" ca="1" si="63"/>
        <v/>
      </c>
      <c r="I542" s="75" t="str">
        <f t="shared" ca="1" si="64"/>
        <v/>
      </c>
    </row>
    <row r="543" spans="2:9" ht="15.75" thickBot="1" x14ac:dyDescent="0.3">
      <c r="B543" s="72" t="str">
        <f t="shared" ca="1" si="59"/>
        <v/>
      </c>
      <c r="C543" s="73" t="str">
        <f t="shared" ca="1" si="60"/>
        <v/>
      </c>
      <c r="D543" s="76" t="str">
        <f t="shared" ca="1" si="61"/>
        <v/>
      </c>
      <c r="E543" s="74">
        <f t="shared" ca="1" si="58"/>
        <v>0</v>
      </c>
      <c r="F543" s="76"/>
      <c r="G543" s="75" t="str">
        <f t="shared" ca="1" si="62"/>
        <v/>
      </c>
      <c r="H543" s="75" t="str">
        <f t="shared" ca="1" si="63"/>
        <v/>
      </c>
      <c r="I543" s="75" t="str">
        <f t="shared" ca="1" si="64"/>
        <v/>
      </c>
    </row>
    <row r="544" spans="2:9" ht="15.75" thickBot="1" x14ac:dyDescent="0.3">
      <c r="B544" s="72" t="str">
        <f t="shared" ca="1" si="59"/>
        <v/>
      </c>
      <c r="C544" s="73" t="str">
        <f t="shared" ca="1" si="60"/>
        <v/>
      </c>
      <c r="D544" s="76" t="str">
        <f t="shared" ca="1" si="61"/>
        <v/>
      </c>
      <c r="E544" s="74">
        <f t="shared" ca="1" si="58"/>
        <v>0</v>
      </c>
      <c r="F544" s="76"/>
      <c r="G544" s="75" t="str">
        <f t="shared" ca="1" si="62"/>
        <v/>
      </c>
      <c r="H544" s="75" t="str">
        <f t="shared" ca="1" si="63"/>
        <v/>
      </c>
      <c r="I544" s="75" t="str">
        <f t="shared" ca="1" si="64"/>
        <v/>
      </c>
    </row>
    <row r="545" spans="2:9" ht="15.75" thickBot="1" x14ac:dyDescent="0.3">
      <c r="B545" s="72" t="str">
        <f t="shared" ca="1" si="59"/>
        <v/>
      </c>
      <c r="C545" s="73" t="str">
        <f t="shared" ca="1" si="60"/>
        <v/>
      </c>
      <c r="D545" s="76" t="str">
        <f t="shared" ca="1" si="61"/>
        <v/>
      </c>
      <c r="E545" s="74">
        <f t="shared" ca="1" si="58"/>
        <v>0</v>
      </c>
      <c r="F545" s="76"/>
      <c r="G545" s="75" t="str">
        <f t="shared" ca="1" si="62"/>
        <v/>
      </c>
      <c r="H545" s="75" t="str">
        <f t="shared" ca="1" si="63"/>
        <v/>
      </c>
      <c r="I545" s="75" t="str">
        <f t="shared" ca="1" si="64"/>
        <v/>
      </c>
    </row>
    <row r="546" spans="2:9" ht="15.75" thickBot="1" x14ac:dyDescent="0.3">
      <c r="B546" s="72" t="str">
        <f t="shared" ca="1" si="59"/>
        <v/>
      </c>
      <c r="C546" s="73" t="str">
        <f t="shared" ca="1" si="60"/>
        <v/>
      </c>
      <c r="D546" s="76" t="str">
        <f t="shared" ca="1" si="61"/>
        <v/>
      </c>
      <c r="E546" s="74">
        <f t="shared" ca="1" si="58"/>
        <v>0</v>
      </c>
      <c r="F546" s="76"/>
      <c r="G546" s="75" t="str">
        <f t="shared" ca="1" si="62"/>
        <v/>
      </c>
      <c r="H546" s="75" t="str">
        <f t="shared" ca="1" si="63"/>
        <v/>
      </c>
      <c r="I546" s="75" t="str">
        <f t="shared" ca="1" si="64"/>
        <v/>
      </c>
    </row>
    <row r="547" spans="2:9" ht="15.75" thickBot="1" x14ac:dyDescent="0.3">
      <c r="B547" s="72" t="str">
        <f t="shared" ca="1" si="59"/>
        <v/>
      </c>
      <c r="C547" s="73" t="str">
        <f t="shared" ca="1" si="60"/>
        <v/>
      </c>
      <c r="D547" s="76" t="str">
        <f t="shared" ca="1" si="61"/>
        <v/>
      </c>
      <c r="E547" s="74">
        <f t="shared" ca="1" si="58"/>
        <v>0</v>
      </c>
      <c r="F547" s="76"/>
      <c r="G547" s="75" t="str">
        <f t="shared" ca="1" si="62"/>
        <v/>
      </c>
      <c r="H547" s="75" t="str">
        <f t="shared" ca="1" si="63"/>
        <v/>
      </c>
      <c r="I547" s="75" t="str">
        <f t="shared" ca="1" si="64"/>
        <v/>
      </c>
    </row>
    <row r="548" spans="2:9" ht="15.75" thickBot="1" x14ac:dyDescent="0.3">
      <c r="B548" s="72" t="str">
        <f t="shared" ca="1" si="59"/>
        <v/>
      </c>
      <c r="C548" s="73" t="str">
        <f t="shared" ca="1" si="60"/>
        <v/>
      </c>
      <c r="D548" s="76" t="str">
        <f t="shared" ca="1" si="61"/>
        <v/>
      </c>
      <c r="E548" s="74">
        <f t="shared" ref="E548:E611" ca="1" si="65">IFERROR(IF(I547-D548&lt;$E$13,0,IF(B548=$I$17,$E$13,IF(B548&lt;$I$17,0,IF(MOD(B548-$I$17,$E$18)=0,$E$13,0)))),0)</f>
        <v>0</v>
      </c>
      <c r="F548" s="76"/>
      <c r="G548" s="75" t="str">
        <f t="shared" ca="1" si="62"/>
        <v/>
      </c>
      <c r="H548" s="75" t="str">
        <f t="shared" ca="1" si="63"/>
        <v/>
      </c>
      <c r="I548" s="75" t="str">
        <f t="shared" ca="1" si="64"/>
        <v/>
      </c>
    </row>
    <row r="549" spans="2:9" ht="15.75" thickBot="1" x14ac:dyDescent="0.3">
      <c r="B549" s="72" t="str">
        <f t="shared" ca="1" si="59"/>
        <v/>
      </c>
      <c r="C549" s="73" t="str">
        <f t="shared" ca="1" si="60"/>
        <v/>
      </c>
      <c r="D549" s="76" t="str">
        <f t="shared" ca="1" si="61"/>
        <v/>
      </c>
      <c r="E549" s="74">
        <f t="shared" ca="1" si="65"/>
        <v>0</v>
      </c>
      <c r="F549" s="76"/>
      <c r="G549" s="75" t="str">
        <f t="shared" ca="1" si="62"/>
        <v/>
      </c>
      <c r="H549" s="75" t="str">
        <f t="shared" ca="1" si="63"/>
        <v/>
      </c>
      <c r="I549" s="75" t="str">
        <f t="shared" ca="1" si="64"/>
        <v/>
      </c>
    </row>
    <row r="550" spans="2:9" ht="15.75" thickBot="1" x14ac:dyDescent="0.3">
      <c r="B550" s="72" t="str">
        <f t="shared" ca="1" si="59"/>
        <v/>
      </c>
      <c r="C550" s="73" t="str">
        <f t="shared" ca="1" si="60"/>
        <v/>
      </c>
      <c r="D550" s="76" t="str">
        <f t="shared" ca="1" si="61"/>
        <v/>
      </c>
      <c r="E550" s="74">
        <f t="shared" ca="1" si="65"/>
        <v>0</v>
      </c>
      <c r="F550" s="76"/>
      <c r="G550" s="75" t="str">
        <f t="shared" ca="1" si="62"/>
        <v/>
      </c>
      <c r="H550" s="75" t="str">
        <f t="shared" ca="1" si="63"/>
        <v/>
      </c>
      <c r="I550" s="75" t="str">
        <f t="shared" ca="1" si="64"/>
        <v/>
      </c>
    </row>
    <row r="551" spans="2:9" ht="15.75" thickBot="1" x14ac:dyDescent="0.3">
      <c r="B551" s="72" t="str">
        <f t="shared" ca="1" si="59"/>
        <v/>
      </c>
      <c r="C551" s="73" t="str">
        <f t="shared" ca="1" si="60"/>
        <v/>
      </c>
      <c r="D551" s="76" t="str">
        <f t="shared" ca="1" si="61"/>
        <v/>
      </c>
      <c r="E551" s="74">
        <f t="shared" ca="1" si="65"/>
        <v>0</v>
      </c>
      <c r="F551" s="76"/>
      <c r="G551" s="75" t="str">
        <f t="shared" ca="1" si="62"/>
        <v/>
      </c>
      <c r="H551" s="75" t="str">
        <f t="shared" ca="1" si="63"/>
        <v/>
      </c>
      <c r="I551" s="75" t="str">
        <f t="shared" ca="1" si="64"/>
        <v/>
      </c>
    </row>
    <row r="552" spans="2:9" ht="15.75" thickBot="1" x14ac:dyDescent="0.3">
      <c r="B552" s="72" t="str">
        <f t="shared" ca="1" si="59"/>
        <v/>
      </c>
      <c r="C552" s="73" t="str">
        <f t="shared" ca="1" si="60"/>
        <v/>
      </c>
      <c r="D552" s="76" t="str">
        <f t="shared" ca="1" si="61"/>
        <v/>
      </c>
      <c r="E552" s="74">
        <f t="shared" ca="1" si="65"/>
        <v>0</v>
      </c>
      <c r="F552" s="76"/>
      <c r="G552" s="75" t="str">
        <f t="shared" ca="1" si="62"/>
        <v/>
      </c>
      <c r="H552" s="75" t="str">
        <f t="shared" ca="1" si="63"/>
        <v/>
      </c>
      <c r="I552" s="75" t="str">
        <f t="shared" ca="1" si="64"/>
        <v/>
      </c>
    </row>
    <row r="553" spans="2:9" ht="15.75" thickBot="1" x14ac:dyDescent="0.3">
      <c r="B553" s="72" t="str">
        <f t="shared" ca="1" si="59"/>
        <v/>
      </c>
      <c r="C553" s="73" t="str">
        <f t="shared" ca="1" si="60"/>
        <v/>
      </c>
      <c r="D553" s="76" t="str">
        <f t="shared" ca="1" si="61"/>
        <v/>
      </c>
      <c r="E553" s="74">
        <f t="shared" ca="1" si="65"/>
        <v>0</v>
      </c>
      <c r="F553" s="76"/>
      <c r="G553" s="75" t="str">
        <f t="shared" ca="1" si="62"/>
        <v/>
      </c>
      <c r="H553" s="75" t="str">
        <f t="shared" ca="1" si="63"/>
        <v/>
      </c>
      <c r="I553" s="75" t="str">
        <f t="shared" ca="1" si="64"/>
        <v/>
      </c>
    </row>
    <row r="554" spans="2:9" ht="15.75" thickBot="1" x14ac:dyDescent="0.3">
      <c r="B554" s="72" t="str">
        <f t="shared" ca="1" si="59"/>
        <v/>
      </c>
      <c r="C554" s="73" t="str">
        <f t="shared" ca="1" si="60"/>
        <v/>
      </c>
      <c r="D554" s="76" t="str">
        <f t="shared" ca="1" si="61"/>
        <v/>
      </c>
      <c r="E554" s="74">
        <f t="shared" ca="1" si="65"/>
        <v>0</v>
      </c>
      <c r="F554" s="76"/>
      <c r="G554" s="75" t="str">
        <f t="shared" ca="1" si="62"/>
        <v/>
      </c>
      <c r="H554" s="75" t="str">
        <f t="shared" ca="1" si="63"/>
        <v/>
      </c>
      <c r="I554" s="75" t="str">
        <f t="shared" ca="1" si="64"/>
        <v/>
      </c>
    </row>
    <row r="555" spans="2:9" ht="15.75" thickBot="1" x14ac:dyDescent="0.3">
      <c r="B555" s="72" t="str">
        <f t="shared" ca="1" si="59"/>
        <v/>
      </c>
      <c r="C555" s="73" t="str">
        <f t="shared" ca="1" si="60"/>
        <v/>
      </c>
      <c r="D555" s="76" t="str">
        <f t="shared" ca="1" si="61"/>
        <v/>
      </c>
      <c r="E555" s="74">
        <f t="shared" ca="1" si="65"/>
        <v>0</v>
      </c>
      <c r="F555" s="76"/>
      <c r="G555" s="75" t="str">
        <f t="shared" ca="1" si="62"/>
        <v/>
      </c>
      <c r="H555" s="75" t="str">
        <f t="shared" ca="1" si="63"/>
        <v/>
      </c>
      <c r="I555" s="75" t="str">
        <f t="shared" ca="1" si="64"/>
        <v/>
      </c>
    </row>
    <row r="556" spans="2:9" ht="15.75" thickBot="1" x14ac:dyDescent="0.3">
      <c r="B556" s="72" t="str">
        <f t="shared" ca="1" si="59"/>
        <v/>
      </c>
      <c r="C556" s="73" t="str">
        <f t="shared" ca="1" si="60"/>
        <v/>
      </c>
      <c r="D556" s="76" t="str">
        <f t="shared" ca="1" si="61"/>
        <v/>
      </c>
      <c r="E556" s="74">
        <f t="shared" ca="1" si="65"/>
        <v>0</v>
      </c>
      <c r="F556" s="76"/>
      <c r="G556" s="75" t="str">
        <f t="shared" ca="1" si="62"/>
        <v/>
      </c>
      <c r="H556" s="75" t="str">
        <f t="shared" ca="1" si="63"/>
        <v/>
      </c>
      <c r="I556" s="75" t="str">
        <f t="shared" ca="1" si="64"/>
        <v/>
      </c>
    </row>
    <row r="557" spans="2:9" ht="15.75" thickBot="1" x14ac:dyDescent="0.3">
      <c r="B557" s="72" t="str">
        <f t="shared" ca="1" si="59"/>
        <v/>
      </c>
      <c r="C557" s="73" t="str">
        <f t="shared" ca="1" si="60"/>
        <v/>
      </c>
      <c r="D557" s="76" t="str">
        <f t="shared" ca="1" si="61"/>
        <v/>
      </c>
      <c r="E557" s="74">
        <f t="shared" ca="1" si="65"/>
        <v>0</v>
      </c>
      <c r="F557" s="76"/>
      <c r="G557" s="75" t="str">
        <f t="shared" ca="1" si="62"/>
        <v/>
      </c>
      <c r="H557" s="75" t="str">
        <f t="shared" ca="1" si="63"/>
        <v/>
      </c>
      <c r="I557" s="75" t="str">
        <f t="shared" ca="1" si="64"/>
        <v/>
      </c>
    </row>
    <row r="558" spans="2:9" ht="15.75" thickBot="1" x14ac:dyDescent="0.3">
      <c r="B558" s="72" t="str">
        <f t="shared" ca="1" si="59"/>
        <v/>
      </c>
      <c r="C558" s="73" t="str">
        <f t="shared" ca="1" si="60"/>
        <v/>
      </c>
      <c r="D558" s="76" t="str">
        <f t="shared" ca="1" si="61"/>
        <v/>
      </c>
      <c r="E558" s="74">
        <f t="shared" ca="1" si="65"/>
        <v>0</v>
      </c>
      <c r="F558" s="76"/>
      <c r="G558" s="75" t="str">
        <f t="shared" ca="1" si="62"/>
        <v/>
      </c>
      <c r="H558" s="75" t="str">
        <f t="shared" ca="1" si="63"/>
        <v/>
      </c>
      <c r="I558" s="75" t="str">
        <f t="shared" ca="1" si="64"/>
        <v/>
      </c>
    </row>
    <row r="559" spans="2:9" ht="15.75" thickBot="1" x14ac:dyDescent="0.3">
      <c r="B559" s="72" t="str">
        <f t="shared" ref="B559:B622" ca="1" si="66">IFERROR(IF(I558&lt;=0,"",B558+1),"")</f>
        <v/>
      </c>
      <c r="C559" s="73" t="str">
        <f t="shared" ca="1" si="60"/>
        <v/>
      </c>
      <c r="D559" s="76" t="str">
        <f t="shared" ca="1" si="61"/>
        <v/>
      </c>
      <c r="E559" s="74">
        <f t="shared" ca="1" si="65"/>
        <v>0</v>
      </c>
      <c r="F559" s="76"/>
      <c r="G559" s="75" t="str">
        <f t="shared" ca="1" si="62"/>
        <v/>
      </c>
      <c r="H559" s="75" t="str">
        <f t="shared" ca="1" si="63"/>
        <v/>
      </c>
      <c r="I559" s="75" t="str">
        <f t="shared" ca="1" si="64"/>
        <v/>
      </c>
    </row>
    <row r="560" spans="2:9" ht="15.75" thickBot="1" x14ac:dyDescent="0.3">
      <c r="B560" s="72" t="str">
        <f t="shared" ca="1" si="66"/>
        <v/>
      </c>
      <c r="C560" s="73" t="str">
        <f t="shared" ca="1" si="60"/>
        <v/>
      </c>
      <c r="D560" s="76" t="str">
        <f t="shared" ca="1" si="61"/>
        <v/>
      </c>
      <c r="E560" s="74">
        <f t="shared" ca="1" si="65"/>
        <v>0</v>
      </c>
      <c r="F560" s="76"/>
      <c r="G560" s="75" t="str">
        <f t="shared" ca="1" si="62"/>
        <v/>
      </c>
      <c r="H560" s="75" t="str">
        <f t="shared" ca="1" si="63"/>
        <v/>
      </c>
      <c r="I560" s="75" t="str">
        <f t="shared" ca="1" si="64"/>
        <v/>
      </c>
    </row>
    <row r="561" spans="2:9" ht="15.75" thickBot="1" x14ac:dyDescent="0.3">
      <c r="B561" s="72" t="str">
        <f t="shared" ca="1" si="66"/>
        <v/>
      </c>
      <c r="C561" s="73" t="str">
        <f t="shared" ca="1" si="60"/>
        <v/>
      </c>
      <c r="D561" s="76" t="str">
        <f t="shared" ca="1" si="61"/>
        <v/>
      </c>
      <c r="E561" s="74">
        <f t="shared" ca="1" si="65"/>
        <v>0</v>
      </c>
      <c r="F561" s="76"/>
      <c r="G561" s="75" t="str">
        <f t="shared" ca="1" si="62"/>
        <v/>
      </c>
      <c r="H561" s="75" t="str">
        <f t="shared" ca="1" si="63"/>
        <v/>
      </c>
      <c r="I561" s="75" t="str">
        <f t="shared" ca="1" si="64"/>
        <v/>
      </c>
    </row>
    <row r="562" spans="2:9" ht="15.75" thickBot="1" x14ac:dyDescent="0.3">
      <c r="B562" s="72" t="str">
        <f t="shared" ca="1" si="66"/>
        <v/>
      </c>
      <c r="C562" s="73" t="str">
        <f t="shared" ca="1" si="60"/>
        <v/>
      </c>
      <c r="D562" s="76" t="str">
        <f t="shared" ca="1" si="61"/>
        <v/>
      </c>
      <c r="E562" s="74">
        <f t="shared" ca="1" si="65"/>
        <v>0</v>
      </c>
      <c r="F562" s="76"/>
      <c r="G562" s="75" t="str">
        <f t="shared" ca="1" si="62"/>
        <v/>
      </c>
      <c r="H562" s="75" t="str">
        <f t="shared" ca="1" si="63"/>
        <v/>
      </c>
      <c r="I562" s="75" t="str">
        <f t="shared" ca="1" si="64"/>
        <v/>
      </c>
    </row>
    <row r="563" spans="2:9" ht="15.75" thickBot="1" x14ac:dyDescent="0.3">
      <c r="B563" s="72" t="str">
        <f t="shared" ca="1" si="66"/>
        <v/>
      </c>
      <c r="C563" s="73" t="str">
        <f t="shared" ca="1" si="60"/>
        <v/>
      </c>
      <c r="D563" s="76" t="str">
        <f t="shared" ca="1" si="61"/>
        <v/>
      </c>
      <c r="E563" s="74">
        <f t="shared" ca="1" si="65"/>
        <v>0</v>
      </c>
      <c r="F563" s="76"/>
      <c r="G563" s="75" t="str">
        <f t="shared" ca="1" si="62"/>
        <v/>
      </c>
      <c r="H563" s="75" t="str">
        <f t="shared" ca="1" si="63"/>
        <v/>
      </c>
      <c r="I563" s="75" t="str">
        <f t="shared" ca="1" si="64"/>
        <v/>
      </c>
    </row>
    <row r="564" spans="2:9" ht="15.75" thickBot="1" x14ac:dyDescent="0.3">
      <c r="B564" s="72" t="str">
        <f t="shared" ca="1" si="66"/>
        <v/>
      </c>
      <c r="C564" s="73" t="str">
        <f t="shared" ca="1" si="60"/>
        <v/>
      </c>
      <c r="D564" s="76" t="str">
        <f t="shared" ca="1" si="61"/>
        <v/>
      </c>
      <c r="E564" s="74">
        <f t="shared" ca="1" si="65"/>
        <v>0</v>
      </c>
      <c r="F564" s="76"/>
      <c r="G564" s="75" t="str">
        <f t="shared" ca="1" si="62"/>
        <v/>
      </c>
      <c r="H564" s="75" t="str">
        <f t="shared" ca="1" si="63"/>
        <v/>
      </c>
      <c r="I564" s="75" t="str">
        <f t="shared" ca="1" si="64"/>
        <v/>
      </c>
    </row>
    <row r="565" spans="2:9" ht="15.75" thickBot="1" x14ac:dyDescent="0.3">
      <c r="B565" s="72" t="str">
        <f t="shared" ca="1" si="66"/>
        <v/>
      </c>
      <c r="C565" s="73" t="str">
        <f t="shared" ca="1" si="60"/>
        <v/>
      </c>
      <c r="D565" s="76" t="str">
        <f t="shared" ca="1" si="61"/>
        <v/>
      </c>
      <c r="E565" s="74">
        <f t="shared" ca="1" si="65"/>
        <v>0</v>
      </c>
      <c r="F565" s="76"/>
      <c r="G565" s="75" t="str">
        <f t="shared" ca="1" si="62"/>
        <v/>
      </c>
      <c r="H565" s="75" t="str">
        <f t="shared" ca="1" si="63"/>
        <v/>
      </c>
      <c r="I565" s="75" t="str">
        <f t="shared" ca="1" si="64"/>
        <v/>
      </c>
    </row>
    <row r="566" spans="2:9" ht="15.75" thickBot="1" x14ac:dyDescent="0.3">
      <c r="B566" s="72" t="str">
        <f t="shared" ca="1" si="66"/>
        <v/>
      </c>
      <c r="C566" s="73" t="str">
        <f t="shared" ca="1" si="60"/>
        <v/>
      </c>
      <c r="D566" s="76" t="str">
        <f t="shared" ca="1" si="61"/>
        <v/>
      </c>
      <c r="E566" s="74">
        <f t="shared" ca="1" si="65"/>
        <v>0</v>
      </c>
      <c r="F566" s="76"/>
      <c r="G566" s="75" t="str">
        <f t="shared" ca="1" si="62"/>
        <v/>
      </c>
      <c r="H566" s="75" t="str">
        <f t="shared" ca="1" si="63"/>
        <v/>
      </c>
      <c r="I566" s="75" t="str">
        <f t="shared" ca="1" si="64"/>
        <v/>
      </c>
    </row>
    <row r="567" spans="2:9" ht="15.75" thickBot="1" x14ac:dyDescent="0.3">
      <c r="B567" s="72" t="str">
        <f t="shared" ca="1" si="66"/>
        <v/>
      </c>
      <c r="C567" s="73" t="str">
        <f t="shared" ca="1" si="60"/>
        <v/>
      </c>
      <c r="D567" s="76" t="str">
        <f t="shared" ca="1" si="61"/>
        <v/>
      </c>
      <c r="E567" s="74">
        <f t="shared" ca="1" si="65"/>
        <v>0</v>
      </c>
      <c r="F567" s="76"/>
      <c r="G567" s="75" t="str">
        <f t="shared" ca="1" si="62"/>
        <v/>
      </c>
      <c r="H567" s="75" t="str">
        <f t="shared" ca="1" si="63"/>
        <v/>
      </c>
      <c r="I567" s="75" t="str">
        <f t="shared" ca="1" si="64"/>
        <v/>
      </c>
    </row>
    <row r="568" spans="2:9" ht="15.75" thickBot="1" x14ac:dyDescent="0.3">
      <c r="B568" s="72" t="str">
        <f t="shared" ca="1" si="66"/>
        <v/>
      </c>
      <c r="C568" s="73" t="str">
        <f t="shared" ca="1" si="60"/>
        <v/>
      </c>
      <c r="D568" s="76" t="str">
        <f t="shared" ca="1" si="61"/>
        <v/>
      </c>
      <c r="E568" s="74">
        <f t="shared" ca="1" si="65"/>
        <v>0</v>
      </c>
      <c r="F568" s="76"/>
      <c r="G568" s="75" t="str">
        <f t="shared" ca="1" si="62"/>
        <v/>
      </c>
      <c r="H568" s="75" t="str">
        <f t="shared" ca="1" si="63"/>
        <v/>
      </c>
      <c r="I568" s="75" t="str">
        <f t="shared" ca="1" si="64"/>
        <v/>
      </c>
    </row>
    <row r="569" spans="2:9" ht="15.75" thickBot="1" x14ac:dyDescent="0.3">
      <c r="B569" s="72" t="str">
        <f t="shared" ca="1" si="66"/>
        <v/>
      </c>
      <c r="C569" s="73" t="str">
        <f t="shared" ca="1" si="60"/>
        <v/>
      </c>
      <c r="D569" s="76" t="str">
        <f t="shared" ca="1" si="61"/>
        <v/>
      </c>
      <c r="E569" s="74">
        <f t="shared" ca="1" si="65"/>
        <v>0</v>
      </c>
      <c r="F569" s="76"/>
      <c r="G569" s="75" t="str">
        <f t="shared" ca="1" si="62"/>
        <v/>
      </c>
      <c r="H569" s="75" t="str">
        <f t="shared" ca="1" si="63"/>
        <v/>
      </c>
      <c r="I569" s="75" t="str">
        <f t="shared" ca="1" si="64"/>
        <v/>
      </c>
    </row>
    <row r="570" spans="2:9" ht="15.75" thickBot="1" x14ac:dyDescent="0.3">
      <c r="B570" s="72" t="str">
        <f t="shared" ca="1" si="66"/>
        <v/>
      </c>
      <c r="C570" s="73" t="str">
        <f t="shared" ca="1" si="60"/>
        <v/>
      </c>
      <c r="D570" s="76" t="str">
        <f t="shared" ca="1" si="61"/>
        <v/>
      </c>
      <c r="E570" s="74">
        <f t="shared" ca="1" si="65"/>
        <v>0</v>
      </c>
      <c r="F570" s="76"/>
      <c r="G570" s="75" t="str">
        <f t="shared" ca="1" si="62"/>
        <v/>
      </c>
      <c r="H570" s="75" t="str">
        <f t="shared" ca="1" si="63"/>
        <v/>
      </c>
      <c r="I570" s="75" t="str">
        <f t="shared" ca="1" si="64"/>
        <v/>
      </c>
    </row>
    <row r="571" spans="2:9" ht="15.75" thickBot="1" x14ac:dyDescent="0.3">
      <c r="B571" s="72" t="str">
        <f t="shared" ca="1" si="66"/>
        <v/>
      </c>
      <c r="C571" s="73" t="str">
        <f t="shared" ca="1" si="60"/>
        <v/>
      </c>
      <c r="D571" s="76" t="str">
        <f t="shared" ca="1" si="61"/>
        <v/>
      </c>
      <c r="E571" s="74">
        <f t="shared" ca="1" si="65"/>
        <v>0</v>
      </c>
      <c r="F571" s="76"/>
      <c r="G571" s="75" t="str">
        <f t="shared" ca="1" si="62"/>
        <v/>
      </c>
      <c r="H571" s="75" t="str">
        <f t="shared" ca="1" si="63"/>
        <v/>
      </c>
      <c r="I571" s="75" t="str">
        <f t="shared" ca="1" si="64"/>
        <v/>
      </c>
    </row>
    <row r="572" spans="2:9" ht="15.75" thickBot="1" x14ac:dyDescent="0.3">
      <c r="B572" s="72" t="str">
        <f t="shared" ca="1" si="66"/>
        <v/>
      </c>
      <c r="C572" s="73" t="str">
        <f t="shared" ca="1" si="60"/>
        <v/>
      </c>
      <c r="D572" s="76" t="str">
        <f t="shared" ca="1" si="61"/>
        <v/>
      </c>
      <c r="E572" s="74">
        <f t="shared" ca="1" si="65"/>
        <v>0</v>
      </c>
      <c r="F572" s="76"/>
      <c r="G572" s="75" t="str">
        <f t="shared" ca="1" si="62"/>
        <v/>
      </c>
      <c r="H572" s="75" t="str">
        <f t="shared" ca="1" si="63"/>
        <v/>
      </c>
      <c r="I572" s="75" t="str">
        <f t="shared" ca="1" si="64"/>
        <v/>
      </c>
    </row>
    <row r="573" spans="2:9" ht="15.75" thickBot="1" x14ac:dyDescent="0.3">
      <c r="B573" s="72" t="str">
        <f t="shared" ca="1" si="66"/>
        <v/>
      </c>
      <c r="C573" s="73" t="str">
        <f t="shared" ca="1" si="60"/>
        <v/>
      </c>
      <c r="D573" s="76" t="str">
        <f t="shared" ca="1" si="61"/>
        <v/>
      </c>
      <c r="E573" s="74">
        <f t="shared" ca="1" si="65"/>
        <v>0</v>
      </c>
      <c r="F573" s="76"/>
      <c r="G573" s="75" t="str">
        <f t="shared" ca="1" si="62"/>
        <v/>
      </c>
      <c r="H573" s="75" t="str">
        <f t="shared" ca="1" si="63"/>
        <v/>
      </c>
      <c r="I573" s="75" t="str">
        <f t="shared" ca="1" si="64"/>
        <v/>
      </c>
    </row>
    <row r="574" spans="2:9" ht="15.75" thickBot="1" x14ac:dyDescent="0.3">
      <c r="B574" s="72" t="str">
        <f t="shared" ca="1" si="66"/>
        <v/>
      </c>
      <c r="C574" s="73" t="str">
        <f t="shared" ca="1" si="60"/>
        <v/>
      </c>
      <c r="D574" s="76" t="str">
        <f t="shared" ca="1" si="61"/>
        <v/>
      </c>
      <c r="E574" s="74">
        <f t="shared" ca="1" si="65"/>
        <v>0</v>
      </c>
      <c r="F574" s="76"/>
      <c r="G574" s="75" t="str">
        <f t="shared" ca="1" si="62"/>
        <v/>
      </c>
      <c r="H574" s="75" t="str">
        <f t="shared" ca="1" si="63"/>
        <v/>
      </c>
      <c r="I574" s="75" t="str">
        <f t="shared" ca="1" si="64"/>
        <v/>
      </c>
    </row>
    <row r="575" spans="2:9" ht="15.75" thickBot="1" x14ac:dyDescent="0.3">
      <c r="B575" s="72" t="str">
        <f t="shared" ca="1" si="66"/>
        <v/>
      </c>
      <c r="C575" s="73" t="str">
        <f t="shared" ca="1" si="60"/>
        <v/>
      </c>
      <c r="D575" s="76" t="str">
        <f t="shared" ca="1" si="61"/>
        <v/>
      </c>
      <c r="E575" s="74">
        <f t="shared" ca="1" si="65"/>
        <v>0</v>
      </c>
      <c r="F575" s="76"/>
      <c r="G575" s="75" t="str">
        <f t="shared" ca="1" si="62"/>
        <v/>
      </c>
      <c r="H575" s="75" t="str">
        <f t="shared" ca="1" si="63"/>
        <v/>
      </c>
      <c r="I575" s="75" t="str">
        <f t="shared" ca="1" si="64"/>
        <v/>
      </c>
    </row>
    <row r="576" spans="2:9" ht="15.75" thickBot="1" x14ac:dyDescent="0.3">
      <c r="B576" s="72" t="str">
        <f t="shared" ca="1" si="66"/>
        <v/>
      </c>
      <c r="C576" s="73" t="str">
        <f t="shared" ca="1" si="60"/>
        <v/>
      </c>
      <c r="D576" s="76" t="str">
        <f t="shared" ca="1" si="61"/>
        <v/>
      </c>
      <c r="E576" s="74">
        <f t="shared" ca="1" si="65"/>
        <v>0</v>
      </c>
      <c r="F576" s="76"/>
      <c r="G576" s="75" t="str">
        <f t="shared" ca="1" si="62"/>
        <v/>
      </c>
      <c r="H576" s="75" t="str">
        <f t="shared" ca="1" si="63"/>
        <v/>
      </c>
      <c r="I576" s="75" t="str">
        <f t="shared" ca="1" si="64"/>
        <v/>
      </c>
    </row>
    <row r="577" spans="2:9" ht="15.75" thickBot="1" x14ac:dyDescent="0.3">
      <c r="B577" s="72" t="str">
        <f t="shared" ca="1" si="66"/>
        <v/>
      </c>
      <c r="C577" s="73" t="str">
        <f t="shared" ca="1" si="60"/>
        <v/>
      </c>
      <c r="D577" s="76" t="str">
        <f t="shared" ca="1" si="61"/>
        <v/>
      </c>
      <c r="E577" s="74">
        <f t="shared" ca="1" si="65"/>
        <v>0</v>
      </c>
      <c r="F577" s="76"/>
      <c r="G577" s="75" t="str">
        <f t="shared" ca="1" si="62"/>
        <v/>
      </c>
      <c r="H577" s="75" t="str">
        <f t="shared" ca="1" si="63"/>
        <v/>
      </c>
      <c r="I577" s="75" t="str">
        <f t="shared" ca="1" si="64"/>
        <v/>
      </c>
    </row>
    <row r="578" spans="2:9" ht="15.75" thickBot="1" x14ac:dyDescent="0.3">
      <c r="B578" s="72" t="str">
        <f t="shared" ca="1" si="66"/>
        <v/>
      </c>
      <c r="C578" s="73" t="str">
        <f t="shared" ca="1" si="60"/>
        <v/>
      </c>
      <c r="D578" s="76" t="str">
        <f t="shared" ca="1" si="61"/>
        <v/>
      </c>
      <c r="E578" s="74">
        <f t="shared" ca="1" si="65"/>
        <v>0</v>
      </c>
      <c r="F578" s="76"/>
      <c r="G578" s="75" t="str">
        <f t="shared" ca="1" si="62"/>
        <v/>
      </c>
      <c r="H578" s="75" t="str">
        <f t="shared" ca="1" si="63"/>
        <v/>
      </c>
      <c r="I578" s="75" t="str">
        <f t="shared" ca="1" si="64"/>
        <v/>
      </c>
    </row>
    <row r="579" spans="2:9" ht="15.75" thickBot="1" x14ac:dyDescent="0.3">
      <c r="B579" s="72" t="str">
        <f t="shared" ca="1" si="66"/>
        <v/>
      </c>
      <c r="C579" s="73" t="str">
        <f t="shared" ca="1" si="60"/>
        <v/>
      </c>
      <c r="D579" s="76" t="str">
        <f t="shared" ca="1" si="61"/>
        <v/>
      </c>
      <c r="E579" s="74">
        <f t="shared" ca="1" si="65"/>
        <v>0</v>
      </c>
      <c r="F579" s="76"/>
      <c r="G579" s="75" t="str">
        <f t="shared" ca="1" si="62"/>
        <v/>
      </c>
      <c r="H579" s="75" t="str">
        <f t="shared" ca="1" si="63"/>
        <v/>
      </c>
      <c r="I579" s="75" t="str">
        <f t="shared" ca="1" si="64"/>
        <v/>
      </c>
    </row>
    <row r="580" spans="2:9" ht="15.75" thickBot="1" x14ac:dyDescent="0.3">
      <c r="B580" s="72" t="str">
        <f t="shared" ca="1" si="66"/>
        <v/>
      </c>
      <c r="C580" s="73" t="str">
        <f t="shared" ca="1" si="60"/>
        <v/>
      </c>
      <c r="D580" s="76" t="str">
        <f t="shared" ca="1" si="61"/>
        <v/>
      </c>
      <c r="E580" s="74">
        <f t="shared" ca="1" si="65"/>
        <v>0</v>
      </c>
      <c r="F580" s="76"/>
      <c r="G580" s="75" t="str">
        <f t="shared" ca="1" si="62"/>
        <v/>
      </c>
      <c r="H580" s="75" t="str">
        <f t="shared" ca="1" si="63"/>
        <v/>
      </c>
      <c r="I580" s="75" t="str">
        <f t="shared" ca="1" si="64"/>
        <v/>
      </c>
    </row>
    <row r="581" spans="2:9" ht="15.75" thickBot="1" x14ac:dyDescent="0.3">
      <c r="B581" s="72" t="str">
        <f t="shared" ca="1" si="66"/>
        <v/>
      </c>
      <c r="C581" s="73" t="str">
        <f t="shared" ca="1" si="60"/>
        <v/>
      </c>
      <c r="D581" s="76" t="str">
        <f t="shared" ca="1" si="61"/>
        <v/>
      </c>
      <c r="E581" s="74">
        <f t="shared" ca="1" si="65"/>
        <v>0</v>
      </c>
      <c r="F581" s="76"/>
      <c r="G581" s="75" t="str">
        <f t="shared" ca="1" si="62"/>
        <v/>
      </c>
      <c r="H581" s="75" t="str">
        <f t="shared" ca="1" si="63"/>
        <v/>
      </c>
      <c r="I581" s="75" t="str">
        <f t="shared" ca="1" si="64"/>
        <v/>
      </c>
    </row>
    <row r="582" spans="2:9" ht="15.75" thickBot="1" x14ac:dyDescent="0.3">
      <c r="B582" s="72" t="str">
        <f t="shared" ca="1" si="66"/>
        <v/>
      </c>
      <c r="C582" s="73" t="str">
        <f t="shared" ca="1" si="60"/>
        <v/>
      </c>
      <c r="D582" s="76" t="str">
        <f t="shared" ca="1" si="61"/>
        <v/>
      </c>
      <c r="E582" s="74">
        <f t="shared" ca="1" si="65"/>
        <v>0</v>
      </c>
      <c r="F582" s="76"/>
      <c r="G582" s="75" t="str">
        <f t="shared" ca="1" si="62"/>
        <v/>
      </c>
      <c r="H582" s="75" t="str">
        <f t="shared" ca="1" si="63"/>
        <v/>
      </c>
      <c r="I582" s="75" t="str">
        <f t="shared" ca="1" si="64"/>
        <v/>
      </c>
    </row>
    <row r="583" spans="2:9" ht="15.75" thickBot="1" x14ac:dyDescent="0.3">
      <c r="B583" s="72" t="str">
        <f t="shared" ca="1" si="66"/>
        <v/>
      </c>
      <c r="C583" s="73" t="str">
        <f t="shared" ca="1" si="60"/>
        <v/>
      </c>
      <c r="D583" s="76" t="str">
        <f t="shared" ca="1" si="61"/>
        <v/>
      </c>
      <c r="E583" s="74">
        <f t="shared" ca="1" si="65"/>
        <v>0</v>
      </c>
      <c r="F583" s="76"/>
      <c r="G583" s="75" t="str">
        <f t="shared" ca="1" si="62"/>
        <v/>
      </c>
      <c r="H583" s="75" t="str">
        <f t="shared" ca="1" si="63"/>
        <v/>
      </c>
      <c r="I583" s="75" t="str">
        <f t="shared" ca="1" si="64"/>
        <v/>
      </c>
    </row>
    <row r="584" spans="2:9" ht="15.75" thickBot="1" x14ac:dyDescent="0.3">
      <c r="B584" s="72" t="str">
        <f t="shared" ca="1" si="66"/>
        <v/>
      </c>
      <c r="C584" s="73" t="str">
        <f t="shared" ca="1" si="60"/>
        <v/>
      </c>
      <c r="D584" s="76" t="str">
        <f t="shared" ca="1" si="61"/>
        <v/>
      </c>
      <c r="E584" s="74">
        <f t="shared" ca="1" si="65"/>
        <v>0</v>
      </c>
      <c r="F584" s="76"/>
      <c r="G584" s="75" t="str">
        <f t="shared" ca="1" si="62"/>
        <v/>
      </c>
      <c r="H584" s="75" t="str">
        <f t="shared" ca="1" si="63"/>
        <v/>
      </c>
      <c r="I584" s="75" t="str">
        <f t="shared" ca="1" si="64"/>
        <v/>
      </c>
    </row>
    <row r="585" spans="2:9" ht="15.75" thickBot="1" x14ac:dyDescent="0.3">
      <c r="B585" s="72" t="str">
        <f t="shared" ca="1" si="66"/>
        <v/>
      </c>
      <c r="C585" s="73" t="str">
        <f t="shared" ca="1" si="60"/>
        <v/>
      </c>
      <c r="D585" s="76" t="str">
        <f t="shared" ca="1" si="61"/>
        <v/>
      </c>
      <c r="E585" s="74">
        <f t="shared" ca="1" si="65"/>
        <v>0</v>
      </c>
      <c r="F585" s="76"/>
      <c r="G585" s="75" t="str">
        <f t="shared" ca="1" si="62"/>
        <v/>
      </c>
      <c r="H585" s="75" t="str">
        <f t="shared" ca="1" si="63"/>
        <v/>
      </c>
      <c r="I585" s="75" t="str">
        <f t="shared" ca="1" si="64"/>
        <v/>
      </c>
    </row>
    <row r="586" spans="2:9" ht="15.75" thickBot="1" x14ac:dyDescent="0.3">
      <c r="B586" s="72" t="str">
        <f t="shared" ca="1" si="66"/>
        <v/>
      </c>
      <c r="C586" s="73" t="str">
        <f t="shared" ca="1" si="60"/>
        <v/>
      </c>
      <c r="D586" s="76" t="str">
        <f t="shared" ca="1" si="61"/>
        <v/>
      </c>
      <c r="E586" s="74">
        <f t="shared" ca="1" si="65"/>
        <v>0</v>
      </c>
      <c r="F586" s="76"/>
      <c r="G586" s="75" t="str">
        <f t="shared" ca="1" si="62"/>
        <v/>
      </c>
      <c r="H586" s="75" t="str">
        <f t="shared" ca="1" si="63"/>
        <v/>
      </c>
      <c r="I586" s="75" t="str">
        <f t="shared" ca="1" si="64"/>
        <v/>
      </c>
    </row>
    <row r="587" spans="2:9" ht="15.75" thickBot="1" x14ac:dyDescent="0.3">
      <c r="B587" s="72" t="str">
        <f t="shared" ca="1" si="66"/>
        <v/>
      </c>
      <c r="C587" s="73" t="str">
        <f t="shared" ca="1" si="60"/>
        <v/>
      </c>
      <c r="D587" s="76" t="str">
        <f t="shared" ca="1" si="61"/>
        <v/>
      </c>
      <c r="E587" s="74">
        <f t="shared" ca="1" si="65"/>
        <v>0</v>
      </c>
      <c r="F587" s="76"/>
      <c r="G587" s="75" t="str">
        <f t="shared" ca="1" si="62"/>
        <v/>
      </c>
      <c r="H587" s="75" t="str">
        <f t="shared" ca="1" si="63"/>
        <v/>
      </c>
      <c r="I587" s="75" t="str">
        <f t="shared" ca="1" si="64"/>
        <v/>
      </c>
    </row>
    <row r="588" spans="2:9" ht="15.75" thickBot="1" x14ac:dyDescent="0.3">
      <c r="B588" s="72" t="str">
        <f t="shared" ca="1" si="66"/>
        <v/>
      </c>
      <c r="C588" s="73" t="str">
        <f t="shared" ca="1" si="60"/>
        <v/>
      </c>
      <c r="D588" s="76" t="str">
        <f t="shared" ca="1" si="61"/>
        <v/>
      </c>
      <c r="E588" s="74">
        <f t="shared" ca="1" si="65"/>
        <v>0</v>
      </c>
      <c r="F588" s="76"/>
      <c r="G588" s="75" t="str">
        <f t="shared" ca="1" si="62"/>
        <v/>
      </c>
      <c r="H588" s="75" t="str">
        <f t="shared" ca="1" si="63"/>
        <v/>
      </c>
      <c r="I588" s="75" t="str">
        <f t="shared" ca="1" si="64"/>
        <v/>
      </c>
    </row>
    <row r="589" spans="2:9" ht="15.75" thickBot="1" x14ac:dyDescent="0.3">
      <c r="B589" s="72" t="str">
        <f t="shared" ca="1" si="66"/>
        <v/>
      </c>
      <c r="C589" s="73" t="str">
        <f t="shared" ca="1" si="60"/>
        <v/>
      </c>
      <c r="D589" s="76" t="str">
        <f t="shared" ca="1" si="61"/>
        <v/>
      </c>
      <c r="E589" s="74">
        <f t="shared" ca="1" si="65"/>
        <v>0</v>
      </c>
      <c r="F589" s="76"/>
      <c r="G589" s="75" t="str">
        <f t="shared" ca="1" si="62"/>
        <v/>
      </c>
      <c r="H589" s="75" t="str">
        <f t="shared" ca="1" si="63"/>
        <v/>
      </c>
      <c r="I589" s="75" t="str">
        <f t="shared" ca="1" si="64"/>
        <v/>
      </c>
    </row>
    <row r="590" spans="2:9" ht="15.75" thickBot="1" x14ac:dyDescent="0.3">
      <c r="B590" s="72" t="str">
        <f t="shared" ca="1" si="66"/>
        <v/>
      </c>
      <c r="C590" s="73" t="str">
        <f t="shared" ca="1" si="60"/>
        <v/>
      </c>
      <c r="D590" s="76" t="str">
        <f t="shared" ca="1" si="61"/>
        <v/>
      </c>
      <c r="E590" s="74">
        <f t="shared" ca="1" si="65"/>
        <v>0</v>
      </c>
      <c r="F590" s="76"/>
      <c r="G590" s="75" t="str">
        <f t="shared" ca="1" si="62"/>
        <v/>
      </c>
      <c r="H590" s="75" t="str">
        <f t="shared" ca="1" si="63"/>
        <v/>
      </c>
      <c r="I590" s="75" t="str">
        <f t="shared" ca="1" si="64"/>
        <v/>
      </c>
    </row>
    <row r="591" spans="2:9" ht="15.75" thickBot="1" x14ac:dyDescent="0.3">
      <c r="B591" s="72" t="str">
        <f t="shared" ca="1" si="66"/>
        <v/>
      </c>
      <c r="C591" s="73" t="str">
        <f t="shared" ca="1" si="60"/>
        <v/>
      </c>
      <c r="D591" s="76" t="str">
        <f t="shared" ca="1" si="61"/>
        <v/>
      </c>
      <c r="E591" s="74">
        <f t="shared" ca="1" si="65"/>
        <v>0</v>
      </c>
      <c r="F591" s="76"/>
      <c r="G591" s="75" t="str">
        <f t="shared" ca="1" si="62"/>
        <v/>
      </c>
      <c r="H591" s="75" t="str">
        <f t="shared" ca="1" si="63"/>
        <v/>
      </c>
      <c r="I591" s="75" t="str">
        <f t="shared" ca="1" si="64"/>
        <v/>
      </c>
    </row>
    <row r="592" spans="2:9" ht="15.75" thickBot="1" x14ac:dyDescent="0.3">
      <c r="B592" s="72" t="str">
        <f t="shared" ca="1" si="66"/>
        <v/>
      </c>
      <c r="C592" s="73" t="str">
        <f t="shared" ca="1" si="60"/>
        <v/>
      </c>
      <c r="D592" s="76" t="str">
        <f t="shared" ca="1" si="61"/>
        <v/>
      </c>
      <c r="E592" s="74">
        <f t="shared" ca="1" si="65"/>
        <v>0</v>
      </c>
      <c r="F592" s="76"/>
      <c r="G592" s="75" t="str">
        <f t="shared" ca="1" si="62"/>
        <v/>
      </c>
      <c r="H592" s="75" t="str">
        <f t="shared" ca="1" si="63"/>
        <v/>
      </c>
      <c r="I592" s="75" t="str">
        <f t="shared" ca="1" si="64"/>
        <v/>
      </c>
    </row>
    <row r="593" spans="2:9" ht="15.75" thickBot="1" x14ac:dyDescent="0.3">
      <c r="B593" s="72" t="str">
        <f t="shared" ca="1" si="66"/>
        <v/>
      </c>
      <c r="C593" s="73" t="str">
        <f t="shared" ca="1" si="60"/>
        <v/>
      </c>
      <c r="D593" s="76" t="str">
        <f t="shared" ca="1" si="61"/>
        <v/>
      </c>
      <c r="E593" s="74">
        <f t="shared" ca="1" si="65"/>
        <v>0</v>
      </c>
      <c r="F593" s="76"/>
      <c r="G593" s="75" t="str">
        <f t="shared" ca="1" si="62"/>
        <v/>
      </c>
      <c r="H593" s="75" t="str">
        <f t="shared" ca="1" si="63"/>
        <v/>
      </c>
      <c r="I593" s="75" t="str">
        <f t="shared" ca="1" si="64"/>
        <v/>
      </c>
    </row>
    <row r="594" spans="2:9" ht="15.75" thickBot="1" x14ac:dyDescent="0.3">
      <c r="B594" s="72" t="str">
        <f t="shared" ca="1" si="66"/>
        <v/>
      </c>
      <c r="C594" s="73" t="str">
        <f t="shared" ca="1" si="60"/>
        <v/>
      </c>
      <c r="D594" s="76" t="str">
        <f t="shared" ca="1" si="61"/>
        <v/>
      </c>
      <c r="E594" s="74">
        <f t="shared" ca="1" si="65"/>
        <v>0</v>
      </c>
      <c r="F594" s="76"/>
      <c r="G594" s="75" t="str">
        <f t="shared" ca="1" si="62"/>
        <v/>
      </c>
      <c r="H594" s="75" t="str">
        <f t="shared" ca="1" si="63"/>
        <v/>
      </c>
      <c r="I594" s="75" t="str">
        <f t="shared" ca="1" si="64"/>
        <v/>
      </c>
    </row>
    <row r="595" spans="2:9" ht="15.75" thickBot="1" x14ac:dyDescent="0.3">
      <c r="B595" s="72" t="str">
        <f t="shared" ca="1" si="66"/>
        <v/>
      </c>
      <c r="C595" s="73" t="str">
        <f t="shared" ca="1" si="60"/>
        <v/>
      </c>
      <c r="D595" s="76" t="str">
        <f t="shared" ca="1" si="61"/>
        <v/>
      </c>
      <c r="E595" s="74">
        <f t="shared" ca="1" si="65"/>
        <v>0</v>
      </c>
      <c r="F595" s="76"/>
      <c r="G595" s="75" t="str">
        <f t="shared" ca="1" si="62"/>
        <v/>
      </c>
      <c r="H595" s="75" t="str">
        <f t="shared" ca="1" si="63"/>
        <v/>
      </c>
      <c r="I595" s="75" t="str">
        <f t="shared" ca="1" si="64"/>
        <v/>
      </c>
    </row>
    <row r="596" spans="2:9" ht="15.75" thickBot="1" x14ac:dyDescent="0.3">
      <c r="B596" s="72" t="str">
        <f t="shared" ca="1" si="66"/>
        <v/>
      </c>
      <c r="C596" s="73" t="str">
        <f t="shared" ca="1" si="60"/>
        <v/>
      </c>
      <c r="D596" s="76" t="str">
        <f t="shared" ca="1" si="61"/>
        <v/>
      </c>
      <c r="E596" s="74">
        <f t="shared" ca="1" si="65"/>
        <v>0</v>
      </c>
      <c r="F596" s="76"/>
      <c r="G596" s="75" t="str">
        <f t="shared" ca="1" si="62"/>
        <v/>
      </c>
      <c r="H596" s="75" t="str">
        <f t="shared" ca="1" si="63"/>
        <v/>
      </c>
      <c r="I596" s="75" t="str">
        <f t="shared" ca="1" si="64"/>
        <v/>
      </c>
    </row>
    <row r="597" spans="2:9" ht="15.75" thickBot="1" x14ac:dyDescent="0.3">
      <c r="B597" s="72" t="str">
        <f t="shared" ca="1" si="66"/>
        <v/>
      </c>
      <c r="C597" s="73" t="str">
        <f t="shared" ca="1" si="60"/>
        <v/>
      </c>
      <c r="D597" s="76" t="str">
        <f t="shared" ca="1" si="61"/>
        <v/>
      </c>
      <c r="E597" s="74">
        <f t="shared" ca="1" si="65"/>
        <v>0</v>
      </c>
      <c r="F597" s="76"/>
      <c r="G597" s="75" t="str">
        <f t="shared" ca="1" si="62"/>
        <v/>
      </c>
      <c r="H597" s="75" t="str">
        <f t="shared" ca="1" si="63"/>
        <v/>
      </c>
      <c r="I597" s="75" t="str">
        <f t="shared" ca="1" si="64"/>
        <v/>
      </c>
    </row>
    <row r="598" spans="2:9" ht="15.75" thickBot="1" x14ac:dyDescent="0.3">
      <c r="B598" s="72" t="str">
        <f t="shared" ca="1" si="66"/>
        <v/>
      </c>
      <c r="C598" s="73" t="str">
        <f t="shared" ca="1" si="60"/>
        <v/>
      </c>
      <c r="D598" s="76" t="str">
        <f t="shared" ca="1" si="61"/>
        <v/>
      </c>
      <c r="E598" s="74">
        <f t="shared" ca="1" si="65"/>
        <v>0</v>
      </c>
      <c r="F598" s="76"/>
      <c r="G598" s="75" t="str">
        <f t="shared" ca="1" si="62"/>
        <v/>
      </c>
      <c r="H598" s="75" t="str">
        <f t="shared" ca="1" si="63"/>
        <v/>
      </c>
      <c r="I598" s="75" t="str">
        <f t="shared" ca="1" si="64"/>
        <v/>
      </c>
    </row>
    <row r="599" spans="2:9" ht="15.75" thickBot="1" x14ac:dyDescent="0.3">
      <c r="B599" s="72" t="str">
        <f t="shared" ca="1" si="66"/>
        <v/>
      </c>
      <c r="C599" s="73" t="str">
        <f t="shared" ca="1" si="60"/>
        <v/>
      </c>
      <c r="D599" s="76" t="str">
        <f t="shared" ca="1" si="61"/>
        <v/>
      </c>
      <c r="E599" s="74">
        <f t="shared" ca="1" si="65"/>
        <v>0</v>
      </c>
      <c r="F599" s="76"/>
      <c r="G599" s="75" t="str">
        <f t="shared" ca="1" si="62"/>
        <v/>
      </c>
      <c r="H599" s="75" t="str">
        <f t="shared" ca="1" si="63"/>
        <v/>
      </c>
      <c r="I599" s="75" t="str">
        <f t="shared" ca="1" si="64"/>
        <v/>
      </c>
    </row>
    <row r="600" spans="2:9" ht="15.75" thickBot="1" x14ac:dyDescent="0.3">
      <c r="B600" s="72" t="str">
        <f t="shared" ca="1" si="66"/>
        <v/>
      </c>
      <c r="C600" s="73" t="str">
        <f t="shared" ref="C600:C663" ca="1" si="67">IF($E$10="End of the Period",IF(B600="","",IF(OR(payment_frequency="Weekly",payment_frequency="Bi-weekly",payment_frequency="Semi-monthly"),first_payment_date+B600*VLOOKUP(payment_frequency,periodic_table,2,0),EDATE(first_payment_date,B600*VLOOKUP(payment_frequency,periodic_table,2,0)))),IF(B600="","",IF(OR(payment_frequency="Weekly",payment_frequency="Bi-weekly",payment_frequency="Semi-monthly"),first_payment_date+(B600-1)*VLOOKUP(payment_frequency,periodic_table,2,0),EDATE(first_payment_date,(B600-1)*VLOOKUP(payment_frequency,periodic_table,2,0)))))</f>
        <v/>
      </c>
      <c r="D600" s="76" t="str">
        <f t="shared" ref="D600:D663" ca="1" si="68">IF(B600="","",IF(I599&lt;payment,I599*(1+rate),payment))</f>
        <v/>
      </c>
      <c r="E600" s="74">
        <f t="shared" ca="1" si="65"/>
        <v>0</v>
      </c>
      <c r="F600" s="76"/>
      <c r="G600" s="75" t="str">
        <f t="shared" ref="G600:G663" ca="1" si="69">IF(AND(payment_type=1,B600=1),0,IF(B600="","",I599*rate))</f>
        <v/>
      </c>
      <c r="H600" s="75" t="str">
        <f t="shared" ca="1" si="63"/>
        <v/>
      </c>
      <c r="I600" s="75" t="str">
        <f t="shared" ca="1" si="64"/>
        <v/>
      </c>
    </row>
    <row r="601" spans="2:9" ht="15.75" thickBot="1" x14ac:dyDescent="0.3">
      <c r="B601" s="72" t="str">
        <f t="shared" ca="1" si="66"/>
        <v/>
      </c>
      <c r="C601" s="73" t="str">
        <f t="shared" ca="1" si="67"/>
        <v/>
      </c>
      <c r="D601" s="76" t="str">
        <f t="shared" ca="1" si="68"/>
        <v/>
      </c>
      <c r="E601" s="74">
        <f t="shared" ca="1" si="65"/>
        <v>0</v>
      </c>
      <c r="F601" s="76"/>
      <c r="G601" s="75" t="str">
        <f t="shared" ca="1" si="69"/>
        <v/>
      </c>
      <c r="H601" s="75" t="str">
        <f t="shared" ref="H601:H664" ca="1" si="70">IF(B601="","",D601-G601+E601+F601)</f>
        <v/>
      </c>
      <c r="I601" s="75" t="str">
        <f t="shared" ref="I601:I664" ca="1" si="71">IFERROR(IF(H601&lt;=0,"",I600-H601),"")</f>
        <v/>
      </c>
    </row>
    <row r="602" spans="2:9" ht="15.75" thickBot="1" x14ac:dyDescent="0.3">
      <c r="B602" s="72" t="str">
        <f t="shared" ca="1" si="66"/>
        <v/>
      </c>
      <c r="C602" s="73" t="str">
        <f t="shared" ca="1" si="67"/>
        <v/>
      </c>
      <c r="D602" s="76" t="str">
        <f t="shared" ca="1" si="68"/>
        <v/>
      </c>
      <c r="E602" s="74">
        <f t="shared" ca="1" si="65"/>
        <v>0</v>
      </c>
      <c r="F602" s="76"/>
      <c r="G602" s="75" t="str">
        <f t="shared" ca="1" si="69"/>
        <v/>
      </c>
      <c r="H602" s="75" t="str">
        <f t="shared" ca="1" si="70"/>
        <v/>
      </c>
      <c r="I602" s="75" t="str">
        <f t="shared" ca="1" si="71"/>
        <v/>
      </c>
    </row>
    <row r="603" spans="2:9" ht="15.75" thickBot="1" x14ac:dyDescent="0.3">
      <c r="B603" s="72" t="str">
        <f t="shared" ca="1" si="66"/>
        <v/>
      </c>
      <c r="C603" s="73" t="str">
        <f t="shared" ca="1" si="67"/>
        <v/>
      </c>
      <c r="D603" s="76" t="str">
        <f t="shared" ca="1" si="68"/>
        <v/>
      </c>
      <c r="E603" s="74">
        <f t="shared" ca="1" si="65"/>
        <v>0</v>
      </c>
      <c r="F603" s="76"/>
      <c r="G603" s="75" t="str">
        <f t="shared" ca="1" si="69"/>
        <v/>
      </c>
      <c r="H603" s="75" t="str">
        <f t="shared" ca="1" si="70"/>
        <v/>
      </c>
      <c r="I603" s="75" t="str">
        <f t="shared" ca="1" si="71"/>
        <v/>
      </c>
    </row>
    <row r="604" spans="2:9" ht="15.75" thickBot="1" x14ac:dyDescent="0.3">
      <c r="B604" s="72" t="str">
        <f t="shared" ca="1" si="66"/>
        <v/>
      </c>
      <c r="C604" s="73" t="str">
        <f t="shared" ca="1" si="67"/>
        <v/>
      </c>
      <c r="D604" s="76" t="str">
        <f t="shared" ca="1" si="68"/>
        <v/>
      </c>
      <c r="E604" s="74">
        <f t="shared" ca="1" si="65"/>
        <v>0</v>
      </c>
      <c r="F604" s="76"/>
      <c r="G604" s="75" t="str">
        <f t="shared" ca="1" si="69"/>
        <v/>
      </c>
      <c r="H604" s="75" t="str">
        <f t="shared" ca="1" si="70"/>
        <v/>
      </c>
      <c r="I604" s="75" t="str">
        <f t="shared" ca="1" si="71"/>
        <v/>
      </c>
    </row>
    <row r="605" spans="2:9" ht="15.75" thickBot="1" x14ac:dyDescent="0.3">
      <c r="B605" s="72" t="str">
        <f t="shared" ca="1" si="66"/>
        <v/>
      </c>
      <c r="C605" s="73" t="str">
        <f t="shared" ca="1" si="67"/>
        <v/>
      </c>
      <c r="D605" s="76" t="str">
        <f t="shared" ca="1" si="68"/>
        <v/>
      </c>
      <c r="E605" s="74">
        <f t="shared" ca="1" si="65"/>
        <v>0</v>
      </c>
      <c r="F605" s="76"/>
      <c r="G605" s="75" t="str">
        <f t="shared" ca="1" si="69"/>
        <v/>
      </c>
      <c r="H605" s="75" t="str">
        <f t="shared" ca="1" si="70"/>
        <v/>
      </c>
      <c r="I605" s="75" t="str">
        <f t="shared" ca="1" si="71"/>
        <v/>
      </c>
    </row>
    <row r="606" spans="2:9" ht="15.75" thickBot="1" x14ac:dyDescent="0.3">
      <c r="B606" s="72" t="str">
        <f t="shared" ca="1" si="66"/>
        <v/>
      </c>
      <c r="C606" s="73" t="str">
        <f t="shared" ca="1" si="67"/>
        <v/>
      </c>
      <c r="D606" s="76" t="str">
        <f t="shared" ca="1" si="68"/>
        <v/>
      </c>
      <c r="E606" s="74">
        <f t="shared" ca="1" si="65"/>
        <v>0</v>
      </c>
      <c r="F606" s="76"/>
      <c r="G606" s="75" t="str">
        <f t="shared" ca="1" si="69"/>
        <v/>
      </c>
      <c r="H606" s="75" t="str">
        <f t="shared" ca="1" si="70"/>
        <v/>
      </c>
      <c r="I606" s="75" t="str">
        <f t="shared" ca="1" si="71"/>
        <v/>
      </c>
    </row>
    <row r="607" spans="2:9" ht="15.75" thickBot="1" x14ac:dyDescent="0.3">
      <c r="B607" s="72" t="str">
        <f t="shared" ca="1" si="66"/>
        <v/>
      </c>
      <c r="C607" s="73" t="str">
        <f t="shared" ca="1" si="67"/>
        <v/>
      </c>
      <c r="D607" s="76" t="str">
        <f t="shared" ca="1" si="68"/>
        <v/>
      </c>
      <c r="E607" s="74">
        <f t="shared" ca="1" si="65"/>
        <v>0</v>
      </c>
      <c r="F607" s="76"/>
      <c r="G607" s="75" t="str">
        <f t="shared" ca="1" si="69"/>
        <v/>
      </c>
      <c r="H607" s="75" t="str">
        <f t="shared" ca="1" si="70"/>
        <v/>
      </c>
      <c r="I607" s="75" t="str">
        <f t="shared" ca="1" si="71"/>
        <v/>
      </c>
    </row>
    <row r="608" spans="2:9" ht="15.75" thickBot="1" x14ac:dyDescent="0.3">
      <c r="B608" s="72" t="str">
        <f t="shared" ca="1" si="66"/>
        <v/>
      </c>
      <c r="C608" s="73" t="str">
        <f t="shared" ca="1" si="67"/>
        <v/>
      </c>
      <c r="D608" s="76" t="str">
        <f t="shared" ca="1" si="68"/>
        <v/>
      </c>
      <c r="E608" s="74">
        <f t="shared" ca="1" si="65"/>
        <v>0</v>
      </c>
      <c r="F608" s="76"/>
      <c r="G608" s="75" t="str">
        <f t="shared" ca="1" si="69"/>
        <v/>
      </c>
      <c r="H608" s="75" t="str">
        <f t="shared" ca="1" si="70"/>
        <v/>
      </c>
      <c r="I608" s="75" t="str">
        <f t="shared" ca="1" si="71"/>
        <v/>
      </c>
    </row>
    <row r="609" spans="2:9" ht="15.75" thickBot="1" x14ac:dyDescent="0.3">
      <c r="B609" s="72" t="str">
        <f t="shared" ca="1" si="66"/>
        <v/>
      </c>
      <c r="C609" s="73" t="str">
        <f t="shared" ca="1" si="67"/>
        <v/>
      </c>
      <c r="D609" s="76" t="str">
        <f t="shared" ca="1" si="68"/>
        <v/>
      </c>
      <c r="E609" s="74">
        <f t="shared" ca="1" si="65"/>
        <v>0</v>
      </c>
      <c r="F609" s="76"/>
      <c r="G609" s="75" t="str">
        <f t="shared" ca="1" si="69"/>
        <v/>
      </c>
      <c r="H609" s="75" t="str">
        <f t="shared" ca="1" si="70"/>
        <v/>
      </c>
      <c r="I609" s="75" t="str">
        <f t="shared" ca="1" si="71"/>
        <v/>
      </c>
    </row>
    <row r="610" spans="2:9" ht="15.75" thickBot="1" x14ac:dyDescent="0.3">
      <c r="B610" s="72" t="str">
        <f t="shared" ca="1" si="66"/>
        <v/>
      </c>
      <c r="C610" s="73" t="str">
        <f t="shared" ca="1" si="67"/>
        <v/>
      </c>
      <c r="D610" s="76" t="str">
        <f t="shared" ca="1" si="68"/>
        <v/>
      </c>
      <c r="E610" s="74">
        <f t="shared" ca="1" si="65"/>
        <v>0</v>
      </c>
      <c r="F610" s="76"/>
      <c r="G610" s="75" t="str">
        <f t="shared" ca="1" si="69"/>
        <v/>
      </c>
      <c r="H610" s="75" t="str">
        <f t="shared" ca="1" si="70"/>
        <v/>
      </c>
      <c r="I610" s="75" t="str">
        <f t="shared" ca="1" si="71"/>
        <v/>
      </c>
    </row>
    <row r="611" spans="2:9" ht="15.75" thickBot="1" x14ac:dyDescent="0.3">
      <c r="B611" s="72" t="str">
        <f t="shared" ca="1" si="66"/>
        <v/>
      </c>
      <c r="C611" s="73" t="str">
        <f t="shared" ca="1" si="67"/>
        <v/>
      </c>
      <c r="D611" s="76" t="str">
        <f t="shared" ca="1" si="68"/>
        <v/>
      </c>
      <c r="E611" s="74">
        <f t="shared" ca="1" si="65"/>
        <v>0</v>
      </c>
      <c r="F611" s="76"/>
      <c r="G611" s="75" t="str">
        <f t="shared" ca="1" si="69"/>
        <v/>
      </c>
      <c r="H611" s="75" t="str">
        <f t="shared" ca="1" si="70"/>
        <v/>
      </c>
      <c r="I611" s="75" t="str">
        <f t="shared" ca="1" si="71"/>
        <v/>
      </c>
    </row>
    <row r="612" spans="2:9" ht="15.75" thickBot="1" x14ac:dyDescent="0.3">
      <c r="B612" s="72" t="str">
        <f t="shared" ca="1" si="66"/>
        <v/>
      </c>
      <c r="C612" s="73" t="str">
        <f t="shared" ca="1" si="67"/>
        <v/>
      </c>
      <c r="D612" s="76" t="str">
        <f t="shared" ca="1" si="68"/>
        <v/>
      </c>
      <c r="E612" s="74">
        <f t="shared" ref="E612:E675" ca="1" si="72">IFERROR(IF(I611-D612&lt;$E$13,0,IF(B612=$I$17,$E$13,IF(B612&lt;$I$17,0,IF(MOD(B612-$I$17,$E$18)=0,$E$13,0)))),0)</f>
        <v>0</v>
      </c>
      <c r="F612" s="76"/>
      <c r="G612" s="75" t="str">
        <f t="shared" ca="1" si="69"/>
        <v/>
      </c>
      <c r="H612" s="75" t="str">
        <f t="shared" ca="1" si="70"/>
        <v/>
      </c>
      <c r="I612" s="75" t="str">
        <f t="shared" ca="1" si="71"/>
        <v/>
      </c>
    </row>
    <row r="613" spans="2:9" ht="15.75" thickBot="1" x14ac:dyDescent="0.3">
      <c r="B613" s="72" t="str">
        <f t="shared" ca="1" si="66"/>
        <v/>
      </c>
      <c r="C613" s="73" t="str">
        <f t="shared" ca="1" si="67"/>
        <v/>
      </c>
      <c r="D613" s="76" t="str">
        <f t="shared" ca="1" si="68"/>
        <v/>
      </c>
      <c r="E613" s="74">
        <f t="shared" ca="1" si="72"/>
        <v>0</v>
      </c>
      <c r="F613" s="76"/>
      <c r="G613" s="75" t="str">
        <f t="shared" ca="1" si="69"/>
        <v/>
      </c>
      <c r="H613" s="75" t="str">
        <f t="shared" ca="1" si="70"/>
        <v/>
      </c>
      <c r="I613" s="75" t="str">
        <f t="shared" ca="1" si="71"/>
        <v/>
      </c>
    </row>
    <row r="614" spans="2:9" ht="15.75" thickBot="1" x14ac:dyDescent="0.3">
      <c r="B614" s="72" t="str">
        <f t="shared" ca="1" si="66"/>
        <v/>
      </c>
      <c r="C614" s="73" t="str">
        <f t="shared" ca="1" si="67"/>
        <v/>
      </c>
      <c r="D614" s="76" t="str">
        <f t="shared" ca="1" si="68"/>
        <v/>
      </c>
      <c r="E614" s="74">
        <f t="shared" ca="1" si="72"/>
        <v>0</v>
      </c>
      <c r="F614" s="76"/>
      <c r="G614" s="75" t="str">
        <f t="shared" ca="1" si="69"/>
        <v/>
      </c>
      <c r="H614" s="75" t="str">
        <f t="shared" ca="1" si="70"/>
        <v/>
      </c>
      <c r="I614" s="75" t="str">
        <f t="shared" ca="1" si="71"/>
        <v/>
      </c>
    </row>
    <row r="615" spans="2:9" ht="15.75" thickBot="1" x14ac:dyDescent="0.3">
      <c r="B615" s="72" t="str">
        <f t="shared" ca="1" si="66"/>
        <v/>
      </c>
      <c r="C615" s="73" t="str">
        <f t="shared" ca="1" si="67"/>
        <v/>
      </c>
      <c r="D615" s="76" t="str">
        <f t="shared" ca="1" si="68"/>
        <v/>
      </c>
      <c r="E615" s="74">
        <f t="shared" ca="1" si="72"/>
        <v>0</v>
      </c>
      <c r="F615" s="76"/>
      <c r="G615" s="75" t="str">
        <f t="shared" ca="1" si="69"/>
        <v/>
      </c>
      <c r="H615" s="75" t="str">
        <f t="shared" ca="1" si="70"/>
        <v/>
      </c>
      <c r="I615" s="75" t="str">
        <f t="shared" ca="1" si="71"/>
        <v/>
      </c>
    </row>
    <row r="616" spans="2:9" ht="15.75" thickBot="1" x14ac:dyDescent="0.3">
      <c r="B616" s="72" t="str">
        <f t="shared" ca="1" si="66"/>
        <v/>
      </c>
      <c r="C616" s="73" t="str">
        <f t="shared" ca="1" si="67"/>
        <v/>
      </c>
      <c r="D616" s="76" t="str">
        <f t="shared" ca="1" si="68"/>
        <v/>
      </c>
      <c r="E616" s="74">
        <f t="shared" ca="1" si="72"/>
        <v>0</v>
      </c>
      <c r="F616" s="76"/>
      <c r="G616" s="75" t="str">
        <f t="shared" ca="1" si="69"/>
        <v/>
      </c>
      <c r="H616" s="75" t="str">
        <f t="shared" ca="1" si="70"/>
        <v/>
      </c>
      <c r="I616" s="75" t="str">
        <f t="shared" ca="1" si="71"/>
        <v/>
      </c>
    </row>
    <row r="617" spans="2:9" ht="15.75" thickBot="1" x14ac:dyDescent="0.3">
      <c r="B617" s="72" t="str">
        <f t="shared" ca="1" si="66"/>
        <v/>
      </c>
      <c r="C617" s="73" t="str">
        <f t="shared" ca="1" si="67"/>
        <v/>
      </c>
      <c r="D617" s="76" t="str">
        <f t="shared" ca="1" si="68"/>
        <v/>
      </c>
      <c r="E617" s="74">
        <f t="shared" ca="1" si="72"/>
        <v>0</v>
      </c>
      <c r="F617" s="76"/>
      <c r="G617" s="75" t="str">
        <f t="shared" ca="1" si="69"/>
        <v/>
      </c>
      <c r="H617" s="75" t="str">
        <f t="shared" ca="1" si="70"/>
        <v/>
      </c>
      <c r="I617" s="75" t="str">
        <f t="shared" ca="1" si="71"/>
        <v/>
      </c>
    </row>
    <row r="618" spans="2:9" ht="15.75" thickBot="1" x14ac:dyDescent="0.3">
      <c r="B618" s="72" t="str">
        <f t="shared" ca="1" si="66"/>
        <v/>
      </c>
      <c r="C618" s="73" t="str">
        <f t="shared" ca="1" si="67"/>
        <v/>
      </c>
      <c r="D618" s="76" t="str">
        <f t="shared" ca="1" si="68"/>
        <v/>
      </c>
      <c r="E618" s="74">
        <f t="shared" ca="1" si="72"/>
        <v>0</v>
      </c>
      <c r="F618" s="76"/>
      <c r="G618" s="75" t="str">
        <f t="shared" ca="1" si="69"/>
        <v/>
      </c>
      <c r="H618" s="75" t="str">
        <f t="shared" ca="1" si="70"/>
        <v/>
      </c>
      <c r="I618" s="75" t="str">
        <f t="shared" ca="1" si="71"/>
        <v/>
      </c>
    </row>
    <row r="619" spans="2:9" ht="15.75" thickBot="1" x14ac:dyDescent="0.3">
      <c r="B619" s="72" t="str">
        <f t="shared" ca="1" si="66"/>
        <v/>
      </c>
      <c r="C619" s="73" t="str">
        <f t="shared" ca="1" si="67"/>
        <v/>
      </c>
      <c r="D619" s="76" t="str">
        <f t="shared" ca="1" si="68"/>
        <v/>
      </c>
      <c r="E619" s="74">
        <f t="shared" ca="1" si="72"/>
        <v>0</v>
      </c>
      <c r="F619" s="76"/>
      <c r="G619" s="75" t="str">
        <f t="shared" ca="1" si="69"/>
        <v/>
      </c>
      <c r="H619" s="75" t="str">
        <f t="shared" ca="1" si="70"/>
        <v/>
      </c>
      <c r="I619" s="75" t="str">
        <f t="shared" ca="1" si="71"/>
        <v/>
      </c>
    </row>
    <row r="620" spans="2:9" ht="15.75" thickBot="1" x14ac:dyDescent="0.3">
      <c r="B620" s="72" t="str">
        <f t="shared" ca="1" si="66"/>
        <v/>
      </c>
      <c r="C620" s="73" t="str">
        <f t="shared" ca="1" si="67"/>
        <v/>
      </c>
      <c r="D620" s="76" t="str">
        <f t="shared" ca="1" si="68"/>
        <v/>
      </c>
      <c r="E620" s="74">
        <f t="shared" ca="1" si="72"/>
        <v>0</v>
      </c>
      <c r="F620" s="76"/>
      <c r="G620" s="75" t="str">
        <f t="shared" ca="1" si="69"/>
        <v/>
      </c>
      <c r="H620" s="75" t="str">
        <f t="shared" ca="1" si="70"/>
        <v/>
      </c>
      <c r="I620" s="75" t="str">
        <f t="shared" ca="1" si="71"/>
        <v/>
      </c>
    </row>
    <row r="621" spans="2:9" ht="15.75" thickBot="1" x14ac:dyDescent="0.3">
      <c r="B621" s="72" t="str">
        <f t="shared" ca="1" si="66"/>
        <v/>
      </c>
      <c r="C621" s="73" t="str">
        <f t="shared" ca="1" si="67"/>
        <v/>
      </c>
      <c r="D621" s="76" t="str">
        <f t="shared" ca="1" si="68"/>
        <v/>
      </c>
      <c r="E621" s="74">
        <f t="shared" ca="1" si="72"/>
        <v>0</v>
      </c>
      <c r="F621" s="76"/>
      <c r="G621" s="75" t="str">
        <f t="shared" ca="1" si="69"/>
        <v/>
      </c>
      <c r="H621" s="75" t="str">
        <f t="shared" ca="1" si="70"/>
        <v/>
      </c>
      <c r="I621" s="75" t="str">
        <f t="shared" ca="1" si="71"/>
        <v/>
      </c>
    </row>
    <row r="622" spans="2:9" ht="15.75" thickBot="1" x14ac:dyDescent="0.3">
      <c r="B622" s="72" t="str">
        <f t="shared" ca="1" si="66"/>
        <v/>
      </c>
      <c r="C622" s="73" t="str">
        <f t="shared" ca="1" si="67"/>
        <v/>
      </c>
      <c r="D622" s="76" t="str">
        <f t="shared" ca="1" si="68"/>
        <v/>
      </c>
      <c r="E622" s="74">
        <f t="shared" ca="1" si="72"/>
        <v>0</v>
      </c>
      <c r="F622" s="76"/>
      <c r="G622" s="75" t="str">
        <f t="shared" ca="1" si="69"/>
        <v/>
      </c>
      <c r="H622" s="75" t="str">
        <f t="shared" ca="1" si="70"/>
        <v/>
      </c>
      <c r="I622" s="75" t="str">
        <f t="shared" ca="1" si="71"/>
        <v/>
      </c>
    </row>
    <row r="623" spans="2:9" ht="15.75" thickBot="1" x14ac:dyDescent="0.3">
      <c r="B623" s="72" t="str">
        <f t="shared" ref="B623:B686" ca="1" si="73">IFERROR(IF(I622&lt;=0,"",B622+1),"")</f>
        <v/>
      </c>
      <c r="C623" s="73" t="str">
        <f t="shared" ca="1" si="67"/>
        <v/>
      </c>
      <c r="D623" s="76" t="str">
        <f t="shared" ca="1" si="68"/>
        <v/>
      </c>
      <c r="E623" s="74">
        <f t="shared" ca="1" si="72"/>
        <v>0</v>
      </c>
      <c r="F623" s="76"/>
      <c r="G623" s="75" t="str">
        <f t="shared" ca="1" si="69"/>
        <v/>
      </c>
      <c r="H623" s="75" t="str">
        <f t="shared" ca="1" si="70"/>
        <v/>
      </c>
      <c r="I623" s="75" t="str">
        <f t="shared" ca="1" si="71"/>
        <v/>
      </c>
    </row>
    <row r="624" spans="2:9" ht="15.75" thickBot="1" x14ac:dyDescent="0.3">
      <c r="B624" s="72" t="str">
        <f t="shared" ca="1" si="73"/>
        <v/>
      </c>
      <c r="C624" s="73" t="str">
        <f t="shared" ca="1" si="67"/>
        <v/>
      </c>
      <c r="D624" s="76" t="str">
        <f t="shared" ca="1" si="68"/>
        <v/>
      </c>
      <c r="E624" s="74">
        <f t="shared" ca="1" si="72"/>
        <v>0</v>
      </c>
      <c r="F624" s="76"/>
      <c r="G624" s="75" t="str">
        <f t="shared" ca="1" si="69"/>
        <v/>
      </c>
      <c r="H624" s="75" t="str">
        <f t="shared" ca="1" si="70"/>
        <v/>
      </c>
      <c r="I624" s="75" t="str">
        <f t="shared" ca="1" si="71"/>
        <v/>
      </c>
    </row>
    <row r="625" spans="2:9" ht="15.75" thickBot="1" x14ac:dyDescent="0.3">
      <c r="B625" s="72" t="str">
        <f t="shared" ca="1" si="73"/>
        <v/>
      </c>
      <c r="C625" s="73" t="str">
        <f t="shared" ca="1" si="67"/>
        <v/>
      </c>
      <c r="D625" s="76" t="str">
        <f t="shared" ca="1" si="68"/>
        <v/>
      </c>
      <c r="E625" s="74">
        <f t="shared" ca="1" si="72"/>
        <v>0</v>
      </c>
      <c r="F625" s="76"/>
      <c r="G625" s="75" t="str">
        <f t="shared" ca="1" si="69"/>
        <v/>
      </c>
      <c r="H625" s="75" t="str">
        <f t="shared" ca="1" si="70"/>
        <v/>
      </c>
      <c r="I625" s="75" t="str">
        <f t="shared" ca="1" si="71"/>
        <v/>
      </c>
    </row>
    <row r="626" spans="2:9" ht="15.75" thickBot="1" x14ac:dyDescent="0.3">
      <c r="B626" s="72" t="str">
        <f t="shared" ca="1" si="73"/>
        <v/>
      </c>
      <c r="C626" s="73" t="str">
        <f t="shared" ca="1" si="67"/>
        <v/>
      </c>
      <c r="D626" s="76" t="str">
        <f t="shared" ca="1" si="68"/>
        <v/>
      </c>
      <c r="E626" s="74">
        <f t="shared" ca="1" si="72"/>
        <v>0</v>
      </c>
      <c r="F626" s="76"/>
      <c r="G626" s="75" t="str">
        <f t="shared" ca="1" si="69"/>
        <v/>
      </c>
      <c r="H626" s="75" t="str">
        <f t="shared" ca="1" si="70"/>
        <v/>
      </c>
      <c r="I626" s="75" t="str">
        <f t="shared" ca="1" si="71"/>
        <v/>
      </c>
    </row>
    <row r="627" spans="2:9" ht="15.75" thickBot="1" x14ac:dyDescent="0.3">
      <c r="B627" s="72" t="str">
        <f t="shared" ca="1" si="73"/>
        <v/>
      </c>
      <c r="C627" s="73" t="str">
        <f t="shared" ca="1" si="67"/>
        <v/>
      </c>
      <c r="D627" s="76" t="str">
        <f t="shared" ca="1" si="68"/>
        <v/>
      </c>
      <c r="E627" s="74">
        <f t="shared" ca="1" si="72"/>
        <v>0</v>
      </c>
      <c r="F627" s="76"/>
      <c r="G627" s="75" t="str">
        <f t="shared" ca="1" si="69"/>
        <v/>
      </c>
      <c r="H627" s="75" t="str">
        <f t="shared" ca="1" si="70"/>
        <v/>
      </c>
      <c r="I627" s="75" t="str">
        <f t="shared" ca="1" si="71"/>
        <v/>
      </c>
    </row>
    <row r="628" spans="2:9" ht="15.75" thickBot="1" x14ac:dyDescent="0.3">
      <c r="B628" s="72" t="str">
        <f t="shared" ca="1" si="73"/>
        <v/>
      </c>
      <c r="C628" s="73" t="str">
        <f t="shared" ca="1" si="67"/>
        <v/>
      </c>
      <c r="D628" s="76" t="str">
        <f t="shared" ca="1" si="68"/>
        <v/>
      </c>
      <c r="E628" s="74">
        <f t="shared" ca="1" si="72"/>
        <v>0</v>
      </c>
      <c r="F628" s="76"/>
      <c r="G628" s="75" t="str">
        <f t="shared" ca="1" si="69"/>
        <v/>
      </c>
      <c r="H628" s="75" t="str">
        <f t="shared" ca="1" si="70"/>
        <v/>
      </c>
      <c r="I628" s="75" t="str">
        <f t="shared" ca="1" si="71"/>
        <v/>
      </c>
    </row>
    <row r="629" spans="2:9" ht="15.75" thickBot="1" x14ac:dyDescent="0.3">
      <c r="B629" s="72" t="str">
        <f t="shared" ca="1" si="73"/>
        <v/>
      </c>
      <c r="C629" s="73" t="str">
        <f t="shared" ca="1" si="67"/>
        <v/>
      </c>
      <c r="D629" s="76" t="str">
        <f t="shared" ca="1" si="68"/>
        <v/>
      </c>
      <c r="E629" s="74">
        <f t="shared" ca="1" si="72"/>
        <v>0</v>
      </c>
      <c r="F629" s="76"/>
      <c r="G629" s="75" t="str">
        <f t="shared" ca="1" si="69"/>
        <v/>
      </c>
      <c r="H629" s="75" t="str">
        <f t="shared" ca="1" si="70"/>
        <v/>
      </c>
      <c r="I629" s="75" t="str">
        <f t="shared" ca="1" si="71"/>
        <v/>
      </c>
    </row>
    <row r="630" spans="2:9" ht="15.75" thickBot="1" x14ac:dyDescent="0.3">
      <c r="B630" s="72" t="str">
        <f t="shared" ca="1" si="73"/>
        <v/>
      </c>
      <c r="C630" s="73" t="str">
        <f t="shared" ca="1" si="67"/>
        <v/>
      </c>
      <c r="D630" s="76" t="str">
        <f t="shared" ca="1" si="68"/>
        <v/>
      </c>
      <c r="E630" s="74">
        <f t="shared" ca="1" si="72"/>
        <v>0</v>
      </c>
      <c r="F630" s="76"/>
      <c r="G630" s="75" t="str">
        <f t="shared" ca="1" si="69"/>
        <v/>
      </c>
      <c r="H630" s="75" t="str">
        <f t="shared" ca="1" si="70"/>
        <v/>
      </c>
      <c r="I630" s="75" t="str">
        <f t="shared" ca="1" si="71"/>
        <v/>
      </c>
    </row>
    <row r="631" spans="2:9" ht="15.75" thickBot="1" x14ac:dyDescent="0.3">
      <c r="B631" s="72" t="str">
        <f t="shared" ca="1" si="73"/>
        <v/>
      </c>
      <c r="C631" s="73" t="str">
        <f t="shared" ca="1" si="67"/>
        <v/>
      </c>
      <c r="D631" s="76" t="str">
        <f t="shared" ca="1" si="68"/>
        <v/>
      </c>
      <c r="E631" s="74">
        <f t="shared" ca="1" si="72"/>
        <v>0</v>
      </c>
      <c r="F631" s="76"/>
      <c r="G631" s="75" t="str">
        <f t="shared" ca="1" si="69"/>
        <v/>
      </c>
      <c r="H631" s="75" t="str">
        <f t="shared" ca="1" si="70"/>
        <v/>
      </c>
      <c r="I631" s="75" t="str">
        <f t="shared" ca="1" si="71"/>
        <v/>
      </c>
    </row>
    <row r="632" spans="2:9" ht="15.75" thickBot="1" x14ac:dyDescent="0.3">
      <c r="B632" s="72" t="str">
        <f t="shared" ca="1" si="73"/>
        <v/>
      </c>
      <c r="C632" s="73" t="str">
        <f t="shared" ca="1" si="67"/>
        <v/>
      </c>
      <c r="D632" s="76" t="str">
        <f t="shared" ca="1" si="68"/>
        <v/>
      </c>
      <c r="E632" s="74">
        <f t="shared" ca="1" si="72"/>
        <v>0</v>
      </c>
      <c r="F632" s="76"/>
      <c r="G632" s="75" t="str">
        <f t="shared" ca="1" si="69"/>
        <v/>
      </c>
      <c r="H632" s="75" t="str">
        <f t="shared" ca="1" si="70"/>
        <v/>
      </c>
      <c r="I632" s="75" t="str">
        <f t="shared" ca="1" si="71"/>
        <v/>
      </c>
    </row>
    <row r="633" spans="2:9" ht="15.75" thickBot="1" x14ac:dyDescent="0.3">
      <c r="B633" s="72" t="str">
        <f t="shared" ca="1" si="73"/>
        <v/>
      </c>
      <c r="C633" s="73" t="str">
        <f t="shared" ca="1" si="67"/>
        <v/>
      </c>
      <c r="D633" s="76" t="str">
        <f t="shared" ca="1" si="68"/>
        <v/>
      </c>
      <c r="E633" s="74">
        <f t="shared" ca="1" si="72"/>
        <v>0</v>
      </c>
      <c r="F633" s="76"/>
      <c r="G633" s="75" t="str">
        <f t="shared" ca="1" si="69"/>
        <v/>
      </c>
      <c r="H633" s="75" t="str">
        <f t="shared" ca="1" si="70"/>
        <v/>
      </c>
      <c r="I633" s="75" t="str">
        <f t="shared" ca="1" si="71"/>
        <v/>
      </c>
    </row>
    <row r="634" spans="2:9" ht="15.75" thickBot="1" x14ac:dyDescent="0.3">
      <c r="B634" s="72" t="str">
        <f t="shared" ca="1" si="73"/>
        <v/>
      </c>
      <c r="C634" s="73" t="str">
        <f t="shared" ca="1" si="67"/>
        <v/>
      </c>
      <c r="D634" s="76" t="str">
        <f t="shared" ca="1" si="68"/>
        <v/>
      </c>
      <c r="E634" s="74">
        <f t="shared" ca="1" si="72"/>
        <v>0</v>
      </c>
      <c r="F634" s="76"/>
      <c r="G634" s="75" t="str">
        <f t="shared" ca="1" si="69"/>
        <v/>
      </c>
      <c r="H634" s="75" t="str">
        <f t="shared" ca="1" si="70"/>
        <v/>
      </c>
      <c r="I634" s="75" t="str">
        <f t="shared" ca="1" si="71"/>
        <v/>
      </c>
    </row>
    <row r="635" spans="2:9" ht="15.75" thickBot="1" x14ac:dyDescent="0.3">
      <c r="B635" s="72" t="str">
        <f t="shared" ca="1" si="73"/>
        <v/>
      </c>
      <c r="C635" s="73" t="str">
        <f t="shared" ca="1" si="67"/>
        <v/>
      </c>
      <c r="D635" s="76" t="str">
        <f t="shared" ca="1" si="68"/>
        <v/>
      </c>
      <c r="E635" s="74">
        <f t="shared" ca="1" si="72"/>
        <v>0</v>
      </c>
      <c r="F635" s="76"/>
      <c r="G635" s="75" t="str">
        <f t="shared" ca="1" si="69"/>
        <v/>
      </c>
      <c r="H635" s="75" t="str">
        <f t="shared" ca="1" si="70"/>
        <v/>
      </c>
      <c r="I635" s="75" t="str">
        <f t="shared" ca="1" si="71"/>
        <v/>
      </c>
    </row>
    <row r="636" spans="2:9" ht="15.75" thickBot="1" x14ac:dyDescent="0.3">
      <c r="B636" s="72" t="str">
        <f t="shared" ca="1" si="73"/>
        <v/>
      </c>
      <c r="C636" s="73" t="str">
        <f t="shared" ca="1" si="67"/>
        <v/>
      </c>
      <c r="D636" s="76" t="str">
        <f t="shared" ca="1" si="68"/>
        <v/>
      </c>
      <c r="E636" s="74">
        <f t="shared" ca="1" si="72"/>
        <v>0</v>
      </c>
      <c r="F636" s="76"/>
      <c r="G636" s="75" t="str">
        <f t="shared" ca="1" si="69"/>
        <v/>
      </c>
      <c r="H636" s="75" t="str">
        <f t="shared" ca="1" si="70"/>
        <v/>
      </c>
      <c r="I636" s="75" t="str">
        <f t="shared" ca="1" si="71"/>
        <v/>
      </c>
    </row>
    <row r="637" spans="2:9" ht="15.75" thickBot="1" x14ac:dyDescent="0.3">
      <c r="B637" s="72" t="str">
        <f t="shared" ca="1" si="73"/>
        <v/>
      </c>
      <c r="C637" s="73" t="str">
        <f t="shared" ca="1" si="67"/>
        <v/>
      </c>
      <c r="D637" s="76" t="str">
        <f t="shared" ca="1" si="68"/>
        <v/>
      </c>
      <c r="E637" s="74">
        <f t="shared" ca="1" si="72"/>
        <v>0</v>
      </c>
      <c r="F637" s="76"/>
      <c r="G637" s="75" t="str">
        <f t="shared" ca="1" si="69"/>
        <v/>
      </c>
      <c r="H637" s="75" t="str">
        <f t="shared" ca="1" si="70"/>
        <v/>
      </c>
      <c r="I637" s="75" t="str">
        <f t="shared" ca="1" si="71"/>
        <v/>
      </c>
    </row>
    <row r="638" spans="2:9" ht="15.75" thickBot="1" x14ac:dyDescent="0.3">
      <c r="B638" s="72" t="str">
        <f t="shared" ca="1" si="73"/>
        <v/>
      </c>
      <c r="C638" s="73" t="str">
        <f t="shared" ca="1" si="67"/>
        <v/>
      </c>
      <c r="D638" s="76" t="str">
        <f t="shared" ca="1" si="68"/>
        <v/>
      </c>
      <c r="E638" s="74">
        <f t="shared" ca="1" si="72"/>
        <v>0</v>
      </c>
      <c r="F638" s="76"/>
      <c r="G638" s="75" t="str">
        <f t="shared" ca="1" si="69"/>
        <v/>
      </c>
      <c r="H638" s="75" t="str">
        <f t="shared" ca="1" si="70"/>
        <v/>
      </c>
      <c r="I638" s="75" t="str">
        <f t="shared" ca="1" si="71"/>
        <v/>
      </c>
    </row>
    <row r="639" spans="2:9" ht="15.75" thickBot="1" x14ac:dyDescent="0.3">
      <c r="B639" s="72" t="str">
        <f t="shared" ca="1" si="73"/>
        <v/>
      </c>
      <c r="C639" s="73" t="str">
        <f t="shared" ca="1" si="67"/>
        <v/>
      </c>
      <c r="D639" s="76" t="str">
        <f t="shared" ca="1" si="68"/>
        <v/>
      </c>
      <c r="E639" s="74">
        <f t="shared" ca="1" si="72"/>
        <v>0</v>
      </c>
      <c r="F639" s="76"/>
      <c r="G639" s="75" t="str">
        <f t="shared" ca="1" si="69"/>
        <v/>
      </c>
      <c r="H639" s="75" t="str">
        <f t="shared" ca="1" si="70"/>
        <v/>
      </c>
      <c r="I639" s="75" t="str">
        <f t="shared" ca="1" si="71"/>
        <v/>
      </c>
    </row>
    <row r="640" spans="2:9" ht="15.75" thickBot="1" x14ac:dyDescent="0.3">
      <c r="B640" s="72" t="str">
        <f t="shared" ca="1" si="73"/>
        <v/>
      </c>
      <c r="C640" s="73" t="str">
        <f t="shared" ca="1" si="67"/>
        <v/>
      </c>
      <c r="D640" s="76" t="str">
        <f t="shared" ca="1" si="68"/>
        <v/>
      </c>
      <c r="E640" s="74">
        <f t="shared" ca="1" si="72"/>
        <v>0</v>
      </c>
      <c r="F640" s="76"/>
      <c r="G640" s="75" t="str">
        <f t="shared" ca="1" si="69"/>
        <v/>
      </c>
      <c r="H640" s="75" t="str">
        <f t="shared" ca="1" si="70"/>
        <v/>
      </c>
      <c r="I640" s="75" t="str">
        <f t="shared" ca="1" si="71"/>
        <v/>
      </c>
    </row>
    <row r="641" spans="2:9" ht="15.75" thickBot="1" x14ac:dyDescent="0.3">
      <c r="B641" s="72" t="str">
        <f t="shared" ca="1" si="73"/>
        <v/>
      </c>
      <c r="C641" s="73" t="str">
        <f t="shared" ca="1" si="67"/>
        <v/>
      </c>
      <c r="D641" s="76" t="str">
        <f t="shared" ca="1" si="68"/>
        <v/>
      </c>
      <c r="E641" s="74">
        <f t="shared" ca="1" si="72"/>
        <v>0</v>
      </c>
      <c r="F641" s="76"/>
      <c r="G641" s="75" t="str">
        <f t="shared" ca="1" si="69"/>
        <v/>
      </c>
      <c r="H641" s="75" t="str">
        <f t="shared" ca="1" si="70"/>
        <v/>
      </c>
      <c r="I641" s="75" t="str">
        <f t="shared" ca="1" si="71"/>
        <v/>
      </c>
    </row>
    <row r="642" spans="2:9" ht="15.75" thickBot="1" x14ac:dyDescent="0.3">
      <c r="B642" s="72" t="str">
        <f t="shared" ca="1" si="73"/>
        <v/>
      </c>
      <c r="C642" s="73" t="str">
        <f t="shared" ca="1" si="67"/>
        <v/>
      </c>
      <c r="D642" s="76" t="str">
        <f t="shared" ca="1" si="68"/>
        <v/>
      </c>
      <c r="E642" s="74">
        <f t="shared" ca="1" si="72"/>
        <v>0</v>
      </c>
      <c r="F642" s="76"/>
      <c r="G642" s="75" t="str">
        <f t="shared" ca="1" si="69"/>
        <v/>
      </c>
      <c r="H642" s="75" t="str">
        <f t="shared" ca="1" si="70"/>
        <v/>
      </c>
      <c r="I642" s="75" t="str">
        <f t="shared" ca="1" si="71"/>
        <v/>
      </c>
    </row>
    <row r="643" spans="2:9" ht="15.75" thickBot="1" x14ac:dyDescent="0.3">
      <c r="B643" s="72" t="str">
        <f t="shared" ca="1" si="73"/>
        <v/>
      </c>
      <c r="C643" s="73" t="str">
        <f t="shared" ca="1" si="67"/>
        <v/>
      </c>
      <c r="D643" s="76" t="str">
        <f t="shared" ca="1" si="68"/>
        <v/>
      </c>
      <c r="E643" s="74">
        <f t="shared" ca="1" si="72"/>
        <v>0</v>
      </c>
      <c r="F643" s="76"/>
      <c r="G643" s="75" t="str">
        <f t="shared" ca="1" si="69"/>
        <v/>
      </c>
      <c r="H643" s="75" t="str">
        <f t="shared" ca="1" si="70"/>
        <v/>
      </c>
      <c r="I643" s="75" t="str">
        <f t="shared" ca="1" si="71"/>
        <v/>
      </c>
    </row>
    <row r="644" spans="2:9" ht="15.75" thickBot="1" x14ac:dyDescent="0.3">
      <c r="B644" s="72" t="str">
        <f t="shared" ca="1" si="73"/>
        <v/>
      </c>
      <c r="C644" s="73" t="str">
        <f t="shared" ca="1" si="67"/>
        <v/>
      </c>
      <c r="D644" s="76" t="str">
        <f t="shared" ca="1" si="68"/>
        <v/>
      </c>
      <c r="E644" s="74">
        <f t="shared" ca="1" si="72"/>
        <v>0</v>
      </c>
      <c r="F644" s="76"/>
      <c r="G644" s="75" t="str">
        <f t="shared" ca="1" si="69"/>
        <v/>
      </c>
      <c r="H644" s="75" t="str">
        <f t="shared" ca="1" si="70"/>
        <v/>
      </c>
      <c r="I644" s="75" t="str">
        <f t="shared" ca="1" si="71"/>
        <v/>
      </c>
    </row>
    <row r="645" spans="2:9" ht="15.75" thickBot="1" x14ac:dyDescent="0.3">
      <c r="B645" s="72" t="str">
        <f t="shared" ca="1" si="73"/>
        <v/>
      </c>
      <c r="C645" s="73" t="str">
        <f t="shared" ca="1" si="67"/>
        <v/>
      </c>
      <c r="D645" s="76" t="str">
        <f t="shared" ca="1" si="68"/>
        <v/>
      </c>
      <c r="E645" s="74">
        <f t="shared" ca="1" si="72"/>
        <v>0</v>
      </c>
      <c r="F645" s="76"/>
      <c r="G645" s="75" t="str">
        <f t="shared" ca="1" si="69"/>
        <v/>
      </c>
      <c r="H645" s="75" t="str">
        <f t="shared" ca="1" si="70"/>
        <v/>
      </c>
      <c r="I645" s="75" t="str">
        <f t="shared" ca="1" si="71"/>
        <v/>
      </c>
    </row>
    <row r="646" spans="2:9" ht="15.75" thickBot="1" x14ac:dyDescent="0.3">
      <c r="B646" s="72" t="str">
        <f t="shared" ca="1" si="73"/>
        <v/>
      </c>
      <c r="C646" s="73" t="str">
        <f t="shared" ca="1" si="67"/>
        <v/>
      </c>
      <c r="D646" s="76" t="str">
        <f t="shared" ca="1" si="68"/>
        <v/>
      </c>
      <c r="E646" s="74">
        <f t="shared" ca="1" si="72"/>
        <v>0</v>
      </c>
      <c r="F646" s="76"/>
      <c r="G646" s="75" t="str">
        <f t="shared" ca="1" si="69"/>
        <v/>
      </c>
      <c r="H646" s="75" t="str">
        <f t="shared" ca="1" si="70"/>
        <v/>
      </c>
      <c r="I646" s="75" t="str">
        <f t="shared" ca="1" si="71"/>
        <v/>
      </c>
    </row>
    <row r="647" spans="2:9" ht="15.75" thickBot="1" x14ac:dyDescent="0.3">
      <c r="B647" s="72" t="str">
        <f t="shared" ca="1" si="73"/>
        <v/>
      </c>
      <c r="C647" s="73" t="str">
        <f t="shared" ca="1" si="67"/>
        <v/>
      </c>
      <c r="D647" s="76" t="str">
        <f t="shared" ca="1" si="68"/>
        <v/>
      </c>
      <c r="E647" s="74">
        <f t="shared" ca="1" si="72"/>
        <v>0</v>
      </c>
      <c r="F647" s="76"/>
      <c r="G647" s="75" t="str">
        <f t="shared" ca="1" si="69"/>
        <v/>
      </c>
      <c r="H647" s="75" t="str">
        <f t="shared" ca="1" si="70"/>
        <v/>
      </c>
      <c r="I647" s="75" t="str">
        <f t="shared" ca="1" si="71"/>
        <v/>
      </c>
    </row>
    <row r="648" spans="2:9" ht="15.75" thickBot="1" x14ac:dyDescent="0.3">
      <c r="B648" s="72" t="str">
        <f t="shared" ca="1" si="73"/>
        <v/>
      </c>
      <c r="C648" s="73" t="str">
        <f t="shared" ca="1" si="67"/>
        <v/>
      </c>
      <c r="D648" s="76" t="str">
        <f t="shared" ca="1" si="68"/>
        <v/>
      </c>
      <c r="E648" s="74">
        <f t="shared" ca="1" si="72"/>
        <v>0</v>
      </c>
      <c r="F648" s="76"/>
      <c r="G648" s="75" t="str">
        <f t="shared" ca="1" si="69"/>
        <v/>
      </c>
      <c r="H648" s="75" t="str">
        <f t="shared" ca="1" si="70"/>
        <v/>
      </c>
      <c r="I648" s="75" t="str">
        <f t="shared" ca="1" si="71"/>
        <v/>
      </c>
    </row>
    <row r="649" spans="2:9" ht="15.75" thickBot="1" x14ac:dyDescent="0.3">
      <c r="B649" s="72" t="str">
        <f t="shared" ca="1" si="73"/>
        <v/>
      </c>
      <c r="C649" s="73" t="str">
        <f t="shared" ca="1" si="67"/>
        <v/>
      </c>
      <c r="D649" s="76" t="str">
        <f t="shared" ca="1" si="68"/>
        <v/>
      </c>
      <c r="E649" s="74">
        <f t="shared" ca="1" si="72"/>
        <v>0</v>
      </c>
      <c r="F649" s="76"/>
      <c r="G649" s="75" t="str">
        <f t="shared" ca="1" si="69"/>
        <v/>
      </c>
      <c r="H649" s="75" t="str">
        <f t="shared" ca="1" si="70"/>
        <v/>
      </c>
      <c r="I649" s="75" t="str">
        <f t="shared" ca="1" si="71"/>
        <v/>
      </c>
    </row>
    <row r="650" spans="2:9" ht="15.75" thickBot="1" x14ac:dyDescent="0.3">
      <c r="B650" s="72" t="str">
        <f t="shared" ca="1" si="73"/>
        <v/>
      </c>
      <c r="C650" s="73" t="str">
        <f t="shared" ca="1" si="67"/>
        <v/>
      </c>
      <c r="D650" s="76" t="str">
        <f t="shared" ca="1" si="68"/>
        <v/>
      </c>
      <c r="E650" s="74">
        <f t="shared" ca="1" si="72"/>
        <v>0</v>
      </c>
      <c r="F650" s="76"/>
      <c r="G650" s="75" t="str">
        <f t="shared" ca="1" si="69"/>
        <v/>
      </c>
      <c r="H650" s="75" t="str">
        <f t="shared" ca="1" si="70"/>
        <v/>
      </c>
      <c r="I650" s="75" t="str">
        <f t="shared" ca="1" si="71"/>
        <v/>
      </c>
    </row>
    <row r="651" spans="2:9" ht="15.75" thickBot="1" x14ac:dyDescent="0.3">
      <c r="B651" s="72" t="str">
        <f t="shared" ca="1" si="73"/>
        <v/>
      </c>
      <c r="C651" s="73" t="str">
        <f t="shared" ca="1" si="67"/>
        <v/>
      </c>
      <c r="D651" s="76" t="str">
        <f t="shared" ca="1" si="68"/>
        <v/>
      </c>
      <c r="E651" s="74">
        <f t="shared" ca="1" si="72"/>
        <v>0</v>
      </c>
      <c r="F651" s="76"/>
      <c r="G651" s="75" t="str">
        <f t="shared" ca="1" si="69"/>
        <v/>
      </c>
      <c r="H651" s="75" t="str">
        <f t="shared" ca="1" si="70"/>
        <v/>
      </c>
      <c r="I651" s="75" t="str">
        <f t="shared" ca="1" si="71"/>
        <v/>
      </c>
    </row>
    <row r="652" spans="2:9" ht="15.75" thickBot="1" x14ac:dyDescent="0.3">
      <c r="B652" s="72" t="str">
        <f t="shared" ca="1" si="73"/>
        <v/>
      </c>
      <c r="C652" s="73" t="str">
        <f t="shared" ca="1" si="67"/>
        <v/>
      </c>
      <c r="D652" s="76" t="str">
        <f t="shared" ca="1" si="68"/>
        <v/>
      </c>
      <c r="E652" s="74">
        <f t="shared" ca="1" si="72"/>
        <v>0</v>
      </c>
      <c r="F652" s="76"/>
      <c r="G652" s="75" t="str">
        <f t="shared" ca="1" si="69"/>
        <v/>
      </c>
      <c r="H652" s="75" t="str">
        <f t="shared" ca="1" si="70"/>
        <v/>
      </c>
      <c r="I652" s="75" t="str">
        <f t="shared" ca="1" si="71"/>
        <v/>
      </c>
    </row>
    <row r="653" spans="2:9" ht="15.75" thickBot="1" x14ac:dyDescent="0.3">
      <c r="B653" s="72" t="str">
        <f t="shared" ca="1" si="73"/>
        <v/>
      </c>
      <c r="C653" s="73" t="str">
        <f t="shared" ca="1" si="67"/>
        <v/>
      </c>
      <c r="D653" s="76" t="str">
        <f t="shared" ca="1" si="68"/>
        <v/>
      </c>
      <c r="E653" s="74">
        <f t="shared" ca="1" si="72"/>
        <v>0</v>
      </c>
      <c r="F653" s="76"/>
      <c r="G653" s="75" t="str">
        <f t="shared" ca="1" si="69"/>
        <v/>
      </c>
      <c r="H653" s="75" t="str">
        <f t="shared" ca="1" si="70"/>
        <v/>
      </c>
      <c r="I653" s="75" t="str">
        <f t="shared" ca="1" si="71"/>
        <v/>
      </c>
    </row>
    <row r="654" spans="2:9" ht="15.75" thickBot="1" x14ac:dyDescent="0.3">
      <c r="B654" s="72" t="str">
        <f t="shared" ca="1" si="73"/>
        <v/>
      </c>
      <c r="C654" s="73" t="str">
        <f t="shared" ca="1" si="67"/>
        <v/>
      </c>
      <c r="D654" s="76" t="str">
        <f t="shared" ca="1" si="68"/>
        <v/>
      </c>
      <c r="E654" s="74">
        <f t="shared" ca="1" si="72"/>
        <v>0</v>
      </c>
      <c r="F654" s="76"/>
      <c r="G654" s="75" t="str">
        <f t="shared" ca="1" si="69"/>
        <v/>
      </c>
      <c r="H654" s="75" t="str">
        <f t="shared" ca="1" si="70"/>
        <v/>
      </c>
      <c r="I654" s="75" t="str">
        <f t="shared" ca="1" si="71"/>
        <v/>
      </c>
    </row>
    <row r="655" spans="2:9" ht="15.75" thickBot="1" x14ac:dyDescent="0.3">
      <c r="B655" s="72" t="str">
        <f t="shared" ca="1" si="73"/>
        <v/>
      </c>
      <c r="C655" s="73" t="str">
        <f t="shared" ca="1" si="67"/>
        <v/>
      </c>
      <c r="D655" s="76" t="str">
        <f t="shared" ca="1" si="68"/>
        <v/>
      </c>
      <c r="E655" s="74">
        <f t="shared" ca="1" si="72"/>
        <v>0</v>
      </c>
      <c r="F655" s="76"/>
      <c r="G655" s="75" t="str">
        <f t="shared" ca="1" si="69"/>
        <v/>
      </c>
      <c r="H655" s="75" t="str">
        <f t="shared" ca="1" si="70"/>
        <v/>
      </c>
      <c r="I655" s="75" t="str">
        <f t="shared" ca="1" si="71"/>
        <v/>
      </c>
    </row>
    <row r="656" spans="2:9" ht="15.75" thickBot="1" x14ac:dyDescent="0.3">
      <c r="B656" s="72" t="str">
        <f t="shared" ca="1" si="73"/>
        <v/>
      </c>
      <c r="C656" s="73" t="str">
        <f t="shared" ca="1" si="67"/>
        <v/>
      </c>
      <c r="D656" s="76" t="str">
        <f t="shared" ca="1" si="68"/>
        <v/>
      </c>
      <c r="E656" s="74">
        <f t="shared" ca="1" si="72"/>
        <v>0</v>
      </c>
      <c r="F656" s="76"/>
      <c r="G656" s="75" t="str">
        <f t="shared" ca="1" si="69"/>
        <v/>
      </c>
      <c r="H656" s="75" t="str">
        <f t="shared" ca="1" si="70"/>
        <v/>
      </c>
      <c r="I656" s="75" t="str">
        <f t="shared" ca="1" si="71"/>
        <v/>
      </c>
    </row>
    <row r="657" spans="2:9" ht="15.75" thickBot="1" x14ac:dyDescent="0.3">
      <c r="B657" s="72" t="str">
        <f t="shared" ca="1" si="73"/>
        <v/>
      </c>
      <c r="C657" s="73" t="str">
        <f t="shared" ca="1" si="67"/>
        <v/>
      </c>
      <c r="D657" s="76" t="str">
        <f t="shared" ca="1" si="68"/>
        <v/>
      </c>
      <c r="E657" s="74">
        <f t="shared" ca="1" si="72"/>
        <v>0</v>
      </c>
      <c r="F657" s="76"/>
      <c r="G657" s="75" t="str">
        <f t="shared" ca="1" si="69"/>
        <v/>
      </c>
      <c r="H657" s="75" t="str">
        <f t="shared" ca="1" si="70"/>
        <v/>
      </c>
      <c r="I657" s="75" t="str">
        <f t="shared" ca="1" si="71"/>
        <v/>
      </c>
    </row>
    <row r="658" spans="2:9" ht="15.75" thickBot="1" x14ac:dyDescent="0.3">
      <c r="B658" s="72" t="str">
        <f t="shared" ca="1" si="73"/>
        <v/>
      </c>
      <c r="C658" s="73" t="str">
        <f t="shared" ca="1" si="67"/>
        <v/>
      </c>
      <c r="D658" s="76" t="str">
        <f t="shared" ca="1" si="68"/>
        <v/>
      </c>
      <c r="E658" s="74">
        <f t="shared" ca="1" si="72"/>
        <v>0</v>
      </c>
      <c r="F658" s="76"/>
      <c r="G658" s="75" t="str">
        <f t="shared" ca="1" si="69"/>
        <v/>
      </c>
      <c r="H658" s="75" t="str">
        <f t="shared" ca="1" si="70"/>
        <v/>
      </c>
      <c r="I658" s="75" t="str">
        <f t="shared" ca="1" si="71"/>
        <v/>
      </c>
    </row>
    <row r="659" spans="2:9" ht="15.75" thickBot="1" x14ac:dyDescent="0.3">
      <c r="B659" s="72" t="str">
        <f t="shared" ca="1" si="73"/>
        <v/>
      </c>
      <c r="C659" s="73" t="str">
        <f t="shared" ca="1" si="67"/>
        <v/>
      </c>
      <c r="D659" s="76" t="str">
        <f t="shared" ca="1" si="68"/>
        <v/>
      </c>
      <c r="E659" s="74">
        <f t="shared" ca="1" si="72"/>
        <v>0</v>
      </c>
      <c r="F659" s="76"/>
      <c r="G659" s="75" t="str">
        <f t="shared" ca="1" si="69"/>
        <v/>
      </c>
      <c r="H659" s="75" t="str">
        <f t="shared" ca="1" si="70"/>
        <v/>
      </c>
      <c r="I659" s="75" t="str">
        <f t="shared" ca="1" si="71"/>
        <v/>
      </c>
    </row>
    <row r="660" spans="2:9" ht="15.75" thickBot="1" x14ac:dyDescent="0.3">
      <c r="B660" s="72" t="str">
        <f t="shared" ca="1" si="73"/>
        <v/>
      </c>
      <c r="C660" s="73" t="str">
        <f t="shared" ca="1" si="67"/>
        <v/>
      </c>
      <c r="D660" s="76" t="str">
        <f t="shared" ca="1" si="68"/>
        <v/>
      </c>
      <c r="E660" s="74">
        <f t="shared" ca="1" si="72"/>
        <v>0</v>
      </c>
      <c r="F660" s="76"/>
      <c r="G660" s="75" t="str">
        <f t="shared" ca="1" si="69"/>
        <v/>
      </c>
      <c r="H660" s="75" t="str">
        <f t="shared" ca="1" si="70"/>
        <v/>
      </c>
      <c r="I660" s="75" t="str">
        <f t="shared" ca="1" si="71"/>
        <v/>
      </c>
    </row>
    <row r="661" spans="2:9" ht="15.75" thickBot="1" x14ac:dyDescent="0.3">
      <c r="B661" s="72" t="str">
        <f t="shared" ca="1" si="73"/>
        <v/>
      </c>
      <c r="C661" s="73" t="str">
        <f t="shared" ca="1" si="67"/>
        <v/>
      </c>
      <c r="D661" s="76" t="str">
        <f t="shared" ca="1" si="68"/>
        <v/>
      </c>
      <c r="E661" s="74">
        <f t="shared" ca="1" si="72"/>
        <v>0</v>
      </c>
      <c r="F661" s="76"/>
      <c r="G661" s="75" t="str">
        <f t="shared" ca="1" si="69"/>
        <v/>
      </c>
      <c r="H661" s="75" t="str">
        <f t="shared" ca="1" si="70"/>
        <v/>
      </c>
      <c r="I661" s="75" t="str">
        <f t="shared" ca="1" si="71"/>
        <v/>
      </c>
    </row>
    <row r="662" spans="2:9" ht="15.75" thickBot="1" x14ac:dyDescent="0.3">
      <c r="B662" s="72" t="str">
        <f t="shared" ca="1" si="73"/>
        <v/>
      </c>
      <c r="C662" s="73" t="str">
        <f t="shared" ca="1" si="67"/>
        <v/>
      </c>
      <c r="D662" s="76" t="str">
        <f t="shared" ca="1" si="68"/>
        <v/>
      </c>
      <c r="E662" s="74">
        <f t="shared" ca="1" si="72"/>
        <v>0</v>
      </c>
      <c r="F662" s="76"/>
      <c r="G662" s="75" t="str">
        <f t="shared" ca="1" si="69"/>
        <v/>
      </c>
      <c r="H662" s="75" t="str">
        <f t="shared" ca="1" si="70"/>
        <v/>
      </c>
      <c r="I662" s="75" t="str">
        <f t="shared" ca="1" si="71"/>
        <v/>
      </c>
    </row>
    <row r="663" spans="2:9" ht="15.75" thickBot="1" x14ac:dyDescent="0.3">
      <c r="B663" s="72" t="str">
        <f t="shared" ca="1" si="73"/>
        <v/>
      </c>
      <c r="C663" s="73" t="str">
        <f t="shared" ca="1" si="67"/>
        <v/>
      </c>
      <c r="D663" s="76" t="str">
        <f t="shared" ca="1" si="68"/>
        <v/>
      </c>
      <c r="E663" s="74">
        <f t="shared" ca="1" si="72"/>
        <v>0</v>
      </c>
      <c r="F663" s="76"/>
      <c r="G663" s="75" t="str">
        <f t="shared" ca="1" si="69"/>
        <v/>
      </c>
      <c r="H663" s="75" t="str">
        <f t="shared" ca="1" si="70"/>
        <v/>
      </c>
      <c r="I663" s="75" t="str">
        <f t="shared" ca="1" si="71"/>
        <v/>
      </c>
    </row>
    <row r="664" spans="2:9" ht="15.75" thickBot="1" x14ac:dyDescent="0.3">
      <c r="B664" s="72" t="str">
        <f t="shared" ca="1" si="73"/>
        <v/>
      </c>
      <c r="C664" s="73" t="str">
        <f t="shared" ref="C664:C727" ca="1" si="74">IF($E$10="End of the Period",IF(B664="","",IF(OR(payment_frequency="Weekly",payment_frequency="Bi-weekly",payment_frequency="Semi-monthly"),first_payment_date+B664*VLOOKUP(payment_frequency,periodic_table,2,0),EDATE(first_payment_date,B664*VLOOKUP(payment_frequency,periodic_table,2,0)))),IF(B664="","",IF(OR(payment_frequency="Weekly",payment_frequency="Bi-weekly",payment_frequency="Semi-monthly"),first_payment_date+(B664-1)*VLOOKUP(payment_frequency,periodic_table,2,0),EDATE(first_payment_date,(B664-1)*VLOOKUP(payment_frequency,periodic_table,2,0)))))</f>
        <v/>
      </c>
      <c r="D664" s="76" t="str">
        <f t="shared" ref="D664:D727" ca="1" si="75">IF(B664="","",IF(I663&lt;payment,I663*(1+rate),payment))</f>
        <v/>
      </c>
      <c r="E664" s="74">
        <f t="shared" ca="1" si="72"/>
        <v>0</v>
      </c>
      <c r="F664" s="76"/>
      <c r="G664" s="75" t="str">
        <f t="shared" ref="G664:G727" ca="1" si="76">IF(AND(payment_type=1,B664=1),0,IF(B664="","",I663*rate))</f>
        <v/>
      </c>
      <c r="H664" s="75" t="str">
        <f t="shared" ca="1" si="70"/>
        <v/>
      </c>
      <c r="I664" s="75" t="str">
        <f t="shared" ca="1" si="71"/>
        <v/>
      </c>
    </row>
    <row r="665" spans="2:9" ht="15.75" thickBot="1" x14ac:dyDescent="0.3">
      <c r="B665" s="72" t="str">
        <f t="shared" ca="1" si="73"/>
        <v/>
      </c>
      <c r="C665" s="73" t="str">
        <f t="shared" ca="1" si="74"/>
        <v/>
      </c>
      <c r="D665" s="76" t="str">
        <f t="shared" ca="1" si="75"/>
        <v/>
      </c>
      <c r="E665" s="74">
        <f t="shared" ca="1" si="72"/>
        <v>0</v>
      </c>
      <c r="F665" s="76"/>
      <c r="G665" s="75" t="str">
        <f t="shared" ca="1" si="76"/>
        <v/>
      </c>
      <c r="H665" s="75" t="str">
        <f t="shared" ref="H665:H728" ca="1" si="77">IF(B665="","",D665-G665+E665+F665)</f>
        <v/>
      </c>
      <c r="I665" s="75" t="str">
        <f t="shared" ref="I665:I728" ca="1" si="78">IFERROR(IF(H665&lt;=0,"",I664-H665),"")</f>
        <v/>
      </c>
    </row>
    <row r="666" spans="2:9" ht="15.75" thickBot="1" x14ac:dyDescent="0.3">
      <c r="B666" s="72" t="str">
        <f t="shared" ca="1" si="73"/>
        <v/>
      </c>
      <c r="C666" s="73" t="str">
        <f t="shared" ca="1" si="74"/>
        <v/>
      </c>
      <c r="D666" s="76" t="str">
        <f t="shared" ca="1" si="75"/>
        <v/>
      </c>
      <c r="E666" s="74">
        <f t="shared" ca="1" si="72"/>
        <v>0</v>
      </c>
      <c r="F666" s="76"/>
      <c r="G666" s="75" t="str">
        <f t="shared" ca="1" si="76"/>
        <v/>
      </c>
      <c r="H666" s="75" t="str">
        <f t="shared" ca="1" si="77"/>
        <v/>
      </c>
      <c r="I666" s="75" t="str">
        <f t="shared" ca="1" si="78"/>
        <v/>
      </c>
    </row>
    <row r="667" spans="2:9" ht="15.75" thickBot="1" x14ac:dyDescent="0.3">
      <c r="B667" s="72" t="str">
        <f t="shared" ca="1" si="73"/>
        <v/>
      </c>
      <c r="C667" s="73" t="str">
        <f t="shared" ca="1" si="74"/>
        <v/>
      </c>
      <c r="D667" s="76" t="str">
        <f t="shared" ca="1" si="75"/>
        <v/>
      </c>
      <c r="E667" s="74">
        <f t="shared" ca="1" si="72"/>
        <v>0</v>
      </c>
      <c r="F667" s="76"/>
      <c r="G667" s="75" t="str">
        <f t="shared" ca="1" si="76"/>
        <v/>
      </c>
      <c r="H667" s="75" t="str">
        <f t="shared" ca="1" si="77"/>
        <v/>
      </c>
      <c r="I667" s="75" t="str">
        <f t="shared" ca="1" si="78"/>
        <v/>
      </c>
    </row>
    <row r="668" spans="2:9" ht="15.75" thickBot="1" x14ac:dyDescent="0.3">
      <c r="B668" s="72" t="str">
        <f t="shared" ca="1" si="73"/>
        <v/>
      </c>
      <c r="C668" s="73" t="str">
        <f t="shared" ca="1" si="74"/>
        <v/>
      </c>
      <c r="D668" s="76" t="str">
        <f t="shared" ca="1" si="75"/>
        <v/>
      </c>
      <c r="E668" s="74">
        <f t="shared" ca="1" si="72"/>
        <v>0</v>
      </c>
      <c r="F668" s="76"/>
      <c r="G668" s="75" t="str">
        <f t="shared" ca="1" si="76"/>
        <v/>
      </c>
      <c r="H668" s="75" t="str">
        <f t="shared" ca="1" si="77"/>
        <v/>
      </c>
      <c r="I668" s="75" t="str">
        <f t="shared" ca="1" si="78"/>
        <v/>
      </c>
    </row>
    <row r="669" spans="2:9" ht="15.75" thickBot="1" x14ac:dyDescent="0.3">
      <c r="B669" s="72" t="str">
        <f t="shared" ca="1" si="73"/>
        <v/>
      </c>
      <c r="C669" s="73" t="str">
        <f t="shared" ca="1" si="74"/>
        <v/>
      </c>
      <c r="D669" s="76" t="str">
        <f t="shared" ca="1" si="75"/>
        <v/>
      </c>
      <c r="E669" s="74">
        <f t="shared" ca="1" si="72"/>
        <v>0</v>
      </c>
      <c r="F669" s="76"/>
      <c r="G669" s="75" t="str">
        <f t="shared" ca="1" si="76"/>
        <v/>
      </c>
      <c r="H669" s="75" t="str">
        <f t="shared" ca="1" si="77"/>
        <v/>
      </c>
      <c r="I669" s="75" t="str">
        <f t="shared" ca="1" si="78"/>
        <v/>
      </c>
    </row>
    <row r="670" spans="2:9" ht="15.75" thickBot="1" x14ac:dyDescent="0.3">
      <c r="B670" s="72" t="str">
        <f t="shared" ca="1" si="73"/>
        <v/>
      </c>
      <c r="C670" s="73" t="str">
        <f t="shared" ca="1" si="74"/>
        <v/>
      </c>
      <c r="D670" s="76" t="str">
        <f t="shared" ca="1" si="75"/>
        <v/>
      </c>
      <c r="E670" s="74">
        <f t="shared" ca="1" si="72"/>
        <v>0</v>
      </c>
      <c r="F670" s="76"/>
      <c r="G670" s="75" t="str">
        <f t="shared" ca="1" si="76"/>
        <v/>
      </c>
      <c r="H670" s="75" t="str">
        <f t="shared" ca="1" si="77"/>
        <v/>
      </c>
      <c r="I670" s="75" t="str">
        <f t="shared" ca="1" si="78"/>
        <v/>
      </c>
    </row>
    <row r="671" spans="2:9" ht="15.75" thickBot="1" x14ac:dyDescent="0.3">
      <c r="B671" s="72" t="str">
        <f t="shared" ca="1" si="73"/>
        <v/>
      </c>
      <c r="C671" s="73" t="str">
        <f t="shared" ca="1" si="74"/>
        <v/>
      </c>
      <c r="D671" s="76" t="str">
        <f t="shared" ca="1" si="75"/>
        <v/>
      </c>
      <c r="E671" s="74">
        <f t="shared" ca="1" si="72"/>
        <v>0</v>
      </c>
      <c r="F671" s="76"/>
      <c r="G671" s="75" t="str">
        <f t="shared" ca="1" si="76"/>
        <v/>
      </c>
      <c r="H671" s="75" t="str">
        <f t="shared" ca="1" si="77"/>
        <v/>
      </c>
      <c r="I671" s="75" t="str">
        <f t="shared" ca="1" si="78"/>
        <v/>
      </c>
    </row>
    <row r="672" spans="2:9" ht="15.75" thickBot="1" x14ac:dyDescent="0.3">
      <c r="B672" s="72" t="str">
        <f t="shared" ca="1" si="73"/>
        <v/>
      </c>
      <c r="C672" s="73" t="str">
        <f t="shared" ca="1" si="74"/>
        <v/>
      </c>
      <c r="D672" s="76" t="str">
        <f t="shared" ca="1" si="75"/>
        <v/>
      </c>
      <c r="E672" s="74">
        <f t="shared" ca="1" si="72"/>
        <v>0</v>
      </c>
      <c r="F672" s="76"/>
      <c r="G672" s="75" t="str">
        <f t="shared" ca="1" si="76"/>
        <v/>
      </c>
      <c r="H672" s="75" t="str">
        <f t="shared" ca="1" si="77"/>
        <v/>
      </c>
      <c r="I672" s="75" t="str">
        <f t="shared" ca="1" si="78"/>
        <v/>
      </c>
    </row>
    <row r="673" spans="2:9" ht="15.75" thickBot="1" x14ac:dyDescent="0.3">
      <c r="B673" s="72" t="str">
        <f t="shared" ca="1" si="73"/>
        <v/>
      </c>
      <c r="C673" s="73" t="str">
        <f t="shared" ca="1" si="74"/>
        <v/>
      </c>
      <c r="D673" s="76" t="str">
        <f t="shared" ca="1" si="75"/>
        <v/>
      </c>
      <c r="E673" s="74">
        <f t="shared" ca="1" si="72"/>
        <v>0</v>
      </c>
      <c r="F673" s="76"/>
      <c r="G673" s="75" t="str">
        <f t="shared" ca="1" si="76"/>
        <v/>
      </c>
      <c r="H673" s="75" t="str">
        <f t="shared" ca="1" si="77"/>
        <v/>
      </c>
      <c r="I673" s="75" t="str">
        <f t="shared" ca="1" si="78"/>
        <v/>
      </c>
    </row>
    <row r="674" spans="2:9" ht="15.75" thickBot="1" x14ac:dyDescent="0.3">
      <c r="B674" s="72" t="str">
        <f t="shared" ca="1" si="73"/>
        <v/>
      </c>
      <c r="C674" s="73" t="str">
        <f t="shared" ca="1" si="74"/>
        <v/>
      </c>
      <c r="D674" s="76" t="str">
        <f t="shared" ca="1" si="75"/>
        <v/>
      </c>
      <c r="E674" s="74">
        <f t="shared" ca="1" si="72"/>
        <v>0</v>
      </c>
      <c r="F674" s="76"/>
      <c r="G674" s="75" t="str">
        <f t="shared" ca="1" si="76"/>
        <v/>
      </c>
      <c r="H674" s="75" t="str">
        <f t="shared" ca="1" si="77"/>
        <v/>
      </c>
      <c r="I674" s="75" t="str">
        <f t="shared" ca="1" si="78"/>
        <v/>
      </c>
    </row>
    <row r="675" spans="2:9" ht="15.75" thickBot="1" x14ac:dyDescent="0.3">
      <c r="B675" s="72" t="str">
        <f t="shared" ca="1" si="73"/>
        <v/>
      </c>
      <c r="C675" s="73" t="str">
        <f t="shared" ca="1" si="74"/>
        <v/>
      </c>
      <c r="D675" s="76" t="str">
        <f t="shared" ca="1" si="75"/>
        <v/>
      </c>
      <c r="E675" s="74">
        <f t="shared" ca="1" si="72"/>
        <v>0</v>
      </c>
      <c r="F675" s="76"/>
      <c r="G675" s="75" t="str">
        <f t="shared" ca="1" si="76"/>
        <v/>
      </c>
      <c r="H675" s="75" t="str">
        <f t="shared" ca="1" si="77"/>
        <v/>
      </c>
      <c r="I675" s="75" t="str">
        <f t="shared" ca="1" si="78"/>
        <v/>
      </c>
    </row>
    <row r="676" spans="2:9" ht="15.75" thickBot="1" x14ac:dyDescent="0.3">
      <c r="B676" s="72" t="str">
        <f t="shared" ca="1" si="73"/>
        <v/>
      </c>
      <c r="C676" s="73" t="str">
        <f t="shared" ca="1" si="74"/>
        <v/>
      </c>
      <c r="D676" s="76" t="str">
        <f t="shared" ca="1" si="75"/>
        <v/>
      </c>
      <c r="E676" s="74">
        <f t="shared" ref="E676:E739" ca="1" si="79">IFERROR(IF(I675-D676&lt;$E$13,0,IF(B676=$I$17,$E$13,IF(B676&lt;$I$17,0,IF(MOD(B676-$I$17,$E$18)=0,$E$13,0)))),0)</f>
        <v>0</v>
      </c>
      <c r="F676" s="76"/>
      <c r="G676" s="75" t="str">
        <f t="shared" ca="1" si="76"/>
        <v/>
      </c>
      <c r="H676" s="75" t="str">
        <f t="shared" ca="1" si="77"/>
        <v/>
      </c>
      <c r="I676" s="75" t="str">
        <f t="shared" ca="1" si="78"/>
        <v/>
      </c>
    </row>
    <row r="677" spans="2:9" ht="15.75" thickBot="1" x14ac:dyDescent="0.3">
      <c r="B677" s="72" t="str">
        <f t="shared" ca="1" si="73"/>
        <v/>
      </c>
      <c r="C677" s="73" t="str">
        <f t="shared" ca="1" si="74"/>
        <v/>
      </c>
      <c r="D677" s="76" t="str">
        <f t="shared" ca="1" si="75"/>
        <v/>
      </c>
      <c r="E677" s="74">
        <f t="shared" ca="1" si="79"/>
        <v>0</v>
      </c>
      <c r="F677" s="76"/>
      <c r="G677" s="75" t="str">
        <f t="shared" ca="1" si="76"/>
        <v/>
      </c>
      <c r="H677" s="75" t="str">
        <f t="shared" ca="1" si="77"/>
        <v/>
      </c>
      <c r="I677" s="75" t="str">
        <f t="shared" ca="1" si="78"/>
        <v/>
      </c>
    </row>
    <row r="678" spans="2:9" ht="15.75" thickBot="1" x14ac:dyDescent="0.3">
      <c r="B678" s="72" t="str">
        <f t="shared" ca="1" si="73"/>
        <v/>
      </c>
      <c r="C678" s="73" t="str">
        <f t="shared" ca="1" si="74"/>
        <v/>
      </c>
      <c r="D678" s="76" t="str">
        <f t="shared" ca="1" si="75"/>
        <v/>
      </c>
      <c r="E678" s="74">
        <f t="shared" ca="1" si="79"/>
        <v>0</v>
      </c>
      <c r="F678" s="76"/>
      <c r="G678" s="75" t="str">
        <f t="shared" ca="1" si="76"/>
        <v/>
      </c>
      <c r="H678" s="75" t="str">
        <f t="shared" ca="1" si="77"/>
        <v/>
      </c>
      <c r="I678" s="75" t="str">
        <f t="shared" ca="1" si="78"/>
        <v/>
      </c>
    </row>
    <row r="679" spans="2:9" ht="15.75" thickBot="1" x14ac:dyDescent="0.3">
      <c r="B679" s="72" t="str">
        <f t="shared" ca="1" si="73"/>
        <v/>
      </c>
      <c r="C679" s="73" t="str">
        <f t="shared" ca="1" si="74"/>
        <v/>
      </c>
      <c r="D679" s="76" t="str">
        <f t="shared" ca="1" si="75"/>
        <v/>
      </c>
      <c r="E679" s="74">
        <f t="shared" ca="1" si="79"/>
        <v>0</v>
      </c>
      <c r="F679" s="76"/>
      <c r="G679" s="75" t="str">
        <f t="shared" ca="1" si="76"/>
        <v/>
      </c>
      <c r="H679" s="75" t="str">
        <f t="shared" ca="1" si="77"/>
        <v/>
      </c>
      <c r="I679" s="75" t="str">
        <f t="shared" ca="1" si="78"/>
        <v/>
      </c>
    </row>
    <row r="680" spans="2:9" ht="15.75" thickBot="1" x14ac:dyDescent="0.3">
      <c r="B680" s="72" t="str">
        <f t="shared" ca="1" si="73"/>
        <v/>
      </c>
      <c r="C680" s="73" t="str">
        <f t="shared" ca="1" si="74"/>
        <v/>
      </c>
      <c r="D680" s="76" t="str">
        <f t="shared" ca="1" si="75"/>
        <v/>
      </c>
      <c r="E680" s="74">
        <f t="shared" ca="1" si="79"/>
        <v>0</v>
      </c>
      <c r="F680" s="76"/>
      <c r="G680" s="75" t="str">
        <f t="shared" ca="1" si="76"/>
        <v/>
      </c>
      <c r="H680" s="75" t="str">
        <f t="shared" ca="1" si="77"/>
        <v/>
      </c>
      <c r="I680" s="75" t="str">
        <f t="shared" ca="1" si="78"/>
        <v/>
      </c>
    </row>
    <row r="681" spans="2:9" ht="15.75" thickBot="1" x14ac:dyDescent="0.3">
      <c r="B681" s="72" t="str">
        <f t="shared" ca="1" si="73"/>
        <v/>
      </c>
      <c r="C681" s="73" t="str">
        <f t="shared" ca="1" si="74"/>
        <v/>
      </c>
      <c r="D681" s="76" t="str">
        <f t="shared" ca="1" si="75"/>
        <v/>
      </c>
      <c r="E681" s="74">
        <f t="shared" ca="1" si="79"/>
        <v>0</v>
      </c>
      <c r="F681" s="76"/>
      <c r="G681" s="75" t="str">
        <f t="shared" ca="1" si="76"/>
        <v/>
      </c>
      <c r="H681" s="75" t="str">
        <f t="shared" ca="1" si="77"/>
        <v/>
      </c>
      <c r="I681" s="75" t="str">
        <f t="shared" ca="1" si="78"/>
        <v/>
      </c>
    </row>
    <row r="682" spans="2:9" ht="15.75" thickBot="1" x14ac:dyDescent="0.3">
      <c r="B682" s="72" t="str">
        <f t="shared" ca="1" si="73"/>
        <v/>
      </c>
      <c r="C682" s="73" t="str">
        <f t="shared" ca="1" si="74"/>
        <v/>
      </c>
      <c r="D682" s="76" t="str">
        <f t="shared" ca="1" si="75"/>
        <v/>
      </c>
      <c r="E682" s="74">
        <f t="shared" ca="1" si="79"/>
        <v>0</v>
      </c>
      <c r="F682" s="76"/>
      <c r="G682" s="75" t="str">
        <f t="shared" ca="1" si="76"/>
        <v/>
      </c>
      <c r="H682" s="75" t="str">
        <f t="shared" ca="1" si="77"/>
        <v/>
      </c>
      <c r="I682" s="75" t="str">
        <f t="shared" ca="1" si="78"/>
        <v/>
      </c>
    </row>
    <row r="683" spans="2:9" ht="15.75" thickBot="1" x14ac:dyDescent="0.3">
      <c r="B683" s="72" t="str">
        <f t="shared" ca="1" si="73"/>
        <v/>
      </c>
      <c r="C683" s="73" t="str">
        <f t="shared" ca="1" si="74"/>
        <v/>
      </c>
      <c r="D683" s="76" t="str">
        <f t="shared" ca="1" si="75"/>
        <v/>
      </c>
      <c r="E683" s="74">
        <f t="shared" ca="1" si="79"/>
        <v>0</v>
      </c>
      <c r="F683" s="76"/>
      <c r="G683" s="75" t="str">
        <f t="shared" ca="1" si="76"/>
        <v/>
      </c>
      <c r="H683" s="75" t="str">
        <f t="shared" ca="1" si="77"/>
        <v/>
      </c>
      <c r="I683" s="75" t="str">
        <f t="shared" ca="1" si="78"/>
        <v/>
      </c>
    </row>
    <row r="684" spans="2:9" ht="15.75" thickBot="1" x14ac:dyDescent="0.3">
      <c r="B684" s="72" t="str">
        <f t="shared" ca="1" si="73"/>
        <v/>
      </c>
      <c r="C684" s="73" t="str">
        <f t="shared" ca="1" si="74"/>
        <v/>
      </c>
      <c r="D684" s="76" t="str">
        <f t="shared" ca="1" si="75"/>
        <v/>
      </c>
      <c r="E684" s="74">
        <f t="shared" ca="1" si="79"/>
        <v>0</v>
      </c>
      <c r="F684" s="76"/>
      <c r="G684" s="75" t="str">
        <f t="shared" ca="1" si="76"/>
        <v/>
      </c>
      <c r="H684" s="75" t="str">
        <f t="shared" ca="1" si="77"/>
        <v/>
      </c>
      <c r="I684" s="75" t="str">
        <f t="shared" ca="1" si="78"/>
        <v/>
      </c>
    </row>
    <row r="685" spans="2:9" ht="15.75" thickBot="1" x14ac:dyDescent="0.3">
      <c r="B685" s="72" t="str">
        <f t="shared" ca="1" si="73"/>
        <v/>
      </c>
      <c r="C685" s="73" t="str">
        <f t="shared" ca="1" si="74"/>
        <v/>
      </c>
      <c r="D685" s="76" t="str">
        <f t="shared" ca="1" si="75"/>
        <v/>
      </c>
      <c r="E685" s="74">
        <f t="shared" ca="1" si="79"/>
        <v>0</v>
      </c>
      <c r="F685" s="76"/>
      <c r="G685" s="75" t="str">
        <f t="shared" ca="1" si="76"/>
        <v/>
      </c>
      <c r="H685" s="75" t="str">
        <f t="shared" ca="1" si="77"/>
        <v/>
      </c>
      <c r="I685" s="75" t="str">
        <f t="shared" ca="1" si="78"/>
        <v/>
      </c>
    </row>
    <row r="686" spans="2:9" ht="15.75" thickBot="1" x14ac:dyDescent="0.3">
      <c r="B686" s="72" t="str">
        <f t="shared" ca="1" si="73"/>
        <v/>
      </c>
      <c r="C686" s="73" t="str">
        <f t="shared" ca="1" si="74"/>
        <v/>
      </c>
      <c r="D686" s="76" t="str">
        <f t="shared" ca="1" si="75"/>
        <v/>
      </c>
      <c r="E686" s="74">
        <f t="shared" ca="1" si="79"/>
        <v>0</v>
      </c>
      <c r="F686" s="76"/>
      <c r="G686" s="75" t="str">
        <f t="shared" ca="1" si="76"/>
        <v/>
      </c>
      <c r="H686" s="75" t="str">
        <f t="shared" ca="1" si="77"/>
        <v/>
      </c>
      <c r="I686" s="75" t="str">
        <f t="shared" ca="1" si="78"/>
        <v/>
      </c>
    </row>
    <row r="687" spans="2:9" ht="15.75" thickBot="1" x14ac:dyDescent="0.3">
      <c r="B687" s="72" t="str">
        <f t="shared" ref="B687:B750" ca="1" si="80">IFERROR(IF(I686&lt;=0,"",B686+1),"")</f>
        <v/>
      </c>
      <c r="C687" s="73" t="str">
        <f t="shared" ca="1" si="74"/>
        <v/>
      </c>
      <c r="D687" s="76" t="str">
        <f t="shared" ca="1" si="75"/>
        <v/>
      </c>
      <c r="E687" s="74">
        <f t="shared" ca="1" si="79"/>
        <v>0</v>
      </c>
      <c r="F687" s="76"/>
      <c r="G687" s="75" t="str">
        <f t="shared" ca="1" si="76"/>
        <v/>
      </c>
      <c r="H687" s="75" t="str">
        <f t="shared" ca="1" si="77"/>
        <v/>
      </c>
      <c r="I687" s="75" t="str">
        <f t="shared" ca="1" si="78"/>
        <v/>
      </c>
    </row>
    <row r="688" spans="2:9" ht="15.75" thickBot="1" x14ac:dyDescent="0.3">
      <c r="B688" s="72" t="str">
        <f t="shared" ca="1" si="80"/>
        <v/>
      </c>
      <c r="C688" s="73" t="str">
        <f t="shared" ca="1" si="74"/>
        <v/>
      </c>
      <c r="D688" s="76" t="str">
        <f t="shared" ca="1" si="75"/>
        <v/>
      </c>
      <c r="E688" s="74">
        <f t="shared" ca="1" si="79"/>
        <v>0</v>
      </c>
      <c r="F688" s="76"/>
      <c r="G688" s="75" t="str">
        <f t="shared" ca="1" si="76"/>
        <v/>
      </c>
      <c r="H688" s="75" t="str">
        <f t="shared" ca="1" si="77"/>
        <v/>
      </c>
      <c r="I688" s="75" t="str">
        <f t="shared" ca="1" si="78"/>
        <v/>
      </c>
    </row>
    <row r="689" spans="2:9" ht="15.75" thickBot="1" x14ac:dyDescent="0.3">
      <c r="B689" s="72" t="str">
        <f t="shared" ca="1" si="80"/>
        <v/>
      </c>
      <c r="C689" s="73" t="str">
        <f t="shared" ca="1" si="74"/>
        <v/>
      </c>
      <c r="D689" s="76" t="str">
        <f t="shared" ca="1" si="75"/>
        <v/>
      </c>
      <c r="E689" s="74">
        <f t="shared" ca="1" si="79"/>
        <v>0</v>
      </c>
      <c r="F689" s="76"/>
      <c r="G689" s="75" t="str">
        <f t="shared" ca="1" si="76"/>
        <v/>
      </c>
      <c r="H689" s="75" t="str">
        <f t="shared" ca="1" si="77"/>
        <v/>
      </c>
      <c r="I689" s="75" t="str">
        <f t="shared" ca="1" si="78"/>
        <v/>
      </c>
    </row>
    <row r="690" spans="2:9" ht="15.75" thickBot="1" x14ac:dyDescent="0.3">
      <c r="B690" s="72" t="str">
        <f t="shared" ca="1" si="80"/>
        <v/>
      </c>
      <c r="C690" s="73" t="str">
        <f t="shared" ca="1" si="74"/>
        <v/>
      </c>
      <c r="D690" s="76" t="str">
        <f t="shared" ca="1" si="75"/>
        <v/>
      </c>
      <c r="E690" s="74">
        <f t="shared" ca="1" si="79"/>
        <v>0</v>
      </c>
      <c r="F690" s="76"/>
      <c r="G690" s="75" t="str">
        <f t="shared" ca="1" si="76"/>
        <v/>
      </c>
      <c r="H690" s="75" t="str">
        <f t="shared" ca="1" si="77"/>
        <v/>
      </c>
      <c r="I690" s="75" t="str">
        <f t="shared" ca="1" si="78"/>
        <v/>
      </c>
    </row>
    <row r="691" spans="2:9" ht="15.75" thickBot="1" x14ac:dyDescent="0.3">
      <c r="B691" s="72" t="str">
        <f t="shared" ca="1" si="80"/>
        <v/>
      </c>
      <c r="C691" s="73" t="str">
        <f t="shared" ca="1" si="74"/>
        <v/>
      </c>
      <c r="D691" s="76" t="str">
        <f t="shared" ca="1" si="75"/>
        <v/>
      </c>
      <c r="E691" s="74">
        <f t="shared" ca="1" si="79"/>
        <v>0</v>
      </c>
      <c r="F691" s="76"/>
      <c r="G691" s="75" t="str">
        <f t="shared" ca="1" si="76"/>
        <v/>
      </c>
      <c r="H691" s="75" t="str">
        <f t="shared" ca="1" si="77"/>
        <v/>
      </c>
      <c r="I691" s="75" t="str">
        <f t="shared" ca="1" si="78"/>
        <v/>
      </c>
    </row>
    <row r="692" spans="2:9" ht="15.75" thickBot="1" x14ac:dyDescent="0.3">
      <c r="B692" s="72" t="str">
        <f t="shared" ca="1" si="80"/>
        <v/>
      </c>
      <c r="C692" s="73" t="str">
        <f t="shared" ca="1" si="74"/>
        <v/>
      </c>
      <c r="D692" s="76" t="str">
        <f t="shared" ca="1" si="75"/>
        <v/>
      </c>
      <c r="E692" s="74">
        <f t="shared" ca="1" si="79"/>
        <v>0</v>
      </c>
      <c r="F692" s="76"/>
      <c r="G692" s="75" t="str">
        <f t="shared" ca="1" si="76"/>
        <v/>
      </c>
      <c r="H692" s="75" t="str">
        <f t="shared" ca="1" si="77"/>
        <v/>
      </c>
      <c r="I692" s="75" t="str">
        <f t="shared" ca="1" si="78"/>
        <v/>
      </c>
    </row>
    <row r="693" spans="2:9" ht="15.75" thickBot="1" x14ac:dyDescent="0.3">
      <c r="B693" s="72" t="str">
        <f t="shared" ca="1" si="80"/>
        <v/>
      </c>
      <c r="C693" s="73" t="str">
        <f t="shared" ca="1" si="74"/>
        <v/>
      </c>
      <c r="D693" s="76" t="str">
        <f t="shared" ca="1" si="75"/>
        <v/>
      </c>
      <c r="E693" s="74">
        <f t="shared" ca="1" si="79"/>
        <v>0</v>
      </c>
      <c r="F693" s="76"/>
      <c r="G693" s="75" t="str">
        <f t="shared" ca="1" si="76"/>
        <v/>
      </c>
      <c r="H693" s="75" t="str">
        <f t="shared" ca="1" si="77"/>
        <v/>
      </c>
      <c r="I693" s="75" t="str">
        <f t="shared" ca="1" si="78"/>
        <v/>
      </c>
    </row>
    <row r="694" spans="2:9" ht="15.75" thickBot="1" x14ac:dyDescent="0.3">
      <c r="B694" s="72" t="str">
        <f t="shared" ca="1" si="80"/>
        <v/>
      </c>
      <c r="C694" s="73" t="str">
        <f t="shared" ca="1" si="74"/>
        <v/>
      </c>
      <c r="D694" s="76" t="str">
        <f t="shared" ca="1" si="75"/>
        <v/>
      </c>
      <c r="E694" s="74">
        <f t="shared" ca="1" si="79"/>
        <v>0</v>
      </c>
      <c r="F694" s="76"/>
      <c r="G694" s="75" t="str">
        <f t="shared" ca="1" si="76"/>
        <v/>
      </c>
      <c r="H694" s="75" t="str">
        <f t="shared" ca="1" si="77"/>
        <v/>
      </c>
      <c r="I694" s="75" t="str">
        <f t="shared" ca="1" si="78"/>
        <v/>
      </c>
    </row>
    <row r="695" spans="2:9" ht="15.75" thickBot="1" x14ac:dyDescent="0.3">
      <c r="B695" s="72" t="str">
        <f t="shared" ca="1" si="80"/>
        <v/>
      </c>
      <c r="C695" s="73" t="str">
        <f t="shared" ca="1" si="74"/>
        <v/>
      </c>
      <c r="D695" s="76" t="str">
        <f t="shared" ca="1" si="75"/>
        <v/>
      </c>
      <c r="E695" s="74">
        <f t="shared" ca="1" si="79"/>
        <v>0</v>
      </c>
      <c r="F695" s="76"/>
      <c r="G695" s="75" t="str">
        <f t="shared" ca="1" si="76"/>
        <v/>
      </c>
      <c r="H695" s="75" t="str">
        <f t="shared" ca="1" si="77"/>
        <v/>
      </c>
      <c r="I695" s="75" t="str">
        <f t="shared" ca="1" si="78"/>
        <v/>
      </c>
    </row>
    <row r="696" spans="2:9" ht="15.75" thickBot="1" x14ac:dyDescent="0.3">
      <c r="B696" s="72" t="str">
        <f t="shared" ca="1" si="80"/>
        <v/>
      </c>
      <c r="C696" s="73" t="str">
        <f t="shared" ca="1" si="74"/>
        <v/>
      </c>
      <c r="D696" s="76" t="str">
        <f t="shared" ca="1" si="75"/>
        <v/>
      </c>
      <c r="E696" s="74">
        <f t="shared" ca="1" si="79"/>
        <v>0</v>
      </c>
      <c r="F696" s="76"/>
      <c r="G696" s="75" t="str">
        <f t="shared" ca="1" si="76"/>
        <v/>
      </c>
      <c r="H696" s="75" t="str">
        <f t="shared" ca="1" si="77"/>
        <v/>
      </c>
      <c r="I696" s="75" t="str">
        <f t="shared" ca="1" si="78"/>
        <v/>
      </c>
    </row>
    <row r="697" spans="2:9" ht="15.75" thickBot="1" x14ac:dyDescent="0.3">
      <c r="B697" s="72" t="str">
        <f t="shared" ca="1" si="80"/>
        <v/>
      </c>
      <c r="C697" s="73" t="str">
        <f t="shared" ca="1" si="74"/>
        <v/>
      </c>
      <c r="D697" s="76" t="str">
        <f t="shared" ca="1" si="75"/>
        <v/>
      </c>
      <c r="E697" s="74">
        <f t="shared" ca="1" si="79"/>
        <v>0</v>
      </c>
      <c r="F697" s="76"/>
      <c r="G697" s="75" t="str">
        <f t="shared" ca="1" si="76"/>
        <v/>
      </c>
      <c r="H697" s="75" t="str">
        <f t="shared" ca="1" si="77"/>
        <v/>
      </c>
      <c r="I697" s="75" t="str">
        <f t="shared" ca="1" si="78"/>
        <v/>
      </c>
    </row>
    <row r="698" spans="2:9" ht="15.75" thickBot="1" x14ac:dyDescent="0.3">
      <c r="B698" s="72" t="str">
        <f t="shared" ca="1" si="80"/>
        <v/>
      </c>
      <c r="C698" s="73" t="str">
        <f t="shared" ca="1" si="74"/>
        <v/>
      </c>
      <c r="D698" s="76" t="str">
        <f t="shared" ca="1" si="75"/>
        <v/>
      </c>
      <c r="E698" s="74">
        <f t="shared" ca="1" si="79"/>
        <v>0</v>
      </c>
      <c r="F698" s="76"/>
      <c r="G698" s="75" t="str">
        <f t="shared" ca="1" si="76"/>
        <v/>
      </c>
      <c r="H698" s="75" t="str">
        <f t="shared" ca="1" si="77"/>
        <v/>
      </c>
      <c r="I698" s="75" t="str">
        <f t="shared" ca="1" si="78"/>
        <v/>
      </c>
    </row>
    <row r="699" spans="2:9" ht="15.75" thickBot="1" x14ac:dyDescent="0.3">
      <c r="B699" s="72" t="str">
        <f t="shared" ca="1" si="80"/>
        <v/>
      </c>
      <c r="C699" s="73" t="str">
        <f t="shared" ca="1" si="74"/>
        <v/>
      </c>
      <c r="D699" s="76" t="str">
        <f t="shared" ca="1" si="75"/>
        <v/>
      </c>
      <c r="E699" s="74">
        <f t="shared" ca="1" si="79"/>
        <v>0</v>
      </c>
      <c r="F699" s="76"/>
      <c r="G699" s="75" t="str">
        <f t="shared" ca="1" si="76"/>
        <v/>
      </c>
      <c r="H699" s="75" t="str">
        <f t="shared" ca="1" si="77"/>
        <v/>
      </c>
      <c r="I699" s="75" t="str">
        <f t="shared" ca="1" si="78"/>
        <v/>
      </c>
    </row>
    <row r="700" spans="2:9" ht="15.75" thickBot="1" x14ac:dyDescent="0.3">
      <c r="B700" s="72" t="str">
        <f t="shared" ca="1" si="80"/>
        <v/>
      </c>
      <c r="C700" s="73" t="str">
        <f t="shared" ca="1" si="74"/>
        <v/>
      </c>
      <c r="D700" s="76" t="str">
        <f t="shared" ca="1" si="75"/>
        <v/>
      </c>
      <c r="E700" s="74">
        <f t="shared" ca="1" si="79"/>
        <v>0</v>
      </c>
      <c r="F700" s="76"/>
      <c r="G700" s="75" t="str">
        <f t="shared" ca="1" si="76"/>
        <v/>
      </c>
      <c r="H700" s="75" t="str">
        <f t="shared" ca="1" si="77"/>
        <v/>
      </c>
      <c r="I700" s="75" t="str">
        <f t="shared" ca="1" si="78"/>
        <v/>
      </c>
    </row>
    <row r="701" spans="2:9" ht="15.75" thickBot="1" x14ac:dyDescent="0.3">
      <c r="B701" s="72" t="str">
        <f t="shared" ca="1" si="80"/>
        <v/>
      </c>
      <c r="C701" s="73" t="str">
        <f t="shared" ca="1" si="74"/>
        <v/>
      </c>
      <c r="D701" s="76" t="str">
        <f t="shared" ca="1" si="75"/>
        <v/>
      </c>
      <c r="E701" s="74">
        <f t="shared" ca="1" si="79"/>
        <v>0</v>
      </c>
      <c r="F701" s="76"/>
      <c r="G701" s="75" t="str">
        <f t="shared" ca="1" si="76"/>
        <v/>
      </c>
      <c r="H701" s="75" t="str">
        <f t="shared" ca="1" si="77"/>
        <v/>
      </c>
      <c r="I701" s="75" t="str">
        <f t="shared" ca="1" si="78"/>
        <v/>
      </c>
    </row>
    <row r="702" spans="2:9" ht="15.75" thickBot="1" x14ac:dyDescent="0.3">
      <c r="B702" s="72" t="str">
        <f t="shared" ca="1" si="80"/>
        <v/>
      </c>
      <c r="C702" s="73" t="str">
        <f t="shared" ca="1" si="74"/>
        <v/>
      </c>
      <c r="D702" s="76" t="str">
        <f t="shared" ca="1" si="75"/>
        <v/>
      </c>
      <c r="E702" s="74">
        <f t="shared" ca="1" si="79"/>
        <v>0</v>
      </c>
      <c r="F702" s="76"/>
      <c r="G702" s="75" t="str">
        <f t="shared" ca="1" si="76"/>
        <v/>
      </c>
      <c r="H702" s="75" t="str">
        <f t="shared" ca="1" si="77"/>
        <v/>
      </c>
      <c r="I702" s="75" t="str">
        <f t="shared" ca="1" si="78"/>
        <v/>
      </c>
    </row>
    <row r="703" spans="2:9" ht="15.75" thickBot="1" x14ac:dyDescent="0.3">
      <c r="B703" s="72" t="str">
        <f t="shared" ca="1" si="80"/>
        <v/>
      </c>
      <c r="C703" s="73" t="str">
        <f t="shared" ca="1" si="74"/>
        <v/>
      </c>
      <c r="D703" s="76" t="str">
        <f t="shared" ca="1" si="75"/>
        <v/>
      </c>
      <c r="E703" s="74">
        <f t="shared" ca="1" si="79"/>
        <v>0</v>
      </c>
      <c r="F703" s="76"/>
      <c r="G703" s="75" t="str">
        <f t="shared" ca="1" si="76"/>
        <v/>
      </c>
      <c r="H703" s="75" t="str">
        <f t="shared" ca="1" si="77"/>
        <v/>
      </c>
      <c r="I703" s="75" t="str">
        <f t="shared" ca="1" si="78"/>
        <v/>
      </c>
    </row>
    <row r="704" spans="2:9" ht="15.75" thickBot="1" x14ac:dyDescent="0.3">
      <c r="B704" s="72" t="str">
        <f t="shared" ca="1" si="80"/>
        <v/>
      </c>
      <c r="C704" s="73" t="str">
        <f t="shared" ca="1" si="74"/>
        <v/>
      </c>
      <c r="D704" s="76" t="str">
        <f t="shared" ca="1" si="75"/>
        <v/>
      </c>
      <c r="E704" s="74">
        <f t="shared" ca="1" si="79"/>
        <v>0</v>
      </c>
      <c r="F704" s="76"/>
      <c r="G704" s="75" t="str">
        <f t="shared" ca="1" si="76"/>
        <v/>
      </c>
      <c r="H704" s="75" t="str">
        <f t="shared" ca="1" si="77"/>
        <v/>
      </c>
      <c r="I704" s="75" t="str">
        <f t="shared" ca="1" si="78"/>
        <v/>
      </c>
    </row>
    <row r="705" spans="2:9" ht="15.75" thickBot="1" x14ac:dyDescent="0.3">
      <c r="B705" s="72" t="str">
        <f t="shared" ca="1" si="80"/>
        <v/>
      </c>
      <c r="C705" s="73" t="str">
        <f t="shared" ca="1" si="74"/>
        <v/>
      </c>
      <c r="D705" s="76" t="str">
        <f t="shared" ca="1" si="75"/>
        <v/>
      </c>
      <c r="E705" s="74">
        <f t="shared" ca="1" si="79"/>
        <v>0</v>
      </c>
      <c r="F705" s="76"/>
      <c r="G705" s="75" t="str">
        <f t="shared" ca="1" si="76"/>
        <v/>
      </c>
      <c r="H705" s="75" t="str">
        <f t="shared" ca="1" si="77"/>
        <v/>
      </c>
      <c r="I705" s="75" t="str">
        <f t="shared" ca="1" si="78"/>
        <v/>
      </c>
    </row>
    <row r="706" spans="2:9" ht="15.75" thickBot="1" x14ac:dyDescent="0.3">
      <c r="B706" s="72" t="str">
        <f t="shared" ca="1" si="80"/>
        <v/>
      </c>
      <c r="C706" s="73" t="str">
        <f t="shared" ca="1" si="74"/>
        <v/>
      </c>
      <c r="D706" s="76" t="str">
        <f t="shared" ca="1" si="75"/>
        <v/>
      </c>
      <c r="E706" s="74">
        <f t="shared" ca="1" si="79"/>
        <v>0</v>
      </c>
      <c r="F706" s="76"/>
      <c r="G706" s="75" t="str">
        <f t="shared" ca="1" si="76"/>
        <v/>
      </c>
      <c r="H706" s="75" t="str">
        <f t="shared" ca="1" si="77"/>
        <v/>
      </c>
      <c r="I706" s="75" t="str">
        <f t="shared" ca="1" si="78"/>
        <v/>
      </c>
    </row>
    <row r="707" spans="2:9" ht="15.75" thickBot="1" x14ac:dyDescent="0.3">
      <c r="B707" s="72" t="str">
        <f t="shared" ca="1" si="80"/>
        <v/>
      </c>
      <c r="C707" s="73" t="str">
        <f t="shared" ca="1" si="74"/>
        <v/>
      </c>
      <c r="D707" s="76" t="str">
        <f t="shared" ca="1" si="75"/>
        <v/>
      </c>
      <c r="E707" s="74">
        <f t="shared" ca="1" si="79"/>
        <v>0</v>
      </c>
      <c r="F707" s="76"/>
      <c r="G707" s="75" t="str">
        <f t="shared" ca="1" si="76"/>
        <v/>
      </c>
      <c r="H707" s="75" t="str">
        <f t="shared" ca="1" si="77"/>
        <v/>
      </c>
      <c r="I707" s="75" t="str">
        <f t="shared" ca="1" si="78"/>
        <v/>
      </c>
    </row>
    <row r="708" spans="2:9" ht="15.75" thickBot="1" x14ac:dyDescent="0.3">
      <c r="B708" s="72" t="str">
        <f t="shared" ca="1" si="80"/>
        <v/>
      </c>
      <c r="C708" s="73" t="str">
        <f t="shared" ca="1" si="74"/>
        <v/>
      </c>
      <c r="D708" s="76" t="str">
        <f t="shared" ca="1" si="75"/>
        <v/>
      </c>
      <c r="E708" s="74">
        <f t="shared" ca="1" si="79"/>
        <v>0</v>
      </c>
      <c r="F708" s="76"/>
      <c r="G708" s="75" t="str">
        <f t="shared" ca="1" si="76"/>
        <v/>
      </c>
      <c r="H708" s="75" t="str">
        <f t="shared" ca="1" si="77"/>
        <v/>
      </c>
      <c r="I708" s="75" t="str">
        <f t="shared" ca="1" si="78"/>
        <v/>
      </c>
    </row>
    <row r="709" spans="2:9" ht="15.75" thickBot="1" x14ac:dyDescent="0.3">
      <c r="B709" s="72" t="str">
        <f t="shared" ca="1" si="80"/>
        <v/>
      </c>
      <c r="C709" s="73" t="str">
        <f t="shared" ca="1" si="74"/>
        <v/>
      </c>
      <c r="D709" s="76" t="str">
        <f t="shared" ca="1" si="75"/>
        <v/>
      </c>
      <c r="E709" s="74">
        <f t="shared" ca="1" si="79"/>
        <v>0</v>
      </c>
      <c r="F709" s="76"/>
      <c r="G709" s="75" t="str">
        <f t="shared" ca="1" si="76"/>
        <v/>
      </c>
      <c r="H709" s="75" t="str">
        <f t="shared" ca="1" si="77"/>
        <v/>
      </c>
      <c r="I709" s="75" t="str">
        <f t="shared" ca="1" si="78"/>
        <v/>
      </c>
    </row>
    <row r="710" spans="2:9" ht="15.75" thickBot="1" x14ac:dyDescent="0.3">
      <c r="B710" s="72" t="str">
        <f t="shared" ca="1" si="80"/>
        <v/>
      </c>
      <c r="C710" s="73" t="str">
        <f t="shared" ca="1" si="74"/>
        <v/>
      </c>
      <c r="D710" s="76" t="str">
        <f t="shared" ca="1" si="75"/>
        <v/>
      </c>
      <c r="E710" s="74">
        <f t="shared" ca="1" si="79"/>
        <v>0</v>
      </c>
      <c r="F710" s="76"/>
      <c r="G710" s="75" t="str">
        <f t="shared" ca="1" si="76"/>
        <v/>
      </c>
      <c r="H710" s="75" t="str">
        <f t="shared" ca="1" si="77"/>
        <v/>
      </c>
      <c r="I710" s="75" t="str">
        <f t="shared" ca="1" si="78"/>
        <v/>
      </c>
    </row>
    <row r="711" spans="2:9" ht="15.75" thickBot="1" x14ac:dyDescent="0.3">
      <c r="B711" s="72" t="str">
        <f t="shared" ca="1" si="80"/>
        <v/>
      </c>
      <c r="C711" s="73" t="str">
        <f t="shared" ca="1" si="74"/>
        <v/>
      </c>
      <c r="D711" s="76" t="str">
        <f t="shared" ca="1" si="75"/>
        <v/>
      </c>
      <c r="E711" s="74">
        <f t="shared" ca="1" si="79"/>
        <v>0</v>
      </c>
      <c r="F711" s="76"/>
      <c r="G711" s="75" t="str">
        <f t="shared" ca="1" si="76"/>
        <v/>
      </c>
      <c r="H711" s="75" t="str">
        <f t="shared" ca="1" si="77"/>
        <v/>
      </c>
      <c r="I711" s="75" t="str">
        <f t="shared" ca="1" si="78"/>
        <v/>
      </c>
    </row>
    <row r="712" spans="2:9" ht="15.75" thickBot="1" x14ac:dyDescent="0.3">
      <c r="B712" s="72" t="str">
        <f t="shared" ca="1" si="80"/>
        <v/>
      </c>
      <c r="C712" s="73" t="str">
        <f t="shared" ca="1" si="74"/>
        <v/>
      </c>
      <c r="D712" s="76" t="str">
        <f t="shared" ca="1" si="75"/>
        <v/>
      </c>
      <c r="E712" s="74">
        <f t="shared" ca="1" si="79"/>
        <v>0</v>
      </c>
      <c r="F712" s="76"/>
      <c r="G712" s="75" t="str">
        <f t="shared" ca="1" si="76"/>
        <v/>
      </c>
      <c r="H712" s="75" t="str">
        <f t="shared" ca="1" si="77"/>
        <v/>
      </c>
      <c r="I712" s="75" t="str">
        <f t="shared" ca="1" si="78"/>
        <v/>
      </c>
    </row>
    <row r="713" spans="2:9" ht="15.75" thickBot="1" x14ac:dyDescent="0.3">
      <c r="B713" s="72" t="str">
        <f t="shared" ca="1" si="80"/>
        <v/>
      </c>
      <c r="C713" s="73" t="str">
        <f t="shared" ca="1" si="74"/>
        <v/>
      </c>
      <c r="D713" s="76" t="str">
        <f t="shared" ca="1" si="75"/>
        <v/>
      </c>
      <c r="E713" s="74">
        <f t="shared" ca="1" si="79"/>
        <v>0</v>
      </c>
      <c r="F713" s="76"/>
      <c r="G713" s="75" t="str">
        <f t="shared" ca="1" si="76"/>
        <v/>
      </c>
      <c r="H713" s="75" t="str">
        <f t="shared" ca="1" si="77"/>
        <v/>
      </c>
      <c r="I713" s="75" t="str">
        <f t="shared" ca="1" si="78"/>
        <v/>
      </c>
    </row>
    <row r="714" spans="2:9" ht="15.75" thickBot="1" x14ac:dyDescent="0.3">
      <c r="B714" s="72" t="str">
        <f t="shared" ca="1" si="80"/>
        <v/>
      </c>
      <c r="C714" s="73" t="str">
        <f t="shared" ca="1" si="74"/>
        <v/>
      </c>
      <c r="D714" s="76" t="str">
        <f t="shared" ca="1" si="75"/>
        <v/>
      </c>
      <c r="E714" s="74">
        <f t="shared" ca="1" si="79"/>
        <v>0</v>
      </c>
      <c r="F714" s="76"/>
      <c r="G714" s="75" t="str">
        <f t="shared" ca="1" si="76"/>
        <v/>
      </c>
      <c r="H714" s="75" t="str">
        <f t="shared" ca="1" si="77"/>
        <v/>
      </c>
      <c r="I714" s="75" t="str">
        <f t="shared" ca="1" si="78"/>
        <v/>
      </c>
    </row>
    <row r="715" spans="2:9" ht="15.75" thickBot="1" x14ac:dyDescent="0.3">
      <c r="B715" s="72" t="str">
        <f t="shared" ca="1" si="80"/>
        <v/>
      </c>
      <c r="C715" s="73" t="str">
        <f t="shared" ca="1" si="74"/>
        <v/>
      </c>
      <c r="D715" s="76" t="str">
        <f t="shared" ca="1" si="75"/>
        <v/>
      </c>
      <c r="E715" s="74">
        <f t="shared" ca="1" si="79"/>
        <v>0</v>
      </c>
      <c r="F715" s="76"/>
      <c r="G715" s="75" t="str">
        <f t="shared" ca="1" si="76"/>
        <v/>
      </c>
      <c r="H715" s="75" t="str">
        <f t="shared" ca="1" si="77"/>
        <v/>
      </c>
      <c r="I715" s="75" t="str">
        <f t="shared" ca="1" si="78"/>
        <v/>
      </c>
    </row>
    <row r="716" spans="2:9" ht="15.75" thickBot="1" x14ac:dyDescent="0.3">
      <c r="B716" s="72" t="str">
        <f t="shared" ca="1" si="80"/>
        <v/>
      </c>
      <c r="C716" s="73" t="str">
        <f t="shared" ca="1" si="74"/>
        <v/>
      </c>
      <c r="D716" s="76" t="str">
        <f t="shared" ca="1" si="75"/>
        <v/>
      </c>
      <c r="E716" s="74">
        <f t="shared" ca="1" si="79"/>
        <v>0</v>
      </c>
      <c r="F716" s="76"/>
      <c r="G716" s="75" t="str">
        <f t="shared" ca="1" si="76"/>
        <v/>
      </c>
      <c r="H716" s="75" t="str">
        <f t="shared" ca="1" si="77"/>
        <v/>
      </c>
      <c r="I716" s="75" t="str">
        <f t="shared" ca="1" si="78"/>
        <v/>
      </c>
    </row>
    <row r="717" spans="2:9" ht="15.75" thickBot="1" x14ac:dyDescent="0.3">
      <c r="B717" s="72" t="str">
        <f t="shared" ca="1" si="80"/>
        <v/>
      </c>
      <c r="C717" s="73" t="str">
        <f t="shared" ca="1" si="74"/>
        <v/>
      </c>
      <c r="D717" s="76" t="str">
        <f t="shared" ca="1" si="75"/>
        <v/>
      </c>
      <c r="E717" s="74">
        <f t="shared" ca="1" si="79"/>
        <v>0</v>
      </c>
      <c r="F717" s="76"/>
      <c r="G717" s="75" t="str">
        <f t="shared" ca="1" si="76"/>
        <v/>
      </c>
      <c r="H717" s="75" t="str">
        <f t="shared" ca="1" si="77"/>
        <v/>
      </c>
      <c r="I717" s="75" t="str">
        <f t="shared" ca="1" si="78"/>
        <v/>
      </c>
    </row>
    <row r="718" spans="2:9" ht="15.75" thickBot="1" x14ac:dyDescent="0.3">
      <c r="B718" s="72" t="str">
        <f t="shared" ca="1" si="80"/>
        <v/>
      </c>
      <c r="C718" s="73" t="str">
        <f t="shared" ca="1" si="74"/>
        <v/>
      </c>
      <c r="D718" s="76" t="str">
        <f t="shared" ca="1" si="75"/>
        <v/>
      </c>
      <c r="E718" s="74">
        <f t="shared" ca="1" si="79"/>
        <v>0</v>
      </c>
      <c r="F718" s="76"/>
      <c r="G718" s="75" t="str">
        <f t="shared" ca="1" si="76"/>
        <v/>
      </c>
      <c r="H718" s="75" t="str">
        <f t="shared" ca="1" si="77"/>
        <v/>
      </c>
      <c r="I718" s="75" t="str">
        <f t="shared" ca="1" si="78"/>
        <v/>
      </c>
    </row>
    <row r="719" spans="2:9" ht="15.75" thickBot="1" x14ac:dyDescent="0.3">
      <c r="B719" s="72" t="str">
        <f t="shared" ca="1" si="80"/>
        <v/>
      </c>
      <c r="C719" s="73" t="str">
        <f t="shared" ca="1" si="74"/>
        <v/>
      </c>
      <c r="D719" s="76" t="str">
        <f t="shared" ca="1" si="75"/>
        <v/>
      </c>
      <c r="E719" s="74">
        <f t="shared" ca="1" si="79"/>
        <v>0</v>
      </c>
      <c r="F719" s="76"/>
      <c r="G719" s="75" t="str">
        <f t="shared" ca="1" si="76"/>
        <v/>
      </c>
      <c r="H719" s="75" t="str">
        <f t="shared" ca="1" si="77"/>
        <v/>
      </c>
      <c r="I719" s="75" t="str">
        <f t="shared" ca="1" si="78"/>
        <v/>
      </c>
    </row>
    <row r="720" spans="2:9" ht="15.75" thickBot="1" x14ac:dyDescent="0.3">
      <c r="B720" s="72" t="str">
        <f t="shared" ca="1" si="80"/>
        <v/>
      </c>
      <c r="C720" s="73" t="str">
        <f t="shared" ca="1" si="74"/>
        <v/>
      </c>
      <c r="D720" s="76" t="str">
        <f t="shared" ca="1" si="75"/>
        <v/>
      </c>
      <c r="E720" s="74">
        <f t="shared" ca="1" si="79"/>
        <v>0</v>
      </c>
      <c r="F720" s="76"/>
      <c r="G720" s="75" t="str">
        <f t="shared" ca="1" si="76"/>
        <v/>
      </c>
      <c r="H720" s="75" t="str">
        <f t="shared" ca="1" si="77"/>
        <v/>
      </c>
      <c r="I720" s="75" t="str">
        <f t="shared" ca="1" si="78"/>
        <v/>
      </c>
    </row>
    <row r="721" spans="2:9" ht="15.75" thickBot="1" x14ac:dyDescent="0.3">
      <c r="B721" s="72" t="str">
        <f t="shared" ca="1" si="80"/>
        <v/>
      </c>
      <c r="C721" s="73" t="str">
        <f t="shared" ca="1" si="74"/>
        <v/>
      </c>
      <c r="D721" s="76" t="str">
        <f t="shared" ca="1" si="75"/>
        <v/>
      </c>
      <c r="E721" s="74">
        <f t="shared" ca="1" si="79"/>
        <v>0</v>
      </c>
      <c r="F721" s="76"/>
      <c r="G721" s="75" t="str">
        <f t="shared" ca="1" si="76"/>
        <v/>
      </c>
      <c r="H721" s="75" t="str">
        <f t="shared" ca="1" si="77"/>
        <v/>
      </c>
      <c r="I721" s="75" t="str">
        <f t="shared" ca="1" si="78"/>
        <v/>
      </c>
    </row>
    <row r="722" spans="2:9" ht="15.75" thickBot="1" x14ac:dyDescent="0.3">
      <c r="B722" s="72" t="str">
        <f t="shared" ca="1" si="80"/>
        <v/>
      </c>
      <c r="C722" s="73" t="str">
        <f t="shared" ca="1" si="74"/>
        <v/>
      </c>
      <c r="D722" s="76" t="str">
        <f t="shared" ca="1" si="75"/>
        <v/>
      </c>
      <c r="E722" s="74">
        <f t="shared" ca="1" si="79"/>
        <v>0</v>
      </c>
      <c r="F722" s="76"/>
      <c r="G722" s="75" t="str">
        <f t="shared" ca="1" si="76"/>
        <v/>
      </c>
      <c r="H722" s="75" t="str">
        <f t="shared" ca="1" si="77"/>
        <v/>
      </c>
      <c r="I722" s="75" t="str">
        <f t="shared" ca="1" si="78"/>
        <v/>
      </c>
    </row>
    <row r="723" spans="2:9" ht="15.75" thickBot="1" x14ac:dyDescent="0.3">
      <c r="B723" s="72" t="str">
        <f t="shared" ca="1" si="80"/>
        <v/>
      </c>
      <c r="C723" s="73" t="str">
        <f t="shared" ca="1" si="74"/>
        <v/>
      </c>
      <c r="D723" s="76" t="str">
        <f t="shared" ca="1" si="75"/>
        <v/>
      </c>
      <c r="E723" s="74">
        <f t="shared" ca="1" si="79"/>
        <v>0</v>
      </c>
      <c r="F723" s="76"/>
      <c r="G723" s="75" t="str">
        <f t="shared" ca="1" si="76"/>
        <v/>
      </c>
      <c r="H723" s="75" t="str">
        <f t="shared" ca="1" si="77"/>
        <v/>
      </c>
      <c r="I723" s="75" t="str">
        <f t="shared" ca="1" si="78"/>
        <v/>
      </c>
    </row>
    <row r="724" spans="2:9" ht="15.75" thickBot="1" x14ac:dyDescent="0.3">
      <c r="B724" s="72" t="str">
        <f t="shared" ca="1" si="80"/>
        <v/>
      </c>
      <c r="C724" s="73" t="str">
        <f t="shared" ca="1" si="74"/>
        <v/>
      </c>
      <c r="D724" s="76" t="str">
        <f t="shared" ca="1" si="75"/>
        <v/>
      </c>
      <c r="E724" s="74">
        <f t="shared" ca="1" si="79"/>
        <v>0</v>
      </c>
      <c r="F724" s="76"/>
      <c r="G724" s="75" t="str">
        <f t="shared" ca="1" si="76"/>
        <v/>
      </c>
      <c r="H724" s="75" t="str">
        <f t="shared" ca="1" si="77"/>
        <v/>
      </c>
      <c r="I724" s="75" t="str">
        <f t="shared" ca="1" si="78"/>
        <v/>
      </c>
    </row>
    <row r="725" spans="2:9" ht="15.75" thickBot="1" x14ac:dyDescent="0.3">
      <c r="B725" s="72" t="str">
        <f t="shared" ca="1" si="80"/>
        <v/>
      </c>
      <c r="C725" s="73" t="str">
        <f t="shared" ca="1" si="74"/>
        <v/>
      </c>
      <c r="D725" s="76" t="str">
        <f t="shared" ca="1" si="75"/>
        <v/>
      </c>
      <c r="E725" s="74">
        <f t="shared" ca="1" si="79"/>
        <v>0</v>
      </c>
      <c r="F725" s="76"/>
      <c r="G725" s="75" t="str">
        <f t="shared" ca="1" si="76"/>
        <v/>
      </c>
      <c r="H725" s="75" t="str">
        <f t="shared" ca="1" si="77"/>
        <v/>
      </c>
      <c r="I725" s="75" t="str">
        <f t="shared" ca="1" si="78"/>
        <v/>
      </c>
    </row>
    <row r="726" spans="2:9" ht="15.75" thickBot="1" x14ac:dyDescent="0.3">
      <c r="B726" s="72" t="str">
        <f t="shared" ca="1" si="80"/>
        <v/>
      </c>
      <c r="C726" s="73" t="str">
        <f t="shared" ca="1" si="74"/>
        <v/>
      </c>
      <c r="D726" s="76" t="str">
        <f t="shared" ca="1" si="75"/>
        <v/>
      </c>
      <c r="E726" s="74">
        <f t="shared" ca="1" si="79"/>
        <v>0</v>
      </c>
      <c r="F726" s="76"/>
      <c r="G726" s="75" t="str">
        <f t="shared" ca="1" si="76"/>
        <v/>
      </c>
      <c r="H726" s="75" t="str">
        <f t="shared" ca="1" si="77"/>
        <v/>
      </c>
      <c r="I726" s="75" t="str">
        <f t="shared" ca="1" si="78"/>
        <v/>
      </c>
    </row>
    <row r="727" spans="2:9" ht="15.75" thickBot="1" x14ac:dyDescent="0.3">
      <c r="B727" s="72" t="str">
        <f t="shared" ca="1" si="80"/>
        <v/>
      </c>
      <c r="C727" s="73" t="str">
        <f t="shared" ca="1" si="74"/>
        <v/>
      </c>
      <c r="D727" s="76" t="str">
        <f t="shared" ca="1" si="75"/>
        <v/>
      </c>
      <c r="E727" s="74">
        <f t="shared" ca="1" si="79"/>
        <v>0</v>
      </c>
      <c r="F727" s="76"/>
      <c r="G727" s="75" t="str">
        <f t="shared" ca="1" si="76"/>
        <v/>
      </c>
      <c r="H727" s="75" t="str">
        <f t="shared" ca="1" si="77"/>
        <v/>
      </c>
      <c r="I727" s="75" t="str">
        <f t="shared" ca="1" si="78"/>
        <v/>
      </c>
    </row>
    <row r="728" spans="2:9" ht="15.75" thickBot="1" x14ac:dyDescent="0.3">
      <c r="B728" s="72" t="str">
        <f t="shared" ca="1" si="80"/>
        <v/>
      </c>
      <c r="C728" s="73" t="str">
        <f t="shared" ref="C728:C791" ca="1" si="81">IF($E$10="End of the Period",IF(B728="","",IF(OR(payment_frequency="Weekly",payment_frequency="Bi-weekly",payment_frequency="Semi-monthly"),first_payment_date+B728*VLOOKUP(payment_frequency,periodic_table,2,0),EDATE(first_payment_date,B728*VLOOKUP(payment_frequency,periodic_table,2,0)))),IF(B728="","",IF(OR(payment_frequency="Weekly",payment_frequency="Bi-weekly",payment_frequency="Semi-monthly"),first_payment_date+(B728-1)*VLOOKUP(payment_frequency,periodic_table,2,0),EDATE(first_payment_date,(B728-1)*VLOOKUP(payment_frequency,periodic_table,2,0)))))</f>
        <v/>
      </c>
      <c r="D728" s="76" t="str">
        <f t="shared" ref="D728:D791" ca="1" si="82">IF(B728="","",IF(I727&lt;payment,I727*(1+rate),payment))</f>
        <v/>
      </c>
      <c r="E728" s="74">
        <f t="shared" ca="1" si="79"/>
        <v>0</v>
      </c>
      <c r="F728" s="76"/>
      <c r="G728" s="75" t="str">
        <f t="shared" ref="G728:G791" ca="1" si="83">IF(AND(payment_type=1,B728=1),0,IF(B728="","",I727*rate))</f>
        <v/>
      </c>
      <c r="H728" s="75" t="str">
        <f t="shared" ca="1" si="77"/>
        <v/>
      </c>
      <c r="I728" s="75" t="str">
        <f t="shared" ca="1" si="78"/>
        <v/>
      </c>
    </row>
    <row r="729" spans="2:9" ht="15.75" thickBot="1" x14ac:dyDescent="0.3">
      <c r="B729" s="72" t="str">
        <f t="shared" ca="1" si="80"/>
        <v/>
      </c>
      <c r="C729" s="73" t="str">
        <f t="shared" ca="1" si="81"/>
        <v/>
      </c>
      <c r="D729" s="76" t="str">
        <f t="shared" ca="1" si="82"/>
        <v/>
      </c>
      <c r="E729" s="74">
        <f t="shared" ca="1" si="79"/>
        <v>0</v>
      </c>
      <c r="F729" s="76"/>
      <c r="G729" s="75" t="str">
        <f t="shared" ca="1" si="83"/>
        <v/>
      </c>
      <c r="H729" s="75" t="str">
        <f t="shared" ref="H729:H792" ca="1" si="84">IF(B729="","",D729-G729+E729+F729)</f>
        <v/>
      </c>
      <c r="I729" s="75" t="str">
        <f t="shared" ref="I729:I792" ca="1" si="85">IFERROR(IF(H729&lt;=0,"",I728-H729),"")</f>
        <v/>
      </c>
    </row>
    <row r="730" spans="2:9" ht="15.75" thickBot="1" x14ac:dyDescent="0.3">
      <c r="B730" s="72" t="str">
        <f t="shared" ca="1" si="80"/>
        <v/>
      </c>
      <c r="C730" s="73" t="str">
        <f t="shared" ca="1" si="81"/>
        <v/>
      </c>
      <c r="D730" s="76" t="str">
        <f t="shared" ca="1" si="82"/>
        <v/>
      </c>
      <c r="E730" s="74">
        <f t="shared" ca="1" si="79"/>
        <v>0</v>
      </c>
      <c r="F730" s="76"/>
      <c r="G730" s="75" t="str">
        <f t="shared" ca="1" si="83"/>
        <v/>
      </c>
      <c r="H730" s="75" t="str">
        <f t="shared" ca="1" si="84"/>
        <v/>
      </c>
      <c r="I730" s="75" t="str">
        <f t="shared" ca="1" si="85"/>
        <v/>
      </c>
    </row>
    <row r="731" spans="2:9" ht="15.75" thickBot="1" x14ac:dyDescent="0.3">
      <c r="B731" s="72" t="str">
        <f t="shared" ca="1" si="80"/>
        <v/>
      </c>
      <c r="C731" s="73" t="str">
        <f t="shared" ca="1" si="81"/>
        <v/>
      </c>
      <c r="D731" s="76" t="str">
        <f t="shared" ca="1" si="82"/>
        <v/>
      </c>
      <c r="E731" s="74">
        <f t="shared" ca="1" si="79"/>
        <v>0</v>
      </c>
      <c r="F731" s="76"/>
      <c r="G731" s="75" t="str">
        <f t="shared" ca="1" si="83"/>
        <v/>
      </c>
      <c r="H731" s="75" t="str">
        <f t="shared" ca="1" si="84"/>
        <v/>
      </c>
      <c r="I731" s="75" t="str">
        <f t="shared" ca="1" si="85"/>
        <v/>
      </c>
    </row>
    <row r="732" spans="2:9" ht="15.75" thickBot="1" x14ac:dyDescent="0.3">
      <c r="B732" s="72" t="str">
        <f t="shared" ca="1" si="80"/>
        <v/>
      </c>
      <c r="C732" s="73" t="str">
        <f t="shared" ca="1" si="81"/>
        <v/>
      </c>
      <c r="D732" s="76" t="str">
        <f t="shared" ca="1" si="82"/>
        <v/>
      </c>
      <c r="E732" s="74">
        <f t="shared" ca="1" si="79"/>
        <v>0</v>
      </c>
      <c r="F732" s="76"/>
      <c r="G732" s="75" t="str">
        <f t="shared" ca="1" si="83"/>
        <v/>
      </c>
      <c r="H732" s="75" t="str">
        <f t="shared" ca="1" si="84"/>
        <v/>
      </c>
      <c r="I732" s="75" t="str">
        <f t="shared" ca="1" si="85"/>
        <v/>
      </c>
    </row>
    <row r="733" spans="2:9" ht="15.75" thickBot="1" x14ac:dyDescent="0.3">
      <c r="B733" s="72" t="str">
        <f t="shared" ca="1" si="80"/>
        <v/>
      </c>
      <c r="C733" s="73" t="str">
        <f t="shared" ca="1" si="81"/>
        <v/>
      </c>
      <c r="D733" s="76" t="str">
        <f t="shared" ca="1" si="82"/>
        <v/>
      </c>
      <c r="E733" s="74">
        <f t="shared" ca="1" si="79"/>
        <v>0</v>
      </c>
      <c r="F733" s="76"/>
      <c r="G733" s="75" t="str">
        <f t="shared" ca="1" si="83"/>
        <v/>
      </c>
      <c r="H733" s="75" t="str">
        <f t="shared" ca="1" si="84"/>
        <v/>
      </c>
      <c r="I733" s="75" t="str">
        <f t="shared" ca="1" si="85"/>
        <v/>
      </c>
    </row>
    <row r="734" spans="2:9" ht="15.75" thickBot="1" x14ac:dyDescent="0.3">
      <c r="B734" s="72" t="str">
        <f t="shared" ca="1" si="80"/>
        <v/>
      </c>
      <c r="C734" s="73" t="str">
        <f t="shared" ca="1" si="81"/>
        <v/>
      </c>
      <c r="D734" s="76" t="str">
        <f t="shared" ca="1" si="82"/>
        <v/>
      </c>
      <c r="E734" s="74">
        <f t="shared" ca="1" si="79"/>
        <v>0</v>
      </c>
      <c r="F734" s="76"/>
      <c r="G734" s="75" t="str">
        <f t="shared" ca="1" si="83"/>
        <v/>
      </c>
      <c r="H734" s="75" t="str">
        <f t="shared" ca="1" si="84"/>
        <v/>
      </c>
      <c r="I734" s="75" t="str">
        <f t="shared" ca="1" si="85"/>
        <v/>
      </c>
    </row>
    <row r="735" spans="2:9" ht="15.75" thickBot="1" x14ac:dyDescent="0.3">
      <c r="B735" s="72" t="str">
        <f t="shared" ca="1" si="80"/>
        <v/>
      </c>
      <c r="C735" s="73" t="str">
        <f t="shared" ca="1" si="81"/>
        <v/>
      </c>
      <c r="D735" s="76" t="str">
        <f t="shared" ca="1" si="82"/>
        <v/>
      </c>
      <c r="E735" s="74">
        <f t="shared" ca="1" si="79"/>
        <v>0</v>
      </c>
      <c r="F735" s="76"/>
      <c r="G735" s="75" t="str">
        <f t="shared" ca="1" si="83"/>
        <v/>
      </c>
      <c r="H735" s="75" t="str">
        <f t="shared" ca="1" si="84"/>
        <v/>
      </c>
      <c r="I735" s="75" t="str">
        <f t="shared" ca="1" si="85"/>
        <v/>
      </c>
    </row>
    <row r="736" spans="2:9" ht="15.75" thickBot="1" x14ac:dyDescent="0.3">
      <c r="B736" s="72" t="str">
        <f t="shared" ca="1" si="80"/>
        <v/>
      </c>
      <c r="C736" s="73" t="str">
        <f t="shared" ca="1" si="81"/>
        <v/>
      </c>
      <c r="D736" s="76" t="str">
        <f t="shared" ca="1" si="82"/>
        <v/>
      </c>
      <c r="E736" s="74">
        <f t="shared" ca="1" si="79"/>
        <v>0</v>
      </c>
      <c r="F736" s="76"/>
      <c r="G736" s="75" t="str">
        <f t="shared" ca="1" si="83"/>
        <v/>
      </c>
      <c r="H736" s="75" t="str">
        <f t="shared" ca="1" si="84"/>
        <v/>
      </c>
      <c r="I736" s="75" t="str">
        <f t="shared" ca="1" si="85"/>
        <v/>
      </c>
    </row>
    <row r="737" spans="2:9" ht="15.75" thickBot="1" x14ac:dyDescent="0.3">
      <c r="B737" s="72" t="str">
        <f t="shared" ca="1" si="80"/>
        <v/>
      </c>
      <c r="C737" s="73" t="str">
        <f t="shared" ca="1" si="81"/>
        <v/>
      </c>
      <c r="D737" s="76" t="str">
        <f t="shared" ca="1" si="82"/>
        <v/>
      </c>
      <c r="E737" s="74">
        <f t="shared" ca="1" si="79"/>
        <v>0</v>
      </c>
      <c r="F737" s="76"/>
      <c r="G737" s="75" t="str">
        <f t="shared" ca="1" si="83"/>
        <v/>
      </c>
      <c r="H737" s="75" t="str">
        <f t="shared" ca="1" si="84"/>
        <v/>
      </c>
      <c r="I737" s="75" t="str">
        <f t="shared" ca="1" si="85"/>
        <v/>
      </c>
    </row>
    <row r="738" spans="2:9" ht="15.75" thickBot="1" x14ac:dyDescent="0.3">
      <c r="B738" s="72" t="str">
        <f t="shared" ca="1" si="80"/>
        <v/>
      </c>
      <c r="C738" s="73" t="str">
        <f t="shared" ca="1" si="81"/>
        <v/>
      </c>
      <c r="D738" s="76" t="str">
        <f t="shared" ca="1" si="82"/>
        <v/>
      </c>
      <c r="E738" s="74">
        <f t="shared" ca="1" si="79"/>
        <v>0</v>
      </c>
      <c r="F738" s="76"/>
      <c r="G738" s="75" t="str">
        <f t="shared" ca="1" si="83"/>
        <v/>
      </c>
      <c r="H738" s="75" t="str">
        <f t="shared" ca="1" si="84"/>
        <v/>
      </c>
      <c r="I738" s="75" t="str">
        <f t="shared" ca="1" si="85"/>
        <v/>
      </c>
    </row>
    <row r="739" spans="2:9" ht="15.75" thickBot="1" x14ac:dyDescent="0.3">
      <c r="B739" s="72" t="str">
        <f t="shared" ca="1" si="80"/>
        <v/>
      </c>
      <c r="C739" s="73" t="str">
        <f t="shared" ca="1" si="81"/>
        <v/>
      </c>
      <c r="D739" s="76" t="str">
        <f t="shared" ca="1" si="82"/>
        <v/>
      </c>
      <c r="E739" s="74">
        <f t="shared" ca="1" si="79"/>
        <v>0</v>
      </c>
      <c r="F739" s="76"/>
      <c r="G739" s="75" t="str">
        <f t="shared" ca="1" si="83"/>
        <v/>
      </c>
      <c r="H739" s="75" t="str">
        <f t="shared" ca="1" si="84"/>
        <v/>
      </c>
      <c r="I739" s="75" t="str">
        <f t="shared" ca="1" si="85"/>
        <v/>
      </c>
    </row>
    <row r="740" spans="2:9" ht="15.75" thickBot="1" x14ac:dyDescent="0.3">
      <c r="B740" s="72" t="str">
        <f t="shared" ca="1" si="80"/>
        <v/>
      </c>
      <c r="C740" s="73" t="str">
        <f t="shared" ca="1" si="81"/>
        <v/>
      </c>
      <c r="D740" s="76" t="str">
        <f t="shared" ca="1" si="82"/>
        <v/>
      </c>
      <c r="E740" s="74">
        <f t="shared" ref="E740:E803" ca="1" si="86">IFERROR(IF(I739-D740&lt;$E$13,0,IF(B740=$I$17,$E$13,IF(B740&lt;$I$17,0,IF(MOD(B740-$I$17,$E$18)=0,$E$13,0)))),0)</f>
        <v>0</v>
      </c>
      <c r="F740" s="76"/>
      <c r="G740" s="75" t="str">
        <f t="shared" ca="1" si="83"/>
        <v/>
      </c>
      <c r="H740" s="75" t="str">
        <f t="shared" ca="1" si="84"/>
        <v/>
      </c>
      <c r="I740" s="75" t="str">
        <f t="shared" ca="1" si="85"/>
        <v/>
      </c>
    </row>
    <row r="741" spans="2:9" ht="15.75" thickBot="1" x14ac:dyDescent="0.3">
      <c r="B741" s="72" t="str">
        <f t="shared" ca="1" si="80"/>
        <v/>
      </c>
      <c r="C741" s="73" t="str">
        <f t="shared" ca="1" si="81"/>
        <v/>
      </c>
      <c r="D741" s="76" t="str">
        <f t="shared" ca="1" si="82"/>
        <v/>
      </c>
      <c r="E741" s="74">
        <f t="shared" ca="1" si="86"/>
        <v>0</v>
      </c>
      <c r="F741" s="76"/>
      <c r="G741" s="75" t="str">
        <f t="shared" ca="1" si="83"/>
        <v/>
      </c>
      <c r="H741" s="75" t="str">
        <f t="shared" ca="1" si="84"/>
        <v/>
      </c>
      <c r="I741" s="75" t="str">
        <f t="shared" ca="1" si="85"/>
        <v/>
      </c>
    </row>
    <row r="742" spans="2:9" ht="15.75" thickBot="1" x14ac:dyDescent="0.3">
      <c r="B742" s="72" t="str">
        <f t="shared" ca="1" si="80"/>
        <v/>
      </c>
      <c r="C742" s="73" t="str">
        <f t="shared" ca="1" si="81"/>
        <v/>
      </c>
      <c r="D742" s="76" t="str">
        <f t="shared" ca="1" si="82"/>
        <v/>
      </c>
      <c r="E742" s="74">
        <f t="shared" ca="1" si="86"/>
        <v>0</v>
      </c>
      <c r="F742" s="76"/>
      <c r="G742" s="75" t="str">
        <f t="shared" ca="1" si="83"/>
        <v/>
      </c>
      <c r="H742" s="75" t="str">
        <f t="shared" ca="1" si="84"/>
        <v/>
      </c>
      <c r="I742" s="75" t="str">
        <f t="shared" ca="1" si="85"/>
        <v/>
      </c>
    </row>
    <row r="743" spans="2:9" ht="15.75" thickBot="1" x14ac:dyDescent="0.3">
      <c r="B743" s="72" t="str">
        <f t="shared" ca="1" si="80"/>
        <v/>
      </c>
      <c r="C743" s="73" t="str">
        <f t="shared" ca="1" si="81"/>
        <v/>
      </c>
      <c r="D743" s="76" t="str">
        <f t="shared" ca="1" si="82"/>
        <v/>
      </c>
      <c r="E743" s="74">
        <f t="shared" ca="1" si="86"/>
        <v>0</v>
      </c>
      <c r="F743" s="76"/>
      <c r="G743" s="75" t="str">
        <f t="shared" ca="1" si="83"/>
        <v/>
      </c>
      <c r="H743" s="75" t="str">
        <f t="shared" ca="1" si="84"/>
        <v/>
      </c>
      <c r="I743" s="75" t="str">
        <f t="shared" ca="1" si="85"/>
        <v/>
      </c>
    </row>
    <row r="744" spans="2:9" ht="15.75" thickBot="1" x14ac:dyDescent="0.3">
      <c r="B744" s="72" t="str">
        <f t="shared" ca="1" si="80"/>
        <v/>
      </c>
      <c r="C744" s="73" t="str">
        <f t="shared" ca="1" si="81"/>
        <v/>
      </c>
      <c r="D744" s="76" t="str">
        <f t="shared" ca="1" si="82"/>
        <v/>
      </c>
      <c r="E744" s="74">
        <f t="shared" ca="1" si="86"/>
        <v>0</v>
      </c>
      <c r="F744" s="76"/>
      <c r="G744" s="75" t="str">
        <f t="shared" ca="1" si="83"/>
        <v/>
      </c>
      <c r="H744" s="75" t="str">
        <f t="shared" ca="1" si="84"/>
        <v/>
      </c>
      <c r="I744" s="75" t="str">
        <f t="shared" ca="1" si="85"/>
        <v/>
      </c>
    </row>
    <row r="745" spans="2:9" ht="15.75" thickBot="1" x14ac:dyDescent="0.3">
      <c r="B745" s="72" t="str">
        <f t="shared" ca="1" si="80"/>
        <v/>
      </c>
      <c r="C745" s="73" t="str">
        <f t="shared" ca="1" si="81"/>
        <v/>
      </c>
      <c r="D745" s="76" t="str">
        <f t="shared" ca="1" si="82"/>
        <v/>
      </c>
      <c r="E745" s="74">
        <f t="shared" ca="1" si="86"/>
        <v>0</v>
      </c>
      <c r="F745" s="76"/>
      <c r="G745" s="75" t="str">
        <f t="shared" ca="1" si="83"/>
        <v/>
      </c>
      <c r="H745" s="75" t="str">
        <f t="shared" ca="1" si="84"/>
        <v/>
      </c>
      <c r="I745" s="75" t="str">
        <f t="shared" ca="1" si="85"/>
        <v/>
      </c>
    </row>
    <row r="746" spans="2:9" ht="15.75" thickBot="1" x14ac:dyDescent="0.3">
      <c r="B746" s="72" t="str">
        <f t="shared" ca="1" si="80"/>
        <v/>
      </c>
      <c r="C746" s="73" t="str">
        <f t="shared" ca="1" si="81"/>
        <v/>
      </c>
      <c r="D746" s="76" t="str">
        <f t="shared" ca="1" si="82"/>
        <v/>
      </c>
      <c r="E746" s="74">
        <f t="shared" ca="1" si="86"/>
        <v>0</v>
      </c>
      <c r="F746" s="76"/>
      <c r="G746" s="75" t="str">
        <f t="shared" ca="1" si="83"/>
        <v/>
      </c>
      <c r="H746" s="75" t="str">
        <f t="shared" ca="1" si="84"/>
        <v/>
      </c>
      <c r="I746" s="75" t="str">
        <f t="shared" ca="1" si="85"/>
        <v/>
      </c>
    </row>
    <row r="747" spans="2:9" ht="15.75" thickBot="1" x14ac:dyDescent="0.3">
      <c r="B747" s="72" t="str">
        <f t="shared" ca="1" si="80"/>
        <v/>
      </c>
      <c r="C747" s="73" t="str">
        <f t="shared" ca="1" si="81"/>
        <v/>
      </c>
      <c r="D747" s="76" t="str">
        <f t="shared" ca="1" si="82"/>
        <v/>
      </c>
      <c r="E747" s="74">
        <f t="shared" ca="1" si="86"/>
        <v>0</v>
      </c>
      <c r="F747" s="76"/>
      <c r="G747" s="75" t="str">
        <f t="shared" ca="1" si="83"/>
        <v/>
      </c>
      <c r="H747" s="75" t="str">
        <f t="shared" ca="1" si="84"/>
        <v/>
      </c>
      <c r="I747" s="75" t="str">
        <f t="shared" ca="1" si="85"/>
        <v/>
      </c>
    </row>
    <row r="748" spans="2:9" ht="15.75" thickBot="1" x14ac:dyDescent="0.3">
      <c r="B748" s="72" t="str">
        <f t="shared" ca="1" si="80"/>
        <v/>
      </c>
      <c r="C748" s="73" t="str">
        <f t="shared" ca="1" si="81"/>
        <v/>
      </c>
      <c r="D748" s="76" t="str">
        <f t="shared" ca="1" si="82"/>
        <v/>
      </c>
      <c r="E748" s="74">
        <f t="shared" ca="1" si="86"/>
        <v>0</v>
      </c>
      <c r="F748" s="76"/>
      <c r="G748" s="75" t="str">
        <f t="shared" ca="1" si="83"/>
        <v/>
      </c>
      <c r="H748" s="75" t="str">
        <f t="shared" ca="1" si="84"/>
        <v/>
      </c>
      <c r="I748" s="75" t="str">
        <f t="shared" ca="1" si="85"/>
        <v/>
      </c>
    </row>
    <row r="749" spans="2:9" ht="15.75" thickBot="1" x14ac:dyDescent="0.3">
      <c r="B749" s="72" t="str">
        <f t="shared" ca="1" si="80"/>
        <v/>
      </c>
      <c r="C749" s="73" t="str">
        <f t="shared" ca="1" si="81"/>
        <v/>
      </c>
      <c r="D749" s="76" t="str">
        <f t="shared" ca="1" si="82"/>
        <v/>
      </c>
      <c r="E749" s="74">
        <f t="shared" ca="1" si="86"/>
        <v>0</v>
      </c>
      <c r="F749" s="76"/>
      <c r="G749" s="75" t="str">
        <f t="shared" ca="1" si="83"/>
        <v/>
      </c>
      <c r="H749" s="75" t="str">
        <f t="shared" ca="1" si="84"/>
        <v/>
      </c>
      <c r="I749" s="75" t="str">
        <f t="shared" ca="1" si="85"/>
        <v/>
      </c>
    </row>
    <row r="750" spans="2:9" ht="15.75" thickBot="1" x14ac:dyDescent="0.3">
      <c r="B750" s="72" t="str">
        <f t="shared" ca="1" si="80"/>
        <v/>
      </c>
      <c r="C750" s="73" t="str">
        <f t="shared" ca="1" si="81"/>
        <v/>
      </c>
      <c r="D750" s="76" t="str">
        <f t="shared" ca="1" si="82"/>
        <v/>
      </c>
      <c r="E750" s="74">
        <f t="shared" ca="1" si="86"/>
        <v>0</v>
      </c>
      <c r="F750" s="76"/>
      <c r="G750" s="75" t="str">
        <f t="shared" ca="1" si="83"/>
        <v/>
      </c>
      <c r="H750" s="75" t="str">
        <f t="shared" ca="1" si="84"/>
        <v/>
      </c>
      <c r="I750" s="75" t="str">
        <f t="shared" ca="1" si="85"/>
        <v/>
      </c>
    </row>
    <row r="751" spans="2:9" ht="15.75" thickBot="1" x14ac:dyDescent="0.3">
      <c r="B751" s="72" t="str">
        <f t="shared" ref="B751:B814" ca="1" si="87">IFERROR(IF(I750&lt;=0,"",B750+1),"")</f>
        <v/>
      </c>
      <c r="C751" s="73" t="str">
        <f t="shared" ca="1" si="81"/>
        <v/>
      </c>
      <c r="D751" s="76" t="str">
        <f t="shared" ca="1" si="82"/>
        <v/>
      </c>
      <c r="E751" s="74">
        <f t="shared" ca="1" si="86"/>
        <v>0</v>
      </c>
      <c r="F751" s="76"/>
      <c r="G751" s="75" t="str">
        <f t="shared" ca="1" si="83"/>
        <v/>
      </c>
      <c r="H751" s="75" t="str">
        <f t="shared" ca="1" si="84"/>
        <v/>
      </c>
      <c r="I751" s="75" t="str">
        <f t="shared" ca="1" si="85"/>
        <v/>
      </c>
    </row>
    <row r="752" spans="2:9" ht="15.75" thickBot="1" x14ac:dyDescent="0.3">
      <c r="B752" s="72" t="str">
        <f t="shared" ca="1" si="87"/>
        <v/>
      </c>
      <c r="C752" s="73" t="str">
        <f t="shared" ca="1" si="81"/>
        <v/>
      </c>
      <c r="D752" s="76" t="str">
        <f t="shared" ca="1" si="82"/>
        <v/>
      </c>
      <c r="E752" s="74">
        <f t="shared" ca="1" si="86"/>
        <v>0</v>
      </c>
      <c r="F752" s="76"/>
      <c r="G752" s="75" t="str">
        <f t="shared" ca="1" si="83"/>
        <v/>
      </c>
      <c r="H752" s="75" t="str">
        <f t="shared" ca="1" si="84"/>
        <v/>
      </c>
      <c r="I752" s="75" t="str">
        <f t="shared" ca="1" si="85"/>
        <v/>
      </c>
    </row>
    <row r="753" spans="2:9" ht="15.75" thickBot="1" x14ac:dyDescent="0.3">
      <c r="B753" s="72" t="str">
        <f t="shared" ca="1" si="87"/>
        <v/>
      </c>
      <c r="C753" s="73" t="str">
        <f t="shared" ca="1" si="81"/>
        <v/>
      </c>
      <c r="D753" s="76" t="str">
        <f t="shared" ca="1" si="82"/>
        <v/>
      </c>
      <c r="E753" s="74">
        <f t="shared" ca="1" si="86"/>
        <v>0</v>
      </c>
      <c r="F753" s="76"/>
      <c r="G753" s="75" t="str">
        <f t="shared" ca="1" si="83"/>
        <v/>
      </c>
      <c r="H753" s="75" t="str">
        <f t="shared" ca="1" si="84"/>
        <v/>
      </c>
      <c r="I753" s="75" t="str">
        <f t="shared" ca="1" si="85"/>
        <v/>
      </c>
    </row>
    <row r="754" spans="2:9" ht="15.75" thickBot="1" x14ac:dyDescent="0.3">
      <c r="B754" s="72" t="str">
        <f t="shared" ca="1" si="87"/>
        <v/>
      </c>
      <c r="C754" s="73" t="str">
        <f t="shared" ca="1" si="81"/>
        <v/>
      </c>
      <c r="D754" s="76" t="str">
        <f t="shared" ca="1" si="82"/>
        <v/>
      </c>
      <c r="E754" s="74">
        <f t="shared" ca="1" si="86"/>
        <v>0</v>
      </c>
      <c r="F754" s="76"/>
      <c r="G754" s="75" t="str">
        <f t="shared" ca="1" si="83"/>
        <v/>
      </c>
      <c r="H754" s="75" t="str">
        <f t="shared" ca="1" si="84"/>
        <v/>
      </c>
      <c r="I754" s="75" t="str">
        <f t="shared" ca="1" si="85"/>
        <v/>
      </c>
    </row>
    <row r="755" spans="2:9" ht="15.75" thickBot="1" x14ac:dyDescent="0.3">
      <c r="B755" s="72" t="str">
        <f t="shared" ca="1" si="87"/>
        <v/>
      </c>
      <c r="C755" s="73" t="str">
        <f t="shared" ca="1" si="81"/>
        <v/>
      </c>
      <c r="D755" s="76" t="str">
        <f t="shared" ca="1" si="82"/>
        <v/>
      </c>
      <c r="E755" s="74">
        <f t="shared" ca="1" si="86"/>
        <v>0</v>
      </c>
      <c r="F755" s="76"/>
      <c r="G755" s="75" t="str">
        <f t="shared" ca="1" si="83"/>
        <v/>
      </c>
      <c r="H755" s="75" t="str">
        <f t="shared" ca="1" si="84"/>
        <v/>
      </c>
      <c r="I755" s="75" t="str">
        <f t="shared" ca="1" si="85"/>
        <v/>
      </c>
    </row>
    <row r="756" spans="2:9" ht="15.75" thickBot="1" x14ac:dyDescent="0.3">
      <c r="B756" s="72" t="str">
        <f t="shared" ca="1" si="87"/>
        <v/>
      </c>
      <c r="C756" s="73" t="str">
        <f t="shared" ca="1" si="81"/>
        <v/>
      </c>
      <c r="D756" s="76" t="str">
        <f t="shared" ca="1" si="82"/>
        <v/>
      </c>
      <c r="E756" s="74">
        <f t="shared" ca="1" si="86"/>
        <v>0</v>
      </c>
      <c r="F756" s="76"/>
      <c r="G756" s="75" t="str">
        <f t="shared" ca="1" si="83"/>
        <v/>
      </c>
      <c r="H756" s="75" t="str">
        <f t="shared" ca="1" si="84"/>
        <v/>
      </c>
      <c r="I756" s="75" t="str">
        <f t="shared" ca="1" si="85"/>
        <v/>
      </c>
    </row>
    <row r="757" spans="2:9" ht="15.75" thickBot="1" x14ac:dyDescent="0.3">
      <c r="B757" s="72" t="str">
        <f t="shared" ca="1" si="87"/>
        <v/>
      </c>
      <c r="C757" s="73" t="str">
        <f t="shared" ca="1" si="81"/>
        <v/>
      </c>
      <c r="D757" s="76" t="str">
        <f t="shared" ca="1" si="82"/>
        <v/>
      </c>
      <c r="E757" s="74">
        <f t="shared" ca="1" si="86"/>
        <v>0</v>
      </c>
      <c r="F757" s="76"/>
      <c r="G757" s="75" t="str">
        <f t="shared" ca="1" si="83"/>
        <v/>
      </c>
      <c r="H757" s="75" t="str">
        <f t="shared" ca="1" si="84"/>
        <v/>
      </c>
      <c r="I757" s="75" t="str">
        <f t="shared" ca="1" si="85"/>
        <v/>
      </c>
    </row>
    <row r="758" spans="2:9" ht="15.75" thickBot="1" x14ac:dyDescent="0.3">
      <c r="B758" s="72" t="str">
        <f t="shared" ca="1" si="87"/>
        <v/>
      </c>
      <c r="C758" s="73" t="str">
        <f t="shared" ca="1" si="81"/>
        <v/>
      </c>
      <c r="D758" s="76" t="str">
        <f t="shared" ca="1" si="82"/>
        <v/>
      </c>
      <c r="E758" s="74">
        <f t="shared" ca="1" si="86"/>
        <v>0</v>
      </c>
      <c r="F758" s="76"/>
      <c r="G758" s="75" t="str">
        <f t="shared" ca="1" si="83"/>
        <v/>
      </c>
      <c r="H758" s="75" t="str">
        <f t="shared" ca="1" si="84"/>
        <v/>
      </c>
      <c r="I758" s="75" t="str">
        <f t="shared" ca="1" si="85"/>
        <v/>
      </c>
    </row>
    <row r="759" spans="2:9" ht="15.75" thickBot="1" x14ac:dyDescent="0.3">
      <c r="B759" s="72" t="str">
        <f t="shared" ca="1" si="87"/>
        <v/>
      </c>
      <c r="C759" s="73" t="str">
        <f t="shared" ca="1" si="81"/>
        <v/>
      </c>
      <c r="D759" s="76" t="str">
        <f t="shared" ca="1" si="82"/>
        <v/>
      </c>
      <c r="E759" s="74">
        <f t="shared" ca="1" si="86"/>
        <v>0</v>
      </c>
      <c r="F759" s="76"/>
      <c r="G759" s="75" t="str">
        <f t="shared" ca="1" si="83"/>
        <v/>
      </c>
      <c r="H759" s="75" t="str">
        <f t="shared" ca="1" si="84"/>
        <v/>
      </c>
      <c r="I759" s="75" t="str">
        <f t="shared" ca="1" si="85"/>
        <v/>
      </c>
    </row>
    <row r="760" spans="2:9" ht="15.75" thickBot="1" x14ac:dyDescent="0.3">
      <c r="B760" s="72" t="str">
        <f t="shared" ca="1" si="87"/>
        <v/>
      </c>
      <c r="C760" s="73" t="str">
        <f t="shared" ca="1" si="81"/>
        <v/>
      </c>
      <c r="D760" s="76" t="str">
        <f t="shared" ca="1" si="82"/>
        <v/>
      </c>
      <c r="E760" s="74">
        <f t="shared" ca="1" si="86"/>
        <v>0</v>
      </c>
      <c r="F760" s="76"/>
      <c r="G760" s="75" t="str">
        <f t="shared" ca="1" si="83"/>
        <v/>
      </c>
      <c r="H760" s="75" t="str">
        <f t="shared" ca="1" si="84"/>
        <v/>
      </c>
      <c r="I760" s="75" t="str">
        <f t="shared" ca="1" si="85"/>
        <v/>
      </c>
    </row>
    <row r="761" spans="2:9" ht="15.75" thickBot="1" x14ac:dyDescent="0.3">
      <c r="B761" s="72" t="str">
        <f t="shared" ca="1" si="87"/>
        <v/>
      </c>
      <c r="C761" s="73" t="str">
        <f t="shared" ca="1" si="81"/>
        <v/>
      </c>
      <c r="D761" s="76" t="str">
        <f t="shared" ca="1" si="82"/>
        <v/>
      </c>
      <c r="E761" s="74">
        <f t="shared" ca="1" si="86"/>
        <v>0</v>
      </c>
      <c r="F761" s="76"/>
      <c r="G761" s="75" t="str">
        <f t="shared" ca="1" si="83"/>
        <v/>
      </c>
      <c r="H761" s="75" t="str">
        <f t="shared" ca="1" si="84"/>
        <v/>
      </c>
      <c r="I761" s="75" t="str">
        <f t="shared" ca="1" si="85"/>
        <v/>
      </c>
    </row>
    <row r="762" spans="2:9" ht="15.75" thickBot="1" x14ac:dyDescent="0.3">
      <c r="B762" s="72" t="str">
        <f t="shared" ca="1" si="87"/>
        <v/>
      </c>
      <c r="C762" s="73" t="str">
        <f t="shared" ca="1" si="81"/>
        <v/>
      </c>
      <c r="D762" s="76" t="str">
        <f t="shared" ca="1" si="82"/>
        <v/>
      </c>
      <c r="E762" s="74">
        <f t="shared" ca="1" si="86"/>
        <v>0</v>
      </c>
      <c r="F762" s="76"/>
      <c r="G762" s="75" t="str">
        <f t="shared" ca="1" si="83"/>
        <v/>
      </c>
      <c r="H762" s="75" t="str">
        <f t="shared" ca="1" si="84"/>
        <v/>
      </c>
      <c r="I762" s="75" t="str">
        <f t="shared" ca="1" si="85"/>
        <v/>
      </c>
    </row>
    <row r="763" spans="2:9" ht="15.75" thickBot="1" x14ac:dyDescent="0.3">
      <c r="B763" s="72" t="str">
        <f t="shared" ca="1" si="87"/>
        <v/>
      </c>
      <c r="C763" s="73" t="str">
        <f t="shared" ca="1" si="81"/>
        <v/>
      </c>
      <c r="D763" s="76" t="str">
        <f t="shared" ca="1" si="82"/>
        <v/>
      </c>
      <c r="E763" s="74">
        <f t="shared" ca="1" si="86"/>
        <v>0</v>
      </c>
      <c r="F763" s="76"/>
      <c r="G763" s="75" t="str">
        <f t="shared" ca="1" si="83"/>
        <v/>
      </c>
      <c r="H763" s="75" t="str">
        <f t="shared" ca="1" si="84"/>
        <v/>
      </c>
      <c r="I763" s="75" t="str">
        <f t="shared" ca="1" si="85"/>
        <v/>
      </c>
    </row>
    <row r="764" spans="2:9" ht="15.75" thickBot="1" x14ac:dyDescent="0.3">
      <c r="B764" s="72" t="str">
        <f t="shared" ca="1" si="87"/>
        <v/>
      </c>
      <c r="C764" s="73" t="str">
        <f t="shared" ca="1" si="81"/>
        <v/>
      </c>
      <c r="D764" s="76" t="str">
        <f t="shared" ca="1" si="82"/>
        <v/>
      </c>
      <c r="E764" s="74">
        <f t="shared" ca="1" si="86"/>
        <v>0</v>
      </c>
      <c r="F764" s="76"/>
      <c r="G764" s="75" t="str">
        <f t="shared" ca="1" si="83"/>
        <v/>
      </c>
      <c r="H764" s="75" t="str">
        <f t="shared" ca="1" si="84"/>
        <v/>
      </c>
      <c r="I764" s="75" t="str">
        <f t="shared" ca="1" si="85"/>
        <v/>
      </c>
    </row>
    <row r="765" spans="2:9" ht="15.75" thickBot="1" x14ac:dyDescent="0.3">
      <c r="B765" s="72" t="str">
        <f t="shared" ca="1" si="87"/>
        <v/>
      </c>
      <c r="C765" s="73" t="str">
        <f t="shared" ca="1" si="81"/>
        <v/>
      </c>
      <c r="D765" s="76" t="str">
        <f t="shared" ca="1" si="82"/>
        <v/>
      </c>
      <c r="E765" s="74">
        <f t="shared" ca="1" si="86"/>
        <v>0</v>
      </c>
      <c r="F765" s="76"/>
      <c r="G765" s="75" t="str">
        <f t="shared" ca="1" si="83"/>
        <v/>
      </c>
      <c r="H765" s="75" t="str">
        <f t="shared" ca="1" si="84"/>
        <v/>
      </c>
      <c r="I765" s="75" t="str">
        <f t="shared" ca="1" si="85"/>
        <v/>
      </c>
    </row>
    <row r="766" spans="2:9" ht="15.75" thickBot="1" x14ac:dyDescent="0.3">
      <c r="B766" s="72" t="str">
        <f t="shared" ca="1" si="87"/>
        <v/>
      </c>
      <c r="C766" s="73" t="str">
        <f t="shared" ca="1" si="81"/>
        <v/>
      </c>
      <c r="D766" s="76" t="str">
        <f t="shared" ca="1" si="82"/>
        <v/>
      </c>
      <c r="E766" s="74">
        <f t="shared" ca="1" si="86"/>
        <v>0</v>
      </c>
      <c r="F766" s="76"/>
      <c r="G766" s="75" t="str">
        <f t="shared" ca="1" si="83"/>
        <v/>
      </c>
      <c r="H766" s="75" t="str">
        <f t="shared" ca="1" si="84"/>
        <v/>
      </c>
      <c r="I766" s="75" t="str">
        <f t="shared" ca="1" si="85"/>
        <v/>
      </c>
    </row>
    <row r="767" spans="2:9" ht="15.75" thickBot="1" x14ac:dyDescent="0.3">
      <c r="B767" s="72" t="str">
        <f t="shared" ca="1" si="87"/>
        <v/>
      </c>
      <c r="C767" s="73" t="str">
        <f t="shared" ca="1" si="81"/>
        <v/>
      </c>
      <c r="D767" s="76" t="str">
        <f t="shared" ca="1" si="82"/>
        <v/>
      </c>
      <c r="E767" s="74">
        <f t="shared" ca="1" si="86"/>
        <v>0</v>
      </c>
      <c r="F767" s="76"/>
      <c r="G767" s="75" t="str">
        <f t="shared" ca="1" si="83"/>
        <v/>
      </c>
      <c r="H767" s="75" t="str">
        <f t="shared" ca="1" si="84"/>
        <v/>
      </c>
      <c r="I767" s="75" t="str">
        <f t="shared" ca="1" si="85"/>
        <v/>
      </c>
    </row>
    <row r="768" spans="2:9" ht="15.75" thickBot="1" x14ac:dyDescent="0.3">
      <c r="B768" s="72" t="str">
        <f t="shared" ca="1" si="87"/>
        <v/>
      </c>
      <c r="C768" s="73" t="str">
        <f t="shared" ca="1" si="81"/>
        <v/>
      </c>
      <c r="D768" s="76" t="str">
        <f t="shared" ca="1" si="82"/>
        <v/>
      </c>
      <c r="E768" s="74">
        <f t="shared" ca="1" si="86"/>
        <v>0</v>
      </c>
      <c r="F768" s="76"/>
      <c r="G768" s="75" t="str">
        <f t="shared" ca="1" si="83"/>
        <v/>
      </c>
      <c r="H768" s="75" t="str">
        <f t="shared" ca="1" si="84"/>
        <v/>
      </c>
      <c r="I768" s="75" t="str">
        <f t="shared" ca="1" si="85"/>
        <v/>
      </c>
    </row>
    <row r="769" spans="2:9" ht="15.75" thickBot="1" x14ac:dyDescent="0.3">
      <c r="B769" s="72" t="str">
        <f t="shared" ca="1" si="87"/>
        <v/>
      </c>
      <c r="C769" s="73" t="str">
        <f t="shared" ca="1" si="81"/>
        <v/>
      </c>
      <c r="D769" s="76" t="str">
        <f t="shared" ca="1" si="82"/>
        <v/>
      </c>
      <c r="E769" s="74">
        <f t="shared" ca="1" si="86"/>
        <v>0</v>
      </c>
      <c r="F769" s="76"/>
      <c r="G769" s="75" t="str">
        <f t="shared" ca="1" si="83"/>
        <v/>
      </c>
      <c r="H769" s="75" t="str">
        <f t="shared" ca="1" si="84"/>
        <v/>
      </c>
      <c r="I769" s="75" t="str">
        <f t="shared" ca="1" si="85"/>
        <v/>
      </c>
    </row>
    <row r="770" spans="2:9" ht="15.75" thickBot="1" x14ac:dyDescent="0.3">
      <c r="B770" s="72" t="str">
        <f t="shared" ca="1" si="87"/>
        <v/>
      </c>
      <c r="C770" s="73" t="str">
        <f t="shared" ca="1" si="81"/>
        <v/>
      </c>
      <c r="D770" s="76" t="str">
        <f t="shared" ca="1" si="82"/>
        <v/>
      </c>
      <c r="E770" s="74">
        <f t="shared" ca="1" si="86"/>
        <v>0</v>
      </c>
      <c r="F770" s="76"/>
      <c r="G770" s="75" t="str">
        <f t="shared" ca="1" si="83"/>
        <v/>
      </c>
      <c r="H770" s="75" t="str">
        <f t="shared" ca="1" si="84"/>
        <v/>
      </c>
      <c r="I770" s="75" t="str">
        <f t="shared" ca="1" si="85"/>
        <v/>
      </c>
    </row>
    <row r="771" spans="2:9" ht="15.75" thickBot="1" x14ac:dyDescent="0.3">
      <c r="B771" s="72" t="str">
        <f t="shared" ca="1" si="87"/>
        <v/>
      </c>
      <c r="C771" s="73" t="str">
        <f t="shared" ca="1" si="81"/>
        <v/>
      </c>
      <c r="D771" s="76" t="str">
        <f t="shared" ca="1" si="82"/>
        <v/>
      </c>
      <c r="E771" s="74">
        <f t="shared" ca="1" si="86"/>
        <v>0</v>
      </c>
      <c r="F771" s="76"/>
      <c r="G771" s="75" t="str">
        <f t="shared" ca="1" si="83"/>
        <v/>
      </c>
      <c r="H771" s="75" t="str">
        <f t="shared" ca="1" si="84"/>
        <v/>
      </c>
      <c r="I771" s="75" t="str">
        <f t="shared" ca="1" si="85"/>
        <v/>
      </c>
    </row>
    <row r="772" spans="2:9" ht="15.75" thickBot="1" x14ac:dyDescent="0.3">
      <c r="B772" s="72" t="str">
        <f t="shared" ca="1" si="87"/>
        <v/>
      </c>
      <c r="C772" s="73" t="str">
        <f t="shared" ca="1" si="81"/>
        <v/>
      </c>
      <c r="D772" s="76" t="str">
        <f t="shared" ca="1" si="82"/>
        <v/>
      </c>
      <c r="E772" s="74">
        <f t="shared" ca="1" si="86"/>
        <v>0</v>
      </c>
      <c r="F772" s="76"/>
      <c r="G772" s="75" t="str">
        <f t="shared" ca="1" si="83"/>
        <v/>
      </c>
      <c r="H772" s="75" t="str">
        <f t="shared" ca="1" si="84"/>
        <v/>
      </c>
      <c r="I772" s="75" t="str">
        <f t="shared" ca="1" si="85"/>
        <v/>
      </c>
    </row>
    <row r="773" spans="2:9" ht="15.75" thickBot="1" x14ac:dyDescent="0.3">
      <c r="B773" s="72" t="str">
        <f t="shared" ca="1" si="87"/>
        <v/>
      </c>
      <c r="C773" s="73" t="str">
        <f t="shared" ca="1" si="81"/>
        <v/>
      </c>
      <c r="D773" s="76" t="str">
        <f t="shared" ca="1" si="82"/>
        <v/>
      </c>
      <c r="E773" s="74">
        <f t="shared" ca="1" si="86"/>
        <v>0</v>
      </c>
      <c r="F773" s="76"/>
      <c r="G773" s="75" t="str">
        <f t="shared" ca="1" si="83"/>
        <v/>
      </c>
      <c r="H773" s="75" t="str">
        <f t="shared" ca="1" si="84"/>
        <v/>
      </c>
      <c r="I773" s="75" t="str">
        <f t="shared" ca="1" si="85"/>
        <v/>
      </c>
    </row>
    <row r="774" spans="2:9" ht="15.75" thickBot="1" x14ac:dyDescent="0.3">
      <c r="B774" s="72" t="str">
        <f t="shared" ca="1" si="87"/>
        <v/>
      </c>
      <c r="C774" s="73" t="str">
        <f t="shared" ca="1" si="81"/>
        <v/>
      </c>
      <c r="D774" s="76" t="str">
        <f t="shared" ca="1" si="82"/>
        <v/>
      </c>
      <c r="E774" s="74">
        <f t="shared" ca="1" si="86"/>
        <v>0</v>
      </c>
      <c r="F774" s="76"/>
      <c r="G774" s="75" t="str">
        <f t="shared" ca="1" si="83"/>
        <v/>
      </c>
      <c r="H774" s="75" t="str">
        <f t="shared" ca="1" si="84"/>
        <v/>
      </c>
      <c r="I774" s="75" t="str">
        <f t="shared" ca="1" si="85"/>
        <v/>
      </c>
    </row>
    <row r="775" spans="2:9" ht="15.75" thickBot="1" x14ac:dyDescent="0.3">
      <c r="B775" s="72" t="str">
        <f t="shared" ca="1" si="87"/>
        <v/>
      </c>
      <c r="C775" s="73" t="str">
        <f t="shared" ca="1" si="81"/>
        <v/>
      </c>
      <c r="D775" s="76" t="str">
        <f t="shared" ca="1" si="82"/>
        <v/>
      </c>
      <c r="E775" s="74">
        <f t="shared" ca="1" si="86"/>
        <v>0</v>
      </c>
      <c r="F775" s="76"/>
      <c r="G775" s="75" t="str">
        <f t="shared" ca="1" si="83"/>
        <v/>
      </c>
      <c r="H775" s="75" t="str">
        <f t="shared" ca="1" si="84"/>
        <v/>
      </c>
      <c r="I775" s="75" t="str">
        <f t="shared" ca="1" si="85"/>
        <v/>
      </c>
    </row>
    <row r="776" spans="2:9" ht="15.75" thickBot="1" x14ac:dyDescent="0.3">
      <c r="B776" s="72" t="str">
        <f t="shared" ca="1" si="87"/>
        <v/>
      </c>
      <c r="C776" s="73" t="str">
        <f t="shared" ca="1" si="81"/>
        <v/>
      </c>
      <c r="D776" s="76" t="str">
        <f t="shared" ca="1" si="82"/>
        <v/>
      </c>
      <c r="E776" s="74">
        <f t="shared" ca="1" si="86"/>
        <v>0</v>
      </c>
      <c r="F776" s="76"/>
      <c r="G776" s="75" t="str">
        <f t="shared" ca="1" si="83"/>
        <v/>
      </c>
      <c r="H776" s="75" t="str">
        <f t="shared" ca="1" si="84"/>
        <v/>
      </c>
      <c r="I776" s="75" t="str">
        <f t="shared" ca="1" si="85"/>
        <v/>
      </c>
    </row>
    <row r="777" spans="2:9" ht="15.75" thickBot="1" x14ac:dyDescent="0.3">
      <c r="B777" s="72" t="str">
        <f t="shared" ca="1" si="87"/>
        <v/>
      </c>
      <c r="C777" s="73" t="str">
        <f t="shared" ca="1" si="81"/>
        <v/>
      </c>
      <c r="D777" s="76" t="str">
        <f t="shared" ca="1" si="82"/>
        <v/>
      </c>
      <c r="E777" s="74">
        <f t="shared" ca="1" si="86"/>
        <v>0</v>
      </c>
      <c r="F777" s="76"/>
      <c r="G777" s="75" t="str">
        <f t="shared" ca="1" si="83"/>
        <v/>
      </c>
      <c r="H777" s="75" t="str">
        <f t="shared" ca="1" si="84"/>
        <v/>
      </c>
      <c r="I777" s="75" t="str">
        <f t="shared" ca="1" si="85"/>
        <v/>
      </c>
    </row>
    <row r="778" spans="2:9" ht="15.75" thickBot="1" x14ac:dyDescent="0.3">
      <c r="B778" s="72" t="str">
        <f t="shared" ca="1" si="87"/>
        <v/>
      </c>
      <c r="C778" s="73" t="str">
        <f t="shared" ca="1" si="81"/>
        <v/>
      </c>
      <c r="D778" s="76" t="str">
        <f t="shared" ca="1" si="82"/>
        <v/>
      </c>
      <c r="E778" s="74">
        <f t="shared" ca="1" si="86"/>
        <v>0</v>
      </c>
      <c r="F778" s="76"/>
      <c r="G778" s="75" t="str">
        <f t="shared" ca="1" si="83"/>
        <v/>
      </c>
      <c r="H778" s="75" t="str">
        <f t="shared" ca="1" si="84"/>
        <v/>
      </c>
      <c r="I778" s="75" t="str">
        <f t="shared" ca="1" si="85"/>
        <v/>
      </c>
    </row>
    <row r="779" spans="2:9" ht="15.75" thickBot="1" x14ac:dyDescent="0.3">
      <c r="B779" s="72" t="str">
        <f t="shared" ca="1" si="87"/>
        <v/>
      </c>
      <c r="C779" s="73" t="str">
        <f t="shared" ca="1" si="81"/>
        <v/>
      </c>
      <c r="D779" s="76" t="str">
        <f t="shared" ca="1" si="82"/>
        <v/>
      </c>
      <c r="E779" s="74">
        <f t="shared" ca="1" si="86"/>
        <v>0</v>
      </c>
      <c r="F779" s="76"/>
      <c r="G779" s="75" t="str">
        <f t="shared" ca="1" si="83"/>
        <v/>
      </c>
      <c r="H779" s="75" t="str">
        <f t="shared" ca="1" si="84"/>
        <v/>
      </c>
      <c r="I779" s="75" t="str">
        <f t="shared" ca="1" si="85"/>
        <v/>
      </c>
    </row>
    <row r="780" spans="2:9" ht="15.75" thickBot="1" x14ac:dyDescent="0.3">
      <c r="B780" s="72" t="str">
        <f t="shared" ca="1" si="87"/>
        <v/>
      </c>
      <c r="C780" s="73" t="str">
        <f t="shared" ca="1" si="81"/>
        <v/>
      </c>
      <c r="D780" s="76" t="str">
        <f t="shared" ca="1" si="82"/>
        <v/>
      </c>
      <c r="E780" s="74">
        <f t="shared" ca="1" si="86"/>
        <v>0</v>
      </c>
      <c r="F780" s="76"/>
      <c r="G780" s="75" t="str">
        <f t="shared" ca="1" si="83"/>
        <v/>
      </c>
      <c r="H780" s="75" t="str">
        <f t="shared" ca="1" si="84"/>
        <v/>
      </c>
      <c r="I780" s="75" t="str">
        <f t="shared" ca="1" si="85"/>
        <v/>
      </c>
    </row>
    <row r="781" spans="2:9" ht="15.75" thickBot="1" x14ac:dyDescent="0.3">
      <c r="B781" s="72" t="str">
        <f t="shared" ca="1" si="87"/>
        <v/>
      </c>
      <c r="C781" s="73" t="str">
        <f t="shared" ca="1" si="81"/>
        <v/>
      </c>
      <c r="D781" s="76" t="str">
        <f t="shared" ca="1" si="82"/>
        <v/>
      </c>
      <c r="E781" s="74">
        <f t="shared" ca="1" si="86"/>
        <v>0</v>
      </c>
      <c r="F781" s="76"/>
      <c r="G781" s="75" t="str">
        <f t="shared" ca="1" si="83"/>
        <v/>
      </c>
      <c r="H781" s="75" t="str">
        <f t="shared" ca="1" si="84"/>
        <v/>
      </c>
      <c r="I781" s="75" t="str">
        <f t="shared" ca="1" si="85"/>
        <v/>
      </c>
    </row>
    <row r="782" spans="2:9" ht="15.75" thickBot="1" x14ac:dyDescent="0.3">
      <c r="B782" s="72" t="str">
        <f t="shared" ca="1" si="87"/>
        <v/>
      </c>
      <c r="C782" s="73" t="str">
        <f t="shared" ca="1" si="81"/>
        <v/>
      </c>
      <c r="D782" s="76" t="str">
        <f t="shared" ca="1" si="82"/>
        <v/>
      </c>
      <c r="E782" s="74">
        <f t="shared" ca="1" si="86"/>
        <v>0</v>
      </c>
      <c r="F782" s="76"/>
      <c r="G782" s="75" t="str">
        <f t="shared" ca="1" si="83"/>
        <v/>
      </c>
      <c r="H782" s="75" t="str">
        <f t="shared" ca="1" si="84"/>
        <v/>
      </c>
      <c r="I782" s="75" t="str">
        <f t="shared" ca="1" si="85"/>
        <v/>
      </c>
    </row>
    <row r="783" spans="2:9" ht="15.75" thickBot="1" x14ac:dyDescent="0.3">
      <c r="B783" s="72" t="str">
        <f t="shared" ca="1" si="87"/>
        <v/>
      </c>
      <c r="C783" s="73" t="str">
        <f t="shared" ca="1" si="81"/>
        <v/>
      </c>
      <c r="D783" s="76" t="str">
        <f t="shared" ca="1" si="82"/>
        <v/>
      </c>
      <c r="E783" s="74">
        <f t="shared" ca="1" si="86"/>
        <v>0</v>
      </c>
      <c r="F783" s="76"/>
      <c r="G783" s="75" t="str">
        <f t="shared" ca="1" si="83"/>
        <v/>
      </c>
      <c r="H783" s="75" t="str">
        <f t="shared" ca="1" si="84"/>
        <v/>
      </c>
      <c r="I783" s="75" t="str">
        <f t="shared" ca="1" si="85"/>
        <v/>
      </c>
    </row>
    <row r="784" spans="2:9" ht="15.75" thickBot="1" x14ac:dyDescent="0.3">
      <c r="B784" s="72" t="str">
        <f t="shared" ca="1" si="87"/>
        <v/>
      </c>
      <c r="C784" s="73" t="str">
        <f t="shared" ca="1" si="81"/>
        <v/>
      </c>
      <c r="D784" s="76" t="str">
        <f t="shared" ca="1" si="82"/>
        <v/>
      </c>
      <c r="E784" s="74">
        <f t="shared" ca="1" si="86"/>
        <v>0</v>
      </c>
      <c r="F784" s="76"/>
      <c r="G784" s="75" t="str">
        <f t="shared" ca="1" si="83"/>
        <v/>
      </c>
      <c r="H784" s="75" t="str">
        <f t="shared" ca="1" si="84"/>
        <v/>
      </c>
      <c r="I784" s="75" t="str">
        <f t="shared" ca="1" si="85"/>
        <v/>
      </c>
    </row>
    <row r="785" spans="2:9" ht="15.75" thickBot="1" x14ac:dyDescent="0.3">
      <c r="B785" s="72" t="str">
        <f t="shared" ca="1" si="87"/>
        <v/>
      </c>
      <c r="C785" s="73" t="str">
        <f t="shared" ca="1" si="81"/>
        <v/>
      </c>
      <c r="D785" s="76" t="str">
        <f t="shared" ca="1" si="82"/>
        <v/>
      </c>
      <c r="E785" s="74">
        <f t="shared" ca="1" si="86"/>
        <v>0</v>
      </c>
      <c r="F785" s="76"/>
      <c r="G785" s="75" t="str">
        <f t="shared" ca="1" si="83"/>
        <v/>
      </c>
      <c r="H785" s="75" t="str">
        <f t="shared" ca="1" si="84"/>
        <v/>
      </c>
      <c r="I785" s="75" t="str">
        <f t="shared" ca="1" si="85"/>
        <v/>
      </c>
    </row>
    <row r="786" spans="2:9" ht="15.75" thickBot="1" x14ac:dyDescent="0.3">
      <c r="B786" s="72" t="str">
        <f t="shared" ca="1" si="87"/>
        <v/>
      </c>
      <c r="C786" s="73" t="str">
        <f t="shared" ca="1" si="81"/>
        <v/>
      </c>
      <c r="D786" s="76" t="str">
        <f t="shared" ca="1" si="82"/>
        <v/>
      </c>
      <c r="E786" s="74">
        <f t="shared" ca="1" si="86"/>
        <v>0</v>
      </c>
      <c r="F786" s="76"/>
      <c r="G786" s="75" t="str">
        <f t="shared" ca="1" si="83"/>
        <v/>
      </c>
      <c r="H786" s="75" t="str">
        <f t="shared" ca="1" si="84"/>
        <v/>
      </c>
      <c r="I786" s="75" t="str">
        <f t="shared" ca="1" si="85"/>
        <v/>
      </c>
    </row>
    <row r="787" spans="2:9" ht="15.75" thickBot="1" x14ac:dyDescent="0.3">
      <c r="B787" s="72" t="str">
        <f t="shared" ca="1" si="87"/>
        <v/>
      </c>
      <c r="C787" s="73" t="str">
        <f t="shared" ca="1" si="81"/>
        <v/>
      </c>
      <c r="D787" s="76" t="str">
        <f t="shared" ca="1" si="82"/>
        <v/>
      </c>
      <c r="E787" s="74">
        <f t="shared" ca="1" si="86"/>
        <v>0</v>
      </c>
      <c r="F787" s="76"/>
      <c r="G787" s="75" t="str">
        <f t="shared" ca="1" si="83"/>
        <v/>
      </c>
      <c r="H787" s="75" t="str">
        <f t="shared" ca="1" si="84"/>
        <v/>
      </c>
      <c r="I787" s="75" t="str">
        <f t="shared" ca="1" si="85"/>
        <v/>
      </c>
    </row>
    <row r="788" spans="2:9" ht="15.75" thickBot="1" x14ac:dyDescent="0.3">
      <c r="B788" s="72" t="str">
        <f t="shared" ca="1" si="87"/>
        <v/>
      </c>
      <c r="C788" s="73" t="str">
        <f t="shared" ca="1" si="81"/>
        <v/>
      </c>
      <c r="D788" s="76" t="str">
        <f t="shared" ca="1" si="82"/>
        <v/>
      </c>
      <c r="E788" s="74">
        <f t="shared" ca="1" si="86"/>
        <v>0</v>
      </c>
      <c r="F788" s="76"/>
      <c r="G788" s="75" t="str">
        <f t="shared" ca="1" si="83"/>
        <v/>
      </c>
      <c r="H788" s="75" t="str">
        <f t="shared" ca="1" si="84"/>
        <v/>
      </c>
      <c r="I788" s="75" t="str">
        <f t="shared" ca="1" si="85"/>
        <v/>
      </c>
    </row>
    <row r="789" spans="2:9" ht="15.75" thickBot="1" x14ac:dyDescent="0.3">
      <c r="B789" s="72" t="str">
        <f t="shared" ca="1" si="87"/>
        <v/>
      </c>
      <c r="C789" s="73" t="str">
        <f t="shared" ca="1" si="81"/>
        <v/>
      </c>
      <c r="D789" s="76" t="str">
        <f t="shared" ca="1" si="82"/>
        <v/>
      </c>
      <c r="E789" s="74">
        <f t="shared" ca="1" si="86"/>
        <v>0</v>
      </c>
      <c r="F789" s="76"/>
      <c r="G789" s="75" t="str">
        <f t="shared" ca="1" si="83"/>
        <v/>
      </c>
      <c r="H789" s="75" t="str">
        <f t="shared" ca="1" si="84"/>
        <v/>
      </c>
      <c r="I789" s="75" t="str">
        <f t="shared" ca="1" si="85"/>
        <v/>
      </c>
    </row>
    <row r="790" spans="2:9" ht="15.75" thickBot="1" x14ac:dyDescent="0.3">
      <c r="B790" s="72" t="str">
        <f t="shared" ca="1" si="87"/>
        <v/>
      </c>
      <c r="C790" s="73" t="str">
        <f t="shared" ca="1" si="81"/>
        <v/>
      </c>
      <c r="D790" s="76" t="str">
        <f t="shared" ca="1" si="82"/>
        <v/>
      </c>
      <c r="E790" s="74">
        <f t="shared" ca="1" si="86"/>
        <v>0</v>
      </c>
      <c r="F790" s="76"/>
      <c r="G790" s="75" t="str">
        <f t="shared" ca="1" si="83"/>
        <v/>
      </c>
      <c r="H790" s="75" t="str">
        <f t="shared" ca="1" si="84"/>
        <v/>
      </c>
      <c r="I790" s="75" t="str">
        <f t="shared" ca="1" si="85"/>
        <v/>
      </c>
    </row>
    <row r="791" spans="2:9" ht="15.75" thickBot="1" x14ac:dyDescent="0.3">
      <c r="B791" s="72" t="str">
        <f t="shared" ca="1" si="87"/>
        <v/>
      </c>
      <c r="C791" s="73" t="str">
        <f t="shared" ca="1" si="81"/>
        <v/>
      </c>
      <c r="D791" s="76" t="str">
        <f t="shared" ca="1" si="82"/>
        <v/>
      </c>
      <c r="E791" s="74">
        <f t="shared" ca="1" si="86"/>
        <v>0</v>
      </c>
      <c r="F791" s="76"/>
      <c r="G791" s="75" t="str">
        <f t="shared" ca="1" si="83"/>
        <v/>
      </c>
      <c r="H791" s="75" t="str">
        <f t="shared" ca="1" si="84"/>
        <v/>
      </c>
      <c r="I791" s="75" t="str">
        <f t="shared" ca="1" si="85"/>
        <v/>
      </c>
    </row>
    <row r="792" spans="2:9" ht="15.75" thickBot="1" x14ac:dyDescent="0.3">
      <c r="B792" s="72" t="str">
        <f t="shared" ca="1" si="87"/>
        <v/>
      </c>
      <c r="C792" s="73" t="str">
        <f t="shared" ref="C792:C855" ca="1" si="88">IF($E$10="End of the Period",IF(B792="","",IF(OR(payment_frequency="Weekly",payment_frequency="Bi-weekly",payment_frequency="Semi-monthly"),first_payment_date+B792*VLOOKUP(payment_frequency,periodic_table,2,0),EDATE(first_payment_date,B792*VLOOKUP(payment_frequency,periodic_table,2,0)))),IF(B792="","",IF(OR(payment_frequency="Weekly",payment_frequency="Bi-weekly",payment_frequency="Semi-monthly"),first_payment_date+(B792-1)*VLOOKUP(payment_frequency,periodic_table,2,0),EDATE(first_payment_date,(B792-1)*VLOOKUP(payment_frequency,periodic_table,2,0)))))</f>
        <v/>
      </c>
      <c r="D792" s="76" t="str">
        <f t="shared" ref="D792:D855" ca="1" si="89">IF(B792="","",IF(I791&lt;payment,I791*(1+rate),payment))</f>
        <v/>
      </c>
      <c r="E792" s="74">
        <f t="shared" ca="1" si="86"/>
        <v>0</v>
      </c>
      <c r="F792" s="76"/>
      <c r="G792" s="75" t="str">
        <f t="shared" ref="G792:G855" ca="1" si="90">IF(AND(payment_type=1,B792=1),0,IF(B792="","",I791*rate))</f>
        <v/>
      </c>
      <c r="H792" s="75" t="str">
        <f t="shared" ca="1" si="84"/>
        <v/>
      </c>
      <c r="I792" s="75" t="str">
        <f t="shared" ca="1" si="85"/>
        <v/>
      </c>
    </row>
    <row r="793" spans="2:9" ht="15.75" thickBot="1" x14ac:dyDescent="0.3">
      <c r="B793" s="72" t="str">
        <f t="shared" ca="1" si="87"/>
        <v/>
      </c>
      <c r="C793" s="73" t="str">
        <f t="shared" ca="1" si="88"/>
        <v/>
      </c>
      <c r="D793" s="76" t="str">
        <f t="shared" ca="1" si="89"/>
        <v/>
      </c>
      <c r="E793" s="74">
        <f t="shared" ca="1" si="86"/>
        <v>0</v>
      </c>
      <c r="F793" s="76"/>
      <c r="G793" s="75" t="str">
        <f t="shared" ca="1" si="90"/>
        <v/>
      </c>
      <c r="H793" s="75" t="str">
        <f t="shared" ref="H793:H856" ca="1" si="91">IF(B793="","",D793-G793+E793+F793)</f>
        <v/>
      </c>
      <c r="I793" s="75" t="str">
        <f t="shared" ref="I793:I856" ca="1" si="92">IFERROR(IF(H793&lt;=0,"",I792-H793),"")</f>
        <v/>
      </c>
    </row>
    <row r="794" spans="2:9" ht="15.75" thickBot="1" x14ac:dyDescent="0.3">
      <c r="B794" s="72" t="str">
        <f t="shared" ca="1" si="87"/>
        <v/>
      </c>
      <c r="C794" s="73" t="str">
        <f t="shared" ca="1" si="88"/>
        <v/>
      </c>
      <c r="D794" s="76" t="str">
        <f t="shared" ca="1" si="89"/>
        <v/>
      </c>
      <c r="E794" s="74">
        <f t="shared" ca="1" si="86"/>
        <v>0</v>
      </c>
      <c r="F794" s="76"/>
      <c r="G794" s="75" t="str">
        <f t="shared" ca="1" si="90"/>
        <v/>
      </c>
      <c r="H794" s="75" t="str">
        <f t="shared" ca="1" si="91"/>
        <v/>
      </c>
      <c r="I794" s="75" t="str">
        <f t="shared" ca="1" si="92"/>
        <v/>
      </c>
    </row>
    <row r="795" spans="2:9" ht="15.75" thickBot="1" x14ac:dyDescent="0.3">
      <c r="B795" s="72" t="str">
        <f t="shared" ca="1" si="87"/>
        <v/>
      </c>
      <c r="C795" s="73" t="str">
        <f t="shared" ca="1" si="88"/>
        <v/>
      </c>
      <c r="D795" s="76" t="str">
        <f t="shared" ca="1" si="89"/>
        <v/>
      </c>
      <c r="E795" s="74">
        <f t="shared" ca="1" si="86"/>
        <v>0</v>
      </c>
      <c r="F795" s="76"/>
      <c r="G795" s="75" t="str">
        <f t="shared" ca="1" si="90"/>
        <v/>
      </c>
      <c r="H795" s="75" t="str">
        <f t="shared" ca="1" si="91"/>
        <v/>
      </c>
      <c r="I795" s="75" t="str">
        <f t="shared" ca="1" si="92"/>
        <v/>
      </c>
    </row>
    <row r="796" spans="2:9" ht="15.75" thickBot="1" x14ac:dyDescent="0.3">
      <c r="B796" s="72" t="str">
        <f t="shared" ca="1" si="87"/>
        <v/>
      </c>
      <c r="C796" s="73" t="str">
        <f t="shared" ca="1" si="88"/>
        <v/>
      </c>
      <c r="D796" s="76" t="str">
        <f t="shared" ca="1" si="89"/>
        <v/>
      </c>
      <c r="E796" s="74">
        <f t="shared" ca="1" si="86"/>
        <v>0</v>
      </c>
      <c r="F796" s="76"/>
      <c r="G796" s="75" t="str">
        <f t="shared" ca="1" si="90"/>
        <v/>
      </c>
      <c r="H796" s="75" t="str">
        <f t="shared" ca="1" si="91"/>
        <v/>
      </c>
      <c r="I796" s="75" t="str">
        <f t="shared" ca="1" si="92"/>
        <v/>
      </c>
    </row>
    <row r="797" spans="2:9" ht="15.75" thickBot="1" x14ac:dyDescent="0.3">
      <c r="B797" s="72" t="str">
        <f t="shared" ca="1" si="87"/>
        <v/>
      </c>
      <c r="C797" s="73" t="str">
        <f t="shared" ca="1" si="88"/>
        <v/>
      </c>
      <c r="D797" s="76" t="str">
        <f t="shared" ca="1" si="89"/>
        <v/>
      </c>
      <c r="E797" s="74">
        <f t="shared" ca="1" si="86"/>
        <v>0</v>
      </c>
      <c r="F797" s="76"/>
      <c r="G797" s="75" t="str">
        <f t="shared" ca="1" si="90"/>
        <v/>
      </c>
      <c r="H797" s="75" t="str">
        <f t="shared" ca="1" si="91"/>
        <v/>
      </c>
      <c r="I797" s="75" t="str">
        <f t="shared" ca="1" si="92"/>
        <v/>
      </c>
    </row>
    <row r="798" spans="2:9" ht="15.75" thickBot="1" x14ac:dyDescent="0.3">
      <c r="B798" s="72" t="str">
        <f t="shared" ca="1" si="87"/>
        <v/>
      </c>
      <c r="C798" s="73" t="str">
        <f t="shared" ca="1" si="88"/>
        <v/>
      </c>
      <c r="D798" s="76" t="str">
        <f t="shared" ca="1" si="89"/>
        <v/>
      </c>
      <c r="E798" s="74">
        <f t="shared" ca="1" si="86"/>
        <v>0</v>
      </c>
      <c r="F798" s="76"/>
      <c r="G798" s="75" t="str">
        <f t="shared" ca="1" si="90"/>
        <v/>
      </c>
      <c r="H798" s="75" t="str">
        <f t="shared" ca="1" si="91"/>
        <v/>
      </c>
      <c r="I798" s="75" t="str">
        <f t="shared" ca="1" si="92"/>
        <v/>
      </c>
    </row>
    <row r="799" spans="2:9" ht="15.75" thickBot="1" x14ac:dyDescent="0.3">
      <c r="B799" s="72" t="str">
        <f t="shared" ca="1" si="87"/>
        <v/>
      </c>
      <c r="C799" s="73" t="str">
        <f t="shared" ca="1" si="88"/>
        <v/>
      </c>
      <c r="D799" s="76" t="str">
        <f t="shared" ca="1" si="89"/>
        <v/>
      </c>
      <c r="E799" s="74">
        <f t="shared" ca="1" si="86"/>
        <v>0</v>
      </c>
      <c r="F799" s="76"/>
      <c r="G799" s="75" t="str">
        <f t="shared" ca="1" si="90"/>
        <v/>
      </c>
      <c r="H799" s="75" t="str">
        <f t="shared" ca="1" si="91"/>
        <v/>
      </c>
      <c r="I799" s="75" t="str">
        <f t="shared" ca="1" si="92"/>
        <v/>
      </c>
    </row>
    <row r="800" spans="2:9" ht="15.75" thickBot="1" x14ac:dyDescent="0.3">
      <c r="B800" s="72" t="str">
        <f t="shared" ca="1" si="87"/>
        <v/>
      </c>
      <c r="C800" s="73" t="str">
        <f t="shared" ca="1" si="88"/>
        <v/>
      </c>
      <c r="D800" s="76" t="str">
        <f t="shared" ca="1" si="89"/>
        <v/>
      </c>
      <c r="E800" s="74">
        <f t="shared" ca="1" si="86"/>
        <v>0</v>
      </c>
      <c r="F800" s="76"/>
      <c r="G800" s="75" t="str">
        <f t="shared" ca="1" si="90"/>
        <v/>
      </c>
      <c r="H800" s="75" t="str">
        <f t="shared" ca="1" si="91"/>
        <v/>
      </c>
      <c r="I800" s="75" t="str">
        <f t="shared" ca="1" si="92"/>
        <v/>
      </c>
    </row>
    <row r="801" spans="2:9" ht="15.75" thickBot="1" x14ac:dyDescent="0.3">
      <c r="B801" s="72" t="str">
        <f t="shared" ca="1" si="87"/>
        <v/>
      </c>
      <c r="C801" s="73" t="str">
        <f t="shared" ca="1" si="88"/>
        <v/>
      </c>
      <c r="D801" s="76" t="str">
        <f t="shared" ca="1" si="89"/>
        <v/>
      </c>
      <c r="E801" s="74">
        <f t="shared" ca="1" si="86"/>
        <v>0</v>
      </c>
      <c r="F801" s="76"/>
      <c r="G801" s="75" t="str">
        <f t="shared" ca="1" si="90"/>
        <v/>
      </c>
      <c r="H801" s="75" t="str">
        <f t="shared" ca="1" si="91"/>
        <v/>
      </c>
      <c r="I801" s="75" t="str">
        <f t="shared" ca="1" si="92"/>
        <v/>
      </c>
    </row>
    <row r="802" spans="2:9" ht="15.75" thickBot="1" x14ac:dyDescent="0.3">
      <c r="B802" s="72" t="str">
        <f t="shared" ca="1" si="87"/>
        <v/>
      </c>
      <c r="C802" s="73" t="str">
        <f t="shared" ca="1" si="88"/>
        <v/>
      </c>
      <c r="D802" s="76" t="str">
        <f t="shared" ca="1" si="89"/>
        <v/>
      </c>
      <c r="E802" s="74">
        <f t="shared" ca="1" si="86"/>
        <v>0</v>
      </c>
      <c r="F802" s="76"/>
      <c r="G802" s="75" t="str">
        <f t="shared" ca="1" si="90"/>
        <v/>
      </c>
      <c r="H802" s="75" t="str">
        <f t="shared" ca="1" si="91"/>
        <v/>
      </c>
      <c r="I802" s="75" t="str">
        <f t="shared" ca="1" si="92"/>
        <v/>
      </c>
    </row>
    <row r="803" spans="2:9" ht="15.75" thickBot="1" x14ac:dyDescent="0.3">
      <c r="B803" s="72" t="str">
        <f t="shared" ca="1" si="87"/>
        <v/>
      </c>
      <c r="C803" s="73" t="str">
        <f t="shared" ca="1" si="88"/>
        <v/>
      </c>
      <c r="D803" s="76" t="str">
        <f t="shared" ca="1" si="89"/>
        <v/>
      </c>
      <c r="E803" s="74">
        <f t="shared" ca="1" si="86"/>
        <v>0</v>
      </c>
      <c r="F803" s="76"/>
      <c r="G803" s="75" t="str">
        <f t="shared" ca="1" si="90"/>
        <v/>
      </c>
      <c r="H803" s="75" t="str">
        <f t="shared" ca="1" si="91"/>
        <v/>
      </c>
      <c r="I803" s="75" t="str">
        <f t="shared" ca="1" si="92"/>
        <v/>
      </c>
    </row>
    <row r="804" spans="2:9" ht="15.75" thickBot="1" x14ac:dyDescent="0.3">
      <c r="B804" s="72" t="str">
        <f t="shared" ca="1" si="87"/>
        <v/>
      </c>
      <c r="C804" s="73" t="str">
        <f t="shared" ca="1" si="88"/>
        <v/>
      </c>
      <c r="D804" s="76" t="str">
        <f t="shared" ca="1" si="89"/>
        <v/>
      </c>
      <c r="E804" s="74">
        <f t="shared" ref="E804:E867" ca="1" si="93">IFERROR(IF(I803-D804&lt;$E$13,0,IF(B804=$I$17,$E$13,IF(B804&lt;$I$17,0,IF(MOD(B804-$I$17,$E$18)=0,$E$13,0)))),0)</f>
        <v>0</v>
      </c>
      <c r="F804" s="76"/>
      <c r="G804" s="75" t="str">
        <f t="shared" ca="1" si="90"/>
        <v/>
      </c>
      <c r="H804" s="75" t="str">
        <f t="shared" ca="1" si="91"/>
        <v/>
      </c>
      <c r="I804" s="75" t="str">
        <f t="shared" ca="1" si="92"/>
        <v/>
      </c>
    </row>
    <row r="805" spans="2:9" ht="15.75" thickBot="1" x14ac:dyDescent="0.3">
      <c r="B805" s="72" t="str">
        <f t="shared" ca="1" si="87"/>
        <v/>
      </c>
      <c r="C805" s="73" t="str">
        <f t="shared" ca="1" si="88"/>
        <v/>
      </c>
      <c r="D805" s="76" t="str">
        <f t="shared" ca="1" si="89"/>
        <v/>
      </c>
      <c r="E805" s="74">
        <f t="shared" ca="1" si="93"/>
        <v>0</v>
      </c>
      <c r="F805" s="76"/>
      <c r="G805" s="75" t="str">
        <f t="shared" ca="1" si="90"/>
        <v/>
      </c>
      <c r="H805" s="75" t="str">
        <f t="shared" ca="1" si="91"/>
        <v/>
      </c>
      <c r="I805" s="75" t="str">
        <f t="shared" ca="1" si="92"/>
        <v/>
      </c>
    </row>
    <row r="806" spans="2:9" ht="15.75" thickBot="1" x14ac:dyDescent="0.3">
      <c r="B806" s="72" t="str">
        <f t="shared" ca="1" si="87"/>
        <v/>
      </c>
      <c r="C806" s="73" t="str">
        <f t="shared" ca="1" si="88"/>
        <v/>
      </c>
      <c r="D806" s="76" t="str">
        <f t="shared" ca="1" si="89"/>
        <v/>
      </c>
      <c r="E806" s="74">
        <f t="shared" ca="1" si="93"/>
        <v>0</v>
      </c>
      <c r="F806" s="76"/>
      <c r="G806" s="75" t="str">
        <f t="shared" ca="1" si="90"/>
        <v/>
      </c>
      <c r="H806" s="75" t="str">
        <f t="shared" ca="1" si="91"/>
        <v/>
      </c>
      <c r="I806" s="75" t="str">
        <f t="shared" ca="1" si="92"/>
        <v/>
      </c>
    </row>
    <row r="807" spans="2:9" ht="15.75" thickBot="1" x14ac:dyDescent="0.3">
      <c r="B807" s="72" t="str">
        <f t="shared" ca="1" si="87"/>
        <v/>
      </c>
      <c r="C807" s="73" t="str">
        <f t="shared" ca="1" si="88"/>
        <v/>
      </c>
      <c r="D807" s="76" t="str">
        <f t="shared" ca="1" si="89"/>
        <v/>
      </c>
      <c r="E807" s="74">
        <f t="shared" ca="1" si="93"/>
        <v>0</v>
      </c>
      <c r="F807" s="76"/>
      <c r="G807" s="75" t="str">
        <f t="shared" ca="1" si="90"/>
        <v/>
      </c>
      <c r="H807" s="75" t="str">
        <f t="shared" ca="1" si="91"/>
        <v/>
      </c>
      <c r="I807" s="75" t="str">
        <f t="shared" ca="1" si="92"/>
        <v/>
      </c>
    </row>
    <row r="808" spans="2:9" ht="15.75" thickBot="1" x14ac:dyDescent="0.3">
      <c r="B808" s="72" t="str">
        <f t="shared" ca="1" si="87"/>
        <v/>
      </c>
      <c r="C808" s="73" t="str">
        <f t="shared" ca="1" si="88"/>
        <v/>
      </c>
      <c r="D808" s="76" t="str">
        <f t="shared" ca="1" si="89"/>
        <v/>
      </c>
      <c r="E808" s="74">
        <f t="shared" ca="1" si="93"/>
        <v>0</v>
      </c>
      <c r="F808" s="76"/>
      <c r="G808" s="75" t="str">
        <f t="shared" ca="1" si="90"/>
        <v/>
      </c>
      <c r="H808" s="75" t="str">
        <f t="shared" ca="1" si="91"/>
        <v/>
      </c>
      <c r="I808" s="75" t="str">
        <f t="shared" ca="1" si="92"/>
        <v/>
      </c>
    </row>
    <row r="809" spans="2:9" ht="15.75" thickBot="1" x14ac:dyDescent="0.3">
      <c r="B809" s="72" t="str">
        <f t="shared" ca="1" si="87"/>
        <v/>
      </c>
      <c r="C809" s="73" t="str">
        <f t="shared" ca="1" si="88"/>
        <v/>
      </c>
      <c r="D809" s="76" t="str">
        <f t="shared" ca="1" si="89"/>
        <v/>
      </c>
      <c r="E809" s="74">
        <f t="shared" ca="1" si="93"/>
        <v>0</v>
      </c>
      <c r="F809" s="76"/>
      <c r="G809" s="75" t="str">
        <f t="shared" ca="1" si="90"/>
        <v/>
      </c>
      <c r="H809" s="75" t="str">
        <f t="shared" ca="1" si="91"/>
        <v/>
      </c>
      <c r="I809" s="75" t="str">
        <f t="shared" ca="1" si="92"/>
        <v/>
      </c>
    </row>
    <row r="810" spans="2:9" ht="15.75" thickBot="1" x14ac:dyDescent="0.3">
      <c r="B810" s="72" t="str">
        <f t="shared" ca="1" si="87"/>
        <v/>
      </c>
      <c r="C810" s="73" t="str">
        <f t="shared" ca="1" si="88"/>
        <v/>
      </c>
      <c r="D810" s="76" t="str">
        <f t="shared" ca="1" si="89"/>
        <v/>
      </c>
      <c r="E810" s="74">
        <f t="shared" ca="1" si="93"/>
        <v>0</v>
      </c>
      <c r="F810" s="76"/>
      <c r="G810" s="75" t="str">
        <f t="shared" ca="1" si="90"/>
        <v/>
      </c>
      <c r="H810" s="75" t="str">
        <f t="shared" ca="1" si="91"/>
        <v/>
      </c>
      <c r="I810" s="75" t="str">
        <f t="shared" ca="1" si="92"/>
        <v/>
      </c>
    </row>
    <row r="811" spans="2:9" ht="15.75" thickBot="1" x14ac:dyDescent="0.3">
      <c r="B811" s="72" t="str">
        <f t="shared" ca="1" si="87"/>
        <v/>
      </c>
      <c r="C811" s="73" t="str">
        <f t="shared" ca="1" si="88"/>
        <v/>
      </c>
      <c r="D811" s="76" t="str">
        <f t="shared" ca="1" si="89"/>
        <v/>
      </c>
      <c r="E811" s="74">
        <f t="shared" ca="1" si="93"/>
        <v>0</v>
      </c>
      <c r="F811" s="76"/>
      <c r="G811" s="75" t="str">
        <f t="shared" ca="1" si="90"/>
        <v/>
      </c>
      <c r="H811" s="75" t="str">
        <f t="shared" ca="1" si="91"/>
        <v/>
      </c>
      <c r="I811" s="75" t="str">
        <f t="shared" ca="1" si="92"/>
        <v/>
      </c>
    </row>
    <row r="812" spans="2:9" ht="15.75" thickBot="1" x14ac:dyDescent="0.3">
      <c r="B812" s="72" t="str">
        <f t="shared" ca="1" si="87"/>
        <v/>
      </c>
      <c r="C812" s="73" t="str">
        <f t="shared" ca="1" si="88"/>
        <v/>
      </c>
      <c r="D812" s="76" t="str">
        <f t="shared" ca="1" si="89"/>
        <v/>
      </c>
      <c r="E812" s="74">
        <f t="shared" ca="1" si="93"/>
        <v>0</v>
      </c>
      <c r="F812" s="76"/>
      <c r="G812" s="75" t="str">
        <f t="shared" ca="1" si="90"/>
        <v/>
      </c>
      <c r="H812" s="75" t="str">
        <f t="shared" ca="1" si="91"/>
        <v/>
      </c>
      <c r="I812" s="75" t="str">
        <f t="shared" ca="1" si="92"/>
        <v/>
      </c>
    </row>
    <row r="813" spans="2:9" ht="15.75" thickBot="1" x14ac:dyDescent="0.3">
      <c r="B813" s="72" t="str">
        <f t="shared" ca="1" si="87"/>
        <v/>
      </c>
      <c r="C813" s="73" t="str">
        <f t="shared" ca="1" si="88"/>
        <v/>
      </c>
      <c r="D813" s="76" t="str">
        <f t="shared" ca="1" si="89"/>
        <v/>
      </c>
      <c r="E813" s="74">
        <f t="shared" ca="1" si="93"/>
        <v>0</v>
      </c>
      <c r="F813" s="76"/>
      <c r="G813" s="75" t="str">
        <f t="shared" ca="1" si="90"/>
        <v/>
      </c>
      <c r="H813" s="75" t="str">
        <f t="shared" ca="1" si="91"/>
        <v/>
      </c>
      <c r="I813" s="75" t="str">
        <f t="shared" ca="1" si="92"/>
        <v/>
      </c>
    </row>
    <row r="814" spans="2:9" ht="15.75" thickBot="1" x14ac:dyDescent="0.3">
      <c r="B814" s="72" t="str">
        <f t="shared" ca="1" si="87"/>
        <v/>
      </c>
      <c r="C814" s="73" t="str">
        <f t="shared" ca="1" si="88"/>
        <v/>
      </c>
      <c r="D814" s="76" t="str">
        <f t="shared" ca="1" si="89"/>
        <v/>
      </c>
      <c r="E814" s="74">
        <f t="shared" ca="1" si="93"/>
        <v>0</v>
      </c>
      <c r="F814" s="76"/>
      <c r="G814" s="75" t="str">
        <f t="shared" ca="1" si="90"/>
        <v/>
      </c>
      <c r="H814" s="75" t="str">
        <f t="shared" ca="1" si="91"/>
        <v/>
      </c>
      <c r="I814" s="75" t="str">
        <f t="shared" ca="1" si="92"/>
        <v/>
      </c>
    </row>
    <row r="815" spans="2:9" ht="15.75" thickBot="1" x14ac:dyDescent="0.3">
      <c r="B815" s="72" t="str">
        <f t="shared" ref="B815:B878" ca="1" si="94">IFERROR(IF(I814&lt;=0,"",B814+1),"")</f>
        <v/>
      </c>
      <c r="C815" s="73" t="str">
        <f t="shared" ca="1" si="88"/>
        <v/>
      </c>
      <c r="D815" s="76" t="str">
        <f t="shared" ca="1" si="89"/>
        <v/>
      </c>
      <c r="E815" s="74">
        <f t="shared" ca="1" si="93"/>
        <v>0</v>
      </c>
      <c r="F815" s="76"/>
      <c r="G815" s="75" t="str">
        <f t="shared" ca="1" si="90"/>
        <v/>
      </c>
      <c r="H815" s="75" t="str">
        <f t="shared" ca="1" si="91"/>
        <v/>
      </c>
      <c r="I815" s="75" t="str">
        <f t="shared" ca="1" si="92"/>
        <v/>
      </c>
    </row>
    <row r="816" spans="2:9" ht="15.75" thickBot="1" x14ac:dyDescent="0.3">
      <c r="B816" s="72" t="str">
        <f t="shared" ca="1" si="94"/>
        <v/>
      </c>
      <c r="C816" s="73" t="str">
        <f t="shared" ca="1" si="88"/>
        <v/>
      </c>
      <c r="D816" s="76" t="str">
        <f t="shared" ca="1" si="89"/>
        <v/>
      </c>
      <c r="E816" s="74">
        <f t="shared" ca="1" si="93"/>
        <v>0</v>
      </c>
      <c r="F816" s="76"/>
      <c r="G816" s="75" t="str">
        <f t="shared" ca="1" si="90"/>
        <v/>
      </c>
      <c r="H816" s="75" t="str">
        <f t="shared" ca="1" si="91"/>
        <v/>
      </c>
      <c r="I816" s="75" t="str">
        <f t="shared" ca="1" si="92"/>
        <v/>
      </c>
    </row>
    <row r="817" spans="2:9" ht="15.75" thickBot="1" x14ac:dyDescent="0.3">
      <c r="B817" s="72" t="str">
        <f t="shared" ca="1" si="94"/>
        <v/>
      </c>
      <c r="C817" s="73" t="str">
        <f t="shared" ca="1" si="88"/>
        <v/>
      </c>
      <c r="D817" s="76" t="str">
        <f t="shared" ca="1" si="89"/>
        <v/>
      </c>
      <c r="E817" s="74">
        <f t="shared" ca="1" si="93"/>
        <v>0</v>
      </c>
      <c r="F817" s="76"/>
      <c r="G817" s="75" t="str">
        <f t="shared" ca="1" si="90"/>
        <v/>
      </c>
      <c r="H817" s="75" t="str">
        <f t="shared" ca="1" si="91"/>
        <v/>
      </c>
      <c r="I817" s="75" t="str">
        <f t="shared" ca="1" si="92"/>
        <v/>
      </c>
    </row>
    <row r="818" spans="2:9" ht="15.75" thickBot="1" x14ac:dyDescent="0.3">
      <c r="B818" s="72" t="str">
        <f t="shared" ca="1" si="94"/>
        <v/>
      </c>
      <c r="C818" s="73" t="str">
        <f t="shared" ca="1" si="88"/>
        <v/>
      </c>
      <c r="D818" s="76" t="str">
        <f t="shared" ca="1" si="89"/>
        <v/>
      </c>
      <c r="E818" s="74">
        <f t="shared" ca="1" si="93"/>
        <v>0</v>
      </c>
      <c r="F818" s="76"/>
      <c r="G818" s="75" t="str">
        <f t="shared" ca="1" si="90"/>
        <v/>
      </c>
      <c r="H818" s="75" t="str">
        <f t="shared" ca="1" si="91"/>
        <v/>
      </c>
      <c r="I818" s="75" t="str">
        <f t="shared" ca="1" si="92"/>
        <v/>
      </c>
    </row>
    <row r="819" spans="2:9" ht="15.75" thickBot="1" x14ac:dyDescent="0.3">
      <c r="B819" s="72" t="str">
        <f t="shared" ca="1" si="94"/>
        <v/>
      </c>
      <c r="C819" s="73" t="str">
        <f t="shared" ca="1" si="88"/>
        <v/>
      </c>
      <c r="D819" s="76" t="str">
        <f t="shared" ca="1" si="89"/>
        <v/>
      </c>
      <c r="E819" s="74">
        <f t="shared" ca="1" si="93"/>
        <v>0</v>
      </c>
      <c r="F819" s="76"/>
      <c r="G819" s="75" t="str">
        <f t="shared" ca="1" si="90"/>
        <v/>
      </c>
      <c r="H819" s="75" t="str">
        <f t="shared" ca="1" si="91"/>
        <v/>
      </c>
      <c r="I819" s="75" t="str">
        <f t="shared" ca="1" si="92"/>
        <v/>
      </c>
    </row>
    <row r="820" spans="2:9" ht="15.75" thickBot="1" x14ac:dyDescent="0.3">
      <c r="B820" s="72" t="str">
        <f t="shared" ca="1" si="94"/>
        <v/>
      </c>
      <c r="C820" s="73" t="str">
        <f t="shared" ca="1" si="88"/>
        <v/>
      </c>
      <c r="D820" s="76" t="str">
        <f t="shared" ca="1" si="89"/>
        <v/>
      </c>
      <c r="E820" s="74">
        <f t="shared" ca="1" si="93"/>
        <v>0</v>
      </c>
      <c r="F820" s="76"/>
      <c r="G820" s="75" t="str">
        <f t="shared" ca="1" si="90"/>
        <v/>
      </c>
      <c r="H820" s="75" t="str">
        <f t="shared" ca="1" si="91"/>
        <v/>
      </c>
      <c r="I820" s="75" t="str">
        <f t="shared" ca="1" si="92"/>
        <v/>
      </c>
    </row>
    <row r="821" spans="2:9" ht="15.75" thickBot="1" x14ac:dyDescent="0.3">
      <c r="B821" s="72" t="str">
        <f t="shared" ca="1" si="94"/>
        <v/>
      </c>
      <c r="C821" s="73" t="str">
        <f t="shared" ca="1" si="88"/>
        <v/>
      </c>
      <c r="D821" s="76" t="str">
        <f t="shared" ca="1" si="89"/>
        <v/>
      </c>
      <c r="E821" s="74">
        <f t="shared" ca="1" si="93"/>
        <v>0</v>
      </c>
      <c r="F821" s="76"/>
      <c r="G821" s="75" t="str">
        <f t="shared" ca="1" si="90"/>
        <v/>
      </c>
      <c r="H821" s="75" t="str">
        <f t="shared" ca="1" si="91"/>
        <v/>
      </c>
      <c r="I821" s="75" t="str">
        <f t="shared" ca="1" si="92"/>
        <v/>
      </c>
    </row>
    <row r="822" spans="2:9" ht="15.75" thickBot="1" x14ac:dyDescent="0.3">
      <c r="B822" s="72" t="str">
        <f t="shared" ca="1" si="94"/>
        <v/>
      </c>
      <c r="C822" s="73" t="str">
        <f t="shared" ca="1" si="88"/>
        <v/>
      </c>
      <c r="D822" s="76" t="str">
        <f t="shared" ca="1" si="89"/>
        <v/>
      </c>
      <c r="E822" s="74">
        <f t="shared" ca="1" si="93"/>
        <v>0</v>
      </c>
      <c r="F822" s="76"/>
      <c r="G822" s="75" t="str">
        <f t="shared" ca="1" si="90"/>
        <v/>
      </c>
      <c r="H822" s="75" t="str">
        <f t="shared" ca="1" si="91"/>
        <v/>
      </c>
      <c r="I822" s="75" t="str">
        <f t="shared" ca="1" si="92"/>
        <v/>
      </c>
    </row>
    <row r="823" spans="2:9" ht="15.75" thickBot="1" x14ac:dyDescent="0.3">
      <c r="B823" s="72" t="str">
        <f t="shared" ca="1" si="94"/>
        <v/>
      </c>
      <c r="C823" s="73" t="str">
        <f t="shared" ca="1" si="88"/>
        <v/>
      </c>
      <c r="D823" s="76" t="str">
        <f t="shared" ca="1" si="89"/>
        <v/>
      </c>
      <c r="E823" s="74">
        <f t="shared" ca="1" si="93"/>
        <v>0</v>
      </c>
      <c r="F823" s="76"/>
      <c r="G823" s="75" t="str">
        <f t="shared" ca="1" si="90"/>
        <v/>
      </c>
      <c r="H823" s="75" t="str">
        <f t="shared" ca="1" si="91"/>
        <v/>
      </c>
      <c r="I823" s="75" t="str">
        <f t="shared" ca="1" si="92"/>
        <v/>
      </c>
    </row>
    <row r="824" spans="2:9" ht="15.75" thickBot="1" x14ac:dyDescent="0.3">
      <c r="B824" s="72" t="str">
        <f t="shared" ca="1" si="94"/>
        <v/>
      </c>
      <c r="C824" s="73" t="str">
        <f t="shared" ca="1" si="88"/>
        <v/>
      </c>
      <c r="D824" s="76" t="str">
        <f t="shared" ca="1" si="89"/>
        <v/>
      </c>
      <c r="E824" s="74">
        <f t="shared" ca="1" si="93"/>
        <v>0</v>
      </c>
      <c r="F824" s="76"/>
      <c r="G824" s="75" t="str">
        <f t="shared" ca="1" si="90"/>
        <v/>
      </c>
      <c r="H824" s="75" t="str">
        <f t="shared" ca="1" si="91"/>
        <v/>
      </c>
      <c r="I824" s="75" t="str">
        <f t="shared" ca="1" si="92"/>
        <v/>
      </c>
    </row>
    <row r="825" spans="2:9" ht="15.75" thickBot="1" x14ac:dyDescent="0.3">
      <c r="B825" s="72" t="str">
        <f t="shared" ca="1" si="94"/>
        <v/>
      </c>
      <c r="C825" s="73" t="str">
        <f t="shared" ca="1" si="88"/>
        <v/>
      </c>
      <c r="D825" s="76" t="str">
        <f t="shared" ca="1" si="89"/>
        <v/>
      </c>
      <c r="E825" s="74">
        <f t="shared" ca="1" si="93"/>
        <v>0</v>
      </c>
      <c r="F825" s="76"/>
      <c r="G825" s="75" t="str">
        <f t="shared" ca="1" si="90"/>
        <v/>
      </c>
      <c r="H825" s="75" t="str">
        <f t="shared" ca="1" si="91"/>
        <v/>
      </c>
      <c r="I825" s="75" t="str">
        <f t="shared" ca="1" si="92"/>
        <v/>
      </c>
    </row>
    <row r="826" spans="2:9" ht="15.75" thickBot="1" x14ac:dyDescent="0.3">
      <c r="B826" s="72" t="str">
        <f t="shared" ca="1" si="94"/>
        <v/>
      </c>
      <c r="C826" s="73" t="str">
        <f t="shared" ca="1" si="88"/>
        <v/>
      </c>
      <c r="D826" s="76" t="str">
        <f t="shared" ca="1" si="89"/>
        <v/>
      </c>
      <c r="E826" s="74">
        <f t="shared" ca="1" si="93"/>
        <v>0</v>
      </c>
      <c r="F826" s="76"/>
      <c r="G826" s="75" t="str">
        <f t="shared" ca="1" si="90"/>
        <v/>
      </c>
      <c r="H826" s="75" t="str">
        <f t="shared" ca="1" si="91"/>
        <v/>
      </c>
      <c r="I826" s="75" t="str">
        <f t="shared" ca="1" si="92"/>
        <v/>
      </c>
    </row>
    <row r="827" spans="2:9" ht="15.75" thickBot="1" x14ac:dyDescent="0.3">
      <c r="B827" s="72" t="str">
        <f t="shared" ca="1" si="94"/>
        <v/>
      </c>
      <c r="C827" s="73" t="str">
        <f t="shared" ca="1" si="88"/>
        <v/>
      </c>
      <c r="D827" s="76" t="str">
        <f t="shared" ca="1" si="89"/>
        <v/>
      </c>
      <c r="E827" s="74">
        <f t="shared" ca="1" si="93"/>
        <v>0</v>
      </c>
      <c r="F827" s="76"/>
      <c r="G827" s="75" t="str">
        <f t="shared" ca="1" si="90"/>
        <v/>
      </c>
      <c r="H827" s="75" t="str">
        <f t="shared" ca="1" si="91"/>
        <v/>
      </c>
      <c r="I827" s="75" t="str">
        <f t="shared" ca="1" si="92"/>
        <v/>
      </c>
    </row>
    <row r="828" spans="2:9" ht="15.75" thickBot="1" x14ac:dyDescent="0.3">
      <c r="B828" s="72" t="str">
        <f t="shared" ca="1" si="94"/>
        <v/>
      </c>
      <c r="C828" s="73" t="str">
        <f t="shared" ca="1" si="88"/>
        <v/>
      </c>
      <c r="D828" s="76" t="str">
        <f t="shared" ca="1" si="89"/>
        <v/>
      </c>
      <c r="E828" s="74">
        <f t="shared" ca="1" si="93"/>
        <v>0</v>
      </c>
      <c r="F828" s="76"/>
      <c r="G828" s="75" t="str">
        <f t="shared" ca="1" si="90"/>
        <v/>
      </c>
      <c r="H828" s="75" t="str">
        <f t="shared" ca="1" si="91"/>
        <v/>
      </c>
      <c r="I828" s="75" t="str">
        <f t="shared" ca="1" si="92"/>
        <v/>
      </c>
    </row>
    <row r="829" spans="2:9" ht="15.75" thickBot="1" x14ac:dyDescent="0.3">
      <c r="B829" s="72" t="str">
        <f t="shared" ca="1" si="94"/>
        <v/>
      </c>
      <c r="C829" s="73" t="str">
        <f t="shared" ca="1" si="88"/>
        <v/>
      </c>
      <c r="D829" s="76" t="str">
        <f t="shared" ca="1" si="89"/>
        <v/>
      </c>
      <c r="E829" s="74">
        <f t="shared" ca="1" si="93"/>
        <v>0</v>
      </c>
      <c r="F829" s="76"/>
      <c r="G829" s="75" t="str">
        <f t="shared" ca="1" si="90"/>
        <v/>
      </c>
      <c r="H829" s="75" t="str">
        <f t="shared" ca="1" si="91"/>
        <v/>
      </c>
      <c r="I829" s="75" t="str">
        <f t="shared" ca="1" si="92"/>
        <v/>
      </c>
    </row>
    <row r="830" spans="2:9" ht="15.75" thickBot="1" x14ac:dyDescent="0.3">
      <c r="B830" s="72" t="str">
        <f t="shared" ca="1" si="94"/>
        <v/>
      </c>
      <c r="C830" s="73" t="str">
        <f t="shared" ca="1" si="88"/>
        <v/>
      </c>
      <c r="D830" s="76" t="str">
        <f t="shared" ca="1" si="89"/>
        <v/>
      </c>
      <c r="E830" s="74">
        <f t="shared" ca="1" si="93"/>
        <v>0</v>
      </c>
      <c r="F830" s="76"/>
      <c r="G830" s="75" t="str">
        <f t="shared" ca="1" si="90"/>
        <v/>
      </c>
      <c r="H830" s="75" t="str">
        <f t="shared" ca="1" si="91"/>
        <v/>
      </c>
      <c r="I830" s="75" t="str">
        <f t="shared" ca="1" si="92"/>
        <v/>
      </c>
    </row>
    <row r="831" spans="2:9" ht="15.75" thickBot="1" x14ac:dyDescent="0.3">
      <c r="B831" s="72" t="str">
        <f t="shared" ca="1" si="94"/>
        <v/>
      </c>
      <c r="C831" s="73" t="str">
        <f t="shared" ca="1" si="88"/>
        <v/>
      </c>
      <c r="D831" s="76" t="str">
        <f t="shared" ca="1" si="89"/>
        <v/>
      </c>
      <c r="E831" s="74">
        <f t="shared" ca="1" si="93"/>
        <v>0</v>
      </c>
      <c r="F831" s="76"/>
      <c r="G831" s="75" t="str">
        <f t="shared" ca="1" si="90"/>
        <v/>
      </c>
      <c r="H831" s="75" t="str">
        <f t="shared" ca="1" si="91"/>
        <v/>
      </c>
      <c r="I831" s="75" t="str">
        <f t="shared" ca="1" si="92"/>
        <v/>
      </c>
    </row>
    <row r="832" spans="2:9" ht="15.75" thickBot="1" x14ac:dyDescent="0.3">
      <c r="B832" s="72" t="str">
        <f t="shared" ca="1" si="94"/>
        <v/>
      </c>
      <c r="C832" s="73" t="str">
        <f t="shared" ca="1" si="88"/>
        <v/>
      </c>
      <c r="D832" s="76" t="str">
        <f t="shared" ca="1" si="89"/>
        <v/>
      </c>
      <c r="E832" s="74">
        <f t="shared" ca="1" si="93"/>
        <v>0</v>
      </c>
      <c r="F832" s="76"/>
      <c r="G832" s="75" t="str">
        <f t="shared" ca="1" si="90"/>
        <v/>
      </c>
      <c r="H832" s="75" t="str">
        <f t="shared" ca="1" si="91"/>
        <v/>
      </c>
      <c r="I832" s="75" t="str">
        <f t="shared" ca="1" si="92"/>
        <v/>
      </c>
    </row>
    <row r="833" spans="2:9" ht="15.75" thickBot="1" x14ac:dyDescent="0.3">
      <c r="B833" s="72" t="str">
        <f t="shared" ca="1" si="94"/>
        <v/>
      </c>
      <c r="C833" s="73" t="str">
        <f t="shared" ca="1" si="88"/>
        <v/>
      </c>
      <c r="D833" s="76" t="str">
        <f t="shared" ca="1" si="89"/>
        <v/>
      </c>
      <c r="E833" s="74">
        <f t="shared" ca="1" si="93"/>
        <v>0</v>
      </c>
      <c r="F833" s="76"/>
      <c r="G833" s="75" t="str">
        <f t="shared" ca="1" si="90"/>
        <v/>
      </c>
      <c r="H833" s="75" t="str">
        <f t="shared" ca="1" si="91"/>
        <v/>
      </c>
      <c r="I833" s="75" t="str">
        <f t="shared" ca="1" si="92"/>
        <v/>
      </c>
    </row>
    <row r="834" spans="2:9" ht="15.75" thickBot="1" x14ac:dyDescent="0.3">
      <c r="B834" s="72" t="str">
        <f t="shared" ca="1" si="94"/>
        <v/>
      </c>
      <c r="C834" s="73" t="str">
        <f t="shared" ca="1" si="88"/>
        <v/>
      </c>
      <c r="D834" s="76" t="str">
        <f t="shared" ca="1" si="89"/>
        <v/>
      </c>
      <c r="E834" s="74">
        <f t="shared" ca="1" si="93"/>
        <v>0</v>
      </c>
      <c r="F834" s="76"/>
      <c r="G834" s="75" t="str">
        <f t="shared" ca="1" si="90"/>
        <v/>
      </c>
      <c r="H834" s="75" t="str">
        <f t="shared" ca="1" si="91"/>
        <v/>
      </c>
      <c r="I834" s="75" t="str">
        <f t="shared" ca="1" si="92"/>
        <v/>
      </c>
    </row>
    <row r="835" spans="2:9" ht="15.75" thickBot="1" x14ac:dyDescent="0.3">
      <c r="B835" s="72" t="str">
        <f t="shared" ca="1" si="94"/>
        <v/>
      </c>
      <c r="C835" s="73" t="str">
        <f t="shared" ca="1" si="88"/>
        <v/>
      </c>
      <c r="D835" s="76" t="str">
        <f t="shared" ca="1" si="89"/>
        <v/>
      </c>
      <c r="E835" s="74">
        <f t="shared" ca="1" si="93"/>
        <v>0</v>
      </c>
      <c r="F835" s="76"/>
      <c r="G835" s="75" t="str">
        <f t="shared" ca="1" si="90"/>
        <v/>
      </c>
      <c r="H835" s="75" t="str">
        <f t="shared" ca="1" si="91"/>
        <v/>
      </c>
      <c r="I835" s="75" t="str">
        <f t="shared" ca="1" si="92"/>
        <v/>
      </c>
    </row>
    <row r="836" spans="2:9" ht="15.75" thickBot="1" x14ac:dyDescent="0.3">
      <c r="B836" s="72" t="str">
        <f t="shared" ca="1" si="94"/>
        <v/>
      </c>
      <c r="C836" s="73" t="str">
        <f t="shared" ca="1" si="88"/>
        <v/>
      </c>
      <c r="D836" s="76" t="str">
        <f t="shared" ca="1" si="89"/>
        <v/>
      </c>
      <c r="E836" s="74">
        <f t="shared" ca="1" si="93"/>
        <v>0</v>
      </c>
      <c r="F836" s="76"/>
      <c r="G836" s="75" t="str">
        <f t="shared" ca="1" si="90"/>
        <v/>
      </c>
      <c r="H836" s="75" t="str">
        <f t="shared" ca="1" si="91"/>
        <v/>
      </c>
      <c r="I836" s="75" t="str">
        <f t="shared" ca="1" si="92"/>
        <v/>
      </c>
    </row>
    <row r="837" spans="2:9" ht="15.75" thickBot="1" x14ac:dyDescent="0.3">
      <c r="B837" s="72" t="str">
        <f t="shared" ca="1" si="94"/>
        <v/>
      </c>
      <c r="C837" s="73" t="str">
        <f t="shared" ca="1" si="88"/>
        <v/>
      </c>
      <c r="D837" s="76" t="str">
        <f t="shared" ca="1" si="89"/>
        <v/>
      </c>
      <c r="E837" s="74">
        <f t="shared" ca="1" si="93"/>
        <v>0</v>
      </c>
      <c r="F837" s="76"/>
      <c r="G837" s="75" t="str">
        <f t="shared" ca="1" si="90"/>
        <v/>
      </c>
      <c r="H837" s="75" t="str">
        <f t="shared" ca="1" si="91"/>
        <v/>
      </c>
      <c r="I837" s="75" t="str">
        <f t="shared" ca="1" si="92"/>
        <v/>
      </c>
    </row>
    <row r="838" spans="2:9" ht="15.75" thickBot="1" x14ac:dyDescent="0.3">
      <c r="B838" s="72" t="str">
        <f t="shared" ca="1" si="94"/>
        <v/>
      </c>
      <c r="C838" s="73" t="str">
        <f t="shared" ca="1" si="88"/>
        <v/>
      </c>
      <c r="D838" s="76" t="str">
        <f t="shared" ca="1" si="89"/>
        <v/>
      </c>
      <c r="E838" s="74">
        <f t="shared" ca="1" si="93"/>
        <v>0</v>
      </c>
      <c r="F838" s="76"/>
      <c r="G838" s="75" t="str">
        <f t="shared" ca="1" si="90"/>
        <v/>
      </c>
      <c r="H838" s="75" t="str">
        <f t="shared" ca="1" si="91"/>
        <v/>
      </c>
      <c r="I838" s="75" t="str">
        <f t="shared" ca="1" si="92"/>
        <v/>
      </c>
    </row>
    <row r="839" spans="2:9" ht="15.75" thickBot="1" x14ac:dyDescent="0.3">
      <c r="B839" s="72" t="str">
        <f t="shared" ca="1" si="94"/>
        <v/>
      </c>
      <c r="C839" s="73" t="str">
        <f t="shared" ca="1" si="88"/>
        <v/>
      </c>
      <c r="D839" s="76" t="str">
        <f t="shared" ca="1" si="89"/>
        <v/>
      </c>
      <c r="E839" s="74">
        <f t="shared" ca="1" si="93"/>
        <v>0</v>
      </c>
      <c r="F839" s="76"/>
      <c r="G839" s="75" t="str">
        <f t="shared" ca="1" si="90"/>
        <v/>
      </c>
      <c r="H839" s="75" t="str">
        <f t="shared" ca="1" si="91"/>
        <v/>
      </c>
      <c r="I839" s="75" t="str">
        <f t="shared" ca="1" si="92"/>
        <v/>
      </c>
    </row>
    <row r="840" spans="2:9" ht="15.75" thickBot="1" x14ac:dyDescent="0.3">
      <c r="B840" s="72" t="str">
        <f t="shared" ca="1" si="94"/>
        <v/>
      </c>
      <c r="C840" s="73" t="str">
        <f t="shared" ca="1" si="88"/>
        <v/>
      </c>
      <c r="D840" s="76" t="str">
        <f t="shared" ca="1" si="89"/>
        <v/>
      </c>
      <c r="E840" s="74">
        <f t="shared" ca="1" si="93"/>
        <v>0</v>
      </c>
      <c r="F840" s="76"/>
      <c r="G840" s="75" t="str">
        <f t="shared" ca="1" si="90"/>
        <v/>
      </c>
      <c r="H840" s="75" t="str">
        <f t="shared" ca="1" si="91"/>
        <v/>
      </c>
      <c r="I840" s="75" t="str">
        <f t="shared" ca="1" si="92"/>
        <v/>
      </c>
    </row>
    <row r="841" spans="2:9" ht="15.75" thickBot="1" x14ac:dyDescent="0.3">
      <c r="B841" s="72" t="str">
        <f t="shared" ca="1" si="94"/>
        <v/>
      </c>
      <c r="C841" s="73" t="str">
        <f t="shared" ca="1" si="88"/>
        <v/>
      </c>
      <c r="D841" s="76" t="str">
        <f t="shared" ca="1" si="89"/>
        <v/>
      </c>
      <c r="E841" s="74">
        <f t="shared" ca="1" si="93"/>
        <v>0</v>
      </c>
      <c r="F841" s="76"/>
      <c r="G841" s="75" t="str">
        <f t="shared" ca="1" si="90"/>
        <v/>
      </c>
      <c r="H841" s="75" t="str">
        <f t="shared" ca="1" si="91"/>
        <v/>
      </c>
      <c r="I841" s="75" t="str">
        <f t="shared" ca="1" si="92"/>
        <v/>
      </c>
    </row>
    <row r="842" spans="2:9" ht="15.75" thickBot="1" x14ac:dyDescent="0.3">
      <c r="B842" s="72" t="str">
        <f t="shared" ca="1" si="94"/>
        <v/>
      </c>
      <c r="C842" s="73" t="str">
        <f t="shared" ca="1" si="88"/>
        <v/>
      </c>
      <c r="D842" s="76" t="str">
        <f t="shared" ca="1" si="89"/>
        <v/>
      </c>
      <c r="E842" s="74">
        <f t="shared" ca="1" si="93"/>
        <v>0</v>
      </c>
      <c r="F842" s="76"/>
      <c r="G842" s="75" t="str">
        <f t="shared" ca="1" si="90"/>
        <v/>
      </c>
      <c r="H842" s="75" t="str">
        <f t="shared" ca="1" si="91"/>
        <v/>
      </c>
      <c r="I842" s="75" t="str">
        <f t="shared" ca="1" si="92"/>
        <v/>
      </c>
    </row>
    <row r="843" spans="2:9" ht="15.75" thickBot="1" x14ac:dyDescent="0.3">
      <c r="B843" s="72" t="str">
        <f t="shared" ca="1" si="94"/>
        <v/>
      </c>
      <c r="C843" s="73" t="str">
        <f t="shared" ca="1" si="88"/>
        <v/>
      </c>
      <c r="D843" s="76" t="str">
        <f t="shared" ca="1" si="89"/>
        <v/>
      </c>
      <c r="E843" s="74">
        <f t="shared" ca="1" si="93"/>
        <v>0</v>
      </c>
      <c r="F843" s="76"/>
      <c r="G843" s="75" t="str">
        <f t="shared" ca="1" si="90"/>
        <v/>
      </c>
      <c r="H843" s="75" t="str">
        <f t="shared" ca="1" si="91"/>
        <v/>
      </c>
      <c r="I843" s="75" t="str">
        <f t="shared" ca="1" si="92"/>
        <v/>
      </c>
    </row>
    <row r="844" spans="2:9" ht="15.75" thickBot="1" x14ac:dyDescent="0.3">
      <c r="B844" s="72" t="str">
        <f t="shared" ca="1" si="94"/>
        <v/>
      </c>
      <c r="C844" s="73" t="str">
        <f t="shared" ca="1" si="88"/>
        <v/>
      </c>
      <c r="D844" s="76" t="str">
        <f t="shared" ca="1" si="89"/>
        <v/>
      </c>
      <c r="E844" s="74">
        <f t="shared" ca="1" si="93"/>
        <v>0</v>
      </c>
      <c r="F844" s="76"/>
      <c r="G844" s="75" t="str">
        <f t="shared" ca="1" si="90"/>
        <v/>
      </c>
      <c r="H844" s="75" t="str">
        <f t="shared" ca="1" si="91"/>
        <v/>
      </c>
      <c r="I844" s="75" t="str">
        <f t="shared" ca="1" si="92"/>
        <v/>
      </c>
    </row>
    <row r="845" spans="2:9" ht="15.75" thickBot="1" x14ac:dyDescent="0.3">
      <c r="B845" s="72" t="str">
        <f t="shared" ca="1" si="94"/>
        <v/>
      </c>
      <c r="C845" s="73" t="str">
        <f t="shared" ca="1" si="88"/>
        <v/>
      </c>
      <c r="D845" s="76" t="str">
        <f t="shared" ca="1" si="89"/>
        <v/>
      </c>
      <c r="E845" s="74">
        <f t="shared" ca="1" si="93"/>
        <v>0</v>
      </c>
      <c r="F845" s="76"/>
      <c r="G845" s="75" t="str">
        <f t="shared" ca="1" si="90"/>
        <v/>
      </c>
      <c r="H845" s="75" t="str">
        <f t="shared" ca="1" si="91"/>
        <v/>
      </c>
      <c r="I845" s="75" t="str">
        <f t="shared" ca="1" si="92"/>
        <v/>
      </c>
    </row>
    <row r="846" spans="2:9" ht="15.75" thickBot="1" x14ac:dyDescent="0.3">
      <c r="B846" s="72" t="str">
        <f t="shared" ca="1" si="94"/>
        <v/>
      </c>
      <c r="C846" s="73" t="str">
        <f t="shared" ca="1" si="88"/>
        <v/>
      </c>
      <c r="D846" s="76" t="str">
        <f t="shared" ca="1" si="89"/>
        <v/>
      </c>
      <c r="E846" s="74">
        <f t="shared" ca="1" si="93"/>
        <v>0</v>
      </c>
      <c r="F846" s="76"/>
      <c r="G846" s="75" t="str">
        <f t="shared" ca="1" si="90"/>
        <v/>
      </c>
      <c r="H846" s="75" t="str">
        <f t="shared" ca="1" si="91"/>
        <v/>
      </c>
      <c r="I846" s="75" t="str">
        <f t="shared" ca="1" si="92"/>
        <v/>
      </c>
    </row>
    <row r="847" spans="2:9" ht="15.75" thickBot="1" x14ac:dyDescent="0.3">
      <c r="B847" s="72" t="str">
        <f t="shared" ca="1" si="94"/>
        <v/>
      </c>
      <c r="C847" s="73" t="str">
        <f t="shared" ca="1" si="88"/>
        <v/>
      </c>
      <c r="D847" s="76" t="str">
        <f t="shared" ca="1" si="89"/>
        <v/>
      </c>
      <c r="E847" s="74">
        <f t="shared" ca="1" si="93"/>
        <v>0</v>
      </c>
      <c r="F847" s="76"/>
      <c r="G847" s="75" t="str">
        <f t="shared" ca="1" si="90"/>
        <v/>
      </c>
      <c r="H847" s="75" t="str">
        <f t="shared" ca="1" si="91"/>
        <v/>
      </c>
      <c r="I847" s="75" t="str">
        <f t="shared" ca="1" si="92"/>
        <v/>
      </c>
    </row>
    <row r="848" spans="2:9" ht="15.75" thickBot="1" x14ac:dyDescent="0.3">
      <c r="B848" s="72" t="str">
        <f t="shared" ca="1" si="94"/>
        <v/>
      </c>
      <c r="C848" s="73" t="str">
        <f t="shared" ca="1" si="88"/>
        <v/>
      </c>
      <c r="D848" s="76" t="str">
        <f t="shared" ca="1" si="89"/>
        <v/>
      </c>
      <c r="E848" s="74">
        <f t="shared" ca="1" si="93"/>
        <v>0</v>
      </c>
      <c r="F848" s="76"/>
      <c r="G848" s="75" t="str">
        <f t="shared" ca="1" si="90"/>
        <v/>
      </c>
      <c r="H848" s="75" t="str">
        <f t="shared" ca="1" si="91"/>
        <v/>
      </c>
      <c r="I848" s="75" t="str">
        <f t="shared" ca="1" si="92"/>
        <v/>
      </c>
    </row>
    <row r="849" spans="2:9" ht="15.75" thickBot="1" x14ac:dyDescent="0.3">
      <c r="B849" s="72" t="str">
        <f t="shared" ca="1" si="94"/>
        <v/>
      </c>
      <c r="C849" s="73" t="str">
        <f t="shared" ca="1" si="88"/>
        <v/>
      </c>
      <c r="D849" s="76" t="str">
        <f t="shared" ca="1" si="89"/>
        <v/>
      </c>
      <c r="E849" s="74">
        <f t="shared" ca="1" si="93"/>
        <v>0</v>
      </c>
      <c r="F849" s="76"/>
      <c r="G849" s="75" t="str">
        <f t="shared" ca="1" si="90"/>
        <v/>
      </c>
      <c r="H849" s="75" t="str">
        <f t="shared" ca="1" si="91"/>
        <v/>
      </c>
      <c r="I849" s="75" t="str">
        <f t="shared" ca="1" si="92"/>
        <v/>
      </c>
    </row>
    <row r="850" spans="2:9" ht="15.75" thickBot="1" x14ac:dyDescent="0.3">
      <c r="B850" s="72" t="str">
        <f t="shared" ca="1" si="94"/>
        <v/>
      </c>
      <c r="C850" s="73" t="str">
        <f t="shared" ca="1" si="88"/>
        <v/>
      </c>
      <c r="D850" s="76" t="str">
        <f t="shared" ca="1" si="89"/>
        <v/>
      </c>
      <c r="E850" s="74">
        <f t="shared" ca="1" si="93"/>
        <v>0</v>
      </c>
      <c r="F850" s="76"/>
      <c r="G850" s="75" t="str">
        <f t="shared" ca="1" si="90"/>
        <v/>
      </c>
      <c r="H850" s="75" t="str">
        <f t="shared" ca="1" si="91"/>
        <v/>
      </c>
      <c r="I850" s="75" t="str">
        <f t="shared" ca="1" si="92"/>
        <v/>
      </c>
    </row>
    <row r="851" spans="2:9" ht="15.75" thickBot="1" x14ac:dyDescent="0.3">
      <c r="B851" s="72" t="str">
        <f t="shared" ca="1" si="94"/>
        <v/>
      </c>
      <c r="C851" s="73" t="str">
        <f t="shared" ca="1" si="88"/>
        <v/>
      </c>
      <c r="D851" s="76" t="str">
        <f t="shared" ca="1" si="89"/>
        <v/>
      </c>
      <c r="E851" s="74">
        <f t="shared" ca="1" si="93"/>
        <v>0</v>
      </c>
      <c r="F851" s="76"/>
      <c r="G851" s="75" t="str">
        <f t="shared" ca="1" si="90"/>
        <v/>
      </c>
      <c r="H851" s="75" t="str">
        <f t="shared" ca="1" si="91"/>
        <v/>
      </c>
      <c r="I851" s="75" t="str">
        <f t="shared" ca="1" si="92"/>
        <v/>
      </c>
    </row>
    <row r="852" spans="2:9" ht="15.75" thickBot="1" x14ac:dyDescent="0.3">
      <c r="B852" s="72" t="str">
        <f t="shared" ca="1" si="94"/>
        <v/>
      </c>
      <c r="C852" s="73" t="str">
        <f t="shared" ca="1" si="88"/>
        <v/>
      </c>
      <c r="D852" s="76" t="str">
        <f t="shared" ca="1" si="89"/>
        <v/>
      </c>
      <c r="E852" s="74">
        <f t="shared" ca="1" si="93"/>
        <v>0</v>
      </c>
      <c r="F852" s="76"/>
      <c r="G852" s="75" t="str">
        <f t="shared" ca="1" si="90"/>
        <v/>
      </c>
      <c r="H852" s="75" t="str">
        <f t="shared" ca="1" si="91"/>
        <v/>
      </c>
      <c r="I852" s="75" t="str">
        <f t="shared" ca="1" si="92"/>
        <v/>
      </c>
    </row>
    <row r="853" spans="2:9" ht="15.75" thickBot="1" x14ac:dyDescent="0.3">
      <c r="B853" s="72" t="str">
        <f t="shared" ca="1" si="94"/>
        <v/>
      </c>
      <c r="C853" s="73" t="str">
        <f t="shared" ca="1" si="88"/>
        <v/>
      </c>
      <c r="D853" s="76" t="str">
        <f t="shared" ca="1" si="89"/>
        <v/>
      </c>
      <c r="E853" s="74">
        <f t="shared" ca="1" si="93"/>
        <v>0</v>
      </c>
      <c r="F853" s="76"/>
      <c r="G853" s="75" t="str">
        <f t="shared" ca="1" si="90"/>
        <v/>
      </c>
      <c r="H853" s="75" t="str">
        <f t="shared" ca="1" si="91"/>
        <v/>
      </c>
      <c r="I853" s="75" t="str">
        <f t="shared" ca="1" si="92"/>
        <v/>
      </c>
    </row>
    <row r="854" spans="2:9" ht="15.75" thickBot="1" x14ac:dyDescent="0.3">
      <c r="B854" s="72" t="str">
        <f t="shared" ca="1" si="94"/>
        <v/>
      </c>
      <c r="C854" s="73" t="str">
        <f t="shared" ca="1" si="88"/>
        <v/>
      </c>
      <c r="D854" s="76" t="str">
        <f t="shared" ca="1" si="89"/>
        <v/>
      </c>
      <c r="E854" s="74">
        <f t="shared" ca="1" si="93"/>
        <v>0</v>
      </c>
      <c r="F854" s="76"/>
      <c r="G854" s="75" t="str">
        <f t="shared" ca="1" si="90"/>
        <v/>
      </c>
      <c r="H854" s="75" t="str">
        <f t="shared" ca="1" si="91"/>
        <v/>
      </c>
      <c r="I854" s="75" t="str">
        <f t="shared" ca="1" si="92"/>
        <v/>
      </c>
    </row>
    <row r="855" spans="2:9" ht="15.75" thickBot="1" x14ac:dyDescent="0.3">
      <c r="B855" s="72" t="str">
        <f t="shared" ca="1" si="94"/>
        <v/>
      </c>
      <c r="C855" s="73" t="str">
        <f t="shared" ca="1" si="88"/>
        <v/>
      </c>
      <c r="D855" s="76" t="str">
        <f t="shared" ca="1" si="89"/>
        <v/>
      </c>
      <c r="E855" s="74">
        <f t="shared" ca="1" si="93"/>
        <v>0</v>
      </c>
      <c r="F855" s="76"/>
      <c r="G855" s="75" t="str">
        <f t="shared" ca="1" si="90"/>
        <v/>
      </c>
      <c r="H855" s="75" t="str">
        <f t="shared" ca="1" si="91"/>
        <v/>
      </c>
      <c r="I855" s="75" t="str">
        <f t="shared" ca="1" si="92"/>
        <v/>
      </c>
    </row>
    <row r="856" spans="2:9" ht="15.75" thickBot="1" x14ac:dyDescent="0.3">
      <c r="B856" s="72" t="str">
        <f t="shared" ca="1" si="94"/>
        <v/>
      </c>
      <c r="C856" s="73" t="str">
        <f t="shared" ref="C856:C919" ca="1" si="95">IF($E$10="End of the Period",IF(B856="","",IF(OR(payment_frequency="Weekly",payment_frequency="Bi-weekly",payment_frequency="Semi-monthly"),first_payment_date+B856*VLOOKUP(payment_frequency,periodic_table,2,0),EDATE(first_payment_date,B856*VLOOKUP(payment_frequency,periodic_table,2,0)))),IF(B856="","",IF(OR(payment_frequency="Weekly",payment_frequency="Bi-weekly",payment_frequency="Semi-monthly"),first_payment_date+(B856-1)*VLOOKUP(payment_frequency,periodic_table,2,0),EDATE(first_payment_date,(B856-1)*VLOOKUP(payment_frequency,periodic_table,2,0)))))</f>
        <v/>
      </c>
      <c r="D856" s="76" t="str">
        <f t="shared" ref="D856:D919" ca="1" si="96">IF(B856="","",IF(I855&lt;payment,I855*(1+rate),payment))</f>
        <v/>
      </c>
      <c r="E856" s="74">
        <f t="shared" ca="1" si="93"/>
        <v>0</v>
      </c>
      <c r="F856" s="76"/>
      <c r="G856" s="75" t="str">
        <f t="shared" ref="G856:G919" ca="1" si="97">IF(AND(payment_type=1,B856=1),0,IF(B856="","",I855*rate))</f>
        <v/>
      </c>
      <c r="H856" s="75" t="str">
        <f t="shared" ca="1" si="91"/>
        <v/>
      </c>
      <c r="I856" s="75" t="str">
        <f t="shared" ca="1" si="92"/>
        <v/>
      </c>
    </row>
    <row r="857" spans="2:9" ht="15.75" thickBot="1" x14ac:dyDescent="0.3">
      <c r="B857" s="72" t="str">
        <f t="shared" ca="1" si="94"/>
        <v/>
      </c>
      <c r="C857" s="73" t="str">
        <f t="shared" ca="1" si="95"/>
        <v/>
      </c>
      <c r="D857" s="76" t="str">
        <f t="shared" ca="1" si="96"/>
        <v/>
      </c>
      <c r="E857" s="74">
        <f t="shared" ca="1" si="93"/>
        <v>0</v>
      </c>
      <c r="F857" s="76"/>
      <c r="G857" s="75" t="str">
        <f t="shared" ca="1" si="97"/>
        <v/>
      </c>
      <c r="H857" s="75" t="str">
        <f t="shared" ref="H857:H920" ca="1" si="98">IF(B857="","",D857-G857+E857+F857)</f>
        <v/>
      </c>
      <c r="I857" s="75" t="str">
        <f t="shared" ref="I857:I920" ca="1" si="99">IFERROR(IF(H857&lt;=0,"",I856-H857),"")</f>
        <v/>
      </c>
    </row>
    <row r="858" spans="2:9" ht="15.75" thickBot="1" x14ac:dyDescent="0.3">
      <c r="B858" s="72" t="str">
        <f t="shared" ca="1" si="94"/>
        <v/>
      </c>
      <c r="C858" s="73" t="str">
        <f t="shared" ca="1" si="95"/>
        <v/>
      </c>
      <c r="D858" s="76" t="str">
        <f t="shared" ca="1" si="96"/>
        <v/>
      </c>
      <c r="E858" s="74">
        <f t="shared" ca="1" si="93"/>
        <v>0</v>
      </c>
      <c r="F858" s="76"/>
      <c r="G858" s="75" t="str">
        <f t="shared" ca="1" si="97"/>
        <v/>
      </c>
      <c r="H858" s="75" t="str">
        <f t="shared" ca="1" si="98"/>
        <v/>
      </c>
      <c r="I858" s="75" t="str">
        <f t="shared" ca="1" si="99"/>
        <v/>
      </c>
    </row>
    <row r="859" spans="2:9" ht="15.75" thickBot="1" x14ac:dyDescent="0.3">
      <c r="B859" s="72" t="str">
        <f t="shared" ca="1" si="94"/>
        <v/>
      </c>
      <c r="C859" s="73" t="str">
        <f t="shared" ca="1" si="95"/>
        <v/>
      </c>
      <c r="D859" s="76" t="str">
        <f t="shared" ca="1" si="96"/>
        <v/>
      </c>
      <c r="E859" s="74">
        <f t="shared" ca="1" si="93"/>
        <v>0</v>
      </c>
      <c r="F859" s="76"/>
      <c r="G859" s="75" t="str">
        <f t="shared" ca="1" si="97"/>
        <v/>
      </c>
      <c r="H859" s="75" t="str">
        <f t="shared" ca="1" si="98"/>
        <v/>
      </c>
      <c r="I859" s="75" t="str">
        <f t="shared" ca="1" si="99"/>
        <v/>
      </c>
    </row>
    <row r="860" spans="2:9" ht="15.75" thickBot="1" x14ac:dyDescent="0.3">
      <c r="B860" s="72" t="str">
        <f t="shared" ca="1" si="94"/>
        <v/>
      </c>
      <c r="C860" s="73" t="str">
        <f t="shared" ca="1" si="95"/>
        <v/>
      </c>
      <c r="D860" s="76" t="str">
        <f t="shared" ca="1" si="96"/>
        <v/>
      </c>
      <c r="E860" s="74">
        <f t="shared" ca="1" si="93"/>
        <v>0</v>
      </c>
      <c r="F860" s="76"/>
      <c r="G860" s="75" t="str">
        <f t="shared" ca="1" si="97"/>
        <v/>
      </c>
      <c r="H860" s="75" t="str">
        <f t="shared" ca="1" si="98"/>
        <v/>
      </c>
      <c r="I860" s="75" t="str">
        <f t="shared" ca="1" si="99"/>
        <v/>
      </c>
    </row>
    <row r="861" spans="2:9" ht="15.75" thickBot="1" x14ac:dyDescent="0.3">
      <c r="B861" s="72" t="str">
        <f t="shared" ca="1" si="94"/>
        <v/>
      </c>
      <c r="C861" s="73" t="str">
        <f t="shared" ca="1" si="95"/>
        <v/>
      </c>
      <c r="D861" s="76" t="str">
        <f t="shared" ca="1" si="96"/>
        <v/>
      </c>
      <c r="E861" s="74">
        <f t="shared" ca="1" si="93"/>
        <v>0</v>
      </c>
      <c r="F861" s="76"/>
      <c r="G861" s="75" t="str">
        <f t="shared" ca="1" si="97"/>
        <v/>
      </c>
      <c r="H861" s="75" t="str">
        <f t="shared" ca="1" si="98"/>
        <v/>
      </c>
      <c r="I861" s="75" t="str">
        <f t="shared" ca="1" si="99"/>
        <v/>
      </c>
    </row>
    <row r="862" spans="2:9" ht="15.75" thickBot="1" x14ac:dyDescent="0.3">
      <c r="B862" s="72" t="str">
        <f t="shared" ca="1" si="94"/>
        <v/>
      </c>
      <c r="C862" s="73" t="str">
        <f t="shared" ca="1" si="95"/>
        <v/>
      </c>
      <c r="D862" s="76" t="str">
        <f t="shared" ca="1" si="96"/>
        <v/>
      </c>
      <c r="E862" s="74">
        <f t="shared" ca="1" si="93"/>
        <v>0</v>
      </c>
      <c r="F862" s="76"/>
      <c r="G862" s="75" t="str">
        <f t="shared" ca="1" si="97"/>
        <v/>
      </c>
      <c r="H862" s="75" t="str">
        <f t="shared" ca="1" si="98"/>
        <v/>
      </c>
      <c r="I862" s="75" t="str">
        <f t="shared" ca="1" si="99"/>
        <v/>
      </c>
    </row>
    <row r="863" spans="2:9" ht="15.75" thickBot="1" x14ac:dyDescent="0.3">
      <c r="B863" s="72" t="str">
        <f t="shared" ca="1" si="94"/>
        <v/>
      </c>
      <c r="C863" s="73" t="str">
        <f t="shared" ca="1" si="95"/>
        <v/>
      </c>
      <c r="D863" s="76" t="str">
        <f t="shared" ca="1" si="96"/>
        <v/>
      </c>
      <c r="E863" s="74">
        <f t="shared" ca="1" si="93"/>
        <v>0</v>
      </c>
      <c r="F863" s="76"/>
      <c r="G863" s="75" t="str">
        <f t="shared" ca="1" si="97"/>
        <v/>
      </c>
      <c r="H863" s="75" t="str">
        <f t="shared" ca="1" si="98"/>
        <v/>
      </c>
      <c r="I863" s="75" t="str">
        <f t="shared" ca="1" si="99"/>
        <v/>
      </c>
    </row>
    <row r="864" spans="2:9" ht="15.75" thickBot="1" x14ac:dyDescent="0.3">
      <c r="B864" s="72" t="str">
        <f t="shared" ca="1" si="94"/>
        <v/>
      </c>
      <c r="C864" s="73" t="str">
        <f t="shared" ca="1" si="95"/>
        <v/>
      </c>
      <c r="D864" s="76" t="str">
        <f t="shared" ca="1" si="96"/>
        <v/>
      </c>
      <c r="E864" s="74">
        <f t="shared" ca="1" si="93"/>
        <v>0</v>
      </c>
      <c r="F864" s="76"/>
      <c r="G864" s="75" t="str">
        <f t="shared" ca="1" si="97"/>
        <v/>
      </c>
      <c r="H864" s="75" t="str">
        <f t="shared" ca="1" si="98"/>
        <v/>
      </c>
      <c r="I864" s="75" t="str">
        <f t="shared" ca="1" si="99"/>
        <v/>
      </c>
    </row>
    <row r="865" spans="2:9" ht="15.75" thickBot="1" x14ac:dyDescent="0.3">
      <c r="B865" s="72" t="str">
        <f t="shared" ca="1" si="94"/>
        <v/>
      </c>
      <c r="C865" s="73" t="str">
        <f t="shared" ca="1" si="95"/>
        <v/>
      </c>
      <c r="D865" s="76" t="str">
        <f t="shared" ca="1" si="96"/>
        <v/>
      </c>
      <c r="E865" s="74">
        <f t="shared" ca="1" si="93"/>
        <v>0</v>
      </c>
      <c r="F865" s="76"/>
      <c r="G865" s="75" t="str">
        <f t="shared" ca="1" si="97"/>
        <v/>
      </c>
      <c r="H865" s="75" t="str">
        <f t="shared" ca="1" si="98"/>
        <v/>
      </c>
      <c r="I865" s="75" t="str">
        <f t="shared" ca="1" si="99"/>
        <v/>
      </c>
    </row>
    <row r="866" spans="2:9" ht="15.75" thickBot="1" x14ac:dyDescent="0.3">
      <c r="B866" s="72" t="str">
        <f t="shared" ca="1" si="94"/>
        <v/>
      </c>
      <c r="C866" s="73" t="str">
        <f t="shared" ca="1" si="95"/>
        <v/>
      </c>
      <c r="D866" s="76" t="str">
        <f t="shared" ca="1" si="96"/>
        <v/>
      </c>
      <c r="E866" s="74">
        <f t="shared" ca="1" si="93"/>
        <v>0</v>
      </c>
      <c r="F866" s="76"/>
      <c r="G866" s="75" t="str">
        <f t="shared" ca="1" si="97"/>
        <v/>
      </c>
      <c r="H866" s="75" t="str">
        <f t="shared" ca="1" si="98"/>
        <v/>
      </c>
      <c r="I866" s="75" t="str">
        <f t="shared" ca="1" si="99"/>
        <v/>
      </c>
    </row>
    <row r="867" spans="2:9" ht="15.75" thickBot="1" x14ac:dyDescent="0.3">
      <c r="B867" s="72" t="str">
        <f t="shared" ca="1" si="94"/>
        <v/>
      </c>
      <c r="C867" s="73" t="str">
        <f t="shared" ca="1" si="95"/>
        <v/>
      </c>
      <c r="D867" s="76" t="str">
        <f t="shared" ca="1" si="96"/>
        <v/>
      </c>
      <c r="E867" s="74">
        <f t="shared" ca="1" si="93"/>
        <v>0</v>
      </c>
      <c r="F867" s="76"/>
      <c r="G867" s="75" t="str">
        <f t="shared" ca="1" si="97"/>
        <v/>
      </c>
      <c r="H867" s="75" t="str">
        <f t="shared" ca="1" si="98"/>
        <v/>
      </c>
      <c r="I867" s="75" t="str">
        <f t="shared" ca="1" si="99"/>
        <v/>
      </c>
    </row>
    <row r="868" spans="2:9" ht="15.75" thickBot="1" x14ac:dyDescent="0.3">
      <c r="B868" s="72" t="str">
        <f t="shared" ca="1" si="94"/>
        <v/>
      </c>
      <c r="C868" s="73" t="str">
        <f t="shared" ca="1" si="95"/>
        <v/>
      </c>
      <c r="D868" s="76" t="str">
        <f t="shared" ca="1" si="96"/>
        <v/>
      </c>
      <c r="E868" s="74">
        <f t="shared" ref="E868:E931" ca="1" si="100">IFERROR(IF(I867-D868&lt;$E$13,0,IF(B868=$I$17,$E$13,IF(B868&lt;$I$17,0,IF(MOD(B868-$I$17,$E$18)=0,$E$13,0)))),0)</f>
        <v>0</v>
      </c>
      <c r="F868" s="76"/>
      <c r="G868" s="75" t="str">
        <f t="shared" ca="1" si="97"/>
        <v/>
      </c>
      <c r="H868" s="75" t="str">
        <f t="shared" ca="1" si="98"/>
        <v/>
      </c>
      <c r="I868" s="75" t="str">
        <f t="shared" ca="1" si="99"/>
        <v/>
      </c>
    </row>
    <row r="869" spans="2:9" ht="15.75" thickBot="1" x14ac:dyDescent="0.3">
      <c r="B869" s="72" t="str">
        <f t="shared" ca="1" si="94"/>
        <v/>
      </c>
      <c r="C869" s="73" t="str">
        <f t="shared" ca="1" si="95"/>
        <v/>
      </c>
      <c r="D869" s="76" t="str">
        <f t="shared" ca="1" si="96"/>
        <v/>
      </c>
      <c r="E869" s="74">
        <f t="shared" ca="1" si="100"/>
        <v>0</v>
      </c>
      <c r="F869" s="76"/>
      <c r="G869" s="75" t="str">
        <f t="shared" ca="1" si="97"/>
        <v/>
      </c>
      <c r="H869" s="75" t="str">
        <f t="shared" ca="1" si="98"/>
        <v/>
      </c>
      <c r="I869" s="75" t="str">
        <f t="shared" ca="1" si="99"/>
        <v/>
      </c>
    </row>
    <row r="870" spans="2:9" ht="15.75" thickBot="1" x14ac:dyDescent="0.3">
      <c r="B870" s="72" t="str">
        <f t="shared" ca="1" si="94"/>
        <v/>
      </c>
      <c r="C870" s="73" t="str">
        <f t="shared" ca="1" si="95"/>
        <v/>
      </c>
      <c r="D870" s="76" t="str">
        <f t="shared" ca="1" si="96"/>
        <v/>
      </c>
      <c r="E870" s="74">
        <f t="shared" ca="1" si="100"/>
        <v>0</v>
      </c>
      <c r="F870" s="76"/>
      <c r="G870" s="75" t="str">
        <f t="shared" ca="1" si="97"/>
        <v/>
      </c>
      <c r="H870" s="75" t="str">
        <f t="shared" ca="1" si="98"/>
        <v/>
      </c>
      <c r="I870" s="75" t="str">
        <f t="shared" ca="1" si="99"/>
        <v/>
      </c>
    </row>
    <row r="871" spans="2:9" ht="15.75" thickBot="1" x14ac:dyDescent="0.3">
      <c r="B871" s="72" t="str">
        <f t="shared" ca="1" si="94"/>
        <v/>
      </c>
      <c r="C871" s="73" t="str">
        <f t="shared" ca="1" si="95"/>
        <v/>
      </c>
      <c r="D871" s="76" t="str">
        <f t="shared" ca="1" si="96"/>
        <v/>
      </c>
      <c r="E871" s="74">
        <f t="shared" ca="1" si="100"/>
        <v>0</v>
      </c>
      <c r="F871" s="76"/>
      <c r="G871" s="75" t="str">
        <f t="shared" ca="1" si="97"/>
        <v/>
      </c>
      <c r="H871" s="75" t="str">
        <f t="shared" ca="1" si="98"/>
        <v/>
      </c>
      <c r="I871" s="75" t="str">
        <f t="shared" ca="1" si="99"/>
        <v/>
      </c>
    </row>
    <row r="872" spans="2:9" ht="15.75" thickBot="1" x14ac:dyDescent="0.3">
      <c r="B872" s="72" t="str">
        <f t="shared" ca="1" si="94"/>
        <v/>
      </c>
      <c r="C872" s="73" t="str">
        <f t="shared" ca="1" si="95"/>
        <v/>
      </c>
      <c r="D872" s="76" t="str">
        <f t="shared" ca="1" si="96"/>
        <v/>
      </c>
      <c r="E872" s="74">
        <f t="shared" ca="1" si="100"/>
        <v>0</v>
      </c>
      <c r="F872" s="76"/>
      <c r="G872" s="75" t="str">
        <f t="shared" ca="1" si="97"/>
        <v/>
      </c>
      <c r="H872" s="75" t="str">
        <f t="shared" ca="1" si="98"/>
        <v/>
      </c>
      <c r="I872" s="75" t="str">
        <f t="shared" ca="1" si="99"/>
        <v/>
      </c>
    </row>
    <row r="873" spans="2:9" ht="15.75" thickBot="1" x14ac:dyDescent="0.3">
      <c r="B873" s="72" t="str">
        <f t="shared" ca="1" si="94"/>
        <v/>
      </c>
      <c r="C873" s="73" t="str">
        <f t="shared" ca="1" si="95"/>
        <v/>
      </c>
      <c r="D873" s="76" t="str">
        <f t="shared" ca="1" si="96"/>
        <v/>
      </c>
      <c r="E873" s="74">
        <f t="shared" ca="1" si="100"/>
        <v>0</v>
      </c>
      <c r="F873" s="76"/>
      <c r="G873" s="75" t="str">
        <f t="shared" ca="1" si="97"/>
        <v/>
      </c>
      <c r="H873" s="75" t="str">
        <f t="shared" ca="1" si="98"/>
        <v/>
      </c>
      <c r="I873" s="75" t="str">
        <f t="shared" ca="1" si="99"/>
        <v/>
      </c>
    </row>
    <row r="874" spans="2:9" ht="15.75" thickBot="1" x14ac:dyDescent="0.3">
      <c r="B874" s="72" t="str">
        <f t="shared" ca="1" si="94"/>
        <v/>
      </c>
      <c r="C874" s="73" t="str">
        <f t="shared" ca="1" si="95"/>
        <v/>
      </c>
      <c r="D874" s="76" t="str">
        <f t="shared" ca="1" si="96"/>
        <v/>
      </c>
      <c r="E874" s="74">
        <f t="shared" ca="1" si="100"/>
        <v>0</v>
      </c>
      <c r="F874" s="76"/>
      <c r="G874" s="75" t="str">
        <f t="shared" ca="1" si="97"/>
        <v/>
      </c>
      <c r="H874" s="75" t="str">
        <f t="shared" ca="1" si="98"/>
        <v/>
      </c>
      <c r="I874" s="75" t="str">
        <f t="shared" ca="1" si="99"/>
        <v/>
      </c>
    </row>
    <row r="875" spans="2:9" ht="15.75" thickBot="1" x14ac:dyDescent="0.3">
      <c r="B875" s="72" t="str">
        <f t="shared" ca="1" si="94"/>
        <v/>
      </c>
      <c r="C875" s="73" t="str">
        <f t="shared" ca="1" si="95"/>
        <v/>
      </c>
      <c r="D875" s="76" t="str">
        <f t="shared" ca="1" si="96"/>
        <v/>
      </c>
      <c r="E875" s="74">
        <f t="shared" ca="1" si="100"/>
        <v>0</v>
      </c>
      <c r="F875" s="76"/>
      <c r="G875" s="75" t="str">
        <f t="shared" ca="1" si="97"/>
        <v/>
      </c>
      <c r="H875" s="75" t="str">
        <f t="shared" ca="1" si="98"/>
        <v/>
      </c>
      <c r="I875" s="75" t="str">
        <f t="shared" ca="1" si="99"/>
        <v/>
      </c>
    </row>
    <row r="876" spans="2:9" ht="15.75" thickBot="1" x14ac:dyDescent="0.3">
      <c r="B876" s="72" t="str">
        <f t="shared" ca="1" si="94"/>
        <v/>
      </c>
      <c r="C876" s="73" t="str">
        <f t="shared" ca="1" si="95"/>
        <v/>
      </c>
      <c r="D876" s="76" t="str">
        <f t="shared" ca="1" si="96"/>
        <v/>
      </c>
      <c r="E876" s="74">
        <f t="shared" ca="1" si="100"/>
        <v>0</v>
      </c>
      <c r="F876" s="76"/>
      <c r="G876" s="75" t="str">
        <f t="shared" ca="1" si="97"/>
        <v/>
      </c>
      <c r="H876" s="75" t="str">
        <f t="shared" ca="1" si="98"/>
        <v/>
      </c>
      <c r="I876" s="75" t="str">
        <f t="shared" ca="1" si="99"/>
        <v/>
      </c>
    </row>
    <row r="877" spans="2:9" ht="15.75" thickBot="1" x14ac:dyDescent="0.3">
      <c r="B877" s="72" t="str">
        <f t="shared" ca="1" si="94"/>
        <v/>
      </c>
      <c r="C877" s="73" t="str">
        <f t="shared" ca="1" si="95"/>
        <v/>
      </c>
      <c r="D877" s="76" t="str">
        <f t="shared" ca="1" si="96"/>
        <v/>
      </c>
      <c r="E877" s="74">
        <f t="shared" ca="1" si="100"/>
        <v>0</v>
      </c>
      <c r="F877" s="76"/>
      <c r="G877" s="75" t="str">
        <f t="shared" ca="1" si="97"/>
        <v/>
      </c>
      <c r="H877" s="75" t="str">
        <f t="shared" ca="1" si="98"/>
        <v/>
      </c>
      <c r="I877" s="75" t="str">
        <f t="shared" ca="1" si="99"/>
        <v/>
      </c>
    </row>
    <row r="878" spans="2:9" ht="15.75" thickBot="1" x14ac:dyDescent="0.3">
      <c r="B878" s="72" t="str">
        <f t="shared" ca="1" si="94"/>
        <v/>
      </c>
      <c r="C878" s="73" t="str">
        <f t="shared" ca="1" si="95"/>
        <v/>
      </c>
      <c r="D878" s="76" t="str">
        <f t="shared" ca="1" si="96"/>
        <v/>
      </c>
      <c r="E878" s="74">
        <f t="shared" ca="1" si="100"/>
        <v>0</v>
      </c>
      <c r="F878" s="76"/>
      <c r="G878" s="75" t="str">
        <f t="shared" ca="1" si="97"/>
        <v/>
      </c>
      <c r="H878" s="75" t="str">
        <f t="shared" ca="1" si="98"/>
        <v/>
      </c>
      <c r="I878" s="75" t="str">
        <f t="shared" ca="1" si="99"/>
        <v/>
      </c>
    </row>
    <row r="879" spans="2:9" ht="15.75" thickBot="1" x14ac:dyDescent="0.3">
      <c r="B879" s="72" t="str">
        <f t="shared" ref="B879:B942" ca="1" si="101">IFERROR(IF(I878&lt;=0,"",B878+1),"")</f>
        <v/>
      </c>
      <c r="C879" s="73" t="str">
        <f t="shared" ca="1" si="95"/>
        <v/>
      </c>
      <c r="D879" s="76" t="str">
        <f t="shared" ca="1" si="96"/>
        <v/>
      </c>
      <c r="E879" s="74">
        <f t="shared" ca="1" si="100"/>
        <v>0</v>
      </c>
      <c r="F879" s="76"/>
      <c r="G879" s="75" t="str">
        <f t="shared" ca="1" si="97"/>
        <v/>
      </c>
      <c r="H879" s="75" t="str">
        <f t="shared" ca="1" si="98"/>
        <v/>
      </c>
      <c r="I879" s="75" t="str">
        <f t="shared" ca="1" si="99"/>
        <v/>
      </c>
    </row>
    <row r="880" spans="2:9" ht="15.75" thickBot="1" x14ac:dyDescent="0.3">
      <c r="B880" s="72" t="str">
        <f t="shared" ca="1" si="101"/>
        <v/>
      </c>
      <c r="C880" s="73" t="str">
        <f t="shared" ca="1" si="95"/>
        <v/>
      </c>
      <c r="D880" s="76" t="str">
        <f t="shared" ca="1" si="96"/>
        <v/>
      </c>
      <c r="E880" s="74">
        <f t="shared" ca="1" si="100"/>
        <v>0</v>
      </c>
      <c r="F880" s="76"/>
      <c r="G880" s="75" t="str">
        <f t="shared" ca="1" si="97"/>
        <v/>
      </c>
      <c r="H880" s="75" t="str">
        <f t="shared" ca="1" si="98"/>
        <v/>
      </c>
      <c r="I880" s="75" t="str">
        <f t="shared" ca="1" si="99"/>
        <v/>
      </c>
    </row>
    <row r="881" spans="2:9" ht="15.75" thickBot="1" x14ac:dyDescent="0.3">
      <c r="B881" s="72" t="str">
        <f t="shared" ca="1" si="101"/>
        <v/>
      </c>
      <c r="C881" s="73" t="str">
        <f t="shared" ca="1" si="95"/>
        <v/>
      </c>
      <c r="D881" s="76" t="str">
        <f t="shared" ca="1" si="96"/>
        <v/>
      </c>
      <c r="E881" s="74">
        <f t="shared" ca="1" si="100"/>
        <v>0</v>
      </c>
      <c r="F881" s="76"/>
      <c r="G881" s="75" t="str">
        <f t="shared" ca="1" si="97"/>
        <v/>
      </c>
      <c r="H881" s="75" t="str">
        <f t="shared" ca="1" si="98"/>
        <v/>
      </c>
      <c r="I881" s="75" t="str">
        <f t="shared" ca="1" si="99"/>
        <v/>
      </c>
    </row>
    <row r="882" spans="2:9" ht="15.75" thickBot="1" x14ac:dyDescent="0.3">
      <c r="B882" s="72" t="str">
        <f t="shared" ca="1" si="101"/>
        <v/>
      </c>
      <c r="C882" s="73" t="str">
        <f t="shared" ca="1" si="95"/>
        <v/>
      </c>
      <c r="D882" s="76" t="str">
        <f t="shared" ca="1" si="96"/>
        <v/>
      </c>
      <c r="E882" s="74">
        <f t="shared" ca="1" si="100"/>
        <v>0</v>
      </c>
      <c r="F882" s="76"/>
      <c r="G882" s="75" t="str">
        <f t="shared" ca="1" si="97"/>
        <v/>
      </c>
      <c r="H882" s="75" t="str">
        <f t="shared" ca="1" si="98"/>
        <v/>
      </c>
      <c r="I882" s="75" t="str">
        <f t="shared" ca="1" si="99"/>
        <v/>
      </c>
    </row>
    <row r="883" spans="2:9" ht="15.75" thickBot="1" x14ac:dyDescent="0.3">
      <c r="B883" s="72" t="str">
        <f t="shared" ca="1" si="101"/>
        <v/>
      </c>
      <c r="C883" s="73" t="str">
        <f t="shared" ca="1" si="95"/>
        <v/>
      </c>
      <c r="D883" s="76" t="str">
        <f t="shared" ca="1" si="96"/>
        <v/>
      </c>
      <c r="E883" s="74">
        <f t="shared" ca="1" si="100"/>
        <v>0</v>
      </c>
      <c r="F883" s="76"/>
      <c r="G883" s="75" t="str">
        <f t="shared" ca="1" si="97"/>
        <v/>
      </c>
      <c r="H883" s="75" t="str">
        <f t="shared" ca="1" si="98"/>
        <v/>
      </c>
      <c r="I883" s="75" t="str">
        <f t="shared" ca="1" si="99"/>
        <v/>
      </c>
    </row>
    <row r="884" spans="2:9" ht="15.75" thickBot="1" x14ac:dyDescent="0.3">
      <c r="B884" s="72" t="str">
        <f t="shared" ca="1" si="101"/>
        <v/>
      </c>
      <c r="C884" s="73" t="str">
        <f t="shared" ca="1" si="95"/>
        <v/>
      </c>
      <c r="D884" s="76" t="str">
        <f t="shared" ca="1" si="96"/>
        <v/>
      </c>
      <c r="E884" s="74">
        <f t="shared" ca="1" si="100"/>
        <v>0</v>
      </c>
      <c r="F884" s="76"/>
      <c r="G884" s="75" t="str">
        <f t="shared" ca="1" si="97"/>
        <v/>
      </c>
      <c r="H884" s="75" t="str">
        <f t="shared" ca="1" si="98"/>
        <v/>
      </c>
      <c r="I884" s="75" t="str">
        <f t="shared" ca="1" si="99"/>
        <v/>
      </c>
    </row>
    <row r="885" spans="2:9" ht="15.75" thickBot="1" x14ac:dyDescent="0.3">
      <c r="B885" s="72" t="str">
        <f t="shared" ca="1" si="101"/>
        <v/>
      </c>
      <c r="C885" s="73" t="str">
        <f t="shared" ca="1" si="95"/>
        <v/>
      </c>
      <c r="D885" s="76" t="str">
        <f t="shared" ca="1" si="96"/>
        <v/>
      </c>
      <c r="E885" s="74">
        <f t="shared" ca="1" si="100"/>
        <v>0</v>
      </c>
      <c r="F885" s="76"/>
      <c r="G885" s="75" t="str">
        <f t="shared" ca="1" si="97"/>
        <v/>
      </c>
      <c r="H885" s="75" t="str">
        <f t="shared" ca="1" si="98"/>
        <v/>
      </c>
      <c r="I885" s="75" t="str">
        <f t="shared" ca="1" si="99"/>
        <v/>
      </c>
    </row>
    <row r="886" spans="2:9" ht="15.75" thickBot="1" x14ac:dyDescent="0.3">
      <c r="B886" s="72" t="str">
        <f t="shared" ca="1" si="101"/>
        <v/>
      </c>
      <c r="C886" s="73" t="str">
        <f t="shared" ca="1" si="95"/>
        <v/>
      </c>
      <c r="D886" s="76" t="str">
        <f t="shared" ca="1" si="96"/>
        <v/>
      </c>
      <c r="E886" s="74">
        <f t="shared" ca="1" si="100"/>
        <v>0</v>
      </c>
      <c r="F886" s="76"/>
      <c r="G886" s="75" t="str">
        <f t="shared" ca="1" si="97"/>
        <v/>
      </c>
      <c r="H886" s="75" t="str">
        <f t="shared" ca="1" si="98"/>
        <v/>
      </c>
      <c r="I886" s="75" t="str">
        <f t="shared" ca="1" si="99"/>
        <v/>
      </c>
    </row>
    <row r="887" spans="2:9" ht="15.75" thickBot="1" x14ac:dyDescent="0.3">
      <c r="B887" s="72" t="str">
        <f t="shared" ca="1" si="101"/>
        <v/>
      </c>
      <c r="C887" s="73" t="str">
        <f t="shared" ca="1" si="95"/>
        <v/>
      </c>
      <c r="D887" s="76" t="str">
        <f t="shared" ca="1" si="96"/>
        <v/>
      </c>
      <c r="E887" s="74">
        <f t="shared" ca="1" si="100"/>
        <v>0</v>
      </c>
      <c r="F887" s="76"/>
      <c r="G887" s="75" t="str">
        <f t="shared" ca="1" si="97"/>
        <v/>
      </c>
      <c r="H887" s="75" t="str">
        <f t="shared" ca="1" si="98"/>
        <v/>
      </c>
      <c r="I887" s="75" t="str">
        <f t="shared" ca="1" si="99"/>
        <v/>
      </c>
    </row>
    <row r="888" spans="2:9" ht="15.75" thickBot="1" x14ac:dyDescent="0.3">
      <c r="B888" s="72" t="str">
        <f t="shared" ca="1" si="101"/>
        <v/>
      </c>
      <c r="C888" s="73" t="str">
        <f t="shared" ca="1" si="95"/>
        <v/>
      </c>
      <c r="D888" s="76" t="str">
        <f t="shared" ca="1" si="96"/>
        <v/>
      </c>
      <c r="E888" s="74">
        <f t="shared" ca="1" si="100"/>
        <v>0</v>
      </c>
      <c r="F888" s="76"/>
      <c r="G888" s="75" t="str">
        <f t="shared" ca="1" si="97"/>
        <v/>
      </c>
      <c r="H888" s="75" t="str">
        <f t="shared" ca="1" si="98"/>
        <v/>
      </c>
      <c r="I888" s="75" t="str">
        <f t="shared" ca="1" si="99"/>
        <v/>
      </c>
    </row>
    <row r="889" spans="2:9" ht="15.75" thickBot="1" x14ac:dyDescent="0.3">
      <c r="B889" s="72" t="str">
        <f t="shared" ca="1" si="101"/>
        <v/>
      </c>
      <c r="C889" s="73" t="str">
        <f t="shared" ca="1" si="95"/>
        <v/>
      </c>
      <c r="D889" s="76" t="str">
        <f t="shared" ca="1" si="96"/>
        <v/>
      </c>
      <c r="E889" s="74">
        <f t="shared" ca="1" si="100"/>
        <v>0</v>
      </c>
      <c r="F889" s="76"/>
      <c r="G889" s="75" t="str">
        <f t="shared" ca="1" si="97"/>
        <v/>
      </c>
      <c r="H889" s="75" t="str">
        <f t="shared" ca="1" si="98"/>
        <v/>
      </c>
      <c r="I889" s="75" t="str">
        <f t="shared" ca="1" si="99"/>
        <v/>
      </c>
    </row>
    <row r="890" spans="2:9" ht="15.75" thickBot="1" x14ac:dyDescent="0.3">
      <c r="B890" s="72" t="str">
        <f t="shared" ca="1" si="101"/>
        <v/>
      </c>
      <c r="C890" s="73" t="str">
        <f t="shared" ca="1" si="95"/>
        <v/>
      </c>
      <c r="D890" s="76" t="str">
        <f t="shared" ca="1" si="96"/>
        <v/>
      </c>
      <c r="E890" s="74">
        <f t="shared" ca="1" si="100"/>
        <v>0</v>
      </c>
      <c r="F890" s="76"/>
      <c r="G890" s="75" t="str">
        <f t="shared" ca="1" si="97"/>
        <v/>
      </c>
      <c r="H890" s="75" t="str">
        <f t="shared" ca="1" si="98"/>
        <v/>
      </c>
      <c r="I890" s="75" t="str">
        <f t="shared" ca="1" si="99"/>
        <v/>
      </c>
    </row>
    <row r="891" spans="2:9" ht="15.75" thickBot="1" x14ac:dyDescent="0.3">
      <c r="B891" s="72" t="str">
        <f t="shared" ca="1" si="101"/>
        <v/>
      </c>
      <c r="C891" s="73" t="str">
        <f t="shared" ca="1" si="95"/>
        <v/>
      </c>
      <c r="D891" s="76" t="str">
        <f t="shared" ca="1" si="96"/>
        <v/>
      </c>
      <c r="E891" s="74">
        <f t="shared" ca="1" si="100"/>
        <v>0</v>
      </c>
      <c r="F891" s="76"/>
      <c r="G891" s="75" t="str">
        <f t="shared" ca="1" si="97"/>
        <v/>
      </c>
      <c r="H891" s="75" t="str">
        <f t="shared" ca="1" si="98"/>
        <v/>
      </c>
      <c r="I891" s="75" t="str">
        <f t="shared" ca="1" si="99"/>
        <v/>
      </c>
    </row>
    <row r="892" spans="2:9" ht="15.75" thickBot="1" x14ac:dyDescent="0.3">
      <c r="B892" s="72" t="str">
        <f t="shared" ca="1" si="101"/>
        <v/>
      </c>
      <c r="C892" s="73" t="str">
        <f t="shared" ca="1" si="95"/>
        <v/>
      </c>
      <c r="D892" s="76" t="str">
        <f t="shared" ca="1" si="96"/>
        <v/>
      </c>
      <c r="E892" s="74">
        <f t="shared" ca="1" si="100"/>
        <v>0</v>
      </c>
      <c r="F892" s="76"/>
      <c r="G892" s="75" t="str">
        <f t="shared" ca="1" si="97"/>
        <v/>
      </c>
      <c r="H892" s="75" t="str">
        <f t="shared" ca="1" si="98"/>
        <v/>
      </c>
      <c r="I892" s="75" t="str">
        <f t="shared" ca="1" si="99"/>
        <v/>
      </c>
    </row>
    <row r="893" spans="2:9" ht="15.75" thickBot="1" x14ac:dyDescent="0.3">
      <c r="B893" s="72" t="str">
        <f t="shared" ca="1" si="101"/>
        <v/>
      </c>
      <c r="C893" s="73" t="str">
        <f t="shared" ca="1" si="95"/>
        <v/>
      </c>
      <c r="D893" s="76" t="str">
        <f t="shared" ca="1" si="96"/>
        <v/>
      </c>
      <c r="E893" s="74">
        <f t="shared" ca="1" si="100"/>
        <v>0</v>
      </c>
      <c r="F893" s="76"/>
      <c r="G893" s="75" t="str">
        <f t="shared" ca="1" si="97"/>
        <v/>
      </c>
      <c r="H893" s="75" t="str">
        <f t="shared" ca="1" si="98"/>
        <v/>
      </c>
      <c r="I893" s="75" t="str">
        <f t="shared" ca="1" si="99"/>
        <v/>
      </c>
    </row>
    <row r="894" spans="2:9" ht="15.75" thickBot="1" x14ac:dyDescent="0.3">
      <c r="B894" s="72" t="str">
        <f t="shared" ca="1" si="101"/>
        <v/>
      </c>
      <c r="C894" s="73" t="str">
        <f t="shared" ca="1" si="95"/>
        <v/>
      </c>
      <c r="D894" s="76" t="str">
        <f t="shared" ca="1" si="96"/>
        <v/>
      </c>
      <c r="E894" s="74">
        <f t="shared" ca="1" si="100"/>
        <v>0</v>
      </c>
      <c r="F894" s="76"/>
      <c r="G894" s="75" t="str">
        <f t="shared" ca="1" si="97"/>
        <v/>
      </c>
      <c r="H894" s="75" t="str">
        <f t="shared" ca="1" si="98"/>
        <v/>
      </c>
      <c r="I894" s="75" t="str">
        <f t="shared" ca="1" si="99"/>
        <v/>
      </c>
    </row>
    <row r="895" spans="2:9" ht="15.75" thickBot="1" x14ac:dyDescent="0.3">
      <c r="B895" s="72" t="str">
        <f t="shared" ca="1" si="101"/>
        <v/>
      </c>
      <c r="C895" s="73" t="str">
        <f t="shared" ca="1" si="95"/>
        <v/>
      </c>
      <c r="D895" s="76" t="str">
        <f t="shared" ca="1" si="96"/>
        <v/>
      </c>
      <c r="E895" s="74">
        <f t="shared" ca="1" si="100"/>
        <v>0</v>
      </c>
      <c r="F895" s="76"/>
      <c r="G895" s="75" t="str">
        <f t="shared" ca="1" si="97"/>
        <v/>
      </c>
      <c r="H895" s="75" t="str">
        <f t="shared" ca="1" si="98"/>
        <v/>
      </c>
      <c r="I895" s="75" t="str">
        <f t="shared" ca="1" si="99"/>
        <v/>
      </c>
    </row>
    <row r="896" spans="2:9" ht="15.75" thickBot="1" x14ac:dyDescent="0.3">
      <c r="B896" s="72" t="str">
        <f t="shared" ca="1" si="101"/>
        <v/>
      </c>
      <c r="C896" s="73" t="str">
        <f t="shared" ca="1" si="95"/>
        <v/>
      </c>
      <c r="D896" s="76" t="str">
        <f t="shared" ca="1" si="96"/>
        <v/>
      </c>
      <c r="E896" s="74">
        <f t="shared" ca="1" si="100"/>
        <v>0</v>
      </c>
      <c r="F896" s="76"/>
      <c r="G896" s="75" t="str">
        <f t="shared" ca="1" si="97"/>
        <v/>
      </c>
      <c r="H896" s="75" t="str">
        <f t="shared" ca="1" si="98"/>
        <v/>
      </c>
      <c r="I896" s="75" t="str">
        <f t="shared" ca="1" si="99"/>
        <v/>
      </c>
    </row>
    <row r="897" spans="2:9" ht="15.75" thickBot="1" x14ac:dyDescent="0.3">
      <c r="B897" s="72" t="str">
        <f t="shared" ca="1" si="101"/>
        <v/>
      </c>
      <c r="C897" s="73" t="str">
        <f t="shared" ca="1" si="95"/>
        <v/>
      </c>
      <c r="D897" s="76" t="str">
        <f t="shared" ca="1" si="96"/>
        <v/>
      </c>
      <c r="E897" s="74">
        <f t="shared" ca="1" si="100"/>
        <v>0</v>
      </c>
      <c r="F897" s="76"/>
      <c r="G897" s="75" t="str">
        <f t="shared" ca="1" si="97"/>
        <v/>
      </c>
      <c r="H897" s="75" t="str">
        <f t="shared" ca="1" si="98"/>
        <v/>
      </c>
      <c r="I897" s="75" t="str">
        <f t="shared" ca="1" si="99"/>
        <v/>
      </c>
    </row>
    <row r="898" spans="2:9" ht="15.75" thickBot="1" x14ac:dyDescent="0.3">
      <c r="B898" s="72" t="str">
        <f t="shared" ca="1" si="101"/>
        <v/>
      </c>
      <c r="C898" s="73" t="str">
        <f t="shared" ca="1" si="95"/>
        <v/>
      </c>
      <c r="D898" s="76" t="str">
        <f t="shared" ca="1" si="96"/>
        <v/>
      </c>
      <c r="E898" s="74">
        <f t="shared" ca="1" si="100"/>
        <v>0</v>
      </c>
      <c r="F898" s="76"/>
      <c r="G898" s="75" t="str">
        <f t="shared" ca="1" si="97"/>
        <v/>
      </c>
      <c r="H898" s="75" t="str">
        <f t="shared" ca="1" si="98"/>
        <v/>
      </c>
      <c r="I898" s="75" t="str">
        <f t="shared" ca="1" si="99"/>
        <v/>
      </c>
    </row>
    <row r="899" spans="2:9" ht="15.75" thickBot="1" x14ac:dyDescent="0.3">
      <c r="B899" s="72" t="str">
        <f t="shared" ca="1" si="101"/>
        <v/>
      </c>
      <c r="C899" s="73" t="str">
        <f t="shared" ca="1" si="95"/>
        <v/>
      </c>
      <c r="D899" s="76" t="str">
        <f t="shared" ca="1" si="96"/>
        <v/>
      </c>
      <c r="E899" s="74">
        <f t="shared" ca="1" si="100"/>
        <v>0</v>
      </c>
      <c r="F899" s="76"/>
      <c r="G899" s="75" t="str">
        <f t="shared" ca="1" si="97"/>
        <v/>
      </c>
      <c r="H899" s="75" t="str">
        <f t="shared" ca="1" si="98"/>
        <v/>
      </c>
      <c r="I899" s="75" t="str">
        <f t="shared" ca="1" si="99"/>
        <v/>
      </c>
    </row>
    <row r="900" spans="2:9" ht="15.75" thickBot="1" x14ac:dyDescent="0.3">
      <c r="B900" s="72" t="str">
        <f t="shared" ca="1" si="101"/>
        <v/>
      </c>
      <c r="C900" s="73" t="str">
        <f t="shared" ca="1" si="95"/>
        <v/>
      </c>
      <c r="D900" s="76" t="str">
        <f t="shared" ca="1" si="96"/>
        <v/>
      </c>
      <c r="E900" s="74">
        <f t="shared" ca="1" si="100"/>
        <v>0</v>
      </c>
      <c r="F900" s="76"/>
      <c r="G900" s="75" t="str">
        <f t="shared" ca="1" si="97"/>
        <v/>
      </c>
      <c r="H900" s="75" t="str">
        <f t="shared" ca="1" si="98"/>
        <v/>
      </c>
      <c r="I900" s="75" t="str">
        <f t="shared" ca="1" si="99"/>
        <v/>
      </c>
    </row>
    <row r="901" spans="2:9" ht="15.75" thickBot="1" x14ac:dyDescent="0.3">
      <c r="B901" s="72" t="str">
        <f t="shared" ca="1" si="101"/>
        <v/>
      </c>
      <c r="C901" s="73" t="str">
        <f t="shared" ca="1" si="95"/>
        <v/>
      </c>
      <c r="D901" s="76" t="str">
        <f t="shared" ca="1" si="96"/>
        <v/>
      </c>
      <c r="E901" s="74">
        <f t="shared" ca="1" si="100"/>
        <v>0</v>
      </c>
      <c r="F901" s="76"/>
      <c r="G901" s="75" t="str">
        <f t="shared" ca="1" si="97"/>
        <v/>
      </c>
      <c r="H901" s="75" t="str">
        <f t="shared" ca="1" si="98"/>
        <v/>
      </c>
      <c r="I901" s="75" t="str">
        <f t="shared" ca="1" si="99"/>
        <v/>
      </c>
    </row>
    <row r="902" spans="2:9" ht="15.75" thickBot="1" x14ac:dyDescent="0.3">
      <c r="B902" s="72" t="str">
        <f t="shared" ca="1" si="101"/>
        <v/>
      </c>
      <c r="C902" s="73" t="str">
        <f t="shared" ca="1" si="95"/>
        <v/>
      </c>
      <c r="D902" s="76" t="str">
        <f t="shared" ca="1" si="96"/>
        <v/>
      </c>
      <c r="E902" s="74">
        <f t="shared" ca="1" si="100"/>
        <v>0</v>
      </c>
      <c r="F902" s="76"/>
      <c r="G902" s="75" t="str">
        <f t="shared" ca="1" si="97"/>
        <v/>
      </c>
      <c r="H902" s="75" t="str">
        <f t="shared" ca="1" si="98"/>
        <v/>
      </c>
      <c r="I902" s="75" t="str">
        <f t="shared" ca="1" si="99"/>
        <v/>
      </c>
    </row>
    <row r="903" spans="2:9" ht="15.75" thickBot="1" x14ac:dyDescent="0.3">
      <c r="B903" s="72" t="str">
        <f t="shared" ca="1" si="101"/>
        <v/>
      </c>
      <c r="C903" s="73" t="str">
        <f t="shared" ca="1" si="95"/>
        <v/>
      </c>
      <c r="D903" s="76" t="str">
        <f t="shared" ca="1" si="96"/>
        <v/>
      </c>
      <c r="E903" s="74">
        <f t="shared" ca="1" si="100"/>
        <v>0</v>
      </c>
      <c r="F903" s="76"/>
      <c r="G903" s="75" t="str">
        <f t="shared" ca="1" si="97"/>
        <v/>
      </c>
      <c r="H903" s="75" t="str">
        <f t="shared" ca="1" si="98"/>
        <v/>
      </c>
      <c r="I903" s="75" t="str">
        <f t="shared" ca="1" si="99"/>
        <v/>
      </c>
    </row>
    <row r="904" spans="2:9" ht="15.75" thickBot="1" x14ac:dyDescent="0.3">
      <c r="B904" s="72" t="str">
        <f t="shared" ca="1" si="101"/>
        <v/>
      </c>
      <c r="C904" s="73" t="str">
        <f t="shared" ca="1" si="95"/>
        <v/>
      </c>
      <c r="D904" s="76" t="str">
        <f t="shared" ca="1" si="96"/>
        <v/>
      </c>
      <c r="E904" s="74">
        <f t="shared" ca="1" si="100"/>
        <v>0</v>
      </c>
      <c r="F904" s="76"/>
      <c r="G904" s="75" t="str">
        <f t="shared" ca="1" si="97"/>
        <v/>
      </c>
      <c r="H904" s="75" t="str">
        <f t="shared" ca="1" si="98"/>
        <v/>
      </c>
      <c r="I904" s="75" t="str">
        <f t="shared" ca="1" si="99"/>
        <v/>
      </c>
    </row>
    <row r="905" spans="2:9" ht="15.75" thickBot="1" x14ac:dyDescent="0.3">
      <c r="B905" s="72" t="str">
        <f t="shared" ca="1" si="101"/>
        <v/>
      </c>
      <c r="C905" s="73" t="str">
        <f t="shared" ca="1" si="95"/>
        <v/>
      </c>
      <c r="D905" s="76" t="str">
        <f t="shared" ca="1" si="96"/>
        <v/>
      </c>
      <c r="E905" s="74">
        <f t="shared" ca="1" si="100"/>
        <v>0</v>
      </c>
      <c r="F905" s="76"/>
      <c r="G905" s="75" t="str">
        <f t="shared" ca="1" si="97"/>
        <v/>
      </c>
      <c r="H905" s="75" t="str">
        <f t="shared" ca="1" si="98"/>
        <v/>
      </c>
      <c r="I905" s="75" t="str">
        <f t="shared" ca="1" si="99"/>
        <v/>
      </c>
    </row>
    <row r="906" spans="2:9" ht="15.75" thickBot="1" x14ac:dyDescent="0.3">
      <c r="B906" s="72" t="str">
        <f t="shared" ca="1" si="101"/>
        <v/>
      </c>
      <c r="C906" s="73" t="str">
        <f t="shared" ca="1" si="95"/>
        <v/>
      </c>
      <c r="D906" s="76" t="str">
        <f t="shared" ca="1" si="96"/>
        <v/>
      </c>
      <c r="E906" s="74">
        <f t="shared" ca="1" si="100"/>
        <v>0</v>
      </c>
      <c r="F906" s="76"/>
      <c r="G906" s="75" t="str">
        <f t="shared" ca="1" si="97"/>
        <v/>
      </c>
      <c r="H906" s="75" t="str">
        <f t="shared" ca="1" si="98"/>
        <v/>
      </c>
      <c r="I906" s="75" t="str">
        <f t="shared" ca="1" si="99"/>
        <v/>
      </c>
    </row>
    <row r="907" spans="2:9" ht="15.75" thickBot="1" x14ac:dyDescent="0.3">
      <c r="B907" s="72" t="str">
        <f t="shared" ca="1" si="101"/>
        <v/>
      </c>
      <c r="C907" s="73" t="str">
        <f t="shared" ca="1" si="95"/>
        <v/>
      </c>
      <c r="D907" s="76" t="str">
        <f t="shared" ca="1" si="96"/>
        <v/>
      </c>
      <c r="E907" s="74">
        <f t="shared" ca="1" si="100"/>
        <v>0</v>
      </c>
      <c r="F907" s="76"/>
      <c r="G907" s="75" t="str">
        <f t="shared" ca="1" si="97"/>
        <v/>
      </c>
      <c r="H907" s="75" t="str">
        <f t="shared" ca="1" si="98"/>
        <v/>
      </c>
      <c r="I907" s="75" t="str">
        <f t="shared" ca="1" si="99"/>
        <v/>
      </c>
    </row>
    <row r="908" spans="2:9" ht="15.75" thickBot="1" x14ac:dyDescent="0.3">
      <c r="B908" s="72" t="str">
        <f t="shared" ca="1" si="101"/>
        <v/>
      </c>
      <c r="C908" s="73" t="str">
        <f t="shared" ca="1" si="95"/>
        <v/>
      </c>
      <c r="D908" s="76" t="str">
        <f t="shared" ca="1" si="96"/>
        <v/>
      </c>
      <c r="E908" s="74">
        <f t="shared" ca="1" si="100"/>
        <v>0</v>
      </c>
      <c r="F908" s="76"/>
      <c r="G908" s="75" t="str">
        <f t="shared" ca="1" si="97"/>
        <v/>
      </c>
      <c r="H908" s="75" t="str">
        <f t="shared" ca="1" si="98"/>
        <v/>
      </c>
      <c r="I908" s="75" t="str">
        <f t="shared" ca="1" si="99"/>
        <v/>
      </c>
    </row>
    <row r="909" spans="2:9" ht="15.75" thickBot="1" x14ac:dyDescent="0.3">
      <c r="B909" s="72" t="str">
        <f t="shared" ca="1" si="101"/>
        <v/>
      </c>
      <c r="C909" s="73" t="str">
        <f t="shared" ca="1" si="95"/>
        <v/>
      </c>
      <c r="D909" s="76" t="str">
        <f t="shared" ca="1" si="96"/>
        <v/>
      </c>
      <c r="E909" s="74">
        <f t="shared" ca="1" si="100"/>
        <v>0</v>
      </c>
      <c r="F909" s="76"/>
      <c r="G909" s="75" t="str">
        <f t="shared" ca="1" si="97"/>
        <v/>
      </c>
      <c r="H909" s="75" t="str">
        <f t="shared" ca="1" si="98"/>
        <v/>
      </c>
      <c r="I909" s="75" t="str">
        <f t="shared" ca="1" si="99"/>
        <v/>
      </c>
    </row>
    <row r="910" spans="2:9" ht="15.75" thickBot="1" x14ac:dyDescent="0.3">
      <c r="B910" s="72" t="str">
        <f t="shared" ca="1" si="101"/>
        <v/>
      </c>
      <c r="C910" s="73" t="str">
        <f t="shared" ca="1" si="95"/>
        <v/>
      </c>
      <c r="D910" s="76" t="str">
        <f t="shared" ca="1" si="96"/>
        <v/>
      </c>
      <c r="E910" s="74">
        <f t="shared" ca="1" si="100"/>
        <v>0</v>
      </c>
      <c r="F910" s="76"/>
      <c r="G910" s="75" t="str">
        <f t="shared" ca="1" si="97"/>
        <v/>
      </c>
      <c r="H910" s="75" t="str">
        <f t="shared" ca="1" si="98"/>
        <v/>
      </c>
      <c r="I910" s="75" t="str">
        <f t="shared" ca="1" si="99"/>
        <v/>
      </c>
    </row>
    <row r="911" spans="2:9" ht="15.75" thickBot="1" x14ac:dyDescent="0.3">
      <c r="B911" s="72" t="str">
        <f t="shared" ca="1" si="101"/>
        <v/>
      </c>
      <c r="C911" s="73" t="str">
        <f t="shared" ca="1" si="95"/>
        <v/>
      </c>
      <c r="D911" s="76" t="str">
        <f t="shared" ca="1" si="96"/>
        <v/>
      </c>
      <c r="E911" s="74">
        <f t="shared" ca="1" si="100"/>
        <v>0</v>
      </c>
      <c r="F911" s="76"/>
      <c r="G911" s="75" t="str">
        <f t="shared" ca="1" si="97"/>
        <v/>
      </c>
      <c r="H911" s="75" t="str">
        <f t="shared" ca="1" si="98"/>
        <v/>
      </c>
      <c r="I911" s="75" t="str">
        <f t="shared" ca="1" si="99"/>
        <v/>
      </c>
    </row>
    <row r="912" spans="2:9" ht="15.75" thickBot="1" x14ac:dyDescent="0.3">
      <c r="B912" s="72" t="str">
        <f t="shared" ca="1" si="101"/>
        <v/>
      </c>
      <c r="C912" s="73" t="str">
        <f t="shared" ca="1" si="95"/>
        <v/>
      </c>
      <c r="D912" s="76" t="str">
        <f t="shared" ca="1" si="96"/>
        <v/>
      </c>
      <c r="E912" s="74">
        <f t="shared" ca="1" si="100"/>
        <v>0</v>
      </c>
      <c r="F912" s="76"/>
      <c r="G912" s="75" t="str">
        <f t="shared" ca="1" si="97"/>
        <v/>
      </c>
      <c r="H912" s="75" t="str">
        <f t="shared" ca="1" si="98"/>
        <v/>
      </c>
      <c r="I912" s="75" t="str">
        <f t="shared" ca="1" si="99"/>
        <v/>
      </c>
    </row>
    <row r="913" spans="2:9" ht="15.75" thickBot="1" x14ac:dyDescent="0.3">
      <c r="B913" s="72" t="str">
        <f t="shared" ca="1" si="101"/>
        <v/>
      </c>
      <c r="C913" s="73" t="str">
        <f t="shared" ca="1" si="95"/>
        <v/>
      </c>
      <c r="D913" s="76" t="str">
        <f t="shared" ca="1" si="96"/>
        <v/>
      </c>
      <c r="E913" s="74">
        <f t="shared" ca="1" si="100"/>
        <v>0</v>
      </c>
      <c r="F913" s="76"/>
      <c r="G913" s="75" t="str">
        <f t="shared" ca="1" si="97"/>
        <v/>
      </c>
      <c r="H913" s="75" t="str">
        <f t="shared" ca="1" si="98"/>
        <v/>
      </c>
      <c r="I913" s="75" t="str">
        <f t="shared" ca="1" si="99"/>
        <v/>
      </c>
    </row>
    <row r="914" spans="2:9" ht="15.75" thickBot="1" x14ac:dyDescent="0.3">
      <c r="B914" s="72" t="str">
        <f t="shared" ca="1" si="101"/>
        <v/>
      </c>
      <c r="C914" s="73" t="str">
        <f t="shared" ca="1" si="95"/>
        <v/>
      </c>
      <c r="D914" s="76" t="str">
        <f t="shared" ca="1" si="96"/>
        <v/>
      </c>
      <c r="E914" s="74">
        <f t="shared" ca="1" si="100"/>
        <v>0</v>
      </c>
      <c r="F914" s="76"/>
      <c r="G914" s="75" t="str">
        <f t="shared" ca="1" si="97"/>
        <v/>
      </c>
      <c r="H914" s="75" t="str">
        <f t="shared" ca="1" si="98"/>
        <v/>
      </c>
      <c r="I914" s="75" t="str">
        <f t="shared" ca="1" si="99"/>
        <v/>
      </c>
    </row>
    <row r="915" spans="2:9" ht="15.75" thickBot="1" x14ac:dyDescent="0.3">
      <c r="B915" s="72" t="str">
        <f t="shared" ca="1" si="101"/>
        <v/>
      </c>
      <c r="C915" s="73" t="str">
        <f t="shared" ca="1" si="95"/>
        <v/>
      </c>
      <c r="D915" s="76" t="str">
        <f t="shared" ca="1" si="96"/>
        <v/>
      </c>
      <c r="E915" s="74">
        <f t="shared" ca="1" si="100"/>
        <v>0</v>
      </c>
      <c r="F915" s="76"/>
      <c r="G915" s="75" t="str">
        <f t="shared" ca="1" si="97"/>
        <v/>
      </c>
      <c r="H915" s="75" t="str">
        <f t="shared" ca="1" si="98"/>
        <v/>
      </c>
      <c r="I915" s="75" t="str">
        <f t="shared" ca="1" si="99"/>
        <v/>
      </c>
    </row>
    <row r="916" spans="2:9" ht="15.75" thickBot="1" x14ac:dyDescent="0.3">
      <c r="B916" s="72" t="str">
        <f t="shared" ca="1" si="101"/>
        <v/>
      </c>
      <c r="C916" s="73" t="str">
        <f t="shared" ca="1" si="95"/>
        <v/>
      </c>
      <c r="D916" s="76" t="str">
        <f t="shared" ca="1" si="96"/>
        <v/>
      </c>
      <c r="E916" s="74">
        <f t="shared" ca="1" si="100"/>
        <v>0</v>
      </c>
      <c r="F916" s="76"/>
      <c r="G916" s="75" t="str">
        <f t="shared" ca="1" si="97"/>
        <v/>
      </c>
      <c r="H916" s="75" t="str">
        <f t="shared" ca="1" si="98"/>
        <v/>
      </c>
      <c r="I916" s="75" t="str">
        <f t="shared" ca="1" si="99"/>
        <v/>
      </c>
    </row>
    <row r="917" spans="2:9" ht="15.75" thickBot="1" x14ac:dyDescent="0.3">
      <c r="B917" s="72" t="str">
        <f t="shared" ca="1" si="101"/>
        <v/>
      </c>
      <c r="C917" s="73" t="str">
        <f t="shared" ca="1" si="95"/>
        <v/>
      </c>
      <c r="D917" s="76" t="str">
        <f t="shared" ca="1" si="96"/>
        <v/>
      </c>
      <c r="E917" s="74">
        <f t="shared" ca="1" si="100"/>
        <v>0</v>
      </c>
      <c r="F917" s="76"/>
      <c r="G917" s="75" t="str">
        <f t="shared" ca="1" si="97"/>
        <v/>
      </c>
      <c r="H917" s="75" t="str">
        <f t="shared" ca="1" si="98"/>
        <v/>
      </c>
      <c r="I917" s="75" t="str">
        <f t="shared" ca="1" si="99"/>
        <v/>
      </c>
    </row>
    <row r="918" spans="2:9" ht="15.75" thickBot="1" x14ac:dyDescent="0.3">
      <c r="B918" s="72" t="str">
        <f t="shared" ca="1" si="101"/>
        <v/>
      </c>
      <c r="C918" s="73" t="str">
        <f t="shared" ca="1" si="95"/>
        <v/>
      </c>
      <c r="D918" s="76" t="str">
        <f t="shared" ca="1" si="96"/>
        <v/>
      </c>
      <c r="E918" s="74">
        <f t="shared" ca="1" si="100"/>
        <v>0</v>
      </c>
      <c r="F918" s="76"/>
      <c r="G918" s="75" t="str">
        <f t="shared" ca="1" si="97"/>
        <v/>
      </c>
      <c r="H918" s="75" t="str">
        <f t="shared" ca="1" si="98"/>
        <v/>
      </c>
      <c r="I918" s="75" t="str">
        <f t="shared" ca="1" si="99"/>
        <v/>
      </c>
    </row>
    <row r="919" spans="2:9" ht="15.75" thickBot="1" x14ac:dyDescent="0.3">
      <c r="B919" s="72" t="str">
        <f t="shared" ca="1" si="101"/>
        <v/>
      </c>
      <c r="C919" s="73" t="str">
        <f t="shared" ca="1" si="95"/>
        <v/>
      </c>
      <c r="D919" s="76" t="str">
        <f t="shared" ca="1" si="96"/>
        <v/>
      </c>
      <c r="E919" s="74">
        <f t="shared" ca="1" si="100"/>
        <v>0</v>
      </c>
      <c r="F919" s="76"/>
      <c r="G919" s="75" t="str">
        <f t="shared" ca="1" si="97"/>
        <v/>
      </c>
      <c r="H919" s="75" t="str">
        <f t="shared" ca="1" si="98"/>
        <v/>
      </c>
      <c r="I919" s="75" t="str">
        <f t="shared" ca="1" si="99"/>
        <v/>
      </c>
    </row>
    <row r="920" spans="2:9" ht="15.75" thickBot="1" x14ac:dyDescent="0.3">
      <c r="B920" s="72" t="str">
        <f t="shared" ca="1" si="101"/>
        <v/>
      </c>
      <c r="C920" s="73" t="str">
        <f t="shared" ref="C920:C983" ca="1" si="102">IF($E$10="End of the Period",IF(B920="","",IF(OR(payment_frequency="Weekly",payment_frequency="Bi-weekly",payment_frequency="Semi-monthly"),first_payment_date+B920*VLOOKUP(payment_frequency,periodic_table,2,0),EDATE(first_payment_date,B920*VLOOKUP(payment_frequency,periodic_table,2,0)))),IF(B920="","",IF(OR(payment_frequency="Weekly",payment_frequency="Bi-weekly",payment_frequency="Semi-monthly"),first_payment_date+(B920-1)*VLOOKUP(payment_frequency,periodic_table,2,0),EDATE(first_payment_date,(B920-1)*VLOOKUP(payment_frequency,periodic_table,2,0)))))</f>
        <v/>
      </c>
      <c r="D920" s="76" t="str">
        <f t="shared" ref="D920:D983" ca="1" si="103">IF(B920="","",IF(I919&lt;payment,I919*(1+rate),payment))</f>
        <v/>
      </c>
      <c r="E920" s="74">
        <f t="shared" ca="1" si="100"/>
        <v>0</v>
      </c>
      <c r="F920" s="76"/>
      <c r="G920" s="75" t="str">
        <f t="shared" ref="G920:G983" ca="1" si="104">IF(AND(payment_type=1,B920=1),0,IF(B920="","",I919*rate))</f>
        <v/>
      </c>
      <c r="H920" s="75" t="str">
        <f t="shared" ca="1" si="98"/>
        <v/>
      </c>
      <c r="I920" s="75" t="str">
        <f t="shared" ca="1" si="99"/>
        <v/>
      </c>
    </row>
    <row r="921" spans="2:9" ht="15.75" thickBot="1" x14ac:dyDescent="0.3">
      <c r="B921" s="72" t="str">
        <f t="shared" ca="1" si="101"/>
        <v/>
      </c>
      <c r="C921" s="73" t="str">
        <f t="shared" ca="1" si="102"/>
        <v/>
      </c>
      <c r="D921" s="76" t="str">
        <f t="shared" ca="1" si="103"/>
        <v/>
      </c>
      <c r="E921" s="74">
        <f t="shared" ca="1" si="100"/>
        <v>0</v>
      </c>
      <c r="F921" s="76"/>
      <c r="G921" s="75" t="str">
        <f t="shared" ca="1" si="104"/>
        <v/>
      </c>
      <c r="H921" s="75" t="str">
        <f t="shared" ref="H921:H984" ca="1" si="105">IF(B921="","",D921-G921+E921+F921)</f>
        <v/>
      </c>
      <c r="I921" s="75" t="str">
        <f t="shared" ref="I921:I984" ca="1" si="106">IFERROR(IF(H921&lt;=0,"",I920-H921),"")</f>
        <v/>
      </c>
    </row>
    <row r="922" spans="2:9" ht="15.75" thickBot="1" x14ac:dyDescent="0.3">
      <c r="B922" s="72" t="str">
        <f t="shared" ca="1" si="101"/>
        <v/>
      </c>
      <c r="C922" s="73" t="str">
        <f t="shared" ca="1" si="102"/>
        <v/>
      </c>
      <c r="D922" s="76" t="str">
        <f t="shared" ca="1" si="103"/>
        <v/>
      </c>
      <c r="E922" s="74">
        <f t="shared" ca="1" si="100"/>
        <v>0</v>
      </c>
      <c r="F922" s="76"/>
      <c r="G922" s="75" t="str">
        <f t="shared" ca="1" si="104"/>
        <v/>
      </c>
      <c r="H922" s="75" t="str">
        <f t="shared" ca="1" si="105"/>
        <v/>
      </c>
      <c r="I922" s="75" t="str">
        <f t="shared" ca="1" si="106"/>
        <v/>
      </c>
    </row>
    <row r="923" spans="2:9" ht="15.75" thickBot="1" x14ac:dyDescent="0.3">
      <c r="B923" s="72" t="str">
        <f t="shared" ca="1" si="101"/>
        <v/>
      </c>
      <c r="C923" s="73" t="str">
        <f t="shared" ca="1" si="102"/>
        <v/>
      </c>
      <c r="D923" s="76" t="str">
        <f t="shared" ca="1" si="103"/>
        <v/>
      </c>
      <c r="E923" s="74">
        <f t="shared" ca="1" si="100"/>
        <v>0</v>
      </c>
      <c r="F923" s="76"/>
      <c r="G923" s="75" t="str">
        <f t="shared" ca="1" si="104"/>
        <v/>
      </c>
      <c r="H923" s="75" t="str">
        <f t="shared" ca="1" si="105"/>
        <v/>
      </c>
      <c r="I923" s="75" t="str">
        <f t="shared" ca="1" si="106"/>
        <v/>
      </c>
    </row>
    <row r="924" spans="2:9" ht="15.75" thickBot="1" x14ac:dyDescent="0.3">
      <c r="B924" s="72" t="str">
        <f t="shared" ca="1" si="101"/>
        <v/>
      </c>
      <c r="C924" s="73" t="str">
        <f t="shared" ca="1" si="102"/>
        <v/>
      </c>
      <c r="D924" s="76" t="str">
        <f t="shared" ca="1" si="103"/>
        <v/>
      </c>
      <c r="E924" s="74">
        <f t="shared" ca="1" si="100"/>
        <v>0</v>
      </c>
      <c r="F924" s="76"/>
      <c r="G924" s="75" t="str">
        <f t="shared" ca="1" si="104"/>
        <v/>
      </c>
      <c r="H924" s="75" t="str">
        <f t="shared" ca="1" si="105"/>
        <v/>
      </c>
      <c r="I924" s="75" t="str">
        <f t="shared" ca="1" si="106"/>
        <v/>
      </c>
    </row>
    <row r="925" spans="2:9" ht="15.75" thickBot="1" x14ac:dyDescent="0.3">
      <c r="B925" s="72" t="str">
        <f t="shared" ca="1" si="101"/>
        <v/>
      </c>
      <c r="C925" s="73" t="str">
        <f t="shared" ca="1" si="102"/>
        <v/>
      </c>
      <c r="D925" s="76" t="str">
        <f t="shared" ca="1" si="103"/>
        <v/>
      </c>
      <c r="E925" s="74">
        <f t="shared" ca="1" si="100"/>
        <v>0</v>
      </c>
      <c r="F925" s="76"/>
      <c r="G925" s="75" t="str">
        <f t="shared" ca="1" si="104"/>
        <v/>
      </c>
      <c r="H925" s="75" t="str">
        <f t="shared" ca="1" si="105"/>
        <v/>
      </c>
      <c r="I925" s="75" t="str">
        <f t="shared" ca="1" si="106"/>
        <v/>
      </c>
    </row>
    <row r="926" spans="2:9" ht="15.75" thickBot="1" x14ac:dyDescent="0.3">
      <c r="B926" s="72" t="str">
        <f t="shared" ca="1" si="101"/>
        <v/>
      </c>
      <c r="C926" s="73" t="str">
        <f t="shared" ca="1" si="102"/>
        <v/>
      </c>
      <c r="D926" s="76" t="str">
        <f t="shared" ca="1" si="103"/>
        <v/>
      </c>
      <c r="E926" s="74">
        <f t="shared" ca="1" si="100"/>
        <v>0</v>
      </c>
      <c r="F926" s="76"/>
      <c r="G926" s="75" t="str">
        <f t="shared" ca="1" si="104"/>
        <v/>
      </c>
      <c r="H926" s="75" t="str">
        <f t="shared" ca="1" si="105"/>
        <v/>
      </c>
      <c r="I926" s="75" t="str">
        <f t="shared" ca="1" si="106"/>
        <v/>
      </c>
    </row>
    <row r="927" spans="2:9" ht="15.75" thickBot="1" x14ac:dyDescent="0.3">
      <c r="B927" s="72" t="str">
        <f t="shared" ca="1" si="101"/>
        <v/>
      </c>
      <c r="C927" s="73" t="str">
        <f t="shared" ca="1" si="102"/>
        <v/>
      </c>
      <c r="D927" s="76" t="str">
        <f t="shared" ca="1" si="103"/>
        <v/>
      </c>
      <c r="E927" s="74">
        <f t="shared" ca="1" si="100"/>
        <v>0</v>
      </c>
      <c r="F927" s="76"/>
      <c r="G927" s="75" t="str">
        <f t="shared" ca="1" si="104"/>
        <v/>
      </c>
      <c r="H927" s="75" t="str">
        <f t="shared" ca="1" si="105"/>
        <v/>
      </c>
      <c r="I927" s="75" t="str">
        <f t="shared" ca="1" si="106"/>
        <v/>
      </c>
    </row>
    <row r="928" spans="2:9" ht="15.75" thickBot="1" x14ac:dyDescent="0.3">
      <c r="B928" s="72" t="str">
        <f t="shared" ca="1" si="101"/>
        <v/>
      </c>
      <c r="C928" s="73" t="str">
        <f t="shared" ca="1" si="102"/>
        <v/>
      </c>
      <c r="D928" s="76" t="str">
        <f t="shared" ca="1" si="103"/>
        <v/>
      </c>
      <c r="E928" s="74">
        <f t="shared" ca="1" si="100"/>
        <v>0</v>
      </c>
      <c r="F928" s="76"/>
      <c r="G928" s="75" t="str">
        <f t="shared" ca="1" si="104"/>
        <v/>
      </c>
      <c r="H928" s="75" t="str">
        <f t="shared" ca="1" si="105"/>
        <v/>
      </c>
      <c r="I928" s="75" t="str">
        <f t="shared" ca="1" si="106"/>
        <v/>
      </c>
    </row>
    <row r="929" spans="2:9" ht="15.75" thickBot="1" x14ac:dyDescent="0.3">
      <c r="B929" s="72" t="str">
        <f t="shared" ca="1" si="101"/>
        <v/>
      </c>
      <c r="C929" s="73" t="str">
        <f t="shared" ca="1" si="102"/>
        <v/>
      </c>
      <c r="D929" s="76" t="str">
        <f t="shared" ca="1" si="103"/>
        <v/>
      </c>
      <c r="E929" s="74">
        <f t="shared" ca="1" si="100"/>
        <v>0</v>
      </c>
      <c r="F929" s="76"/>
      <c r="G929" s="75" t="str">
        <f t="shared" ca="1" si="104"/>
        <v/>
      </c>
      <c r="H929" s="75" t="str">
        <f t="shared" ca="1" si="105"/>
        <v/>
      </c>
      <c r="I929" s="75" t="str">
        <f t="shared" ca="1" si="106"/>
        <v/>
      </c>
    </row>
    <row r="930" spans="2:9" ht="15.75" thickBot="1" x14ac:dyDescent="0.3">
      <c r="B930" s="72" t="str">
        <f t="shared" ca="1" si="101"/>
        <v/>
      </c>
      <c r="C930" s="73" t="str">
        <f t="shared" ca="1" si="102"/>
        <v/>
      </c>
      <c r="D930" s="76" t="str">
        <f t="shared" ca="1" si="103"/>
        <v/>
      </c>
      <c r="E930" s="74">
        <f t="shared" ca="1" si="100"/>
        <v>0</v>
      </c>
      <c r="F930" s="76"/>
      <c r="G930" s="75" t="str">
        <f t="shared" ca="1" si="104"/>
        <v/>
      </c>
      <c r="H930" s="75" t="str">
        <f t="shared" ca="1" si="105"/>
        <v/>
      </c>
      <c r="I930" s="75" t="str">
        <f t="shared" ca="1" si="106"/>
        <v/>
      </c>
    </row>
    <row r="931" spans="2:9" ht="15.75" thickBot="1" x14ac:dyDescent="0.3">
      <c r="B931" s="72" t="str">
        <f t="shared" ca="1" si="101"/>
        <v/>
      </c>
      <c r="C931" s="73" t="str">
        <f t="shared" ca="1" si="102"/>
        <v/>
      </c>
      <c r="D931" s="76" t="str">
        <f t="shared" ca="1" si="103"/>
        <v/>
      </c>
      <c r="E931" s="74">
        <f t="shared" ca="1" si="100"/>
        <v>0</v>
      </c>
      <c r="F931" s="76"/>
      <c r="G931" s="75" t="str">
        <f t="shared" ca="1" si="104"/>
        <v/>
      </c>
      <c r="H931" s="75" t="str">
        <f t="shared" ca="1" si="105"/>
        <v/>
      </c>
      <c r="I931" s="75" t="str">
        <f t="shared" ca="1" si="106"/>
        <v/>
      </c>
    </row>
    <row r="932" spans="2:9" ht="15.75" thickBot="1" x14ac:dyDescent="0.3">
      <c r="B932" s="72" t="str">
        <f t="shared" ca="1" si="101"/>
        <v/>
      </c>
      <c r="C932" s="73" t="str">
        <f t="shared" ca="1" si="102"/>
        <v/>
      </c>
      <c r="D932" s="76" t="str">
        <f t="shared" ca="1" si="103"/>
        <v/>
      </c>
      <c r="E932" s="74">
        <f t="shared" ref="E932:E995" ca="1" si="107">IFERROR(IF(I931-D932&lt;$E$13,0,IF(B932=$I$17,$E$13,IF(B932&lt;$I$17,0,IF(MOD(B932-$I$17,$E$18)=0,$E$13,0)))),0)</f>
        <v>0</v>
      </c>
      <c r="F932" s="76"/>
      <c r="G932" s="75" t="str">
        <f t="shared" ca="1" si="104"/>
        <v/>
      </c>
      <c r="H932" s="75" t="str">
        <f t="shared" ca="1" si="105"/>
        <v/>
      </c>
      <c r="I932" s="75" t="str">
        <f t="shared" ca="1" si="106"/>
        <v/>
      </c>
    </row>
    <row r="933" spans="2:9" ht="15.75" thickBot="1" x14ac:dyDescent="0.3">
      <c r="B933" s="72" t="str">
        <f t="shared" ca="1" si="101"/>
        <v/>
      </c>
      <c r="C933" s="73" t="str">
        <f t="shared" ca="1" si="102"/>
        <v/>
      </c>
      <c r="D933" s="76" t="str">
        <f t="shared" ca="1" si="103"/>
        <v/>
      </c>
      <c r="E933" s="74">
        <f t="shared" ca="1" si="107"/>
        <v>0</v>
      </c>
      <c r="F933" s="76"/>
      <c r="G933" s="75" t="str">
        <f t="shared" ca="1" si="104"/>
        <v/>
      </c>
      <c r="H933" s="75" t="str">
        <f t="shared" ca="1" si="105"/>
        <v/>
      </c>
      <c r="I933" s="75" t="str">
        <f t="shared" ca="1" si="106"/>
        <v/>
      </c>
    </row>
    <row r="934" spans="2:9" ht="15.75" thickBot="1" x14ac:dyDescent="0.3">
      <c r="B934" s="72" t="str">
        <f t="shared" ca="1" si="101"/>
        <v/>
      </c>
      <c r="C934" s="73" t="str">
        <f t="shared" ca="1" si="102"/>
        <v/>
      </c>
      <c r="D934" s="76" t="str">
        <f t="shared" ca="1" si="103"/>
        <v/>
      </c>
      <c r="E934" s="74">
        <f t="shared" ca="1" si="107"/>
        <v>0</v>
      </c>
      <c r="F934" s="76"/>
      <c r="G934" s="75" t="str">
        <f t="shared" ca="1" si="104"/>
        <v/>
      </c>
      <c r="H934" s="75" t="str">
        <f t="shared" ca="1" si="105"/>
        <v/>
      </c>
      <c r="I934" s="75" t="str">
        <f t="shared" ca="1" si="106"/>
        <v/>
      </c>
    </row>
    <row r="935" spans="2:9" ht="15.75" thickBot="1" x14ac:dyDescent="0.3">
      <c r="B935" s="72" t="str">
        <f t="shared" ca="1" si="101"/>
        <v/>
      </c>
      <c r="C935" s="73" t="str">
        <f t="shared" ca="1" si="102"/>
        <v/>
      </c>
      <c r="D935" s="76" t="str">
        <f t="shared" ca="1" si="103"/>
        <v/>
      </c>
      <c r="E935" s="74">
        <f t="shared" ca="1" si="107"/>
        <v>0</v>
      </c>
      <c r="F935" s="76"/>
      <c r="G935" s="75" t="str">
        <f t="shared" ca="1" si="104"/>
        <v/>
      </c>
      <c r="H935" s="75" t="str">
        <f t="shared" ca="1" si="105"/>
        <v/>
      </c>
      <c r="I935" s="75" t="str">
        <f t="shared" ca="1" si="106"/>
        <v/>
      </c>
    </row>
    <row r="936" spans="2:9" ht="15.75" thickBot="1" x14ac:dyDescent="0.3">
      <c r="B936" s="72" t="str">
        <f t="shared" ca="1" si="101"/>
        <v/>
      </c>
      <c r="C936" s="73" t="str">
        <f t="shared" ca="1" si="102"/>
        <v/>
      </c>
      <c r="D936" s="76" t="str">
        <f t="shared" ca="1" si="103"/>
        <v/>
      </c>
      <c r="E936" s="74">
        <f t="shared" ca="1" si="107"/>
        <v>0</v>
      </c>
      <c r="F936" s="76"/>
      <c r="G936" s="75" t="str">
        <f t="shared" ca="1" si="104"/>
        <v/>
      </c>
      <c r="H936" s="75" t="str">
        <f t="shared" ca="1" si="105"/>
        <v/>
      </c>
      <c r="I936" s="75" t="str">
        <f t="shared" ca="1" si="106"/>
        <v/>
      </c>
    </row>
    <row r="937" spans="2:9" ht="15.75" thickBot="1" x14ac:dyDescent="0.3">
      <c r="B937" s="72" t="str">
        <f t="shared" ca="1" si="101"/>
        <v/>
      </c>
      <c r="C937" s="73" t="str">
        <f t="shared" ca="1" si="102"/>
        <v/>
      </c>
      <c r="D937" s="76" t="str">
        <f t="shared" ca="1" si="103"/>
        <v/>
      </c>
      <c r="E937" s="74">
        <f t="shared" ca="1" si="107"/>
        <v>0</v>
      </c>
      <c r="F937" s="76"/>
      <c r="G937" s="75" t="str">
        <f t="shared" ca="1" si="104"/>
        <v/>
      </c>
      <c r="H937" s="75" t="str">
        <f t="shared" ca="1" si="105"/>
        <v/>
      </c>
      <c r="I937" s="75" t="str">
        <f t="shared" ca="1" si="106"/>
        <v/>
      </c>
    </row>
    <row r="938" spans="2:9" ht="15.75" thickBot="1" x14ac:dyDescent="0.3">
      <c r="B938" s="72" t="str">
        <f t="shared" ca="1" si="101"/>
        <v/>
      </c>
      <c r="C938" s="73" t="str">
        <f t="shared" ca="1" si="102"/>
        <v/>
      </c>
      <c r="D938" s="76" t="str">
        <f t="shared" ca="1" si="103"/>
        <v/>
      </c>
      <c r="E938" s="74">
        <f t="shared" ca="1" si="107"/>
        <v>0</v>
      </c>
      <c r="F938" s="76"/>
      <c r="G938" s="75" t="str">
        <f t="shared" ca="1" si="104"/>
        <v/>
      </c>
      <c r="H938" s="75" t="str">
        <f t="shared" ca="1" si="105"/>
        <v/>
      </c>
      <c r="I938" s="75" t="str">
        <f t="shared" ca="1" si="106"/>
        <v/>
      </c>
    </row>
    <row r="939" spans="2:9" ht="15.75" thickBot="1" x14ac:dyDescent="0.3">
      <c r="B939" s="72" t="str">
        <f t="shared" ca="1" si="101"/>
        <v/>
      </c>
      <c r="C939" s="73" t="str">
        <f t="shared" ca="1" si="102"/>
        <v/>
      </c>
      <c r="D939" s="76" t="str">
        <f t="shared" ca="1" si="103"/>
        <v/>
      </c>
      <c r="E939" s="74">
        <f t="shared" ca="1" si="107"/>
        <v>0</v>
      </c>
      <c r="F939" s="76"/>
      <c r="G939" s="75" t="str">
        <f t="shared" ca="1" si="104"/>
        <v/>
      </c>
      <c r="H939" s="75" t="str">
        <f t="shared" ca="1" si="105"/>
        <v/>
      </c>
      <c r="I939" s="75" t="str">
        <f t="shared" ca="1" si="106"/>
        <v/>
      </c>
    </row>
    <row r="940" spans="2:9" ht="15.75" thickBot="1" x14ac:dyDescent="0.3">
      <c r="B940" s="72" t="str">
        <f t="shared" ca="1" si="101"/>
        <v/>
      </c>
      <c r="C940" s="73" t="str">
        <f t="shared" ca="1" si="102"/>
        <v/>
      </c>
      <c r="D940" s="76" t="str">
        <f t="shared" ca="1" si="103"/>
        <v/>
      </c>
      <c r="E940" s="74">
        <f t="shared" ca="1" si="107"/>
        <v>0</v>
      </c>
      <c r="F940" s="76"/>
      <c r="G940" s="75" t="str">
        <f t="shared" ca="1" si="104"/>
        <v/>
      </c>
      <c r="H940" s="75" t="str">
        <f t="shared" ca="1" si="105"/>
        <v/>
      </c>
      <c r="I940" s="75" t="str">
        <f t="shared" ca="1" si="106"/>
        <v/>
      </c>
    </row>
    <row r="941" spans="2:9" ht="15.75" thickBot="1" x14ac:dyDescent="0.3">
      <c r="B941" s="72" t="str">
        <f t="shared" ca="1" si="101"/>
        <v/>
      </c>
      <c r="C941" s="73" t="str">
        <f t="shared" ca="1" si="102"/>
        <v/>
      </c>
      <c r="D941" s="76" t="str">
        <f t="shared" ca="1" si="103"/>
        <v/>
      </c>
      <c r="E941" s="74">
        <f t="shared" ca="1" si="107"/>
        <v>0</v>
      </c>
      <c r="F941" s="76"/>
      <c r="G941" s="75" t="str">
        <f t="shared" ca="1" si="104"/>
        <v/>
      </c>
      <c r="H941" s="75" t="str">
        <f t="shared" ca="1" si="105"/>
        <v/>
      </c>
      <c r="I941" s="75" t="str">
        <f t="shared" ca="1" si="106"/>
        <v/>
      </c>
    </row>
    <row r="942" spans="2:9" ht="15.75" thickBot="1" x14ac:dyDescent="0.3">
      <c r="B942" s="72" t="str">
        <f t="shared" ca="1" si="101"/>
        <v/>
      </c>
      <c r="C942" s="73" t="str">
        <f t="shared" ca="1" si="102"/>
        <v/>
      </c>
      <c r="D942" s="76" t="str">
        <f t="shared" ca="1" si="103"/>
        <v/>
      </c>
      <c r="E942" s="74">
        <f t="shared" ca="1" si="107"/>
        <v>0</v>
      </c>
      <c r="F942" s="76"/>
      <c r="G942" s="75" t="str">
        <f t="shared" ca="1" si="104"/>
        <v/>
      </c>
      <c r="H942" s="75" t="str">
        <f t="shared" ca="1" si="105"/>
        <v/>
      </c>
      <c r="I942" s="75" t="str">
        <f t="shared" ca="1" si="106"/>
        <v/>
      </c>
    </row>
    <row r="943" spans="2:9" ht="15.75" thickBot="1" x14ac:dyDescent="0.3">
      <c r="B943" s="72" t="str">
        <f t="shared" ref="B943:B1000" ca="1" si="108">IFERROR(IF(I942&lt;=0,"",B942+1),"")</f>
        <v/>
      </c>
      <c r="C943" s="73" t="str">
        <f t="shared" ca="1" si="102"/>
        <v/>
      </c>
      <c r="D943" s="76" t="str">
        <f t="shared" ca="1" si="103"/>
        <v/>
      </c>
      <c r="E943" s="74">
        <f t="shared" ca="1" si="107"/>
        <v>0</v>
      </c>
      <c r="F943" s="76"/>
      <c r="G943" s="75" t="str">
        <f t="shared" ca="1" si="104"/>
        <v/>
      </c>
      <c r="H943" s="75" t="str">
        <f t="shared" ca="1" si="105"/>
        <v/>
      </c>
      <c r="I943" s="75" t="str">
        <f t="shared" ca="1" si="106"/>
        <v/>
      </c>
    </row>
    <row r="944" spans="2:9" ht="15.75" thickBot="1" x14ac:dyDescent="0.3">
      <c r="B944" s="72" t="str">
        <f t="shared" ca="1" si="108"/>
        <v/>
      </c>
      <c r="C944" s="73" t="str">
        <f t="shared" ca="1" si="102"/>
        <v/>
      </c>
      <c r="D944" s="76" t="str">
        <f t="shared" ca="1" si="103"/>
        <v/>
      </c>
      <c r="E944" s="74">
        <f t="shared" ca="1" si="107"/>
        <v>0</v>
      </c>
      <c r="F944" s="76"/>
      <c r="G944" s="75" t="str">
        <f t="shared" ca="1" si="104"/>
        <v/>
      </c>
      <c r="H944" s="75" t="str">
        <f t="shared" ca="1" si="105"/>
        <v/>
      </c>
      <c r="I944" s="75" t="str">
        <f t="shared" ca="1" si="106"/>
        <v/>
      </c>
    </row>
    <row r="945" spans="2:9" ht="15.75" thickBot="1" x14ac:dyDescent="0.3">
      <c r="B945" s="72" t="str">
        <f t="shared" ca="1" si="108"/>
        <v/>
      </c>
      <c r="C945" s="73" t="str">
        <f t="shared" ca="1" si="102"/>
        <v/>
      </c>
      <c r="D945" s="76" t="str">
        <f t="shared" ca="1" si="103"/>
        <v/>
      </c>
      <c r="E945" s="74">
        <f t="shared" ca="1" si="107"/>
        <v>0</v>
      </c>
      <c r="F945" s="76"/>
      <c r="G945" s="75" t="str">
        <f t="shared" ca="1" si="104"/>
        <v/>
      </c>
      <c r="H945" s="75" t="str">
        <f t="shared" ca="1" si="105"/>
        <v/>
      </c>
      <c r="I945" s="75" t="str">
        <f t="shared" ca="1" si="106"/>
        <v/>
      </c>
    </row>
    <row r="946" spans="2:9" ht="15.75" thickBot="1" x14ac:dyDescent="0.3">
      <c r="B946" s="72" t="str">
        <f t="shared" ca="1" si="108"/>
        <v/>
      </c>
      <c r="C946" s="73" t="str">
        <f t="shared" ca="1" si="102"/>
        <v/>
      </c>
      <c r="D946" s="76" t="str">
        <f t="shared" ca="1" si="103"/>
        <v/>
      </c>
      <c r="E946" s="74">
        <f t="shared" ca="1" si="107"/>
        <v>0</v>
      </c>
      <c r="F946" s="76"/>
      <c r="G946" s="75" t="str">
        <f t="shared" ca="1" si="104"/>
        <v/>
      </c>
      <c r="H946" s="75" t="str">
        <f t="shared" ca="1" si="105"/>
        <v/>
      </c>
      <c r="I946" s="75" t="str">
        <f t="shared" ca="1" si="106"/>
        <v/>
      </c>
    </row>
    <row r="947" spans="2:9" ht="15.75" thickBot="1" x14ac:dyDescent="0.3">
      <c r="B947" s="72" t="str">
        <f t="shared" ca="1" si="108"/>
        <v/>
      </c>
      <c r="C947" s="73" t="str">
        <f t="shared" ca="1" si="102"/>
        <v/>
      </c>
      <c r="D947" s="76" t="str">
        <f t="shared" ca="1" si="103"/>
        <v/>
      </c>
      <c r="E947" s="74">
        <f t="shared" ca="1" si="107"/>
        <v>0</v>
      </c>
      <c r="F947" s="76"/>
      <c r="G947" s="75" t="str">
        <f t="shared" ca="1" si="104"/>
        <v/>
      </c>
      <c r="H947" s="75" t="str">
        <f t="shared" ca="1" si="105"/>
        <v/>
      </c>
      <c r="I947" s="75" t="str">
        <f t="shared" ca="1" si="106"/>
        <v/>
      </c>
    </row>
    <row r="948" spans="2:9" ht="15.75" thickBot="1" x14ac:dyDescent="0.3">
      <c r="B948" s="72" t="str">
        <f t="shared" ca="1" si="108"/>
        <v/>
      </c>
      <c r="C948" s="73" t="str">
        <f t="shared" ca="1" si="102"/>
        <v/>
      </c>
      <c r="D948" s="76" t="str">
        <f t="shared" ca="1" si="103"/>
        <v/>
      </c>
      <c r="E948" s="74">
        <f t="shared" ca="1" si="107"/>
        <v>0</v>
      </c>
      <c r="F948" s="76"/>
      <c r="G948" s="75" t="str">
        <f t="shared" ca="1" si="104"/>
        <v/>
      </c>
      <c r="H948" s="75" t="str">
        <f t="shared" ca="1" si="105"/>
        <v/>
      </c>
      <c r="I948" s="75" t="str">
        <f t="shared" ca="1" si="106"/>
        <v/>
      </c>
    </row>
    <row r="949" spans="2:9" ht="15.75" thickBot="1" x14ac:dyDescent="0.3">
      <c r="B949" s="72" t="str">
        <f t="shared" ca="1" si="108"/>
        <v/>
      </c>
      <c r="C949" s="73" t="str">
        <f t="shared" ca="1" si="102"/>
        <v/>
      </c>
      <c r="D949" s="76" t="str">
        <f t="shared" ca="1" si="103"/>
        <v/>
      </c>
      <c r="E949" s="74">
        <f t="shared" ca="1" si="107"/>
        <v>0</v>
      </c>
      <c r="F949" s="76"/>
      <c r="G949" s="75" t="str">
        <f t="shared" ca="1" si="104"/>
        <v/>
      </c>
      <c r="H949" s="75" t="str">
        <f t="shared" ca="1" si="105"/>
        <v/>
      </c>
      <c r="I949" s="75" t="str">
        <f t="shared" ca="1" si="106"/>
        <v/>
      </c>
    </row>
    <row r="950" spans="2:9" ht="15.75" thickBot="1" x14ac:dyDescent="0.3">
      <c r="B950" s="72" t="str">
        <f t="shared" ca="1" si="108"/>
        <v/>
      </c>
      <c r="C950" s="73" t="str">
        <f t="shared" ca="1" si="102"/>
        <v/>
      </c>
      <c r="D950" s="76" t="str">
        <f t="shared" ca="1" si="103"/>
        <v/>
      </c>
      <c r="E950" s="74">
        <f t="shared" ca="1" si="107"/>
        <v>0</v>
      </c>
      <c r="F950" s="76"/>
      <c r="G950" s="75" t="str">
        <f t="shared" ca="1" si="104"/>
        <v/>
      </c>
      <c r="H950" s="75" t="str">
        <f t="shared" ca="1" si="105"/>
        <v/>
      </c>
      <c r="I950" s="75" t="str">
        <f t="shared" ca="1" si="106"/>
        <v/>
      </c>
    </row>
    <row r="951" spans="2:9" ht="15.75" thickBot="1" x14ac:dyDescent="0.3">
      <c r="B951" s="72" t="str">
        <f t="shared" ca="1" si="108"/>
        <v/>
      </c>
      <c r="C951" s="73" t="str">
        <f t="shared" ca="1" si="102"/>
        <v/>
      </c>
      <c r="D951" s="76" t="str">
        <f t="shared" ca="1" si="103"/>
        <v/>
      </c>
      <c r="E951" s="74">
        <f t="shared" ca="1" si="107"/>
        <v>0</v>
      </c>
      <c r="F951" s="76"/>
      <c r="G951" s="75" t="str">
        <f t="shared" ca="1" si="104"/>
        <v/>
      </c>
      <c r="H951" s="75" t="str">
        <f t="shared" ca="1" si="105"/>
        <v/>
      </c>
      <c r="I951" s="75" t="str">
        <f t="shared" ca="1" si="106"/>
        <v/>
      </c>
    </row>
    <row r="952" spans="2:9" ht="15.75" thickBot="1" x14ac:dyDescent="0.3">
      <c r="B952" s="72" t="str">
        <f t="shared" ca="1" si="108"/>
        <v/>
      </c>
      <c r="C952" s="73" t="str">
        <f t="shared" ca="1" si="102"/>
        <v/>
      </c>
      <c r="D952" s="76" t="str">
        <f t="shared" ca="1" si="103"/>
        <v/>
      </c>
      <c r="E952" s="74">
        <f t="shared" ca="1" si="107"/>
        <v>0</v>
      </c>
      <c r="F952" s="76"/>
      <c r="G952" s="75" t="str">
        <f t="shared" ca="1" si="104"/>
        <v/>
      </c>
      <c r="H952" s="75" t="str">
        <f t="shared" ca="1" si="105"/>
        <v/>
      </c>
      <c r="I952" s="75" t="str">
        <f t="shared" ca="1" si="106"/>
        <v/>
      </c>
    </row>
    <row r="953" spans="2:9" ht="15.75" thickBot="1" x14ac:dyDescent="0.3">
      <c r="B953" s="72" t="str">
        <f t="shared" ca="1" si="108"/>
        <v/>
      </c>
      <c r="C953" s="73" t="str">
        <f t="shared" ca="1" si="102"/>
        <v/>
      </c>
      <c r="D953" s="76" t="str">
        <f t="shared" ca="1" si="103"/>
        <v/>
      </c>
      <c r="E953" s="74">
        <f t="shared" ca="1" si="107"/>
        <v>0</v>
      </c>
      <c r="F953" s="76"/>
      <c r="G953" s="75" t="str">
        <f t="shared" ca="1" si="104"/>
        <v/>
      </c>
      <c r="H953" s="75" t="str">
        <f t="shared" ca="1" si="105"/>
        <v/>
      </c>
      <c r="I953" s="75" t="str">
        <f t="shared" ca="1" si="106"/>
        <v/>
      </c>
    </row>
    <row r="954" spans="2:9" ht="15.75" thickBot="1" x14ac:dyDescent="0.3">
      <c r="B954" s="72" t="str">
        <f t="shared" ca="1" si="108"/>
        <v/>
      </c>
      <c r="C954" s="73" t="str">
        <f t="shared" ca="1" si="102"/>
        <v/>
      </c>
      <c r="D954" s="76" t="str">
        <f t="shared" ca="1" si="103"/>
        <v/>
      </c>
      <c r="E954" s="74">
        <f t="shared" ca="1" si="107"/>
        <v>0</v>
      </c>
      <c r="F954" s="76"/>
      <c r="G954" s="75" t="str">
        <f t="shared" ca="1" si="104"/>
        <v/>
      </c>
      <c r="H954" s="75" t="str">
        <f t="shared" ca="1" si="105"/>
        <v/>
      </c>
      <c r="I954" s="75" t="str">
        <f t="shared" ca="1" si="106"/>
        <v/>
      </c>
    </row>
    <row r="955" spans="2:9" ht="15.75" thickBot="1" x14ac:dyDescent="0.3">
      <c r="B955" s="72" t="str">
        <f t="shared" ca="1" si="108"/>
        <v/>
      </c>
      <c r="C955" s="73" t="str">
        <f t="shared" ca="1" si="102"/>
        <v/>
      </c>
      <c r="D955" s="76" t="str">
        <f t="shared" ca="1" si="103"/>
        <v/>
      </c>
      <c r="E955" s="74">
        <f t="shared" ca="1" si="107"/>
        <v>0</v>
      </c>
      <c r="F955" s="76"/>
      <c r="G955" s="75" t="str">
        <f t="shared" ca="1" si="104"/>
        <v/>
      </c>
      <c r="H955" s="75" t="str">
        <f t="shared" ca="1" si="105"/>
        <v/>
      </c>
      <c r="I955" s="75" t="str">
        <f t="shared" ca="1" si="106"/>
        <v/>
      </c>
    </row>
    <row r="956" spans="2:9" ht="15.75" thickBot="1" x14ac:dyDescent="0.3">
      <c r="B956" s="72" t="str">
        <f t="shared" ca="1" si="108"/>
        <v/>
      </c>
      <c r="C956" s="73" t="str">
        <f t="shared" ca="1" si="102"/>
        <v/>
      </c>
      <c r="D956" s="76" t="str">
        <f t="shared" ca="1" si="103"/>
        <v/>
      </c>
      <c r="E956" s="74">
        <f t="shared" ca="1" si="107"/>
        <v>0</v>
      </c>
      <c r="F956" s="76"/>
      <c r="G956" s="75" t="str">
        <f t="shared" ca="1" si="104"/>
        <v/>
      </c>
      <c r="H956" s="75" t="str">
        <f t="shared" ca="1" si="105"/>
        <v/>
      </c>
      <c r="I956" s="75" t="str">
        <f t="shared" ca="1" si="106"/>
        <v/>
      </c>
    </row>
    <row r="957" spans="2:9" ht="15.75" thickBot="1" x14ac:dyDescent="0.3">
      <c r="B957" s="72" t="str">
        <f t="shared" ca="1" si="108"/>
        <v/>
      </c>
      <c r="C957" s="73" t="str">
        <f t="shared" ca="1" si="102"/>
        <v/>
      </c>
      <c r="D957" s="76" t="str">
        <f t="shared" ca="1" si="103"/>
        <v/>
      </c>
      <c r="E957" s="74">
        <f t="shared" ca="1" si="107"/>
        <v>0</v>
      </c>
      <c r="F957" s="76"/>
      <c r="G957" s="75" t="str">
        <f t="shared" ca="1" si="104"/>
        <v/>
      </c>
      <c r="H957" s="75" t="str">
        <f t="shared" ca="1" si="105"/>
        <v/>
      </c>
      <c r="I957" s="75" t="str">
        <f t="shared" ca="1" si="106"/>
        <v/>
      </c>
    </row>
    <row r="958" spans="2:9" ht="15.75" thickBot="1" x14ac:dyDescent="0.3">
      <c r="B958" s="72" t="str">
        <f t="shared" ca="1" si="108"/>
        <v/>
      </c>
      <c r="C958" s="73" t="str">
        <f t="shared" ca="1" si="102"/>
        <v/>
      </c>
      <c r="D958" s="76" t="str">
        <f t="shared" ca="1" si="103"/>
        <v/>
      </c>
      <c r="E958" s="74">
        <f t="shared" ca="1" si="107"/>
        <v>0</v>
      </c>
      <c r="F958" s="76"/>
      <c r="G958" s="75" t="str">
        <f t="shared" ca="1" si="104"/>
        <v/>
      </c>
      <c r="H958" s="75" t="str">
        <f t="shared" ca="1" si="105"/>
        <v/>
      </c>
      <c r="I958" s="75" t="str">
        <f t="shared" ca="1" si="106"/>
        <v/>
      </c>
    </row>
    <row r="959" spans="2:9" ht="15.75" thickBot="1" x14ac:dyDescent="0.3">
      <c r="B959" s="72" t="str">
        <f t="shared" ca="1" si="108"/>
        <v/>
      </c>
      <c r="C959" s="73" t="str">
        <f t="shared" ca="1" si="102"/>
        <v/>
      </c>
      <c r="D959" s="76" t="str">
        <f t="shared" ca="1" si="103"/>
        <v/>
      </c>
      <c r="E959" s="74">
        <f t="shared" ca="1" si="107"/>
        <v>0</v>
      </c>
      <c r="F959" s="76"/>
      <c r="G959" s="75" t="str">
        <f t="shared" ca="1" si="104"/>
        <v/>
      </c>
      <c r="H959" s="75" t="str">
        <f t="shared" ca="1" si="105"/>
        <v/>
      </c>
      <c r="I959" s="75" t="str">
        <f t="shared" ca="1" si="106"/>
        <v/>
      </c>
    </row>
    <row r="960" spans="2:9" ht="15.75" thickBot="1" x14ac:dyDescent="0.3">
      <c r="B960" s="72" t="str">
        <f t="shared" ca="1" si="108"/>
        <v/>
      </c>
      <c r="C960" s="73" t="str">
        <f t="shared" ca="1" si="102"/>
        <v/>
      </c>
      <c r="D960" s="76" t="str">
        <f t="shared" ca="1" si="103"/>
        <v/>
      </c>
      <c r="E960" s="74">
        <f t="shared" ca="1" si="107"/>
        <v>0</v>
      </c>
      <c r="F960" s="76"/>
      <c r="G960" s="75" t="str">
        <f t="shared" ca="1" si="104"/>
        <v/>
      </c>
      <c r="H960" s="75" t="str">
        <f t="shared" ca="1" si="105"/>
        <v/>
      </c>
      <c r="I960" s="75" t="str">
        <f t="shared" ca="1" si="106"/>
        <v/>
      </c>
    </row>
    <row r="961" spans="2:9" ht="15.75" thickBot="1" x14ac:dyDescent="0.3">
      <c r="B961" s="72" t="str">
        <f t="shared" ca="1" si="108"/>
        <v/>
      </c>
      <c r="C961" s="73" t="str">
        <f t="shared" ca="1" si="102"/>
        <v/>
      </c>
      <c r="D961" s="76" t="str">
        <f t="shared" ca="1" si="103"/>
        <v/>
      </c>
      <c r="E961" s="74">
        <f t="shared" ca="1" si="107"/>
        <v>0</v>
      </c>
      <c r="F961" s="76"/>
      <c r="G961" s="75" t="str">
        <f t="shared" ca="1" si="104"/>
        <v/>
      </c>
      <c r="H961" s="75" t="str">
        <f t="shared" ca="1" si="105"/>
        <v/>
      </c>
      <c r="I961" s="75" t="str">
        <f t="shared" ca="1" si="106"/>
        <v/>
      </c>
    </row>
    <row r="962" spans="2:9" ht="15.75" thickBot="1" x14ac:dyDescent="0.3">
      <c r="B962" s="72" t="str">
        <f t="shared" ca="1" si="108"/>
        <v/>
      </c>
      <c r="C962" s="73" t="str">
        <f t="shared" ca="1" si="102"/>
        <v/>
      </c>
      <c r="D962" s="76" t="str">
        <f t="shared" ca="1" si="103"/>
        <v/>
      </c>
      <c r="E962" s="74">
        <f t="shared" ca="1" si="107"/>
        <v>0</v>
      </c>
      <c r="F962" s="76"/>
      <c r="G962" s="75" t="str">
        <f t="shared" ca="1" si="104"/>
        <v/>
      </c>
      <c r="H962" s="75" t="str">
        <f t="shared" ca="1" si="105"/>
        <v/>
      </c>
      <c r="I962" s="75" t="str">
        <f t="shared" ca="1" si="106"/>
        <v/>
      </c>
    </row>
    <row r="963" spans="2:9" ht="15.75" thickBot="1" x14ac:dyDescent="0.3">
      <c r="B963" s="72" t="str">
        <f t="shared" ca="1" si="108"/>
        <v/>
      </c>
      <c r="C963" s="73" t="str">
        <f t="shared" ca="1" si="102"/>
        <v/>
      </c>
      <c r="D963" s="76" t="str">
        <f t="shared" ca="1" si="103"/>
        <v/>
      </c>
      <c r="E963" s="74">
        <f t="shared" ca="1" si="107"/>
        <v>0</v>
      </c>
      <c r="F963" s="76"/>
      <c r="G963" s="75" t="str">
        <f t="shared" ca="1" si="104"/>
        <v/>
      </c>
      <c r="H963" s="75" t="str">
        <f t="shared" ca="1" si="105"/>
        <v/>
      </c>
      <c r="I963" s="75" t="str">
        <f t="shared" ca="1" si="106"/>
        <v/>
      </c>
    </row>
    <row r="964" spans="2:9" ht="15.75" thickBot="1" x14ac:dyDescent="0.3">
      <c r="B964" s="72" t="str">
        <f t="shared" ca="1" si="108"/>
        <v/>
      </c>
      <c r="C964" s="73" t="str">
        <f t="shared" ca="1" si="102"/>
        <v/>
      </c>
      <c r="D964" s="76" t="str">
        <f t="shared" ca="1" si="103"/>
        <v/>
      </c>
      <c r="E964" s="74">
        <f t="shared" ca="1" si="107"/>
        <v>0</v>
      </c>
      <c r="F964" s="76"/>
      <c r="G964" s="75" t="str">
        <f t="shared" ca="1" si="104"/>
        <v/>
      </c>
      <c r="H964" s="75" t="str">
        <f t="shared" ca="1" si="105"/>
        <v/>
      </c>
      <c r="I964" s="75" t="str">
        <f t="shared" ca="1" si="106"/>
        <v/>
      </c>
    </row>
    <row r="965" spans="2:9" ht="15.75" thickBot="1" x14ac:dyDescent="0.3">
      <c r="B965" s="72" t="str">
        <f t="shared" ca="1" si="108"/>
        <v/>
      </c>
      <c r="C965" s="73" t="str">
        <f t="shared" ca="1" si="102"/>
        <v/>
      </c>
      <c r="D965" s="76" t="str">
        <f t="shared" ca="1" si="103"/>
        <v/>
      </c>
      <c r="E965" s="74">
        <f t="shared" ca="1" si="107"/>
        <v>0</v>
      </c>
      <c r="F965" s="76"/>
      <c r="G965" s="75" t="str">
        <f t="shared" ca="1" si="104"/>
        <v/>
      </c>
      <c r="H965" s="75" t="str">
        <f t="shared" ca="1" si="105"/>
        <v/>
      </c>
      <c r="I965" s="75" t="str">
        <f t="shared" ca="1" si="106"/>
        <v/>
      </c>
    </row>
    <row r="966" spans="2:9" ht="15.75" thickBot="1" x14ac:dyDescent="0.3">
      <c r="B966" s="72" t="str">
        <f t="shared" ca="1" si="108"/>
        <v/>
      </c>
      <c r="C966" s="73" t="str">
        <f t="shared" ca="1" si="102"/>
        <v/>
      </c>
      <c r="D966" s="76" t="str">
        <f t="shared" ca="1" si="103"/>
        <v/>
      </c>
      <c r="E966" s="74">
        <f t="shared" ca="1" si="107"/>
        <v>0</v>
      </c>
      <c r="F966" s="76"/>
      <c r="G966" s="75" t="str">
        <f t="shared" ca="1" si="104"/>
        <v/>
      </c>
      <c r="H966" s="75" t="str">
        <f t="shared" ca="1" si="105"/>
        <v/>
      </c>
      <c r="I966" s="75" t="str">
        <f t="shared" ca="1" si="106"/>
        <v/>
      </c>
    </row>
    <row r="967" spans="2:9" ht="15.75" thickBot="1" x14ac:dyDescent="0.3">
      <c r="B967" s="72" t="str">
        <f t="shared" ca="1" si="108"/>
        <v/>
      </c>
      <c r="C967" s="73" t="str">
        <f t="shared" ca="1" si="102"/>
        <v/>
      </c>
      <c r="D967" s="76" t="str">
        <f t="shared" ca="1" si="103"/>
        <v/>
      </c>
      <c r="E967" s="74">
        <f t="shared" ca="1" si="107"/>
        <v>0</v>
      </c>
      <c r="F967" s="76"/>
      <c r="G967" s="75" t="str">
        <f t="shared" ca="1" si="104"/>
        <v/>
      </c>
      <c r="H967" s="75" t="str">
        <f t="shared" ca="1" si="105"/>
        <v/>
      </c>
      <c r="I967" s="75" t="str">
        <f t="shared" ca="1" si="106"/>
        <v/>
      </c>
    </row>
    <row r="968" spans="2:9" ht="15.75" thickBot="1" x14ac:dyDescent="0.3">
      <c r="B968" s="72" t="str">
        <f t="shared" ca="1" si="108"/>
        <v/>
      </c>
      <c r="C968" s="73" t="str">
        <f t="shared" ca="1" si="102"/>
        <v/>
      </c>
      <c r="D968" s="76" t="str">
        <f t="shared" ca="1" si="103"/>
        <v/>
      </c>
      <c r="E968" s="74">
        <f t="shared" ca="1" si="107"/>
        <v>0</v>
      </c>
      <c r="F968" s="76"/>
      <c r="G968" s="75" t="str">
        <f t="shared" ca="1" si="104"/>
        <v/>
      </c>
      <c r="H968" s="75" t="str">
        <f t="shared" ca="1" si="105"/>
        <v/>
      </c>
      <c r="I968" s="75" t="str">
        <f t="shared" ca="1" si="106"/>
        <v/>
      </c>
    </row>
    <row r="969" spans="2:9" ht="15.75" thickBot="1" x14ac:dyDescent="0.3">
      <c r="B969" s="72" t="str">
        <f t="shared" ca="1" si="108"/>
        <v/>
      </c>
      <c r="C969" s="73" t="str">
        <f t="shared" ca="1" si="102"/>
        <v/>
      </c>
      <c r="D969" s="76" t="str">
        <f t="shared" ca="1" si="103"/>
        <v/>
      </c>
      <c r="E969" s="74">
        <f t="shared" ca="1" si="107"/>
        <v>0</v>
      </c>
      <c r="F969" s="76"/>
      <c r="G969" s="75" t="str">
        <f t="shared" ca="1" si="104"/>
        <v/>
      </c>
      <c r="H969" s="75" t="str">
        <f t="shared" ca="1" si="105"/>
        <v/>
      </c>
      <c r="I969" s="75" t="str">
        <f t="shared" ca="1" si="106"/>
        <v/>
      </c>
    </row>
    <row r="970" spans="2:9" ht="15.75" thickBot="1" x14ac:dyDescent="0.3">
      <c r="B970" s="72" t="str">
        <f t="shared" ca="1" si="108"/>
        <v/>
      </c>
      <c r="C970" s="73" t="str">
        <f t="shared" ca="1" si="102"/>
        <v/>
      </c>
      <c r="D970" s="76" t="str">
        <f t="shared" ca="1" si="103"/>
        <v/>
      </c>
      <c r="E970" s="74">
        <f t="shared" ca="1" si="107"/>
        <v>0</v>
      </c>
      <c r="F970" s="76"/>
      <c r="G970" s="75" t="str">
        <f t="shared" ca="1" si="104"/>
        <v/>
      </c>
      <c r="H970" s="75" t="str">
        <f t="shared" ca="1" si="105"/>
        <v/>
      </c>
      <c r="I970" s="75" t="str">
        <f t="shared" ca="1" si="106"/>
        <v/>
      </c>
    </row>
    <row r="971" spans="2:9" ht="15.75" thickBot="1" x14ac:dyDescent="0.3">
      <c r="B971" s="72" t="str">
        <f t="shared" ca="1" si="108"/>
        <v/>
      </c>
      <c r="C971" s="73" t="str">
        <f t="shared" ca="1" si="102"/>
        <v/>
      </c>
      <c r="D971" s="76" t="str">
        <f t="shared" ca="1" si="103"/>
        <v/>
      </c>
      <c r="E971" s="74">
        <f t="shared" ca="1" si="107"/>
        <v>0</v>
      </c>
      <c r="F971" s="76"/>
      <c r="G971" s="75" t="str">
        <f t="shared" ca="1" si="104"/>
        <v/>
      </c>
      <c r="H971" s="75" t="str">
        <f t="shared" ca="1" si="105"/>
        <v/>
      </c>
      <c r="I971" s="75" t="str">
        <f t="shared" ca="1" si="106"/>
        <v/>
      </c>
    </row>
    <row r="972" spans="2:9" ht="15.75" thickBot="1" x14ac:dyDescent="0.3">
      <c r="B972" s="72" t="str">
        <f t="shared" ca="1" si="108"/>
        <v/>
      </c>
      <c r="C972" s="73" t="str">
        <f t="shared" ca="1" si="102"/>
        <v/>
      </c>
      <c r="D972" s="76" t="str">
        <f t="shared" ca="1" si="103"/>
        <v/>
      </c>
      <c r="E972" s="74">
        <f t="shared" ca="1" si="107"/>
        <v>0</v>
      </c>
      <c r="F972" s="76"/>
      <c r="G972" s="75" t="str">
        <f t="shared" ca="1" si="104"/>
        <v/>
      </c>
      <c r="H972" s="75" t="str">
        <f t="shared" ca="1" si="105"/>
        <v/>
      </c>
      <c r="I972" s="75" t="str">
        <f t="shared" ca="1" si="106"/>
        <v/>
      </c>
    </row>
    <row r="973" spans="2:9" ht="15.75" thickBot="1" x14ac:dyDescent="0.3">
      <c r="B973" s="72" t="str">
        <f t="shared" ca="1" si="108"/>
        <v/>
      </c>
      <c r="C973" s="73" t="str">
        <f t="shared" ca="1" si="102"/>
        <v/>
      </c>
      <c r="D973" s="76" t="str">
        <f t="shared" ca="1" si="103"/>
        <v/>
      </c>
      <c r="E973" s="74">
        <f t="shared" ca="1" si="107"/>
        <v>0</v>
      </c>
      <c r="F973" s="76"/>
      <c r="G973" s="75" t="str">
        <f t="shared" ca="1" si="104"/>
        <v/>
      </c>
      <c r="H973" s="75" t="str">
        <f t="shared" ca="1" si="105"/>
        <v/>
      </c>
      <c r="I973" s="75" t="str">
        <f t="shared" ca="1" si="106"/>
        <v/>
      </c>
    </row>
    <row r="974" spans="2:9" ht="15.75" thickBot="1" x14ac:dyDescent="0.3">
      <c r="B974" s="72" t="str">
        <f t="shared" ca="1" si="108"/>
        <v/>
      </c>
      <c r="C974" s="73" t="str">
        <f t="shared" ca="1" si="102"/>
        <v/>
      </c>
      <c r="D974" s="76" t="str">
        <f t="shared" ca="1" si="103"/>
        <v/>
      </c>
      <c r="E974" s="74">
        <f t="shared" ca="1" si="107"/>
        <v>0</v>
      </c>
      <c r="F974" s="76"/>
      <c r="G974" s="75" t="str">
        <f t="shared" ca="1" si="104"/>
        <v/>
      </c>
      <c r="H974" s="75" t="str">
        <f t="shared" ca="1" si="105"/>
        <v/>
      </c>
      <c r="I974" s="75" t="str">
        <f t="shared" ca="1" si="106"/>
        <v/>
      </c>
    </row>
    <row r="975" spans="2:9" ht="15.75" thickBot="1" x14ac:dyDescent="0.3">
      <c r="B975" s="72" t="str">
        <f t="shared" ca="1" si="108"/>
        <v/>
      </c>
      <c r="C975" s="73" t="str">
        <f t="shared" ca="1" si="102"/>
        <v/>
      </c>
      <c r="D975" s="76" t="str">
        <f t="shared" ca="1" si="103"/>
        <v/>
      </c>
      <c r="E975" s="74">
        <f t="shared" ca="1" si="107"/>
        <v>0</v>
      </c>
      <c r="F975" s="76"/>
      <c r="G975" s="75" t="str">
        <f t="shared" ca="1" si="104"/>
        <v/>
      </c>
      <c r="H975" s="75" t="str">
        <f t="shared" ca="1" si="105"/>
        <v/>
      </c>
      <c r="I975" s="75" t="str">
        <f t="shared" ca="1" si="106"/>
        <v/>
      </c>
    </row>
    <row r="976" spans="2:9" ht="15.75" thickBot="1" x14ac:dyDescent="0.3">
      <c r="B976" s="72" t="str">
        <f t="shared" ca="1" si="108"/>
        <v/>
      </c>
      <c r="C976" s="73" t="str">
        <f t="shared" ca="1" si="102"/>
        <v/>
      </c>
      <c r="D976" s="76" t="str">
        <f t="shared" ca="1" si="103"/>
        <v/>
      </c>
      <c r="E976" s="74">
        <f t="shared" ca="1" si="107"/>
        <v>0</v>
      </c>
      <c r="F976" s="76"/>
      <c r="G976" s="75" t="str">
        <f t="shared" ca="1" si="104"/>
        <v/>
      </c>
      <c r="H976" s="75" t="str">
        <f t="shared" ca="1" si="105"/>
        <v/>
      </c>
      <c r="I976" s="75" t="str">
        <f t="shared" ca="1" si="106"/>
        <v/>
      </c>
    </row>
    <row r="977" spans="2:9" ht="15.75" thickBot="1" x14ac:dyDescent="0.3">
      <c r="B977" s="72" t="str">
        <f t="shared" ca="1" si="108"/>
        <v/>
      </c>
      <c r="C977" s="73" t="str">
        <f t="shared" ca="1" si="102"/>
        <v/>
      </c>
      <c r="D977" s="76" t="str">
        <f t="shared" ca="1" si="103"/>
        <v/>
      </c>
      <c r="E977" s="74">
        <f t="shared" ca="1" si="107"/>
        <v>0</v>
      </c>
      <c r="F977" s="76"/>
      <c r="G977" s="75" t="str">
        <f t="shared" ca="1" si="104"/>
        <v/>
      </c>
      <c r="H977" s="75" t="str">
        <f t="shared" ca="1" si="105"/>
        <v/>
      </c>
      <c r="I977" s="75" t="str">
        <f t="shared" ca="1" si="106"/>
        <v/>
      </c>
    </row>
    <row r="978" spans="2:9" ht="15.75" thickBot="1" x14ac:dyDescent="0.3">
      <c r="B978" s="72" t="str">
        <f t="shared" ca="1" si="108"/>
        <v/>
      </c>
      <c r="C978" s="73" t="str">
        <f t="shared" ca="1" si="102"/>
        <v/>
      </c>
      <c r="D978" s="76" t="str">
        <f t="shared" ca="1" si="103"/>
        <v/>
      </c>
      <c r="E978" s="74">
        <f t="shared" ca="1" si="107"/>
        <v>0</v>
      </c>
      <c r="F978" s="76"/>
      <c r="G978" s="75" t="str">
        <f t="shared" ca="1" si="104"/>
        <v/>
      </c>
      <c r="H978" s="75" t="str">
        <f t="shared" ca="1" si="105"/>
        <v/>
      </c>
      <c r="I978" s="75" t="str">
        <f t="shared" ca="1" si="106"/>
        <v/>
      </c>
    </row>
    <row r="979" spans="2:9" ht="15.75" thickBot="1" x14ac:dyDescent="0.3">
      <c r="B979" s="72" t="str">
        <f t="shared" ca="1" si="108"/>
        <v/>
      </c>
      <c r="C979" s="73" t="str">
        <f t="shared" ca="1" si="102"/>
        <v/>
      </c>
      <c r="D979" s="76" t="str">
        <f t="shared" ca="1" si="103"/>
        <v/>
      </c>
      <c r="E979" s="74">
        <f t="shared" ca="1" si="107"/>
        <v>0</v>
      </c>
      <c r="F979" s="76"/>
      <c r="G979" s="75" t="str">
        <f t="shared" ca="1" si="104"/>
        <v/>
      </c>
      <c r="H979" s="75" t="str">
        <f t="shared" ca="1" si="105"/>
        <v/>
      </c>
      <c r="I979" s="75" t="str">
        <f t="shared" ca="1" si="106"/>
        <v/>
      </c>
    </row>
    <row r="980" spans="2:9" ht="15.75" thickBot="1" x14ac:dyDescent="0.3">
      <c r="B980" s="72" t="str">
        <f t="shared" ca="1" si="108"/>
        <v/>
      </c>
      <c r="C980" s="73" t="str">
        <f t="shared" ca="1" si="102"/>
        <v/>
      </c>
      <c r="D980" s="76" t="str">
        <f t="shared" ca="1" si="103"/>
        <v/>
      </c>
      <c r="E980" s="74">
        <f t="shared" ca="1" si="107"/>
        <v>0</v>
      </c>
      <c r="F980" s="76"/>
      <c r="G980" s="75" t="str">
        <f t="shared" ca="1" si="104"/>
        <v/>
      </c>
      <c r="H980" s="75" t="str">
        <f t="shared" ca="1" si="105"/>
        <v/>
      </c>
      <c r="I980" s="75" t="str">
        <f t="shared" ca="1" si="106"/>
        <v/>
      </c>
    </row>
    <row r="981" spans="2:9" ht="15.75" thickBot="1" x14ac:dyDescent="0.3">
      <c r="B981" s="72" t="str">
        <f t="shared" ca="1" si="108"/>
        <v/>
      </c>
      <c r="C981" s="73" t="str">
        <f t="shared" ca="1" si="102"/>
        <v/>
      </c>
      <c r="D981" s="76" t="str">
        <f t="shared" ca="1" si="103"/>
        <v/>
      </c>
      <c r="E981" s="74">
        <f t="shared" ca="1" si="107"/>
        <v>0</v>
      </c>
      <c r="F981" s="76"/>
      <c r="G981" s="75" t="str">
        <f t="shared" ca="1" si="104"/>
        <v/>
      </c>
      <c r="H981" s="75" t="str">
        <f t="shared" ca="1" si="105"/>
        <v/>
      </c>
      <c r="I981" s="75" t="str">
        <f t="shared" ca="1" si="106"/>
        <v/>
      </c>
    </row>
    <row r="982" spans="2:9" ht="15.75" thickBot="1" x14ac:dyDescent="0.3">
      <c r="B982" s="72" t="str">
        <f t="shared" ca="1" si="108"/>
        <v/>
      </c>
      <c r="C982" s="73" t="str">
        <f t="shared" ca="1" si="102"/>
        <v/>
      </c>
      <c r="D982" s="76" t="str">
        <f t="shared" ca="1" si="103"/>
        <v/>
      </c>
      <c r="E982" s="74">
        <f t="shared" ca="1" si="107"/>
        <v>0</v>
      </c>
      <c r="F982" s="76"/>
      <c r="G982" s="75" t="str">
        <f t="shared" ca="1" si="104"/>
        <v/>
      </c>
      <c r="H982" s="75" t="str">
        <f t="shared" ca="1" si="105"/>
        <v/>
      </c>
      <c r="I982" s="75" t="str">
        <f t="shared" ca="1" si="106"/>
        <v/>
      </c>
    </row>
    <row r="983" spans="2:9" ht="15.75" thickBot="1" x14ac:dyDescent="0.3">
      <c r="B983" s="72" t="str">
        <f t="shared" ca="1" si="108"/>
        <v/>
      </c>
      <c r="C983" s="73" t="str">
        <f t="shared" ca="1" si="102"/>
        <v/>
      </c>
      <c r="D983" s="76" t="str">
        <f t="shared" ca="1" si="103"/>
        <v/>
      </c>
      <c r="E983" s="74">
        <f t="shared" ca="1" si="107"/>
        <v>0</v>
      </c>
      <c r="F983" s="76"/>
      <c r="G983" s="75" t="str">
        <f t="shared" ca="1" si="104"/>
        <v/>
      </c>
      <c r="H983" s="75" t="str">
        <f t="shared" ca="1" si="105"/>
        <v/>
      </c>
      <c r="I983" s="75" t="str">
        <f t="shared" ca="1" si="106"/>
        <v/>
      </c>
    </row>
    <row r="984" spans="2:9" ht="15.75" thickBot="1" x14ac:dyDescent="0.3">
      <c r="B984" s="72" t="str">
        <f t="shared" ca="1" si="108"/>
        <v/>
      </c>
      <c r="C984" s="73" t="str">
        <f t="shared" ref="C984:C1047" ca="1" si="109">IF($E$10="End of the Period",IF(B984="","",IF(OR(payment_frequency="Weekly",payment_frequency="Bi-weekly",payment_frequency="Semi-monthly"),first_payment_date+B984*VLOOKUP(payment_frequency,periodic_table,2,0),EDATE(first_payment_date,B984*VLOOKUP(payment_frequency,periodic_table,2,0)))),IF(B984="","",IF(OR(payment_frequency="Weekly",payment_frequency="Bi-weekly",payment_frequency="Semi-monthly"),first_payment_date+(B984-1)*VLOOKUP(payment_frequency,periodic_table,2,0),EDATE(first_payment_date,(B984-1)*VLOOKUP(payment_frequency,periodic_table,2,0)))))</f>
        <v/>
      </c>
      <c r="D984" s="76" t="str">
        <f t="shared" ref="D984:D998" ca="1" si="110">IF(B984="","",IF(I983&lt;payment,I983*(1+rate),payment))</f>
        <v/>
      </c>
      <c r="E984" s="74">
        <f t="shared" ca="1" si="107"/>
        <v>0</v>
      </c>
      <c r="F984" s="76"/>
      <c r="G984" s="75" t="str">
        <f t="shared" ref="G984:G1047" ca="1" si="111">IF(AND(payment_type=1,B984=1),0,IF(B984="","",I983*rate))</f>
        <v/>
      </c>
      <c r="H984" s="75" t="str">
        <f t="shared" ca="1" si="105"/>
        <v/>
      </c>
      <c r="I984" s="75" t="str">
        <f t="shared" ca="1" si="106"/>
        <v/>
      </c>
    </row>
    <row r="985" spans="2:9" ht="15.75" thickBot="1" x14ac:dyDescent="0.3">
      <c r="B985" s="72" t="str">
        <f t="shared" ca="1" si="108"/>
        <v/>
      </c>
      <c r="C985" s="73" t="str">
        <f t="shared" ca="1" si="109"/>
        <v/>
      </c>
      <c r="D985" s="76" t="str">
        <f t="shared" ca="1" si="110"/>
        <v/>
      </c>
      <c r="E985" s="74">
        <f t="shared" ca="1" si="107"/>
        <v>0</v>
      </c>
      <c r="F985" s="76"/>
      <c r="G985" s="75" t="str">
        <f t="shared" ca="1" si="111"/>
        <v/>
      </c>
      <c r="H985" s="75" t="str">
        <f t="shared" ref="H985:H1000" ca="1" si="112">IF(B985="","",D985-G985+E985+F985)</f>
        <v/>
      </c>
      <c r="I985" s="75" t="str">
        <f t="shared" ref="I985:I1000" ca="1" si="113">IFERROR(IF(H985&lt;=0,"",I984-H985),"")</f>
        <v/>
      </c>
    </row>
    <row r="986" spans="2:9" ht="15.75" thickBot="1" x14ac:dyDescent="0.3">
      <c r="B986" s="72" t="str">
        <f t="shared" ca="1" si="108"/>
        <v/>
      </c>
      <c r="C986" s="73" t="str">
        <f t="shared" ca="1" si="109"/>
        <v/>
      </c>
      <c r="D986" s="76" t="str">
        <f t="shared" ca="1" si="110"/>
        <v/>
      </c>
      <c r="E986" s="74">
        <f t="shared" ca="1" si="107"/>
        <v>0</v>
      </c>
      <c r="F986" s="76"/>
      <c r="G986" s="75" t="str">
        <f t="shared" ca="1" si="111"/>
        <v/>
      </c>
      <c r="H986" s="75" t="str">
        <f t="shared" ca="1" si="112"/>
        <v/>
      </c>
      <c r="I986" s="75" t="str">
        <f t="shared" ca="1" si="113"/>
        <v/>
      </c>
    </row>
    <row r="987" spans="2:9" ht="15.75" thickBot="1" x14ac:dyDescent="0.3">
      <c r="B987" s="72" t="str">
        <f t="shared" ca="1" si="108"/>
        <v/>
      </c>
      <c r="C987" s="73" t="str">
        <f t="shared" ca="1" si="109"/>
        <v/>
      </c>
      <c r="D987" s="76" t="str">
        <f t="shared" ca="1" si="110"/>
        <v/>
      </c>
      <c r="E987" s="74">
        <f t="shared" ca="1" si="107"/>
        <v>0</v>
      </c>
      <c r="F987" s="76"/>
      <c r="G987" s="75" t="str">
        <f t="shared" ca="1" si="111"/>
        <v/>
      </c>
      <c r="H987" s="75" t="str">
        <f t="shared" ca="1" si="112"/>
        <v/>
      </c>
      <c r="I987" s="75" t="str">
        <f t="shared" ca="1" si="113"/>
        <v/>
      </c>
    </row>
    <row r="988" spans="2:9" ht="15.75" thickBot="1" x14ac:dyDescent="0.3">
      <c r="B988" s="72" t="str">
        <f t="shared" ca="1" si="108"/>
        <v/>
      </c>
      <c r="C988" s="73" t="str">
        <f t="shared" ca="1" si="109"/>
        <v/>
      </c>
      <c r="D988" s="76" t="str">
        <f t="shared" ca="1" si="110"/>
        <v/>
      </c>
      <c r="E988" s="74">
        <f t="shared" ca="1" si="107"/>
        <v>0</v>
      </c>
      <c r="F988" s="76"/>
      <c r="G988" s="75" t="str">
        <f t="shared" ca="1" si="111"/>
        <v/>
      </c>
      <c r="H988" s="75" t="str">
        <f t="shared" ca="1" si="112"/>
        <v/>
      </c>
      <c r="I988" s="75" t="str">
        <f t="shared" ca="1" si="113"/>
        <v/>
      </c>
    </row>
    <row r="989" spans="2:9" ht="15.75" thickBot="1" x14ac:dyDescent="0.3">
      <c r="B989" s="72" t="str">
        <f t="shared" ca="1" si="108"/>
        <v/>
      </c>
      <c r="C989" s="73" t="str">
        <f t="shared" ca="1" si="109"/>
        <v/>
      </c>
      <c r="D989" s="76" t="str">
        <f t="shared" ca="1" si="110"/>
        <v/>
      </c>
      <c r="E989" s="74">
        <f t="shared" ca="1" si="107"/>
        <v>0</v>
      </c>
      <c r="F989" s="76"/>
      <c r="G989" s="75" t="str">
        <f t="shared" ca="1" si="111"/>
        <v/>
      </c>
      <c r="H989" s="75" t="str">
        <f t="shared" ca="1" si="112"/>
        <v/>
      </c>
      <c r="I989" s="75" t="str">
        <f t="shared" ca="1" si="113"/>
        <v/>
      </c>
    </row>
    <row r="990" spans="2:9" ht="15.75" thickBot="1" x14ac:dyDescent="0.3">
      <c r="B990" s="72" t="str">
        <f t="shared" ca="1" si="108"/>
        <v/>
      </c>
      <c r="C990" s="73" t="str">
        <f t="shared" ca="1" si="109"/>
        <v/>
      </c>
      <c r="D990" s="76" t="str">
        <f t="shared" ca="1" si="110"/>
        <v/>
      </c>
      <c r="E990" s="74">
        <f t="shared" ca="1" si="107"/>
        <v>0</v>
      </c>
      <c r="F990" s="76"/>
      <c r="G990" s="75" t="str">
        <f t="shared" ca="1" si="111"/>
        <v/>
      </c>
      <c r="H990" s="75" t="str">
        <f t="shared" ca="1" si="112"/>
        <v/>
      </c>
      <c r="I990" s="75" t="str">
        <f t="shared" ca="1" si="113"/>
        <v/>
      </c>
    </row>
    <row r="991" spans="2:9" ht="15.75" thickBot="1" x14ac:dyDescent="0.3">
      <c r="B991" s="72" t="str">
        <f t="shared" ca="1" si="108"/>
        <v/>
      </c>
      <c r="C991" s="73" t="str">
        <f t="shared" ca="1" si="109"/>
        <v/>
      </c>
      <c r="D991" s="76" t="str">
        <f t="shared" ca="1" si="110"/>
        <v/>
      </c>
      <c r="E991" s="74">
        <f t="shared" ca="1" si="107"/>
        <v>0</v>
      </c>
      <c r="F991" s="76"/>
      <c r="G991" s="75" t="str">
        <f t="shared" ca="1" si="111"/>
        <v/>
      </c>
      <c r="H991" s="75" t="str">
        <f t="shared" ca="1" si="112"/>
        <v/>
      </c>
      <c r="I991" s="75" t="str">
        <f t="shared" ca="1" si="113"/>
        <v/>
      </c>
    </row>
    <row r="992" spans="2:9" ht="15.75" thickBot="1" x14ac:dyDescent="0.3">
      <c r="B992" s="72" t="str">
        <f t="shared" ca="1" si="108"/>
        <v/>
      </c>
      <c r="C992" s="73" t="str">
        <f t="shared" ca="1" si="109"/>
        <v/>
      </c>
      <c r="D992" s="76" t="str">
        <f t="shared" ca="1" si="110"/>
        <v/>
      </c>
      <c r="E992" s="74">
        <f t="shared" ca="1" si="107"/>
        <v>0</v>
      </c>
      <c r="F992" s="76"/>
      <c r="G992" s="75" t="str">
        <f t="shared" ca="1" si="111"/>
        <v/>
      </c>
      <c r="H992" s="75" t="str">
        <f t="shared" ca="1" si="112"/>
        <v/>
      </c>
      <c r="I992" s="75" t="str">
        <f t="shared" ca="1" si="113"/>
        <v/>
      </c>
    </row>
    <row r="993" spans="2:9" ht="15.75" thickBot="1" x14ac:dyDescent="0.3">
      <c r="B993" s="72" t="str">
        <f t="shared" ca="1" si="108"/>
        <v/>
      </c>
      <c r="C993" s="73" t="str">
        <f t="shared" ca="1" si="109"/>
        <v/>
      </c>
      <c r="D993" s="76" t="str">
        <f t="shared" ca="1" si="110"/>
        <v/>
      </c>
      <c r="E993" s="74">
        <f t="shared" ca="1" si="107"/>
        <v>0</v>
      </c>
      <c r="F993" s="76"/>
      <c r="G993" s="75" t="str">
        <f t="shared" ca="1" si="111"/>
        <v/>
      </c>
      <c r="H993" s="75" t="str">
        <f t="shared" ca="1" si="112"/>
        <v/>
      </c>
      <c r="I993" s="75" t="str">
        <f t="shared" ca="1" si="113"/>
        <v/>
      </c>
    </row>
    <row r="994" spans="2:9" ht="15.75" thickBot="1" x14ac:dyDescent="0.3">
      <c r="B994" s="72" t="str">
        <f t="shared" ca="1" si="108"/>
        <v/>
      </c>
      <c r="C994" s="73" t="str">
        <f t="shared" ca="1" si="109"/>
        <v/>
      </c>
      <c r="D994" s="76" t="str">
        <f t="shared" ca="1" si="110"/>
        <v/>
      </c>
      <c r="E994" s="74">
        <f t="shared" ca="1" si="107"/>
        <v>0</v>
      </c>
      <c r="F994" s="76"/>
      <c r="G994" s="75" t="str">
        <f t="shared" ca="1" si="111"/>
        <v/>
      </c>
      <c r="H994" s="75" t="str">
        <f t="shared" ca="1" si="112"/>
        <v/>
      </c>
      <c r="I994" s="75" t="str">
        <f t="shared" ca="1" si="113"/>
        <v/>
      </c>
    </row>
    <row r="995" spans="2:9" ht="15.75" thickBot="1" x14ac:dyDescent="0.3">
      <c r="B995" s="72" t="str">
        <f t="shared" ca="1" si="108"/>
        <v/>
      </c>
      <c r="C995" s="73" t="str">
        <f t="shared" ca="1" si="109"/>
        <v/>
      </c>
      <c r="D995" s="76" t="str">
        <f t="shared" ca="1" si="110"/>
        <v/>
      </c>
      <c r="E995" s="74">
        <f t="shared" ca="1" si="107"/>
        <v>0</v>
      </c>
      <c r="F995" s="76"/>
      <c r="G995" s="75" t="str">
        <f t="shared" ca="1" si="111"/>
        <v/>
      </c>
      <c r="H995" s="75" t="str">
        <f t="shared" ca="1" si="112"/>
        <v/>
      </c>
      <c r="I995" s="75" t="str">
        <f t="shared" ca="1" si="113"/>
        <v/>
      </c>
    </row>
    <row r="996" spans="2:9" ht="15.75" thickBot="1" x14ac:dyDescent="0.3">
      <c r="B996" s="72" t="str">
        <f t="shared" ca="1" si="108"/>
        <v/>
      </c>
      <c r="C996" s="73" t="str">
        <f t="shared" ca="1" si="109"/>
        <v/>
      </c>
      <c r="D996" s="76" t="str">
        <f t="shared" ca="1" si="110"/>
        <v/>
      </c>
      <c r="E996" s="74">
        <f t="shared" ref="E996:E1059" ca="1" si="114">IFERROR(IF(I995-D996&lt;$E$13,0,IF(B996=$I$17,$E$13,IF(B996&lt;$I$17,0,IF(MOD(B996-$I$17,$E$18)=0,$E$13,0)))),0)</f>
        <v>0</v>
      </c>
      <c r="F996" s="76"/>
      <c r="G996" s="75" t="str">
        <f t="shared" ca="1" si="111"/>
        <v/>
      </c>
      <c r="H996" s="75" t="str">
        <f t="shared" ca="1" si="112"/>
        <v/>
      </c>
      <c r="I996" s="75" t="str">
        <f t="shared" ca="1" si="113"/>
        <v/>
      </c>
    </row>
    <row r="997" spans="2:9" ht="15.75" thickBot="1" x14ac:dyDescent="0.3">
      <c r="B997" s="72" t="str">
        <f t="shared" ca="1" si="108"/>
        <v/>
      </c>
      <c r="C997" s="73" t="str">
        <f t="shared" ca="1" si="109"/>
        <v/>
      </c>
      <c r="D997" s="76" t="str">
        <f t="shared" ca="1" si="110"/>
        <v/>
      </c>
      <c r="E997" s="74">
        <f t="shared" ca="1" si="114"/>
        <v>0</v>
      </c>
      <c r="F997" s="76"/>
      <c r="G997" s="75" t="str">
        <f t="shared" ca="1" si="111"/>
        <v/>
      </c>
      <c r="H997" s="75" t="str">
        <f t="shared" ca="1" si="112"/>
        <v/>
      </c>
      <c r="I997" s="75" t="str">
        <f t="shared" ca="1" si="113"/>
        <v/>
      </c>
    </row>
    <row r="998" spans="2:9" ht="15.75" thickBot="1" x14ac:dyDescent="0.3">
      <c r="B998" s="72" t="str">
        <f t="shared" ca="1" si="108"/>
        <v/>
      </c>
      <c r="C998" s="73" t="str">
        <f t="shared" ca="1" si="109"/>
        <v/>
      </c>
      <c r="D998" s="76" t="str">
        <f t="shared" ca="1" si="110"/>
        <v/>
      </c>
      <c r="E998" s="74">
        <f t="shared" ca="1" si="114"/>
        <v>0</v>
      </c>
      <c r="F998" s="76"/>
      <c r="G998" s="75" t="str">
        <f t="shared" ca="1" si="111"/>
        <v/>
      </c>
      <c r="H998" s="75" t="str">
        <f t="shared" ca="1" si="112"/>
        <v/>
      </c>
      <c r="I998" s="75" t="str">
        <f t="shared" ca="1" si="113"/>
        <v/>
      </c>
    </row>
    <row r="999" spans="2:9" ht="15.75" thickBot="1" x14ac:dyDescent="0.3">
      <c r="B999" s="72" t="str">
        <f t="shared" ca="1" si="108"/>
        <v/>
      </c>
      <c r="C999" s="73" t="str">
        <f t="shared" ca="1" si="109"/>
        <v/>
      </c>
      <c r="D999" s="76" t="str">
        <f ca="1">IF(B999="","",IF(I998&lt;payment,I998*(1+rate),payment))</f>
        <v/>
      </c>
      <c r="E999" s="74">
        <f t="shared" ca="1" si="114"/>
        <v>0</v>
      </c>
      <c r="F999" s="76"/>
      <c r="G999" s="75" t="str">
        <f t="shared" ca="1" si="111"/>
        <v/>
      </c>
      <c r="H999" s="75" t="str">
        <f t="shared" ca="1" si="112"/>
        <v/>
      </c>
      <c r="I999" s="75" t="str">
        <f t="shared" ca="1" si="113"/>
        <v/>
      </c>
    </row>
    <row r="1000" spans="2:9" ht="15.75" thickBot="1" x14ac:dyDescent="0.3">
      <c r="B1000" s="72" t="str">
        <f t="shared" ca="1" si="108"/>
        <v/>
      </c>
      <c r="C1000" s="73" t="str">
        <f t="shared" ca="1" si="109"/>
        <v/>
      </c>
      <c r="D1000" s="76" t="str">
        <f ca="1">IF(B1000="","",IF(I999&lt;payment,I999*(1+rate),payment))</f>
        <v/>
      </c>
      <c r="E1000" s="74">
        <f t="shared" ca="1" si="114"/>
        <v>0</v>
      </c>
      <c r="F1000" s="76"/>
      <c r="G1000" s="75" t="str">
        <f t="shared" ca="1" si="111"/>
        <v/>
      </c>
      <c r="H1000" s="75" t="str">
        <f t="shared" ca="1" si="112"/>
        <v/>
      </c>
      <c r="I1000" s="75" t="str">
        <f t="shared" ca="1" si="113"/>
        <v/>
      </c>
    </row>
    <row r="1001" spans="2:9" ht="15.75" thickBot="1" x14ac:dyDescent="0.3">
      <c r="B1001" s="72" t="str">
        <f t="shared" ref="B1001:B1064" ca="1" si="115">IFERROR(IF(I1000&lt;=0,"",B1000+1),"")</f>
        <v/>
      </c>
      <c r="C1001" s="73" t="str">
        <f t="shared" ca="1" si="109"/>
        <v/>
      </c>
      <c r="D1001" s="76" t="str">
        <f t="shared" ref="D1001:D1064" ca="1" si="116">IF(B1001="","",IF(I1000&lt;payment,I1000*(1+rate),payment))</f>
        <v/>
      </c>
      <c r="E1001" s="74">
        <f t="shared" ca="1" si="114"/>
        <v>0</v>
      </c>
      <c r="F1001" s="76"/>
      <c r="G1001" s="75" t="str">
        <f t="shared" ca="1" si="111"/>
        <v/>
      </c>
      <c r="H1001" s="75" t="str">
        <f t="shared" ref="H1001:H1064" ca="1" si="117">IF(B1001="","",D1001-G1001+E1001+F1001)</f>
        <v/>
      </c>
      <c r="I1001" s="75" t="str">
        <f t="shared" ref="I1001:I1064" ca="1" si="118">IFERROR(IF(H1001&lt;=0,"",I1000-H1001),"")</f>
        <v/>
      </c>
    </row>
    <row r="1002" spans="2:9" ht="15.75" thickBot="1" x14ac:dyDescent="0.3">
      <c r="B1002" s="72" t="str">
        <f t="shared" ca="1" si="115"/>
        <v/>
      </c>
      <c r="C1002" s="73" t="str">
        <f t="shared" ca="1" si="109"/>
        <v/>
      </c>
      <c r="D1002" s="76" t="str">
        <f t="shared" ca="1" si="116"/>
        <v/>
      </c>
      <c r="E1002" s="74">
        <f t="shared" ca="1" si="114"/>
        <v>0</v>
      </c>
      <c r="F1002" s="76"/>
      <c r="G1002" s="75" t="str">
        <f t="shared" ca="1" si="111"/>
        <v/>
      </c>
      <c r="H1002" s="75" t="str">
        <f t="shared" ca="1" si="117"/>
        <v/>
      </c>
      <c r="I1002" s="75" t="str">
        <f t="shared" ca="1" si="118"/>
        <v/>
      </c>
    </row>
    <row r="1003" spans="2:9" ht="15.75" thickBot="1" x14ac:dyDescent="0.3">
      <c r="B1003" s="72" t="str">
        <f t="shared" ca="1" si="115"/>
        <v/>
      </c>
      <c r="C1003" s="73" t="str">
        <f t="shared" ca="1" si="109"/>
        <v/>
      </c>
      <c r="D1003" s="76" t="str">
        <f t="shared" ca="1" si="116"/>
        <v/>
      </c>
      <c r="E1003" s="74">
        <f t="shared" ca="1" si="114"/>
        <v>0</v>
      </c>
      <c r="F1003" s="76"/>
      <c r="G1003" s="75" t="str">
        <f t="shared" ca="1" si="111"/>
        <v/>
      </c>
      <c r="H1003" s="75" t="str">
        <f t="shared" ca="1" si="117"/>
        <v/>
      </c>
      <c r="I1003" s="75" t="str">
        <f t="shared" ca="1" si="118"/>
        <v/>
      </c>
    </row>
    <row r="1004" spans="2:9" ht="15.75" thickBot="1" x14ac:dyDescent="0.3">
      <c r="B1004" s="72" t="str">
        <f t="shared" ca="1" si="115"/>
        <v/>
      </c>
      <c r="C1004" s="73" t="str">
        <f t="shared" ca="1" si="109"/>
        <v/>
      </c>
      <c r="D1004" s="76" t="str">
        <f t="shared" ca="1" si="116"/>
        <v/>
      </c>
      <c r="E1004" s="74">
        <f t="shared" ca="1" si="114"/>
        <v>0</v>
      </c>
      <c r="F1004" s="76"/>
      <c r="G1004" s="75" t="str">
        <f t="shared" ca="1" si="111"/>
        <v/>
      </c>
      <c r="H1004" s="75" t="str">
        <f t="shared" ca="1" si="117"/>
        <v/>
      </c>
      <c r="I1004" s="75" t="str">
        <f t="shared" ca="1" si="118"/>
        <v/>
      </c>
    </row>
    <row r="1005" spans="2:9" ht="15.75" thickBot="1" x14ac:dyDescent="0.3">
      <c r="B1005" s="72" t="str">
        <f t="shared" ca="1" si="115"/>
        <v/>
      </c>
      <c r="C1005" s="73" t="str">
        <f t="shared" ca="1" si="109"/>
        <v/>
      </c>
      <c r="D1005" s="76" t="str">
        <f t="shared" ca="1" si="116"/>
        <v/>
      </c>
      <c r="E1005" s="74">
        <f t="shared" ca="1" si="114"/>
        <v>0</v>
      </c>
      <c r="F1005" s="76"/>
      <c r="G1005" s="75" t="str">
        <f t="shared" ca="1" si="111"/>
        <v/>
      </c>
      <c r="H1005" s="75" t="str">
        <f t="shared" ca="1" si="117"/>
        <v/>
      </c>
      <c r="I1005" s="75" t="str">
        <f t="shared" ca="1" si="118"/>
        <v/>
      </c>
    </row>
    <row r="1006" spans="2:9" ht="15.75" thickBot="1" x14ac:dyDescent="0.3">
      <c r="B1006" s="72" t="str">
        <f t="shared" ca="1" si="115"/>
        <v/>
      </c>
      <c r="C1006" s="73" t="str">
        <f t="shared" ca="1" si="109"/>
        <v/>
      </c>
      <c r="D1006" s="76" t="str">
        <f t="shared" ca="1" si="116"/>
        <v/>
      </c>
      <c r="E1006" s="74">
        <f t="shared" ca="1" si="114"/>
        <v>0</v>
      </c>
      <c r="F1006" s="76"/>
      <c r="G1006" s="75" t="str">
        <f t="shared" ca="1" si="111"/>
        <v/>
      </c>
      <c r="H1006" s="75" t="str">
        <f t="shared" ca="1" si="117"/>
        <v/>
      </c>
      <c r="I1006" s="75" t="str">
        <f t="shared" ca="1" si="118"/>
        <v/>
      </c>
    </row>
    <row r="1007" spans="2:9" ht="15.75" thickBot="1" x14ac:dyDescent="0.3">
      <c r="B1007" s="72" t="str">
        <f t="shared" ca="1" si="115"/>
        <v/>
      </c>
      <c r="C1007" s="73" t="str">
        <f t="shared" ca="1" si="109"/>
        <v/>
      </c>
      <c r="D1007" s="76" t="str">
        <f t="shared" ca="1" si="116"/>
        <v/>
      </c>
      <c r="E1007" s="74">
        <f t="shared" ca="1" si="114"/>
        <v>0</v>
      </c>
      <c r="F1007" s="76"/>
      <c r="G1007" s="75" t="str">
        <f t="shared" ca="1" si="111"/>
        <v/>
      </c>
      <c r="H1007" s="75" t="str">
        <f t="shared" ca="1" si="117"/>
        <v/>
      </c>
      <c r="I1007" s="75" t="str">
        <f t="shared" ca="1" si="118"/>
        <v/>
      </c>
    </row>
    <row r="1008" spans="2:9" ht="15.75" thickBot="1" x14ac:dyDescent="0.3">
      <c r="B1008" s="72" t="str">
        <f t="shared" ca="1" si="115"/>
        <v/>
      </c>
      <c r="C1008" s="73" t="str">
        <f t="shared" ca="1" si="109"/>
        <v/>
      </c>
      <c r="D1008" s="76" t="str">
        <f t="shared" ca="1" si="116"/>
        <v/>
      </c>
      <c r="E1008" s="74">
        <f t="shared" ca="1" si="114"/>
        <v>0</v>
      </c>
      <c r="F1008" s="76"/>
      <c r="G1008" s="75" t="str">
        <f t="shared" ca="1" si="111"/>
        <v/>
      </c>
      <c r="H1008" s="75" t="str">
        <f t="shared" ca="1" si="117"/>
        <v/>
      </c>
      <c r="I1008" s="75" t="str">
        <f t="shared" ca="1" si="118"/>
        <v/>
      </c>
    </row>
    <row r="1009" spans="2:9" ht="15.75" thickBot="1" x14ac:dyDescent="0.3">
      <c r="B1009" s="72" t="str">
        <f t="shared" ca="1" si="115"/>
        <v/>
      </c>
      <c r="C1009" s="73" t="str">
        <f t="shared" ca="1" si="109"/>
        <v/>
      </c>
      <c r="D1009" s="76" t="str">
        <f t="shared" ca="1" si="116"/>
        <v/>
      </c>
      <c r="E1009" s="74">
        <f t="shared" ca="1" si="114"/>
        <v>0</v>
      </c>
      <c r="F1009" s="76"/>
      <c r="G1009" s="75" t="str">
        <f t="shared" ca="1" si="111"/>
        <v/>
      </c>
      <c r="H1009" s="75" t="str">
        <f t="shared" ca="1" si="117"/>
        <v/>
      </c>
      <c r="I1009" s="75" t="str">
        <f t="shared" ca="1" si="118"/>
        <v/>
      </c>
    </row>
    <row r="1010" spans="2:9" ht="15.75" thickBot="1" x14ac:dyDescent="0.3">
      <c r="B1010" s="72" t="str">
        <f t="shared" ca="1" si="115"/>
        <v/>
      </c>
      <c r="C1010" s="73" t="str">
        <f t="shared" ca="1" si="109"/>
        <v/>
      </c>
      <c r="D1010" s="76" t="str">
        <f t="shared" ca="1" si="116"/>
        <v/>
      </c>
      <c r="E1010" s="74">
        <f t="shared" ca="1" si="114"/>
        <v>0</v>
      </c>
      <c r="F1010" s="76"/>
      <c r="G1010" s="75" t="str">
        <f t="shared" ca="1" si="111"/>
        <v/>
      </c>
      <c r="H1010" s="75" t="str">
        <f t="shared" ca="1" si="117"/>
        <v/>
      </c>
      <c r="I1010" s="75" t="str">
        <f t="shared" ca="1" si="118"/>
        <v/>
      </c>
    </row>
    <row r="1011" spans="2:9" ht="15.75" thickBot="1" x14ac:dyDescent="0.3">
      <c r="B1011" s="72" t="str">
        <f t="shared" ca="1" si="115"/>
        <v/>
      </c>
      <c r="C1011" s="73" t="str">
        <f t="shared" ca="1" si="109"/>
        <v/>
      </c>
      <c r="D1011" s="76" t="str">
        <f t="shared" ca="1" si="116"/>
        <v/>
      </c>
      <c r="E1011" s="74">
        <f t="shared" ca="1" si="114"/>
        <v>0</v>
      </c>
      <c r="F1011" s="76"/>
      <c r="G1011" s="75" t="str">
        <f t="shared" ca="1" si="111"/>
        <v/>
      </c>
      <c r="H1011" s="75" t="str">
        <f t="shared" ca="1" si="117"/>
        <v/>
      </c>
      <c r="I1011" s="75" t="str">
        <f t="shared" ca="1" si="118"/>
        <v/>
      </c>
    </row>
    <row r="1012" spans="2:9" ht="15.75" thickBot="1" x14ac:dyDescent="0.3">
      <c r="B1012" s="72" t="str">
        <f t="shared" ca="1" si="115"/>
        <v/>
      </c>
      <c r="C1012" s="73" t="str">
        <f t="shared" ca="1" si="109"/>
        <v/>
      </c>
      <c r="D1012" s="76" t="str">
        <f t="shared" ca="1" si="116"/>
        <v/>
      </c>
      <c r="E1012" s="74">
        <f t="shared" ca="1" si="114"/>
        <v>0</v>
      </c>
      <c r="F1012" s="76"/>
      <c r="G1012" s="75" t="str">
        <f t="shared" ca="1" si="111"/>
        <v/>
      </c>
      <c r="H1012" s="75" t="str">
        <f t="shared" ca="1" si="117"/>
        <v/>
      </c>
      <c r="I1012" s="75" t="str">
        <f t="shared" ca="1" si="118"/>
        <v/>
      </c>
    </row>
    <row r="1013" spans="2:9" ht="15.75" thickBot="1" x14ac:dyDescent="0.3">
      <c r="B1013" s="72" t="str">
        <f t="shared" ca="1" si="115"/>
        <v/>
      </c>
      <c r="C1013" s="73" t="str">
        <f t="shared" ca="1" si="109"/>
        <v/>
      </c>
      <c r="D1013" s="76" t="str">
        <f t="shared" ca="1" si="116"/>
        <v/>
      </c>
      <c r="E1013" s="74">
        <f t="shared" ca="1" si="114"/>
        <v>0</v>
      </c>
      <c r="F1013" s="76"/>
      <c r="G1013" s="75" t="str">
        <f t="shared" ca="1" si="111"/>
        <v/>
      </c>
      <c r="H1013" s="75" t="str">
        <f t="shared" ca="1" si="117"/>
        <v/>
      </c>
      <c r="I1013" s="75" t="str">
        <f t="shared" ca="1" si="118"/>
        <v/>
      </c>
    </row>
    <row r="1014" spans="2:9" ht="15.75" thickBot="1" x14ac:dyDescent="0.3">
      <c r="B1014" s="72" t="str">
        <f t="shared" ca="1" si="115"/>
        <v/>
      </c>
      <c r="C1014" s="73" t="str">
        <f t="shared" ca="1" si="109"/>
        <v/>
      </c>
      <c r="D1014" s="76" t="str">
        <f t="shared" ca="1" si="116"/>
        <v/>
      </c>
      <c r="E1014" s="74">
        <f t="shared" ca="1" si="114"/>
        <v>0</v>
      </c>
      <c r="F1014" s="76"/>
      <c r="G1014" s="75" t="str">
        <f t="shared" ca="1" si="111"/>
        <v/>
      </c>
      <c r="H1014" s="75" t="str">
        <f t="shared" ca="1" si="117"/>
        <v/>
      </c>
      <c r="I1014" s="75" t="str">
        <f t="shared" ca="1" si="118"/>
        <v/>
      </c>
    </row>
    <row r="1015" spans="2:9" ht="15.75" thickBot="1" x14ac:dyDescent="0.3">
      <c r="B1015" s="72" t="str">
        <f t="shared" ca="1" si="115"/>
        <v/>
      </c>
      <c r="C1015" s="73" t="str">
        <f t="shared" ca="1" si="109"/>
        <v/>
      </c>
      <c r="D1015" s="76" t="str">
        <f t="shared" ca="1" si="116"/>
        <v/>
      </c>
      <c r="E1015" s="74">
        <f t="shared" ca="1" si="114"/>
        <v>0</v>
      </c>
      <c r="F1015" s="76"/>
      <c r="G1015" s="75" t="str">
        <f t="shared" ca="1" si="111"/>
        <v/>
      </c>
      <c r="H1015" s="75" t="str">
        <f t="shared" ca="1" si="117"/>
        <v/>
      </c>
      <c r="I1015" s="75" t="str">
        <f t="shared" ca="1" si="118"/>
        <v/>
      </c>
    </row>
    <row r="1016" spans="2:9" ht="15.75" thickBot="1" x14ac:dyDescent="0.3">
      <c r="B1016" s="72" t="str">
        <f t="shared" ca="1" si="115"/>
        <v/>
      </c>
      <c r="C1016" s="73" t="str">
        <f t="shared" ca="1" si="109"/>
        <v/>
      </c>
      <c r="D1016" s="76" t="str">
        <f t="shared" ca="1" si="116"/>
        <v/>
      </c>
      <c r="E1016" s="74">
        <f t="shared" ca="1" si="114"/>
        <v>0</v>
      </c>
      <c r="F1016" s="76"/>
      <c r="G1016" s="75" t="str">
        <f t="shared" ca="1" si="111"/>
        <v/>
      </c>
      <c r="H1016" s="75" t="str">
        <f t="shared" ca="1" si="117"/>
        <v/>
      </c>
      <c r="I1016" s="75" t="str">
        <f t="shared" ca="1" si="118"/>
        <v/>
      </c>
    </row>
    <row r="1017" spans="2:9" ht="15.75" thickBot="1" x14ac:dyDescent="0.3">
      <c r="B1017" s="72" t="str">
        <f t="shared" ca="1" si="115"/>
        <v/>
      </c>
      <c r="C1017" s="73" t="str">
        <f t="shared" ca="1" si="109"/>
        <v/>
      </c>
      <c r="D1017" s="76" t="str">
        <f t="shared" ca="1" si="116"/>
        <v/>
      </c>
      <c r="E1017" s="74">
        <f t="shared" ca="1" si="114"/>
        <v>0</v>
      </c>
      <c r="F1017" s="76"/>
      <c r="G1017" s="75" t="str">
        <f t="shared" ca="1" si="111"/>
        <v/>
      </c>
      <c r="H1017" s="75" t="str">
        <f t="shared" ca="1" si="117"/>
        <v/>
      </c>
      <c r="I1017" s="75" t="str">
        <f t="shared" ca="1" si="118"/>
        <v/>
      </c>
    </row>
    <row r="1018" spans="2:9" ht="15.75" thickBot="1" x14ac:dyDescent="0.3">
      <c r="B1018" s="72" t="str">
        <f t="shared" ca="1" si="115"/>
        <v/>
      </c>
      <c r="C1018" s="73" t="str">
        <f t="shared" ca="1" si="109"/>
        <v/>
      </c>
      <c r="D1018" s="76" t="str">
        <f t="shared" ca="1" si="116"/>
        <v/>
      </c>
      <c r="E1018" s="74">
        <f t="shared" ca="1" si="114"/>
        <v>0</v>
      </c>
      <c r="F1018" s="76"/>
      <c r="G1018" s="75" t="str">
        <f t="shared" ca="1" si="111"/>
        <v/>
      </c>
      <c r="H1018" s="75" t="str">
        <f t="shared" ca="1" si="117"/>
        <v/>
      </c>
      <c r="I1018" s="75" t="str">
        <f t="shared" ca="1" si="118"/>
        <v/>
      </c>
    </row>
    <row r="1019" spans="2:9" ht="15.75" thickBot="1" x14ac:dyDescent="0.3">
      <c r="B1019" s="72" t="str">
        <f t="shared" ca="1" si="115"/>
        <v/>
      </c>
      <c r="C1019" s="73" t="str">
        <f t="shared" ca="1" si="109"/>
        <v/>
      </c>
      <c r="D1019" s="76" t="str">
        <f t="shared" ca="1" si="116"/>
        <v/>
      </c>
      <c r="E1019" s="74">
        <f t="shared" ca="1" si="114"/>
        <v>0</v>
      </c>
      <c r="F1019" s="76"/>
      <c r="G1019" s="75" t="str">
        <f t="shared" ca="1" si="111"/>
        <v/>
      </c>
      <c r="H1019" s="75" t="str">
        <f t="shared" ca="1" si="117"/>
        <v/>
      </c>
      <c r="I1019" s="75" t="str">
        <f t="shared" ca="1" si="118"/>
        <v/>
      </c>
    </row>
    <row r="1020" spans="2:9" ht="15.75" thickBot="1" x14ac:dyDescent="0.3">
      <c r="B1020" s="72" t="str">
        <f t="shared" ca="1" si="115"/>
        <v/>
      </c>
      <c r="C1020" s="73" t="str">
        <f t="shared" ca="1" si="109"/>
        <v/>
      </c>
      <c r="D1020" s="76" t="str">
        <f t="shared" ca="1" si="116"/>
        <v/>
      </c>
      <c r="E1020" s="74">
        <f t="shared" ca="1" si="114"/>
        <v>0</v>
      </c>
      <c r="F1020" s="76"/>
      <c r="G1020" s="75" t="str">
        <f t="shared" ca="1" si="111"/>
        <v/>
      </c>
      <c r="H1020" s="75" t="str">
        <f t="shared" ca="1" si="117"/>
        <v/>
      </c>
      <c r="I1020" s="75" t="str">
        <f t="shared" ca="1" si="118"/>
        <v/>
      </c>
    </row>
    <row r="1021" spans="2:9" ht="15.75" thickBot="1" x14ac:dyDescent="0.3">
      <c r="B1021" s="72" t="str">
        <f t="shared" ca="1" si="115"/>
        <v/>
      </c>
      <c r="C1021" s="73" t="str">
        <f t="shared" ca="1" si="109"/>
        <v/>
      </c>
      <c r="D1021" s="76" t="str">
        <f t="shared" ca="1" si="116"/>
        <v/>
      </c>
      <c r="E1021" s="74">
        <f t="shared" ca="1" si="114"/>
        <v>0</v>
      </c>
      <c r="F1021" s="76"/>
      <c r="G1021" s="75" t="str">
        <f t="shared" ca="1" si="111"/>
        <v/>
      </c>
      <c r="H1021" s="75" t="str">
        <f t="shared" ca="1" si="117"/>
        <v/>
      </c>
      <c r="I1021" s="75" t="str">
        <f t="shared" ca="1" si="118"/>
        <v/>
      </c>
    </row>
    <row r="1022" spans="2:9" ht="15.75" thickBot="1" x14ac:dyDescent="0.3">
      <c r="B1022" s="72" t="str">
        <f t="shared" ca="1" si="115"/>
        <v/>
      </c>
      <c r="C1022" s="73" t="str">
        <f t="shared" ca="1" si="109"/>
        <v/>
      </c>
      <c r="D1022" s="76" t="str">
        <f t="shared" ca="1" si="116"/>
        <v/>
      </c>
      <c r="E1022" s="74">
        <f t="shared" ca="1" si="114"/>
        <v>0</v>
      </c>
      <c r="F1022" s="76"/>
      <c r="G1022" s="75" t="str">
        <f t="shared" ca="1" si="111"/>
        <v/>
      </c>
      <c r="H1022" s="75" t="str">
        <f t="shared" ca="1" si="117"/>
        <v/>
      </c>
      <c r="I1022" s="75" t="str">
        <f t="shared" ca="1" si="118"/>
        <v/>
      </c>
    </row>
    <row r="1023" spans="2:9" ht="15.75" thickBot="1" x14ac:dyDescent="0.3">
      <c r="B1023" s="72" t="str">
        <f t="shared" ca="1" si="115"/>
        <v/>
      </c>
      <c r="C1023" s="73" t="str">
        <f t="shared" ca="1" si="109"/>
        <v/>
      </c>
      <c r="D1023" s="76" t="str">
        <f t="shared" ca="1" si="116"/>
        <v/>
      </c>
      <c r="E1023" s="74">
        <f t="shared" ca="1" si="114"/>
        <v>0</v>
      </c>
      <c r="F1023" s="76"/>
      <c r="G1023" s="75" t="str">
        <f t="shared" ca="1" si="111"/>
        <v/>
      </c>
      <c r="H1023" s="75" t="str">
        <f t="shared" ca="1" si="117"/>
        <v/>
      </c>
      <c r="I1023" s="75" t="str">
        <f t="shared" ca="1" si="118"/>
        <v/>
      </c>
    </row>
    <row r="1024" spans="2:9" ht="15.75" thickBot="1" x14ac:dyDescent="0.3">
      <c r="B1024" s="72" t="str">
        <f t="shared" ca="1" si="115"/>
        <v/>
      </c>
      <c r="C1024" s="73" t="str">
        <f t="shared" ca="1" si="109"/>
        <v/>
      </c>
      <c r="D1024" s="76" t="str">
        <f t="shared" ca="1" si="116"/>
        <v/>
      </c>
      <c r="E1024" s="74">
        <f t="shared" ca="1" si="114"/>
        <v>0</v>
      </c>
      <c r="F1024" s="76"/>
      <c r="G1024" s="75" t="str">
        <f t="shared" ca="1" si="111"/>
        <v/>
      </c>
      <c r="H1024" s="75" t="str">
        <f t="shared" ca="1" si="117"/>
        <v/>
      </c>
      <c r="I1024" s="75" t="str">
        <f t="shared" ca="1" si="118"/>
        <v/>
      </c>
    </row>
    <row r="1025" spans="2:9" ht="15.75" thickBot="1" x14ac:dyDescent="0.3">
      <c r="B1025" s="72" t="str">
        <f t="shared" ca="1" si="115"/>
        <v/>
      </c>
      <c r="C1025" s="73" t="str">
        <f t="shared" ca="1" si="109"/>
        <v/>
      </c>
      <c r="D1025" s="76" t="str">
        <f t="shared" ca="1" si="116"/>
        <v/>
      </c>
      <c r="E1025" s="74">
        <f t="shared" ca="1" si="114"/>
        <v>0</v>
      </c>
      <c r="F1025" s="76"/>
      <c r="G1025" s="75" t="str">
        <f t="shared" ca="1" si="111"/>
        <v/>
      </c>
      <c r="H1025" s="75" t="str">
        <f t="shared" ca="1" si="117"/>
        <v/>
      </c>
      <c r="I1025" s="75" t="str">
        <f t="shared" ca="1" si="118"/>
        <v/>
      </c>
    </row>
    <row r="1026" spans="2:9" ht="15.75" thickBot="1" x14ac:dyDescent="0.3">
      <c r="B1026" s="72" t="str">
        <f t="shared" ca="1" si="115"/>
        <v/>
      </c>
      <c r="C1026" s="73" t="str">
        <f t="shared" ca="1" si="109"/>
        <v/>
      </c>
      <c r="D1026" s="76" t="str">
        <f t="shared" ca="1" si="116"/>
        <v/>
      </c>
      <c r="E1026" s="74">
        <f t="shared" ca="1" si="114"/>
        <v>0</v>
      </c>
      <c r="F1026" s="76"/>
      <c r="G1026" s="75" t="str">
        <f t="shared" ca="1" si="111"/>
        <v/>
      </c>
      <c r="H1026" s="75" t="str">
        <f t="shared" ca="1" si="117"/>
        <v/>
      </c>
      <c r="I1026" s="75" t="str">
        <f t="shared" ca="1" si="118"/>
        <v/>
      </c>
    </row>
    <row r="1027" spans="2:9" ht="15.75" thickBot="1" x14ac:dyDescent="0.3">
      <c r="B1027" s="72" t="str">
        <f t="shared" ca="1" si="115"/>
        <v/>
      </c>
      <c r="C1027" s="73" t="str">
        <f t="shared" ca="1" si="109"/>
        <v/>
      </c>
      <c r="D1027" s="76" t="str">
        <f t="shared" ca="1" si="116"/>
        <v/>
      </c>
      <c r="E1027" s="74">
        <f t="shared" ca="1" si="114"/>
        <v>0</v>
      </c>
      <c r="F1027" s="76"/>
      <c r="G1027" s="75" t="str">
        <f t="shared" ca="1" si="111"/>
        <v/>
      </c>
      <c r="H1027" s="75" t="str">
        <f t="shared" ca="1" si="117"/>
        <v/>
      </c>
      <c r="I1027" s="75" t="str">
        <f t="shared" ca="1" si="118"/>
        <v/>
      </c>
    </row>
    <row r="1028" spans="2:9" ht="15.75" thickBot="1" x14ac:dyDescent="0.3">
      <c r="B1028" s="72" t="str">
        <f t="shared" ca="1" si="115"/>
        <v/>
      </c>
      <c r="C1028" s="73" t="str">
        <f t="shared" ca="1" si="109"/>
        <v/>
      </c>
      <c r="D1028" s="76" t="str">
        <f t="shared" ca="1" si="116"/>
        <v/>
      </c>
      <c r="E1028" s="74">
        <f t="shared" ca="1" si="114"/>
        <v>0</v>
      </c>
      <c r="F1028" s="76"/>
      <c r="G1028" s="75" t="str">
        <f t="shared" ca="1" si="111"/>
        <v/>
      </c>
      <c r="H1028" s="75" t="str">
        <f t="shared" ca="1" si="117"/>
        <v/>
      </c>
      <c r="I1028" s="75" t="str">
        <f t="shared" ca="1" si="118"/>
        <v/>
      </c>
    </row>
    <row r="1029" spans="2:9" ht="15.75" thickBot="1" x14ac:dyDescent="0.3">
      <c r="B1029" s="72" t="str">
        <f t="shared" ca="1" si="115"/>
        <v/>
      </c>
      <c r="C1029" s="73" t="str">
        <f t="shared" ca="1" si="109"/>
        <v/>
      </c>
      <c r="D1029" s="76" t="str">
        <f t="shared" ca="1" si="116"/>
        <v/>
      </c>
      <c r="E1029" s="74">
        <f t="shared" ca="1" si="114"/>
        <v>0</v>
      </c>
      <c r="F1029" s="76"/>
      <c r="G1029" s="75" t="str">
        <f t="shared" ca="1" si="111"/>
        <v/>
      </c>
      <c r="H1029" s="75" t="str">
        <f t="shared" ca="1" si="117"/>
        <v/>
      </c>
      <c r="I1029" s="75" t="str">
        <f t="shared" ca="1" si="118"/>
        <v/>
      </c>
    </row>
    <row r="1030" spans="2:9" ht="15.75" thickBot="1" x14ac:dyDescent="0.3">
      <c r="B1030" s="72" t="str">
        <f t="shared" ca="1" si="115"/>
        <v/>
      </c>
      <c r="C1030" s="73" t="str">
        <f t="shared" ca="1" si="109"/>
        <v/>
      </c>
      <c r="D1030" s="76" t="str">
        <f t="shared" ca="1" si="116"/>
        <v/>
      </c>
      <c r="E1030" s="74">
        <f t="shared" ca="1" si="114"/>
        <v>0</v>
      </c>
      <c r="F1030" s="76"/>
      <c r="G1030" s="75" t="str">
        <f t="shared" ca="1" si="111"/>
        <v/>
      </c>
      <c r="H1030" s="75" t="str">
        <f t="shared" ca="1" si="117"/>
        <v/>
      </c>
      <c r="I1030" s="75" t="str">
        <f t="shared" ca="1" si="118"/>
        <v/>
      </c>
    </row>
    <row r="1031" spans="2:9" ht="15.75" thickBot="1" x14ac:dyDescent="0.3">
      <c r="B1031" s="72" t="str">
        <f t="shared" ca="1" si="115"/>
        <v/>
      </c>
      <c r="C1031" s="73" t="str">
        <f t="shared" ca="1" si="109"/>
        <v/>
      </c>
      <c r="D1031" s="76" t="str">
        <f t="shared" ca="1" si="116"/>
        <v/>
      </c>
      <c r="E1031" s="74">
        <f t="shared" ca="1" si="114"/>
        <v>0</v>
      </c>
      <c r="F1031" s="76"/>
      <c r="G1031" s="75" t="str">
        <f t="shared" ca="1" si="111"/>
        <v/>
      </c>
      <c r="H1031" s="75" t="str">
        <f t="shared" ca="1" si="117"/>
        <v/>
      </c>
      <c r="I1031" s="75" t="str">
        <f t="shared" ca="1" si="118"/>
        <v/>
      </c>
    </row>
    <row r="1032" spans="2:9" ht="15.75" thickBot="1" x14ac:dyDescent="0.3">
      <c r="B1032" s="72" t="str">
        <f t="shared" ca="1" si="115"/>
        <v/>
      </c>
      <c r="C1032" s="73" t="str">
        <f t="shared" ca="1" si="109"/>
        <v/>
      </c>
      <c r="D1032" s="76" t="str">
        <f t="shared" ca="1" si="116"/>
        <v/>
      </c>
      <c r="E1032" s="74">
        <f t="shared" ca="1" si="114"/>
        <v>0</v>
      </c>
      <c r="F1032" s="76"/>
      <c r="G1032" s="75" t="str">
        <f t="shared" ca="1" si="111"/>
        <v/>
      </c>
      <c r="H1032" s="75" t="str">
        <f t="shared" ca="1" si="117"/>
        <v/>
      </c>
      <c r="I1032" s="75" t="str">
        <f t="shared" ca="1" si="118"/>
        <v/>
      </c>
    </row>
    <row r="1033" spans="2:9" ht="15.75" thickBot="1" x14ac:dyDescent="0.3">
      <c r="B1033" s="72" t="str">
        <f t="shared" ca="1" si="115"/>
        <v/>
      </c>
      <c r="C1033" s="73" t="str">
        <f t="shared" ca="1" si="109"/>
        <v/>
      </c>
      <c r="D1033" s="76" t="str">
        <f t="shared" ca="1" si="116"/>
        <v/>
      </c>
      <c r="E1033" s="74">
        <f t="shared" ca="1" si="114"/>
        <v>0</v>
      </c>
      <c r="F1033" s="76"/>
      <c r="G1033" s="75" t="str">
        <f t="shared" ca="1" si="111"/>
        <v/>
      </c>
      <c r="H1033" s="75" t="str">
        <f t="shared" ca="1" si="117"/>
        <v/>
      </c>
      <c r="I1033" s="75" t="str">
        <f t="shared" ca="1" si="118"/>
        <v/>
      </c>
    </row>
    <row r="1034" spans="2:9" ht="15.75" thickBot="1" x14ac:dyDescent="0.3">
      <c r="B1034" s="72" t="str">
        <f t="shared" ca="1" si="115"/>
        <v/>
      </c>
      <c r="C1034" s="73" t="str">
        <f t="shared" ca="1" si="109"/>
        <v/>
      </c>
      <c r="D1034" s="76" t="str">
        <f t="shared" ca="1" si="116"/>
        <v/>
      </c>
      <c r="E1034" s="74">
        <f t="shared" ca="1" si="114"/>
        <v>0</v>
      </c>
      <c r="F1034" s="76"/>
      <c r="G1034" s="75" t="str">
        <f t="shared" ca="1" si="111"/>
        <v/>
      </c>
      <c r="H1034" s="75" t="str">
        <f t="shared" ca="1" si="117"/>
        <v/>
      </c>
      <c r="I1034" s="75" t="str">
        <f t="shared" ca="1" si="118"/>
        <v/>
      </c>
    </row>
    <row r="1035" spans="2:9" ht="15.75" thickBot="1" x14ac:dyDescent="0.3">
      <c r="B1035" s="72" t="str">
        <f t="shared" ca="1" si="115"/>
        <v/>
      </c>
      <c r="C1035" s="73" t="str">
        <f t="shared" ca="1" si="109"/>
        <v/>
      </c>
      <c r="D1035" s="76" t="str">
        <f t="shared" ca="1" si="116"/>
        <v/>
      </c>
      <c r="E1035" s="74">
        <f t="shared" ca="1" si="114"/>
        <v>0</v>
      </c>
      <c r="F1035" s="76"/>
      <c r="G1035" s="75" t="str">
        <f t="shared" ca="1" si="111"/>
        <v/>
      </c>
      <c r="H1035" s="75" t="str">
        <f t="shared" ca="1" si="117"/>
        <v/>
      </c>
      <c r="I1035" s="75" t="str">
        <f t="shared" ca="1" si="118"/>
        <v/>
      </c>
    </row>
    <row r="1036" spans="2:9" ht="15.75" thickBot="1" x14ac:dyDescent="0.3">
      <c r="B1036" s="72" t="str">
        <f t="shared" ca="1" si="115"/>
        <v/>
      </c>
      <c r="C1036" s="73" t="str">
        <f t="shared" ca="1" si="109"/>
        <v/>
      </c>
      <c r="D1036" s="76" t="str">
        <f t="shared" ca="1" si="116"/>
        <v/>
      </c>
      <c r="E1036" s="74">
        <f t="shared" ca="1" si="114"/>
        <v>0</v>
      </c>
      <c r="F1036" s="76"/>
      <c r="G1036" s="75" t="str">
        <f t="shared" ca="1" si="111"/>
        <v/>
      </c>
      <c r="H1036" s="75" t="str">
        <f t="shared" ca="1" si="117"/>
        <v/>
      </c>
      <c r="I1036" s="75" t="str">
        <f t="shared" ca="1" si="118"/>
        <v/>
      </c>
    </row>
    <row r="1037" spans="2:9" ht="15.75" thickBot="1" x14ac:dyDescent="0.3">
      <c r="B1037" s="72" t="str">
        <f t="shared" ca="1" si="115"/>
        <v/>
      </c>
      <c r="C1037" s="73" t="str">
        <f t="shared" ca="1" si="109"/>
        <v/>
      </c>
      <c r="D1037" s="76" t="str">
        <f t="shared" ca="1" si="116"/>
        <v/>
      </c>
      <c r="E1037" s="74">
        <f t="shared" ca="1" si="114"/>
        <v>0</v>
      </c>
      <c r="F1037" s="76"/>
      <c r="G1037" s="75" t="str">
        <f t="shared" ca="1" si="111"/>
        <v/>
      </c>
      <c r="H1037" s="75" t="str">
        <f t="shared" ca="1" si="117"/>
        <v/>
      </c>
      <c r="I1037" s="75" t="str">
        <f t="shared" ca="1" si="118"/>
        <v/>
      </c>
    </row>
    <row r="1038" spans="2:9" ht="15.75" thickBot="1" x14ac:dyDescent="0.3">
      <c r="B1038" s="72" t="str">
        <f t="shared" ca="1" si="115"/>
        <v/>
      </c>
      <c r="C1038" s="73" t="str">
        <f t="shared" ca="1" si="109"/>
        <v/>
      </c>
      <c r="D1038" s="76" t="str">
        <f t="shared" ca="1" si="116"/>
        <v/>
      </c>
      <c r="E1038" s="74">
        <f t="shared" ca="1" si="114"/>
        <v>0</v>
      </c>
      <c r="F1038" s="76"/>
      <c r="G1038" s="75" t="str">
        <f t="shared" ca="1" si="111"/>
        <v/>
      </c>
      <c r="H1038" s="75" t="str">
        <f t="shared" ca="1" si="117"/>
        <v/>
      </c>
      <c r="I1038" s="75" t="str">
        <f t="shared" ca="1" si="118"/>
        <v/>
      </c>
    </row>
    <row r="1039" spans="2:9" ht="15.75" thickBot="1" x14ac:dyDescent="0.3">
      <c r="B1039" s="72" t="str">
        <f t="shared" ca="1" si="115"/>
        <v/>
      </c>
      <c r="C1039" s="73" t="str">
        <f t="shared" ca="1" si="109"/>
        <v/>
      </c>
      <c r="D1039" s="76" t="str">
        <f t="shared" ca="1" si="116"/>
        <v/>
      </c>
      <c r="E1039" s="74">
        <f t="shared" ca="1" si="114"/>
        <v>0</v>
      </c>
      <c r="F1039" s="76"/>
      <c r="G1039" s="75" t="str">
        <f t="shared" ca="1" si="111"/>
        <v/>
      </c>
      <c r="H1039" s="75" t="str">
        <f t="shared" ca="1" si="117"/>
        <v/>
      </c>
      <c r="I1039" s="75" t="str">
        <f t="shared" ca="1" si="118"/>
        <v/>
      </c>
    </row>
    <row r="1040" spans="2:9" ht="15.75" thickBot="1" x14ac:dyDescent="0.3">
      <c r="B1040" s="72" t="str">
        <f t="shared" ca="1" si="115"/>
        <v/>
      </c>
      <c r="C1040" s="73" t="str">
        <f t="shared" ca="1" si="109"/>
        <v/>
      </c>
      <c r="D1040" s="76" t="str">
        <f t="shared" ca="1" si="116"/>
        <v/>
      </c>
      <c r="E1040" s="74">
        <f t="shared" ca="1" si="114"/>
        <v>0</v>
      </c>
      <c r="F1040" s="76"/>
      <c r="G1040" s="75" t="str">
        <f t="shared" ca="1" si="111"/>
        <v/>
      </c>
      <c r="H1040" s="75" t="str">
        <f t="shared" ca="1" si="117"/>
        <v/>
      </c>
      <c r="I1040" s="75" t="str">
        <f t="shared" ca="1" si="118"/>
        <v/>
      </c>
    </row>
    <row r="1041" spans="2:9" ht="15.75" thickBot="1" x14ac:dyDescent="0.3">
      <c r="B1041" s="72" t="str">
        <f t="shared" ca="1" si="115"/>
        <v/>
      </c>
      <c r="C1041" s="73" t="str">
        <f t="shared" ca="1" si="109"/>
        <v/>
      </c>
      <c r="D1041" s="76" t="str">
        <f t="shared" ca="1" si="116"/>
        <v/>
      </c>
      <c r="E1041" s="74">
        <f t="shared" ca="1" si="114"/>
        <v>0</v>
      </c>
      <c r="F1041" s="76"/>
      <c r="G1041" s="75" t="str">
        <f t="shared" ca="1" si="111"/>
        <v/>
      </c>
      <c r="H1041" s="75" t="str">
        <f t="shared" ca="1" si="117"/>
        <v/>
      </c>
      <c r="I1041" s="75" t="str">
        <f t="shared" ca="1" si="118"/>
        <v/>
      </c>
    </row>
    <row r="1042" spans="2:9" ht="15.75" thickBot="1" x14ac:dyDescent="0.3">
      <c r="B1042" s="72" t="str">
        <f t="shared" ca="1" si="115"/>
        <v/>
      </c>
      <c r="C1042" s="73" t="str">
        <f t="shared" ca="1" si="109"/>
        <v/>
      </c>
      <c r="D1042" s="76" t="str">
        <f t="shared" ca="1" si="116"/>
        <v/>
      </c>
      <c r="E1042" s="74">
        <f t="shared" ca="1" si="114"/>
        <v>0</v>
      </c>
      <c r="F1042" s="76"/>
      <c r="G1042" s="75" t="str">
        <f t="shared" ca="1" si="111"/>
        <v/>
      </c>
      <c r="H1042" s="75" t="str">
        <f t="shared" ca="1" si="117"/>
        <v/>
      </c>
      <c r="I1042" s="75" t="str">
        <f t="shared" ca="1" si="118"/>
        <v/>
      </c>
    </row>
    <row r="1043" spans="2:9" ht="15.75" thickBot="1" x14ac:dyDescent="0.3">
      <c r="B1043" s="72" t="str">
        <f t="shared" ca="1" si="115"/>
        <v/>
      </c>
      <c r="C1043" s="73" t="str">
        <f t="shared" ca="1" si="109"/>
        <v/>
      </c>
      <c r="D1043" s="76" t="str">
        <f t="shared" ca="1" si="116"/>
        <v/>
      </c>
      <c r="E1043" s="74">
        <f t="shared" ca="1" si="114"/>
        <v>0</v>
      </c>
      <c r="F1043" s="76"/>
      <c r="G1043" s="75" t="str">
        <f t="shared" ca="1" si="111"/>
        <v/>
      </c>
      <c r="H1043" s="75" t="str">
        <f t="shared" ca="1" si="117"/>
        <v/>
      </c>
      <c r="I1043" s="75" t="str">
        <f t="shared" ca="1" si="118"/>
        <v/>
      </c>
    </row>
    <row r="1044" spans="2:9" ht="15.75" thickBot="1" x14ac:dyDescent="0.3">
      <c r="B1044" s="72" t="str">
        <f t="shared" ca="1" si="115"/>
        <v/>
      </c>
      <c r="C1044" s="73" t="str">
        <f t="shared" ca="1" si="109"/>
        <v/>
      </c>
      <c r="D1044" s="76" t="str">
        <f t="shared" ca="1" si="116"/>
        <v/>
      </c>
      <c r="E1044" s="74">
        <f t="shared" ca="1" si="114"/>
        <v>0</v>
      </c>
      <c r="F1044" s="76"/>
      <c r="G1044" s="75" t="str">
        <f t="shared" ca="1" si="111"/>
        <v/>
      </c>
      <c r="H1044" s="75" t="str">
        <f t="shared" ca="1" si="117"/>
        <v/>
      </c>
      <c r="I1044" s="75" t="str">
        <f t="shared" ca="1" si="118"/>
        <v/>
      </c>
    </row>
    <row r="1045" spans="2:9" ht="15.75" thickBot="1" x14ac:dyDescent="0.3">
      <c r="B1045" s="72" t="str">
        <f t="shared" ca="1" si="115"/>
        <v/>
      </c>
      <c r="C1045" s="73" t="str">
        <f t="shared" ca="1" si="109"/>
        <v/>
      </c>
      <c r="D1045" s="76" t="str">
        <f t="shared" ca="1" si="116"/>
        <v/>
      </c>
      <c r="E1045" s="74">
        <f t="shared" ca="1" si="114"/>
        <v>0</v>
      </c>
      <c r="F1045" s="76"/>
      <c r="G1045" s="75" t="str">
        <f t="shared" ca="1" si="111"/>
        <v/>
      </c>
      <c r="H1045" s="75" t="str">
        <f t="shared" ca="1" si="117"/>
        <v/>
      </c>
      <c r="I1045" s="75" t="str">
        <f t="shared" ca="1" si="118"/>
        <v/>
      </c>
    </row>
    <row r="1046" spans="2:9" ht="15.75" thickBot="1" x14ac:dyDescent="0.3">
      <c r="B1046" s="72" t="str">
        <f t="shared" ca="1" si="115"/>
        <v/>
      </c>
      <c r="C1046" s="73" t="str">
        <f t="shared" ca="1" si="109"/>
        <v/>
      </c>
      <c r="D1046" s="76" t="str">
        <f t="shared" ca="1" si="116"/>
        <v/>
      </c>
      <c r="E1046" s="74">
        <f t="shared" ca="1" si="114"/>
        <v>0</v>
      </c>
      <c r="F1046" s="76"/>
      <c r="G1046" s="75" t="str">
        <f t="shared" ca="1" si="111"/>
        <v/>
      </c>
      <c r="H1046" s="75" t="str">
        <f t="shared" ca="1" si="117"/>
        <v/>
      </c>
      <c r="I1046" s="75" t="str">
        <f t="shared" ca="1" si="118"/>
        <v/>
      </c>
    </row>
    <row r="1047" spans="2:9" ht="15.75" thickBot="1" x14ac:dyDescent="0.3">
      <c r="B1047" s="72" t="str">
        <f t="shared" ca="1" si="115"/>
        <v/>
      </c>
      <c r="C1047" s="73" t="str">
        <f t="shared" ca="1" si="109"/>
        <v/>
      </c>
      <c r="D1047" s="76" t="str">
        <f t="shared" ca="1" si="116"/>
        <v/>
      </c>
      <c r="E1047" s="74">
        <f t="shared" ca="1" si="114"/>
        <v>0</v>
      </c>
      <c r="F1047" s="76"/>
      <c r="G1047" s="75" t="str">
        <f t="shared" ca="1" si="111"/>
        <v/>
      </c>
      <c r="H1047" s="75" t="str">
        <f t="shared" ca="1" si="117"/>
        <v/>
      </c>
      <c r="I1047" s="75" t="str">
        <f t="shared" ca="1" si="118"/>
        <v/>
      </c>
    </row>
    <row r="1048" spans="2:9" ht="15.75" thickBot="1" x14ac:dyDescent="0.3">
      <c r="B1048" s="72" t="str">
        <f t="shared" ca="1" si="115"/>
        <v/>
      </c>
      <c r="C1048" s="73" t="str">
        <f t="shared" ref="C1048:C1111" ca="1" si="119">IF($E$10="End of the Period",IF(B1048="","",IF(OR(payment_frequency="Weekly",payment_frequency="Bi-weekly",payment_frequency="Semi-monthly"),first_payment_date+B1048*VLOOKUP(payment_frequency,periodic_table,2,0),EDATE(first_payment_date,B1048*VLOOKUP(payment_frequency,periodic_table,2,0)))),IF(B1048="","",IF(OR(payment_frequency="Weekly",payment_frequency="Bi-weekly",payment_frequency="Semi-monthly"),first_payment_date+(B1048-1)*VLOOKUP(payment_frequency,periodic_table,2,0),EDATE(first_payment_date,(B1048-1)*VLOOKUP(payment_frequency,periodic_table,2,0)))))</f>
        <v/>
      </c>
      <c r="D1048" s="76" t="str">
        <f t="shared" ca="1" si="116"/>
        <v/>
      </c>
      <c r="E1048" s="74">
        <f t="shared" ca="1" si="114"/>
        <v>0</v>
      </c>
      <c r="F1048" s="76"/>
      <c r="G1048" s="75" t="str">
        <f t="shared" ref="G1048:G1111" ca="1" si="120">IF(AND(payment_type=1,B1048=1),0,IF(B1048="","",I1047*rate))</f>
        <v/>
      </c>
      <c r="H1048" s="75" t="str">
        <f t="shared" ca="1" si="117"/>
        <v/>
      </c>
      <c r="I1048" s="75" t="str">
        <f t="shared" ca="1" si="118"/>
        <v/>
      </c>
    </row>
    <row r="1049" spans="2:9" ht="15.75" thickBot="1" x14ac:dyDescent="0.3">
      <c r="B1049" s="72" t="str">
        <f t="shared" ca="1" si="115"/>
        <v/>
      </c>
      <c r="C1049" s="73" t="str">
        <f t="shared" ca="1" si="119"/>
        <v/>
      </c>
      <c r="D1049" s="76" t="str">
        <f t="shared" ca="1" si="116"/>
        <v/>
      </c>
      <c r="E1049" s="74">
        <f t="shared" ca="1" si="114"/>
        <v>0</v>
      </c>
      <c r="F1049" s="76"/>
      <c r="G1049" s="75" t="str">
        <f t="shared" ca="1" si="120"/>
        <v/>
      </c>
      <c r="H1049" s="75" t="str">
        <f t="shared" ca="1" si="117"/>
        <v/>
      </c>
      <c r="I1049" s="75" t="str">
        <f t="shared" ca="1" si="118"/>
        <v/>
      </c>
    </row>
    <row r="1050" spans="2:9" ht="15.75" thickBot="1" x14ac:dyDescent="0.3">
      <c r="B1050" s="72" t="str">
        <f t="shared" ca="1" si="115"/>
        <v/>
      </c>
      <c r="C1050" s="73" t="str">
        <f t="shared" ca="1" si="119"/>
        <v/>
      </c>
      <c r="D1050" s="76" t="str">
        <f t="shared" ca="1" si="116"/>
        <v/>
      </c>
      <c r="E1050" s="74">
        <f t="shared" ca="1" si="114"/>
        <v>0</v>
      </c>
      <c r="F1050" s="76"/>
      <c r="G1050" s="75" t="str">
        <f t="shared" ca="1" si="120"/>
        <v/>
      </c>
      <c r="H1050" s="75" t="str">
        <f t="shared" ca="1" si="117"/>
        <v/>
      </c>
      <c r="I1050" s="75" t="str">
        <f t="shared" ca="1" si="118"/>
        <v/>
      </c>
    </row>
    <row r="1051" spans="2:9" ht="15.75" thickBot="1" x14ac:dyDescent="0.3">
      <c r="B1051" s="72" t="str">
        <f t="shared" ca="1" si="115"/>
        <v/>
      </c>
      <c r="C1051" s="73" t="str">
        <f t="shared" ca="1" si="119"/>
        <v/>
      </c>
      <c r="D1051" s="76" t="str">
        <f t="shared" ca="1" si="116"/>
        <v/>
      </c>
      <c r="E1051" s="74">
        <f t="shared" ca="1" si="114"/>
        <v>0</v>
      </c>
      <c r="F1051" s="76"/>
      <c r="G1051" s="75" t="str">
        <f t="shared" ca="1" si="120"/>
        <v/>
      </c>
      <c r="H1051" s="75" t="str">
        <f t="shared" ca="1" si="117"/>
        <v/>
      </c>
      <c r="I1051" s="75" t="str">
        <f t="shared" ca="1" si="118"/>
        <v/>
      </c>
    </row>
    <row r="1052" spans="2:9" ht="15.75" thickBot="1" x14ac:dyDescent="0.3">
      <c r="B1052" s="72" t="str">
        <f t="shared" ca="1" si="115"/>
        <v/>
      </c>
      <c r="C1052" s="73" t="str">
        <f t="shared" ca="1" si="119"/>
        <v/>
      </c>
      <c r="D1052" s="76" t="str">
        <f t="shared" ca="1" si="116"/>
        <v/>
      </c>
      <c r="E1052" s="74">
        <f t="shared" ca="1" si="114"/>
        <v>0</v>
      </c>
      <c r="F1052" s="76"/>
      <c r="G1052" s="75" t="str">
        <f t="shared" ca="1" si="120"/>
        <v/>
      </c>
      <c r="H1052" s="75" t="str">
        <f t="shared" ca="1" si="117"/>
        <v/>
      </c>
      <c r="I1052" s="75" t="str">
        <f t="shared" ca="1" si="118"/>
        <v/>
      </c>
    </row>
    <row r="1053" spans="2:9" ht="15.75" thickBot="1" x14ac:dyDescent="0.3">
      <c r="B1053" s="72" t="str">
        <f t="shared" ca="1" si="115"/>
        <v/>
      </c>
      <c r="C1053" s="73" t="str">
        <f t="shared" ca="1" si="119"/>
        <v/>
      </c>
      <c r="D1053" s="76" t="str">
        <f t="shared" ca="1" si="116"/>
        <v/>
      </c>
      <c r="E1053" s="74">
        <f t="shared" ca="1" si="114"/>
        <v>0</v>
      </c>
      <c r="F1053" s="76"/>
      <c r="G1053" s="75" t="str">
        <f t="shared" ca="1" si="120"/>
        <v/>
      </c>
      <c r="H1053" s="75" t="str">
        <f t="shared" ca="1" si="117"/>
        <v/>
      </c>
      <c r="I1053" s="75" t="str">
        <f t="shared" ca="1" si="118"/>
        <v/>
      </c>
    </row>
    <row r="1054" spans="2:9" ht="15.75" thickBot="1" x14ac:dyDescent="0.3">
      <c r="B1054" s="72" t="str">
        <f t="shared" ca="1" si="115"/>
        <v/>
      </c>
      <c r="C1054" s="73" t="str">
        <f t="shared" ca="1" si="119"/>
        <v/>
      </c>
      <c r="D1054" s="76" t="str">
        <f t="shared" ca="1" si="116"/>
        <v/>
      </c>
      <c r="E1054" s="74">
        <f t="shared" ca="1" si="114"/>
        <v>0</v>
      </c>
      <c r="F1054" s="76"/>
      <c r="G1054" s="75" t="str">
        <f t="shared" ca="1" si="120"/>
        <v/>
      </c>
      <c r="H1054" s="75" t="str">
        <f t="shared" ca="1" si="117"/>
        <v/>
      </c>
      <c r="I1054" s="75" t="str">
        <f t="shared" ca="1" si="118"/>
        <v/>
      </c>
    </row>
    <row r="1055" spans="2:9" ht="15.75" thickBot="1" x14ac:dyDescent="0.3">
      <c r="B1055" s="72" t="str">
        <f t="shared" ca="1" si="115"/>
        <v/>
      </c>
      <c r="C1055" s="73" t="str">
        <f t="shared" ca="1" si="119"/>
        <v/>
      </c>
      <c r="D1055" s="76" t="str">
        <f t="shared" ca="1" si="116"/>
        <v/>
      </c>
      <c r="E1055" s="74">
        <f t="shared" ca="1" si="114"/>
        <v>0</v>
      </c>
      <c r="F1055" s="76"/>
      <c r="G1055" s="75" t="str">
        <f t="shared" ca="1" si="120"/>
        <v/>
      </c>
      <c r="H1055" s="75" t="str">
        <f t="shared" ca="1" si="117"/>
        <v/>
      </c>
      <c r="I1055" s="75" t="str">
        <f t="shared" ca="1" si="118"/>
        <v/>
      </c>
    </row>
    <row r="1056" spans="2:9" ht="15.75" thickBot="1" x14ac:dyDescent="0.3">
      <c r="B1056" s="72" t="str">
        <f t="shared" ca="1" si="115"/>
        <v/>
      </c>
      <c r="C1056" s="73" t="str">
        <f t="shared" ca="1" si="119"/>
        <v/>
      </c>
      <c r="D1056" s="76" t="str">
        <f t="shared" ca="1" si="116"/>
        <v/>
      </c>
      <c r="E1056" s="74">
        <f t="shared" ca="1" si="114"/>
        <v>0</v>
      </c>
      <c r="F1056" s="76"/>
      <c r="G1056" s="75" t="str">
        <f t="shared" ca="1" si="120"/>
        <v/>
      </c>
      <c r="H1056" s="75" t="str">
        <f t="shared" ca="1" si="117"/>
        <v/>
      </c>
      <c r="I1056" s="75" t="str">
        <f t="shared" ca="1" si="118"/>
        <v/>
      </c>
    </row>
    <row r="1057" spans="2:9" ht="15.75" thickBot="1" x14ac:dyDescent="0.3">
      <c r="B1057" s="72" t="str">
        <f t="shared" ca="1" si="115"/>
        <v/>
      </c>
      <c r="C1057" s="73" t="str">
        <f t="shared" ca="1" si="119"/>
        <v/>
      </c>
      <c r="D1057" s="76" t="str">
        <f t="shared" ca="1" si="116"/>
        <v/>
      </c>
      <c r="E1057" s="74">
        <f t="shared" ca="1" si="114"/>
        <v>0</v>
      </c>
      <c r="F1057" s="76"/>
      <c r="G1057" s="75" t="str">
        <f t="shared" ca="1" si="120"/>
        <v/>
      </c>
      <c r="H1057" s="75" t="str">
        <f t="shared" ca="1" si="117"/>
        <v/>
      </c>
      <c r="I1057" s="75" t="str">
        <f t="shared" ca="1" si="118"/>
        <v/>
      </c>
    </row>
    <row r="1058" spans="2:9" ht="15.75" thickBot="1" x14ac:dyDescent="0.3">
      <c r="B1058" s="72" t="str">
        <f t="shared" ca="1" si="115"/>
        <v/>
      </c>
      <c r="C1058" s="73" t="str">
        <f t="shared" ca="1" si="119"/>
        <v/>
      </c>
      <c r="D1058" s="76" t="str">
        <f t="shared" ca="1" si="116"/>
        <v/>
      </c>
      <c r="E1058" s="74">
        <f t="shared" ca="1" si="114"/>
        <v>0</v>
      </c>
      <c r="F1058" s="76"/>
      <c r="G1058" s="75" t="str">
        <f t="shared" ca="1" si="120"/>
        <v/>
      </c>
      <c r="H1058" s="75" t="str">
        <f t="shared" ca="1" si="117"/>
        <v/>
      </c>
      <c r="I1058" s="75" t="str">
        <f t="shared" ca="1" si="118"/>
        <v/>
      </c>
    </row>
    <row r="1059" spans="2:9" ht="15.75" thickBot="1" x14ac:dyDescent="0.3">
      <c r="B1059" s="72" t="str">
        <f t="shared" ca="1" si="115"/>
        <v/>
      </c>
      <c r="C1059" s="73" t="str">
        <f t="shared" ca="1" si="119"/>
        <v/>
      </c>
      <c r="D1059" s="76" t="str">
        <f t="shared" ca="1" si="116"/>
        <v/>
      </c>
      <c r="E1059" s="74">
        <f t="shared" ca="1" si="114"/>
        <v>0</v>
      </c>
      <c r="F1059" s="76"/>
      <c r="G1059" s="75" t="str">
        <f t="shared" ca="1" si="120"/>
        <v/>
      </c>
      <c r="H1059" s="75" t="str">
        <f t="shared" ca="1" si="117"/>
        <v/>
      </c>
      <c r="I1059" s="75" t="str">
        <f t="shared" ca="1" si="118"/>
        <v/>
      </c>
    </row>
    <row r="1060" spans="2:9" ht="15.75" thickBot="1" x14ac:dyDescent="0.3">
      <c r="B1060" s="72" t="str">
        <f t="shared" ca="1" si="115"/>
        <v/>
      </c>
      <c r="C1060" s="73" t="str">
        <f t="shared" ca="1" si="119"/>
        <v/>
      </c>
      <c r="D1060" s="76" t="str">
        <f t="shared" ca="1" si="116"/>
        <v/>
      </c>
      <c r="E1060" s="74">
        <f t="shared" ref="E1060:E1123" ca="1" si="121">IFERROR(IF(I1059-D1060&lt;$E$13,0,IF(B1060=$I$17,$E$13,IF(B1060&lt;$I$17,0,IF(MOD(B1060-$I$17,$E$18)=0,$E$13,0)))),0)</f>
        <v>0</v>
      </c>
      <c r="F1060" s="76"/>
      <c r="G1060" s="75" t="str">
        <f t="shared" ca="1" si="120"/>
        <v/>
      </c>
      <c r="H1060" s="75" t="str">
        <f t="shared" ca="1" si="117"/>
        <v/>
      </c>
      <c r="I1060" s="75" t="str">
        <f t="shared" ca="1" si="118"/>
        <v/>
      </c>
    </row>
    <row r="1061" spans="2:9" ht="15.75" thickBot="1" x14ac:dyDescent="0.3">
      <c r="B1061" s="72" t="str">
        <f t="shared" ca="1" si="115"/>
        <v/>
      </c>
      <c r="C1061" s="73" t="str">
        <f t="shared" ca="1" si="119"/>
        <v/>
      </c>
      <c r="D1061" s="76" t="str">
        <f t="shared" ca="1" si="116"/>
        <v/>
      </c>
      <c r="E1061" s="74">
        <f t="shared" ca="1" si="121"/>
        <v>0</v>
      </c>
      <c r="F1061" s="76"/>
      <c r="G1061" s="75" t="str">
        <f t="shared" ca="1" si="120"/>
        <v/>
      </c>
      <c r="H1061" s="75" t="str">
        <f t="shared" ca="1" si="117"/>
        <v/>
      </c>
      <c r="I1061" s="75" t="str">
        <f t="shared" ca="1" si="118"/>
        <v/>
      </c>
    </row>
    <row r="1062" spans="2:9" ht="15.75" thickBot="1" x14ac:dyDescent="0.3">
      <c r="B1062" s="72" t="str">
        <f t="shared" ca="1" si="115"/>
        <v/>
      </c>
      <c r="C1062" s="73" t="str">
        <f t="shared" ca="1" si="119"/>
        <v/>
      </c>
      <c r="D1062" s="76" t="str">
        <f t="shared" ca="1" si="116"/>
        <v/>
      </c>
      <c r="E1062" s="74">
        <f t="shared" ca="1" si="121"/>
        <v>0</v>
      </c>
      <c r="F1062" s="76"/>
      <c r="G1062" s="75" t="str">
        <f t="shared" ca="1" si="120"/>
        <v/>
      </c>
      <c r="H1062" s="75" t="str">
        <f t="shared" ca="1" si="117"/>
        <v/>
      </c>
      <c r="I1062" s="75" t="str">
        <f t="shared" ca="1" si="118"/>
        <v/>
      </c>
    </row>
    <row r="1063" spans="2:9" ht="15.75" thickBot="1" x14ac:dyDescent="0.3">
      <c r="B1063" s="72" t="str">
        <f t="shared" ca="1" si="115"/>
        <v/>
      </c>
      <c r="C1063" s="73" t="str">
        <f t="shared" ca="1" si="119"/>
        <v/>
      </c>
      <c r="D1063" s="76" t="str">
        <f t="shared" ca="1" si="116"/>
        <v/>
      </c>
      <c r="E1063" s="74">
        <f t="shared" ca="1" si="121"/>
        <v>0</v>
      </c>
      <c r="F1063" s="76"/>
      <c r="G1063" s="75" t="str">
        <f t="shared" ca="1" si="120"/>
        <v/>
      </c>
      <c r="H1063" s="75" t="str">
        <f t="shared" ca="1" si="117"/>
        <v/>
      </c>
      <c r="I1063" s="75" t="str">
        <f t="shared" ca="1" si="118"/>
        <v/>
      </c>
    </row>
    <row r="1064" spans="2:9" ht="15.75" thickBot="1" x14ac:dyDescent="0.3">
      <c r="B1064" s="72" t="str">
        <f t="shared" ca="1" si="115"/>
        <v/>
      </c>
      <c r="C1064" s="73" t="str">
        <f t="shared" ca="1" si="119"/>
        <v/>
      </c>
      <c r="D1064" s="76" t="str">
        <f t="shared" ca="1" si="116"/>
        <v/>
      </c>
      <c r="E1064" s="74">
        <f t="shared" ca="1" si="121"/>
        <v>0</v>
      </c>
      <c r="F1064" s="76"/>
      <c r="G1064" s="75" t="str">
        <f t="shared" ca="1" si="120"/>
        <v/>
      </c>
      <c r="H1064" s="75" t="str">
        <f t="shared" ca="1" si="117"/>
        <v/>
      </c>
      <c r="I1064" s="75" t="str">
        <f t="shared" ca="1" si="118"/>
        <v/>
      </c>
    </row>
    <row r="1065" spans="2:9" ht="15.75" thickBot="1" x14ac:dyDescent="0.3">
      <c r="B1065" s="72" t="str">
        <f t="shared" ref="B1065:B1128" ca="1" si="122">IFERROR(IF(I1064&lt;=0,"",B1064+1),"")</f>
        <v/>
      </c>
      <c r="C1065" s="73" t="str">
        <f t="shared" ca="1" si="119"/>
        <v/>
      </c>
      <c r="D1065" s="76" t="str">
        <f t="shared" ref="D1065:D1128" ca="1" si="123">IF(B1065="","",IF(I1064&lt;payment,I1064*(1+rate),payment))</f>
        <v/>
      </c>
      <c r="E1065" s="74">
        <f t="shared" ca="1" si="121"/>
        <v>0</v>
      </c>
      <c r="F1065" s="76"/>
      <c r="G1065" s="75" t="str">
        <f t="shared" ca="1" si="120"/>
        <v/>
      </c>
      <c r="H1065" s="75" t="str">
        <f t="shared" ref="H1065:H1128" ca="1" si="124">IF(B1065="","",D1065-G1065+E1065+F1065)</f>
        <v/>
      </c>
      <c r="I1065" s="75" t="str">
        <f t="shared" ref="I1065:I1128" ca="1" si="125">IFERROR(IF(H1065&lt;=0,"",I1064-H1065),"")</f>
        <v/>
      </c>
    </row>
    <row r="1066" spans="2:9" ht="15.75" thickBot="1" x14ac:dyDescent="0.3">
      <c r="B1066" s="72" t="str">
        <f t="shared" ca="1" si="122"/>
        <v/>
      </c>
      <c r="C1066" s="73" t="str">
        <f t="shared" ca="1" si="119"/>
        <v/>
      </c>
      <c r="D1066" s="76" t="str">
        <f t="shared" ca="1" si="123"/>
        <v/>
      </c>
      <c r="E1066" s="74">
        <f t="shared" ca="1" si="121"/>
        <v>0</v>
      </c>
      <c r="F1066" s="76"/>
      <c r="G1066" s="75" t="str">
        <f t="shared" ca="1" si="120"/>
        <v/>
      </c>
      <c r="H1066" s="75" t="str">
        <f t="shared" ca="1" si="124"/>
        <v/>
      </c>
      <c r="I1066" s="75" t="str">
        <f t="shared" ca="1" si="125"/>
        <v/>
      </c>
    </row>
    <row r="1067" spans="2:9" ht="15.75" thickBot="1" x14ac:dyDescent="0.3">
      <c r="B1067" s="72" t="str">
        <f t="shared" ca="1" si="122"/>
        <v/>
      </c>
      <c r="C1067" s="73" t="str">
        <f t="shared" ca="1" si="119"/>
        <v/>
      </c>
      <c r="D1067" s="76" t="str">
        <f t="shared" ca="1" si="123"/>
        <v/>
      </c>
      <c r="E1067" s="74">
        <f t="shared" ca="1" si="121"/>
        <v>0</v>
      </c>
      <c r="F1067" s="76"/>
      <c r="G1067" s="75" t="str">
        <f t="shared" ca="1" si="120"/>
        <v/>
      </c>
      <c r="H1067" s="75" t="str">
        <f t="shared" ca="1" si="124"/>
        <v/>
      </c>
      <c r="I1067" s="75" t="str">
        <f t="shared" ca="1" si="125"/>
        <v/>
      </c>
    </row>
    <row r="1068" spans="2:9" ht="15.75" thickBot="1" x14ac:dyDescent="0.3">
      <c r="B1068" s="72" t="str">
        <f t="shared" ca="1" si="122"/>
        <v/>
      </c>
      <c r="C1068" s="73" t="str">
        <f t="shared" ca="1" si="119"/>
        <v/>
      </c>
      <c r="D1068" s="76" t="str">
        <f t="shared" ca="1" si="123"/>
        <v/>
      </c>
      <c r="E1068" s="74">
        <f t="shared" ca="1" si="121"/>
        <v>0</v>
      </c>
      <c r="F1068" s="76"/>
      <c r="G1068" s="75" t="str">
        <f t="shared" ca="1" si="120"/>
        <v/>
      </c>
      <c r="H1068" s="75" t="str">
        <f t="shared" ca="1" si="124"/>
        <v/>
      </c>
      <c r="I1068" s="75" t="str">
        <f t="shared" ca="1" si="125"/>
        <v/>
      </c>
    </row>
    <row r="1069" spans="2:9" ht="15.75" thickBot="1" x14ac:dyDescent="0.3">
      <c r="B1069" s="72" t="str">
        <f t="shared" ca="1" si="122"/>
        <v/>
      </c>
      <c r="C1069" s="73" t="str">
        <f t="shared" ca="1" si="119"/>
        <v/>
      </c>
      <c r="D1069" s="76" t="str">
        <f t="shared" ca="1" si="123"/>
        <v/>
      </c>
      <c r="E1069" s="74">
        <f t="shared" ca="1" si="121"/>
        <v>0</v>
      </c>
      <c r="F1069" s="76"/>
      <c r="G1069" s="75" t="str">
        <f t="shared" ca="1" si="120"/>
        <v/>
      </c>
      <c r="H1069" s="75" t="str">
        <f t="shared" ca="1" si="124"/>
        <v/>
      </c>
      <c r="I1069" s="75" t="str">
        <f t="shared" ca="1" si="125"/>
        <v/>
      </c>
    </row>
    <row r="1070" spans="2:9" ht="15.75" thickBot="1" x14ac:dyDescent="0.3">
      <c r="B1070" s="72" t="str">
        <f t="shared" ca="1" si="122"/>
        <v/>
      </c>
      <c r="C1070" s="73" t="str">
        <f t="shared" ca="1" si="119"/>
        <v/>
      </c>
      <c r="D1070" s="76" t="str">
        <f t="shared" ca="1" si="123"/>
        <v/>
      </c>
      <c r="E1070" s="74">
        <f t="shared" ca="1" si="121"/>
        <v>0</v>
      </c>
      <c r="F1070" s="76"/>
      <c r="G1070" s="75" t="str">
        <f t="shared" ca="1" si="120"/>
        <v/>
      </c>
      <c r="H1070" s="75" t="str">
        <f t="shared" ca="1" si="124"/>
        <v/>
      </c>
      <c r="I1070" s="75" t="str">
        <f t="shared" ca="1" si="125"/>
        <v/>
      </c>
    </row>
    <row r="1071" spans="2:9" ht="15.75" thickBot="1" x14ac:dyDescent="0.3">
      <c r="B1071" s="72" t="str">
        <f t="shared" ca="1" si="122"/>
        <v/>
      </c>
      <c r="C1071" s="73" t="str">
        <f t="shared" ca="1" si="119"/>
        <v/>
      </c>
      <c r="D1071" s="76" t="str">
        <f t="shared" ca="1" si="123"/>
        <v/>
      </c>
      <c r="E1071" s="74">
        <f t="shared" ca="1" si="121"/>
        <v>0</v>
      </c>
      <c r="F1071" s="76"/>
      <c r="G1071" s="75" t="str">
        <f t="shared" ca="1" si="120"/>
        <v/>
      </c>
      <c r="H1071" s="75" t="str">
        <f t="shared" ca="1" si="124"/>
        <v/>
      </c>
      <c r="I1071" s="75" t="str">
        <f t="shared" ca="1" si="125"/>
        <v/>
      </c>
    </row>
    <row r="1072" spans="2:9" ht="15.75" thickBot="1" x14ac:dyDescent="0.3">
      <c r="B1072" s="72" t="str">
        <f t="shared" ca="1" si="122"/>
        <v/>
      </c>
      <c r="C1072" s="73" t="str">
        <f t="shared" ca="1" si="119"/>
        <v/>
      </c>
      <c r="D1072" s="76" t="str">
        <f t="shared" ca="1" si="123"/>
        <v/>
      </c>
      <c r="E1072" s="74">
        <f t="shared" ca="1" si="121"/>
        <v>0</v>
      </c>
      <c r="F1072" s="76"/>
      <c r="G1072" s="75" t="str">
        <f t="shared" ca="1" si="120"/>
        <v/>
      </c>
      <c r="H1072" s="75" t="str">
        <f t="shared" ca="1" si="124"/>
        <v/>
      </c>
      <c r="I1072" s="75" t="str">
        <f t="shared" ca="1" si="125"/>
        <v/>
      </c>
    </row>
    <row r="1073" spans="2:9" ht="15.75" thickBot="1" x14ac:dyDescent="0.3">
      <c r="B1073" s="72" t="str">
        <f t="shared" ca="1" si="122"/>
        <v/>
      </c>
      <c r="C1073" s="73" t="str">
        <f t="shared" ca="1" si="119"/>
        <v/>
      </c>
      <c r="D1073" s="76" t="str">
        <f t="shared" ca="1" si="123"/>
        <v/>
      </c>
      <c r="E1073" s="74">
        <f t="shared" ca="1" si="121"/>
        <v>0</v>
      </c>
      <c r="F1073" s="76"/>
      <c r="G1073" s="75" t="str">
        <f t="shared" ca="1" si="120"/>
        <v/>
      </c>
      <c r="H1073" s="75" t="str">
        <f t="shared" ca="1" si="124"/>
        <v/>
      </c>
      <c r="I1073" s="75" t="str">
        <f t="shared" ca="1" si="125"/>
        <v/>
      </c>
    </row>
    <row r="1074" spans="2:9" ht="15.75" thickBot="1" x14ac:dyDescent="0.3">
      <c r="B1074" s="72" t="str">
        <f t="shared" ca="1" si="122"/>
        <v/>
      </c>
      <c r="C1074" s="73" t="str">
        <f t="shared" ca="1" si="119"/>
        <v/>
      </c>
      <c r="D1074" s="76" t="str">
        <f t="shared" ca="1" si="123"/>
        <v/>
      </c>
      <c r="E1074" s="74">
        <f t="shared" ca="1" si="121"/>
        <v>0</v>
      </c>
      <c r="F1074" s="76"/>
      <c r="G1074" s="75" t="str">
        <f t="shared" ca="1" si="120"/>
        <v/>
      </c>
      <c r="H1074" s="75" t="str">
        <f t="shared" ca="1" si="124"/>
        <v/>
      </c>
      <c r="I1074" s="75" t="str">
        <f t="shared" ca="1" si="125"/>
        <v/>
      </c>
    </row>
    <row r="1075" spans="2:9" ht="15.75" thickBot="1" x14ac:dyDescent="0.3">
      <c r="B1075" s="72" t="str">
        <f t="shared" ca="1" si="122"/>
        <v/>
      </c>
      <c r="C1075" s="73" t="str">
        <f t="shared" ca="1" si="119"/>
        <v/>
      </c>
      <c r="D1075" s="76" t="str">
        <f t="shared" ca="1" si="123"/>
        <v/>
      </c>
      <c r="E1075" s="74">
        <f t="shared" ca="1" si="121"/>
        <v>0</v>
      </c>
      <c r="F1075" s="76"/>
      <c r="G1075" s="75" t="str">
        <f t="shared" ca="1" si="120"/>
        <v/>
      </c>
      <c r="H1075" s="75" t="str">
        <f t="shared" ca="1" si="124"/>
        <v/>
      </c>
      <c r="I1075" s="75" t="str">
        <f t="shared" ca="1" si="125"/>
        <v/>
      </c>
    </row>
    <row r="1076" spans="2:9" ht="15.75" thickBot="1" x14ac:dyDescent="0.3">
      <c r="B1076" s="72" t="str">
        <f t="shared" ca="1" si="122"/>
        <v/>
      </c>
      <c r="C1076" s="73" t="str">
        <f t="shared" ca="1" si="119"/>
        <v/>
      </c>
      <c r="D1076" s="76" t="str">
        <f t="shared" ca="1" si="123"/>
        <v/>
      </c>
      <c r="E1076" s="74">
        <f t="shared" ca="1" si="121"/>
        <v>0</v>
      </c>
      <c r="F1076" s="76"/>
      <c r="G1076" s="75" t="str">
        <f t="shared" ca="1" si="120"/>
        <v/>
      </c>
      <c r="H1076" s="75" t="str">
        <f t="shared" ca="1" si="124"/>
        <v/>
      </c>
      <c r="I1076" s="75" t="str">
        <f t="shared" ca="1" si="125"/>
        <v/>
      </c>
    </row>
    <row r="1077" spans="2:9" ht="15.75" thickBot="1" x14ac:dyDescent="0.3">
      <c r="B1077" s="72" t="str">
        <f t="shared" ca="1" si="122"/>
        <v/>
      </c>
      <c r="C1077" s="73" t="str">
        <f t="shared" ca="1" si="119"/>
        <v/>
      </c>
      <c r="D1077" s="76" t="str">
        <f t="shared" ca="1" si="123"/>
        <v/>
      </c>
      <c r="E1077" s="74">
        <f t="shared" ca="1" si="121"/>
        <v>0</v>
      </c>
      <c r="F1077" s="76"/>
      <c r="G1077" s="75" t="str">
        <f t="shared" ca="1" si="120"/>
        <v/>
      </c>
      <c r="H1077" s="75" t="str">
        <f t="shared" ca="1" si="124"/>
        <v/>
      </c>
      <c r="I1077" s="75" t="str">
        <f t="shared" ca="1" si="125"/>
        <v/>
      </c>
    </row>
    <row r="1078" spans="2:9" ht="15.75" thickBot="1" x14ac:dyDescent="0.3">
      <c r="B1078" s="72" t="str">
        <f t="shared" ca="1" si="122"/>
        <v/>
      </c>
      <c r="C1078" s="73" t="str">
        <f t="shared" ca="1" si="119"/>
        <v/>
      </c>
      <c r="D1078" s="76" t="str">
        <f t="shared" ca="1" si="123"/>
        <v/>
      </c>
      <c r="E1078" s="74">
        <f t="shared" ca="1" si="121"/>
        <v>0</v>
      </c>
      <c r="F1078" s="76"/>
      <c r="G1078" s="75" t="str">
        <f t="shared" ca="1" si="120"/>
        <v/>
      </c>
      <c r="H1078" s="75" t="str">
        <f t="shared" ca="1" si="124"/>
        <v/>
      </c>
      <c r="I1078" s="75" t="str">
        <f t="shared" ca="1" si="125"/>
        <v/>
      </c>
    </row>
    <row r="1079" spans="2:9" ht="15.75" thickBot="1" x14ac:dyDescent="0.3">
      <c r="B1079" s="72" t="str">
        <f t="shared" ca="1" si="122"/>
        <v/>
      </c>
      <c r="C1079" s="73" t="str">
        <f t="shared" ca="1" si="119"/>
        <v/>
      </c>
      <c r="D1079" s="76" t="str">
        <f t="shared" ca="1" si="123"/>
        <v/>
      </c>
      <c r="E1079" s="74">
        <f t="shared" ca="1" si="121"/>
        <v>0</v>
      </c>
      <c r="F1079" s="76"/>
      <c r="G1079" s="75" t="str">
        <f t="shared" ca="1" si="120"/>
        <v/>
      </c>
      <c r="H1079" s="75" t="str">
        <f t="shared" ca="1" si="124"/>
        <v/>
      </c>
      <c r="I1079" s="75" t="str">
        <f t="shared" ca="1" si="125"/>
        <v/>
      </c>
    </row>
    <row r="1080" spans="2:9" ht="15.75" thickBot="1" x14ac:dyDescent="0.3">
      <c r="B1080" s="72" t="str">
        <f t="shared" ca="1" si="122"/>
        <v/>
      </c>
      <c r="C1080" s="73" t="str">
        <f t="shared" ca="1" si="119"/>
        <v/>
      </c>
      <c r="D1080" s="76" t="str">
        <f t="shared" ca="1" si="123"/>
        <v/>
      </c>
      <c r="E1080" s="74">
        <f t="shared" ca="1" si="121"/>
        <v>0</v>
      </c>
      <c r="F1080" s="76"/>
      <c r="G1080" s="75" t="str">
        <f t="shared" ca="1" si="120"/>
        <v/>
      </c>
      <c r="H1080" s="75" t="str">
        <f t="shared" ca="1" si="124"/>
        <v/>
      </c>
      <c r="I1080" s="75" t="str">
        <f t="shared" ca="1" si="125"/>
        <v/>
      </c>
    </row>
    <row r="1081" spans="2:9" ht="15.75" thickBot="1" x14ac:dyDescent="0.3">
      <c r="B1081" s="72" t="str">
        <f t="shared" ca="1" si="122"/>
        <v/>
      </c>
      <c r="C1081" s="73" t="str">
        <f t="shared" ca="1" si="119"/>
        <v/>
      </c>
      <c r="D1081" s="76" t="str">
        <f t="shared" ca="1" si="123"/>
        <v/>
      </c>
      <c r="E1081" s="74">
        <f t="shared" ca="1" si="121"/>
        <v>0</v>
      </c>
      <c r="F1081" s="76"/>
      <c r="G1081" s="75" t="str">
        <f t="shared" ca="1" si="120"/>
        <v/>
      </c>
      <c r="H1081" s="75" t="str">
        <f t="shared" ca="1" si="124"/>
        <v/>
      </c>
      <c r="I1081" s="75" t="str">
        <f t="shared" ca="1" si="125"/>
        <v/>
      </c>
    </row>
    <row r="1082" spans="2:9" ht="15.75" thickBot="1" x14ac:dyDescent="0.3">
      <c r="B1082" s="72" t="str">
        <f t="shared" ca="1" si="122"/>
        <v/>
      </c>
      <c r="C1082" s="73" t="str">
        <f t="shared" ca="1" si="119"/>
        <v/>
      </c>
      <c r="D1082" s="76" t="str">
        <f t="shared" ca="1" si="123"/>
        <v/>
      </c>
      <c r="E1082" s="74">
        <f t="shared" ca="1" si="121"/>
        <v>0</v>
      </c>
      <c r="F1082" s="76"/>
      <c r="G1082" s="75" t="str">
        <f t="shared" ca="1" si="120"/>
        <v/>
      </c>
      <c r="H1082" s="75" t="str">
        <f t="shared" ca="1" si="124"/>
        <v/>
      </c>
      <c r="I1082" s="75" t="str">
        <f t="shared" ca="1" si="125"/>
        <v/>
      </c>
    </row>
    <row r="1083" spans="2:9" ht="15.75" thickBot="1" x14ac:dyDescent="0.3">
      <c r="B1083" s="72" t="str">
        <f t="shared" ca="1" si="122"/>
        <v/>
      </c>
      <c r="C1083" s="73" t="str">
        <f t="shared" ca="1" si="119"/>
        <v/>
      </c>
      <c r="D1083" s="76" t="str">
        <f t="shared" ca="1" si="123"/>
        <v/>
      </c>
      <c r="E1083" s="74">
        <f t="shared" ca="1" si="121"/>
        <v>0</v>
      </c>
      <c r="F1083" s="76"/>
      <c r="G1083" s="75" t="str">
        <f t="shared" ca="1" si="120"/>
        <v/>
      </c>
      <c r="H1083" s="75" t="str">
        <f t="shared" ca="1" si="124"/>
        <v/>
      </c>
      <c r="I1083" s="75" t="str">
        <f t="shared" ca="1" si="125"/>
        <v/>
      </c>
    </row>
    <row r="1084" spans="2:9" ht="15.75" thickBot="1" x14ac:dyDescent="0.3">
      <c r="B1084" s="72" t="str">
        <f t="shared" ca="1" si="122"/>
        <v/>
      </c>
      <c r="C1084" s="73" t="str">
        <f t="shared" ca="1" si="119"/>
        <v/>
      </c>
      <c r="D1084" s="76" t="str">
        <f t="shared" ca="1" si="123"/>
        <v/>
      </c>
      <c r="E1084" s="74">
        <f t="shared" ca="1" si="121"/>
        <v>0</v>
      </c>
      <c r="F1084" s="76"/>
      <c r="G1084" s="75" t="str">
        <f t="shared" ca="1" si="120"/>
        <v/>
      </c>
      <c r="H1084" s="75" t="str">
        <f t="shared" ca="1" si="124"/>
        <v/>
      </c>
      <c r="I1084" s="75" t="str">
        <f t="shared" ca="1" si="125"/>
        <v/>
      </c>
    </row>
    <row r="1085" spans="2:9" ht="15.75" thickBot="1" x14ac:dyDescent="0.3">
      <c r="B1085" s="72" t="str">
        <f t="shared" ca="1" si="122"/>
        <v/>
      </c>
      <c r="C1085" s="73" t="str">
        <f t="shared" ca="1" si="119"/>
        <v/>
      </c>
      <c r="D1085" s="76" t="str">
        <f t="shared" ca="1" si="123"/>
        <v/>
      </c>
      <c r="E1085" s="74">
        <f t="shared" ca="1" si="121"/>
        <v>0</v>
      </c>
      <c r="F1085" s="76"/>
      <c r="G1085" s="75" t="str">
        <f t="shared" ca="1" si="120"/>
        <v/>
      </c>
      <c r="H1085" s="75" t="str">
        <f t="shared" ca="1" si="124"/>
        <v/>
      </c>
      <c r="I1085" s="75" t="str">
        <f t="shared" ca="1" si="125"/>
        <v/>
      </c>
    </row>
    <row r="1086" spans="2:9" ht="15.75" thickBot="1" x14ac:dyDescent="0.3">
      <c r="B1086" s="72" t="str">
        <f t="shared" ca="1" si="122"/>
        <v/>
      </c>
      <c r="C1086" s="73" t="str">
        <f t="shared" ca="1" si="119"/>
        <v/>
      </c>
      <c r="D1086" s="76" t="str">
        <f t="shared" ca="1" si="123"/>
        <v/>
      </c>
      <c r="E1086" s="74">
        <f t="shared" ca="1" si="121"/>
        <v>0</v>
      </c>
      <c r="F1086" s="76"/>
      <c r="G1086" s="75" t="str">
        <f t="shared" ca="1" si="120"/>
        <v/>
      </c>
      <c r="H1086" s="75" t="str">
        <f t="shared" ca="1" si="124"/>
        <v/>
      </c>
      <c r="I1086" s="75" t="str">
        <f t="shared" ca="1" si="125"/>
        <v/>
      </c>
    </row>
    <row r="1087" spans="2:9" ht="15.75" thickBot="1" x14ac:dyDescent="0.3">
      <c r="B1087" s="72" t="str">
        <f t="shared" ca="1" si="122"/>
        <v/>
      </c>
      <c r="C1087" s="73" t="str">
        <f t="shared" ca="1" si="119"/>
        <v/>
      </c>
      <c r="D1087" s="76" t="str">
        <f t="shared" ca="1" si="123"/>
        <v/>
      </c>
      <c r="E1087" s="74">
        <f t="shared" ca="1" si="121"/>
        <v>0</v>
      </c>
      <c r="F1087" s="76"/>
      <c r="G1087" s="75" t="str">
        <f t="shared" ca="1" si="120"/>
        <v/>
      </c>
      <c r="H1087" s="75" t="str">
        <f t="shared" ca="1" si="124"/>
        <v/>
      </c>
      <c r="I1087" s="75" t="str">
        <f t="shared" ca="1" si="125"/>
        <v/>
      </c>
    </row>
    <row r="1088" spans="2:9" ht="15.75" thickBot="1" x14ac:dyDescent="0.3">
      <c r="B1088" s="72" t="str">
        <f t="shared" ca="1" si="122"/>
        <v/>
      </c>
      <c r="C1088" s="73" t="str">
        <f t="shared" ca="1" si="119"/>
        <v/>
      </c>
      <c r="D1088" s="76" t="str">
        <f t="shared" ca="1" si="123"/>
        <v/>
      </c>
      <c r="E1088" s="74">
        <f t="shared" ca="1" si="121"/>
        <v>0</v>
      </c>
      <c r="F1088" s="76"/>
      <c r="G1088" s="75" t="str">
        <f t="shared" ca="1" si="120"/>
        <v/>
      </c>
      <c r="H1088" s="75" t="str">
        <f t="shared" ca="1" si="124"/>
        <v/>
      </c>
      <c r="I1088" s="75" t="str">
        <f t="shared" ca="1" si="125"/>
        <v/>
      </c>
    </row>
    <row r="1089" spans="2:9" ht="15.75" thickBot="1" x14ac:dyDescent="0.3">
      <c r="B1089" s="72" t="str">
        <f t="shared" ca="1" si="122"/>
        <v/>
      </c>
      <c r="C1089" s="73" t="str">
        <f t="shared" ca="1" si="119"/>
        <v/>
      </c>
      <c r="D1089" s="76" t="str">
        <f t="shared" ca="1" si="123"/>
        <v/>
      </c>
      <c r="E1089" s="74">
        <f t="shared" ca="1" si="121"/>
        <v>0</v>
      </c>
      <c r="F1089" s="76"/>
      <c r="G1089" s="75" t="str">
        <f t="shared" ca="1" si="120"/>
        <v/>
      </c>
      <c r="H1089" s="75" t="str">
        <f t="shared" ca="1" si="124"/>
        <v/>
      </c>
      <c r="I1089" s="75" t="str">
        <f t="shared" ca="1" si="125"/>
        <v/>
      </c>
    </row>
    <row r="1090" spans="2:9" ht="15.75" thickBot="1" x14ac:dyDescent="0.3">
      <c r="B1090" s="72" t="str">
        <f t="shared" ca="1" si="122"/>
        <v/>
      </c>
      <c r="C1090" s="73" t="str">
        <f t="shared" ca="1" si="119"/>
        <v/>
      </c>
      <c r="D1090" s="76" t="str">
        <f t="shared" ca="1" si="123"/>
        <v/>
      </c>
      <c r="E1090" s="74">
        <f t="shared" ca="1" si="121"/>
        <v>0</v>
      </c>
      <c r="F1090" s="76"/>
      <c r="G1090" s="75" t="str">
        <f t="shared" ca="1" si="120"/>
        <v/>
      </c>
      <c r="H1090" s="75" t="str">
        <f t="shared" ca="1" si="124"/>
        <v/>
      </c>
      <c r="I1090" s="75" t="str">
        <f t="shared" ca="1" si="125"/>
        <v/>
      </c>
    </row>
    <row r="1091" spans="2:9" ht="15.75" thickBot="1" x14ac:dyDescent="0.3">
      <c r="B1091" s="72" t="str">
        <f t="shared" ca="1" si="122"/>
        <v/>
      </c>
      <c r="C1091" s="73" t="str">
        <f t="shared" ca="1" si="119"/>
        <v/>
      </c>
      <c r="D1091" s="76" t="str">
        <f t="shared" ca="1" si="123"/>
        <v/>
      </c>
      <c r="E1091" s="74">
        <f t="shared" ca="1" si="121"/>
        <v>0</v>
      </c>
      <c r="F1091" s="76"/>
      <c r="G1091" s="75" t="str">
        <f t="shared" ca="1" si="120"/>
        <v/>
      </c>
      <c r="H1091" s="75" t="str">
        <f t="shared" ca="1" si="124"/>
        <v/>
      </c>
      <c r="I1091" s="75" t="str">
        <f t="shared" ca="1" si="125"/>
        <v/>
      </c>
    </row>
    <row r="1092" spans="2:9" ht="15.75" thickBot="1" x14ac:dyDescent="0.3">
      <c r="B1092" s="72" t="str">
        <f t="shared" ca="1" si="122"/>
        <v/>
      </c>
      <c r="C1092" s="73" t="str">
        <f t="shared" ca="1" si="119"/>
        <v/>
      </c>
      <c r="D1092" s="76" t="str">
        <f t="shared" ca="1" si="123"/>
        <v/>
      </c>
      <c r="E1092" s="74">
        <f t="shared" ca="1" si="121"/>
        <v>0</v>
      </c>
      <c r="F1092" s="76"/>
      <c r="G1092" s="75" t="str">
        <f t="shared" ca="1" si="120"/>
        <v/>
      </c>
      <c r="H1092" s="75" t="str">
        <f t="shared" ca="1" si="124"/>
        <v/>
      </c>
      <c r="I1092" s="75" t="str">
        <f t="shared" ca="1" si="125"/>
        <v/>
      </c>
    </row>
    <row r="1093" spans="2:9" ht="15.75" thickBot="1" x14ac:dyDescent="0.3">
      <c r="B1093" s="72" t="str">
        <f t="shared" ca="1" si="122"/>
        <v/>
      </c>
      <c r="C1093" s="73" t="str">
        <f t="shared" ca="1" si="119"/>
        <v/>
      </c>
      <c r="D1093" s="76" t="str">
        <f t="shared" ca="1" si="123"/>
        <v/>
      </c>
      <c r="E1093" s="74">
        <f t="shared" ca="1" si="121"/>
        <v>0</v>
      </c>
      <c r="F1093" s="76"/>
      <c r="G1093" s="75" t="str">
        <f t="shared" ca="1" si="120"/>
        <v/>
      </c>
      <c r="H1093" s="75" t="str">
        <f t="shared" ca="1" si="124"/>
        <v/>
      </c>
      <c r="I1093" s="75" t="str">
        <f t="shared" ca="1" si="125"/>
        <v/>
      </c>
    </row>
    <row r="1094" spans="2:9" ht="15.75" thickBot="1" x14ac:dyDescent="0.3">
      <c r="B1094" s="72" t="str">
        <f t="shared" ca="1" si="122"/>
        <v/>
      </c>
      <c r="C1094" s="73" t="str">
        <f t="shared" ca="1" si="119"/>
        <v/>
      </c>
      <c r="D1094" s="76" t="str">
        <f t="shared" ca="1" si="123"/>
        <v/>
      </c>
      <c r="E1094" s="74">
        <f t="shared" ca="1" si="121"/>
        <v>0</v>
      </c>
      <c r="F1094" s="76"/>
      <c r="G1094" s="75" t="str">
        <f t="shared" ca="1" si="120"/>
        <v/>
      </c>
      <c r="H1094" s="75" t="str">
        <f t="shared" ca="1" si="124"/>
        <v/>
      </c>
      <c r="I1094" s="75" t="str">
        <f t="shared" ca="1" si="125"/>
        <v/>
      </c>
    </row>
    <row r="1095" spans="2:9" ht="15.75" thickBot="1" x14ac:dyDescent="0.3">
      <c r="B1095" s="72" t="str">
        <f t="shared" ca="1" si="122"/>
        <v/>
      </c>
      <c r="C1095" s="73" t="str">
        <f t="shared" ca="1" si="119"/>
        <v/>
      </c>
      <c r="D1095" s="76" t="str">
        <f t="shared" ca="1" si="123"/>
        <v/>
      </c>
      <c r="E1095" s="74">
        <f t="shared" ca="1" si="121"/>
        <v>0</v>
      </c>
      <c r="F1095" s="76"/>
      <c r="G1095" s="75" t="str">
        <f t="shared" ca="1" si="120"/>
        <v/>
      </c>
      <c r="H1095" s="75" t="str">
        <f t="shared" ca="1" si="124"/>
        <v/>
      </c>
      <c r="I1095" s="75" t="str">
        <f t="shared" ca="1" si="125"/>
        <v/>
      </c>
    </row>
    <row r="1096" spans="2:9" ht="15.75" thickBot="1" x14ac:dyDescent="0.3">
      <c r="B1096" s="72" t="str">
        <f t="shared" ca="1" si="122"/>
        <v/>
      </c>
      <c r="C1096" s="73" t="str">
        <f t="shared" ca="1" si="119"/>
        <v/>
      </c>
      <c r="D1096" s="76" t="str">
        <f t="shared" ca="1" si="123"/>
        <v/>
      </c>
      <c r="E1096" s="74">
        <f t="shared" ca="1" si="121"/>
        <v>0</v>
      </c>
      <c r="F1096" s="76"/>
      <c r="G1096" s="75" t="str">
        <f t="shared" ca="1" si="120"/>
        <v/>
      </c>
      <c r="H1096" s="75" t="str">
        <f t="shared" ca="1" si="124"/>
        <v/>
      </c>
      <c r="I1096" s="75" t="str">
        <f t="shared" ca="1" si="125"/>
        <v/>
      </c>
    </row>
    <row r="1097" spans="2:9" ht="15.75" thickBot="1" x14ac:dyDescent="0.3">
      <c r="B1097" s="72" t="str">
        <f t="shared" ca="1" si="122"/>
        <v/>
      </c>
      <c r="C1097" s="73" t="str">
        <f t="shared" ca="1" si="119"/>
        <v/>
      </c>
      <c r="D1097" s="76" t="str">
        <f t="shared" ca="1" si="123"/>
        <v/>
      </c>
      <c r="E1097" s="74">
        <f t="shared" ca="1" si="121"/>
        <v>0</v>
      </c>
      <c r="F1097" s="76"/>
      <c r="G1097" s="75" t="str">
        <f t="shared" ca="1" si="120"/>
        <v/>
      </c>
      <c r="H1097" s="75" t="str">
        <f t="shared" ca="1" si="124"/>
        <v/>
      </c>
      <c r="I1097" s="75" t="str">
        <f t="shared" ca="1" si="125"/>
        <v/>
      </c>
    </row>
    <row r="1098" spans="2:9" ht="15.75" thickBot="1" x14ac:dyDescent="0.3">
      <c r="B1098" s="72" t="str">
        <f t="shared" ca="1" si="122"/>
        <v/>
      </c>
      <c r="C1098" s="73" t="str">
        <f t="shared" ca="1" si="119"/>
        <v/>
      </c>
      <c r="D1098" s="76" t="str">
        <f t="shared" ca="1" si="123"/>
        <v/>
      </c>
      <c r="E1098" s="74">
        <f t="shared" ca="1" si="121"/>
        <v>0</v>
      </c>
      <c r="F1098" s="76"/>
      <c r="G1098" s="75" t="str">
        <f t="shared" ca="1" si="120"/>
        <v/>
      </c>
      <c r="H1098" s="75" t="str">
        <f t="shared" ca="1" si="124"/>
        <v/>
      </c>
      <c r="I1098" s="75" t="str">
        <f t="shared" ca="1" si="125"/>
        <v/>
      </c>
    </row>
    <row r="1099" spans="2:9" ht="15.75" thickBot="1" x14ac:dyDescent="0.3">
      <c r="B1099" s="72" t="str">
        <f t="shared" ca="1" si="122"/>
        <v/>
      </c>
      <c r="C1099" s="73" t="str">
        <f t="shared" ca="1" si="119"/>
        <v/>
      </c>
      <c r="D1099" s="76" t="str">
        <f t="shared" ca="1" si="123"/>
        <v/>
      </c>
      <c r="E1099" s="74">
        <f t="shared" ca="1" si="121"/>
        <v>0</v>
      </c>
      <c r="F1099" s="76"/>
      <c r="G1099" s="75" t="str">
        <f t="shared" ca="1" si="120"/>
        <v/>
      </c>
      <c r="H1099" s="75" t="str">
        <f t="shared" ca="1" si="124"/>
        <v/>
      </c>
      <c r="I1099" s="75" t="str">
        <f t="shared" ca="1" si="125"/>
        <v/>
      </c>
    </row>
    <row r="1100" spans="2:9" ht="15.75" thickBot="1" x14ac:dyDescent="0.3">
      <c r="B1100" s="72" t="str">
        <f t="shared" ca="1" si="122"/>
        <v/>
      </c>
      <c r="C1100" s="73" t="str">
        <f t="shared" ca="1" si="119"/>
        <v/>
      </c>
      <c r="D1100" s="76" t="str">
        <f t="shared" ca="1" si="123"/>
        <v/>
      </c>
      <c r="E1100" s="74">
        <f t="shared" ca="1" si="121"/>
        <v>0</v>
      </c>
      <c r="F1100" s="76"/>
      <c r="G1100" s="75" t="str">
        <f t="shared" ca="1" si="120"/>
        <v/>
      </c>
      <c r="H1100" s="75" t="str">
        <f t="shared" ca="1" si="124"/>
        <v/>
      </c>
      <c r="I1100" s="75" t="str">
        <f t="shared" ca="1" si="125"/>
        <v/>
      </c>
    </row>
    <row r="1101" spans="2:9" ht="15.75" thickBot="1" x14ac:dyDescent="0.3">
      <c r="B1101" s="72" t="str">
        <f t="shared" ca="1" si="122"/>
        <v/>
      </c>
      <c r="C1101" s="73" t="str">
        <f t="shared" ca="1" si="119"/>
        <v/>
      </c>
      <c r="D1101" s="76" t="str">
        <f t="shared" ca="1" si="123"/>
        <v/>
      </c>
      <c r="E1101" s="74">
        <f t="shared" ca="1" si="121"/>
        <v>0</v>
      </c>
      <c r="F1101" s="76"/>
      <c r="G1101" s="75" t="str">
        <f t="shared" ca="1" si="120"/>
        <v/>
      </c>
      <c r="H1101" s="75" t="str">
        <f t="shared" ca="1" si="124"/>
        <v/>
      </c>
      <c r="I1101" s="75" t="str">
        <f t="shared" ca="1" si="125"/>
        <v/>
      </c>
    </row>
    <row r="1102" spans="2:9" ht="15.75" thickBot="1" x14ac:dyDescent="0.3">
      <c r="B1102" s="72" t="str">
        <f t="shared" ca="1" si="122"/>
        <v/>
      </c>
      <c r="C1102" s="73" t="str">
        <f t="shared" ca="1" si="119"/>
        <v/>
      </c>
      <c r="D1102" s="76" t="str">
        <f t="shared" ca="1" si="123"/>
        <v/>
      </c>
      <c r="E1102" s="74">
        <f t="shared" ca="1" si="121"/>
        <v>0</v>
      </c>
      <c r="F1102" s="76"/>
      <c r="G1102" s="75" t="str">
        <f t="shared" ca="1" si="120"/>
        <v/>
      </c>
      <c r="H1102" s="75" t="str">
        <f t="shared" ca="1" si="124"/>
        <v/>
      </c>
      <c r="I1102" s="75" t="str">
        <f t="shared" ca="1" si="125"/>
        <v/>
      </c>
    </row>
    <row r="1103" spans="2:9" ht="15.75" thickBot="1" x14ac:dyDescent="0.3">
      <c r="B1103" s="72" t="str">
        <f t="shared" ca="1" si="122"/>
        <v/>
      </c>
      <c r="C1103" s="73" t="str">
        <f t="shared" ca="1" si="119"/>
        <v/>
      </c>
      <c r="D1103" s="76" t="str">
        <f t="shared" ca="1" si="123"/>
        <v/>
      </c>
      <c r="E1103" s="74">
        <f t="shared" ca="1" si="121"/>
        <v>0</v>
      </c>
      <c r="F1103" s="76"/>
      <c r="G1103" s="75" t="str">
        <f t="shared" ca="1" si="120"/>
        <v/>
      </c>
      <c r="H1103" s="75" t="str">
        <f t="shared" ca="1" si="124"/>
        <v/>
      </c>
      <c r="I1103" s="75" t="str">
        <f t="shared" ca="1" si="125"/>
        <v/>
      </c>
    </row>
    <row r="1104" spans="2:9" ht="15.75" thickBot="1" x14ac:dyDescent="0.3">
      <c r="B1104" s="72" t="str">
        <f t="shared" ca="1" si="122"/>
        <v/>
      </c>
      <c r="C1104" s="73" t="str">
        <f t="shared" ca="1" si="119"/>
        <v/>
      </c>
      <c r="D1104" s="76" t="str">
        <f t="shared" ca="1" si="123"/>
        <v/>
      </c>
      <c r="E1104" s="74">
        <f t="shared" ca="1" si="121"/>
        <v>0</v>
      </c>
      <c r="F1104" s="76"/>
      <c r="G1104" s="75" t="str">
        <f t="shared" ca="1" si="120"/>
        <v/>
      </c>
      <c r="H1104" s="75" t="str">
        <f t="shared" ca="1" si="124"/>
        <v/>
      </c>
      <c r="I1104" s="75" t="str">
        <f t="shared" ca="1" si="125"/>
        <v/>
      </c>
    </row>
    <row r="1105" spans="2:9" ht="15.75" thickBot="1" x14ac:dyDescent="0.3">
      <c r="B1105" s="72" t="str">
        <f t="shared" ca="1" si="122"/>
        <v/>
      </c>
      <c r="C1105" s="73" t="str">
        <f t="shared" ca="1" si="119"/>
        <v/>
      </c>
      <c r="D1105" s="76" t="str">
        <f t="shared" ca="1" si="123"/>
        <v/>
      </c>
      <c r="E1105" s="74">
        <f t="shared" ca="1" si="121"/>
        <v>0</v>
      </c>
      <c r="F1105" s="76"/>
      <c r="G1105" s="75" t="str">
        <f t="shared" ca="1" si="120"/>
        <v/>
      </c>
      <c r="H1105" s="75" t="str">
        <f t="shared" ca="1" si="124"/>
        <v/>
      </c>
      <c r="I1105" s="75" t="str">
        <f t="shared" ca="1" si="125"/>
        <v/>
      </c>
    </row>
    <row r="1106" spans="2:9" ht="15.75" thickBot="1" x14ac:dyDescent="0.3">
      <c r="B1106" s="72" t="str">
        <f t="shared" ca="1" si="122"/>
        <v/>
      </c>
      <c r="C1106" s="73" t="str">
        <f t="shared" ca="1" si="119"/>
        <v/>
      </c>
      <c r="D1106" s="76" t="str">
        <f t="shared" ca="1" si="123"/>
        <v/>
      </c>
      <c r="E1106" s="74">
        <f t="shared" ca="1" si="121"/>
        <v>0</v>
      </c>
      <c r="F1106" s="76"/>
      <c r="G1106" s="75" t="str">
        <f t="shared" ca="1" si="120"/>
        <v/>
      </c>
      <c r="H1106" s="75" t="str">
        <f t="shared" ca="1" si="124"/>
        <v/>
      </c>
      <c r="I1106" s="75" t="str">
        <f t="shared" ca="1" si="125"/>
        <v/>
      </c>
    </row>
    <row r="1107" spans="2:9" ht="15.75" thickBot="1" x14ac:dyDescent="0.3">
      <c r="B1107" s="72" t="str">
        <f t="shared" ca="1" si="122"/>
        <v/>
      </c>
      <c r="C1107" s="73" t="str">
        <f t="shared" ca="1" si="119"/>
        <v/>
      </c>
      <c r="D1107" s="76" t="str">
        <f t="shared" ca="1" si="123"/>
        <v/>
      </c>
      <c r="E1107" s="74">
        <f t="shared" ca="1" si="121"/>
        <v>0</v>
      </c>
      <c r="F1107" s="76"/>
      <c r="G1107" s="75" t="str">
        <f t="shared" ca="1" si="120"/>
        <v/>
      </c>
      <c r="H1107" s="75" t="str">
        <f t="shared" ca="1" si="124"/>
        <v/>
      </c>
      <c r="I1107" s="75" t="str">
        <f t="shared" ca="1" si="125"/>
        <v/>
      </c>
    </row>
    <row r="1108" spans="2:9" ht="15.75" thickBot="1" x14ac:dyDescent="0.3">
      <c r="B1108" s="72" t="str">
        <f t="shared" ca="1" si="122"/>
        <v/>
      </c>
      <c r="C1108" s="73" t="str">
        <f t="shared" ca="1" si="119"/>
        <v/>
      </c>
      <c r="D1108" s="76" t="str">
        <f t="shared" ca="1" si="123"/>
        <v/>
      </c>
      <c r="E1108" s="74">
        <f t="shared" ca="1" si="121"/>
        <v>0</v>
      </c>
      <c r="F1108" s="76"/>
      <c r="G1108" s="75" t="str">
        <f t="shared" ca="1" si="120"/>
        <v/>
      </c>
      <c r="H1108" s="75" t="str">
        <f t="shared" ca="1" si="124"/>
        <v/>
      </c>
      <c r="I1108" s="75" t="str">
        <f t="shared" ca="1" si="125"/>
        <v/>
      </c>
    </row>
    <row r="1109" spans="2:9" ht="15.75" thickBot="1" x14ac:dyDescent="0.3">
      <c r="B1109" s="72" t="str">
        <f t="shared" ca="1" si="122"/>
        <v/>
      </c>
      <c r="C1109" s="73" t="str">
        <f t="shared" ca="1" si="119"/>
        <v/>
      </c>
      <c r="D1109" s="76" t="str">
        <f t="shared" ca="1" si="123"/>
        <v/>
      </c>
      <c r="E1109" s="74">
        <f t="shared" ca="1" si="121"/>
        <v>0</v>
      </c>
      <c r="F1109" s="76"/>
      <c r="G1109" s="75" t="str">
        <f t="shared" ca="1" si="120"/>
        <v/>
      </c>
      <c r="H1109" s="75" t="str">
        <f t="shared" ca="1" si="124"/>
        <v/>
      </c>
      <c r="I1109" s="75" t="str">
        <f t="shared" ca="1" si="125"/>
        <v/>
      </c>
    </row>
    <row r="1110" spans="2:9" ht="15.75" thickBot="1" x14ac:dyDescent="0.3">
      <c r="B1110" s="72" t="str">
        <f t="shared" ca="1" si="122"/>
        <v/>
      </c>
      <c r="C1110" s="73" t="str">
        <f t="shared" ca="1" si="119"/>
        <v/>
      </c>
      <c r="D1110" s="76" t="str">
        <f t="shared" ca="1" si="123"/>
        <v/>
      </c>
      <c r="E1110" s="74">
        <f t="shared" ca="1" si="121"/>
        <v>0</v>
      </c>
      <c r="F1110" s="76"/>
      <c r="G1110" s="75" t="str">
        <f t="shared" ca="1" si="120"/>
        <v/>
      </c>
      <c r="H1110" s="75" t="str">
        <f t="shared" ca="1" si="124"/>
        <v/>
      </c>
      <c r="I1110" s="75" t="str">
        <f t="shared" ca="1" si="125"/>
        <v/>
      </c>
    </row>
    <row r="1111" spans="2:9" ht="15.75" thickBot="1" x14ac:dyDescent="0.3">
      <c r="B1111" s="72" t="str">
        <f t="shared" ca="1" si="122"/>
        <v/>
      </c>
      <c r="C1111" s="73" t="str">
        <f t="shared" ca="1" si="119"/>
        <v/>
      </c>
      <c r="D1111" s="76" t="str">
        <f t="shared" ca="1" si="123"/>
        <v/>
      </c>
      <c r="E1111" s="74">
        <f t="shared" ca="1" si="121"/>
        <v>0</v>
      </c>
      <c r="F1111" s="76"/>
      <c r="G1111" s="75" t="str">
        <f t="shared" ca="1" si="120"/>
        <v/>
      </c>
      <c r="H1111" s="75" t="str">
        <f t="shared" ca="1" si="124"/>
        <v/>
      </c>
      <c r="I1111" s="75" t="str">
        <f t="shared" ca="1" si="125"/>
        <v/>
      </c>
    </row>
    <row r="1112" spans="2:9" ht="15.75" thickBot="1" x14ac:dyDescent="0.3">
      <c r="B1112" s="72" t="str">
        <f t="shared" ca="1" si="122"/>
        <v/>
      </c>
      <c r="C1112" s="73" t="str">
        <f t="shared" ref="C1112:C1175" ca="1" si="126">IF($E$10="End of the Period",IF(B1112="","",IF(OR(payment_frequency="Weekly",payment_frequency="Bi-weekly",payment_frequency="Semi-monthly"),first_payment_date+B1112*VLOOKUP(payment_frequency,periodic_table,2,0),EDATE(first_payment_date,B1112*VLOOKUP(payment_frequency,periodic_table,2,0)))),IF(B1112="","",IF(OR(payment_frequency="Weekly",payment_frequency="Bi-weekly",payment_frequency="Semi-monthly"),first_payment_date+(B1112-1)*VLOOKUP(payment_frequency,periodic_table,2,0),EDATE(first_payment_date,(B1112-1)*VLOOKUP(payment_frequency,periodic_table,2,0)))))</f>
        <v/>
      </c>
      <c r="D1112" s="76" t="str">
        <f t="shared" ca="1" si="123"/>
        <v/>
      </c>
      <c r="E1112" s="74">
        <f t="shared" ca="1" si="121"/>
        <v>0</v>
      </c>
      <c r="F1112" s="76"/>
      <c r="G1112" s="75" t="str">
        <f t="shared" ref="G1112:G1175" ca="1" si="127">IF(AND(payment_type=1,B1112=1),0,IF(B1112="","",I1111*rate))</f>
        <v/>
      </c>
      <c r="H1112" s="75" t="str">
        <f t="shared" ca="1" si="124"/>
        <v/>
      </c>
      <c r="I1112" s="75" t="str">
        <f t="shared" ca="1" si="125"/>
        <v/>
      </c>
    </row>
    <row r="1113" spans="2:9" ht="15.75" thickBot="1" x14ac:dyDescent="0.3">
      <c r="B1113" s="72" t="str">
        <f t="shared" ca="1" si="122"/>
        <v/>
      </c>
      <c r="C1113" s="73" t="str">
        <f t="shared" ca="1" si="126"/>
        <v/>
      </c>
      <c r="D1113" s="76" t="str">
        <f t="shared" ca="1" si="123"/>
        <v/>
      </c>
      <c r="E1113" s="74">
        <f t="shared" ca="1" si="121"/>
        <v>0</v>
      </c>
      <c r="F1113" s="76"/>
      <c r="G1113" s="75" t="str">
        <f t="shared" ca="1" si="127"/>
        <v/>
      </c>
      <c r="H1113" s="75" t="str">
        <f t="shared" ca="1" si="124"/>
        <v/>
      </c>
      <c r="I1113" s="75" t="str">
        <f t="shared" ca="1" si="125"/>
        <v/>
      </c>
    </row>
    <row r="1114" spans="2:9" ht="15.75" thickBot="1" x14ac:dyDescent="0.3">
      <c r="B1114" s="72" t="str">
        <f t="shared" ca="1" si="122"/>
        <v/>
      </c>
      <c r="C1114" s="73" t="str">
        <f t="shared" ca="1" si="126"/>
        <v/>
      </c>
      <c r="D1114" s="76" t="str">
        <f t="shared" ca="1" si="123"/>
        <v/>
      </c>
      <c r="E1114" s="74">
        <f t="shared" ca="1" si="121"/>
        <v>0</v>
      </c>
      <c r="F1114" s="76"/>
      <c r="G1114" s="75" t="str">
        <f t="shared" ca="1" si="127"/>
        <v/>
      </c>
      <c r="H1114" s="75" t="str">
        <f t="shared" ca="1" si="124"/>
        <v/>
      </c>
      <c r="I1114" s="75" t="str">
        <f t="shared" ca="1" si="125"/>
        <v/>
      </c>
    </row>
    <row r="1115" spans="2:9" ht="15.75" thickBot="1" x14ac:dyDescent="0.3">
      <c r="B1115" s="72" t="str">
        <f t="shared" ca="1" si="122"/>
        <v/>
      </c>
      <c r="C1115" s="73" t="str">
        <f t="shared" ca="1" si="126"/>
        <v/>
      </c>
      <c r="D1115" s="76" t="str">
        <f t="shared" ca="1" si="123"/>
        <v/>
      </c>
      <c r="E1115" s="74">
        <f t="shared" ca="1" si="121"/>
        <v>0</v>
      </c>
      <c r="F1115" s="76"/>
      <c r="G1115" s="75" t="str">
        <f t="shared" ca="1" si="127"/>
        <v/>
      </c>
      <c r="H1115" s="75" t="str">
        <f t="shared" ca="1" si="124"/>
        <v/>
      </c>
      <c r="I1115" s="75" t="str">
        <f t="shared" ca="1" si="125"/>
        <v/>
      </c>
    </row>
    <row r="1116" spans="2:9" ht="15.75" thickBot="1" x14ac:dyDescent="0.3">
      <c r="B1116" s="72" t="str">
        <f t="shared" ca="1" si="122"/>
        <v/>
      </c>
      <c r="C1116" s="73" t="str">
        <f t="shared" ca="1" si="126"/>
        <v/>
      </c>
      <c r="D1116" s="76" t="str">
        <f t="shared" ca="1" si="123"/>
        <v/>
      </c>
      <c r="E1116" s="74">
        <f t="shared" ca="1" si="121"/>
        <v>0</v>
      </c>
      <c r="F1116" s="76"/>
      <c r="G1116" s="75" t="str">
        <f t="shared" ca="1" si="127"/>
        <v/>
      </c>
      <c r="H1116" s="75" t="str">
        <f t="shared" ca="1" si="124"/>
        <v/>
      </c>
      <c r="I1116" s="75" t="str">
        <f t="shared" ca="1" si="125"/>
        <v/>
      </c>
    </row>
    <row r="1117" spans="2:9" ht="15.75" thickBot="1" x14ac:dyDescent="0.3">
      <c r="B1117" s="72" t="str">
        <f t="shared" ca="1" si="122"/>
        <v/>
      </c>
      <c r="C1117" s="73" t="str">
        <f t="shared" ca="1" si="126"/>
        <v/>
      </c>
      <c r="D1117" s="76" t="str">
        <f t="shared" ca="1" si="123"/>
        <v/>
      </c>
      <c r="E1117" s="74">
        <f t="shared" ca="1" si="121"/>
        <v>0</v>
      </c>
      <c r="F1117" s="76"/>
      <c r="G1117" s="75" t="str">
        <f t="shared" ca="1" si="127"/>
        <v/>
      </c>
      <c r="H1117" s="75" t="str">
        <f t="shared" ca="1" si="124"/>
        <v/>
      </c>
      <c r="I1117" s="75" t="str">
        <f t="shared" ca="1" si="125"/>
        <v/>
      </c>
    </row>
    <row r="1118" spans="2:9" ht="15.75" thickBot="1" x14ac:dyDescent="0.3">
      <c r="B1118" s="72" t="str">
        <f t="shared" ca="1" si="122"/>
        <v/>
      </c>
      <c r="C1118" s="73" t="str">
        <f t="shared" ca="1" si="126"/>
        <v/>
      </c>
      <c r="D1118" s="76" t="str">
        <f t="shared" ca="1" si="123"/>
        <v/>
      </c>
      <c r="E1118" s="74">
        <f t="shared" ca="1" si="121"/>
        <v>0</v>
      </c>
      <c r="F1118" s="76"/>
      <c r="G1118" s="75" t="str">
        <f t="shared" ca="1" si="127"/>
        <v/>
      </c>
      <c r="H1118" s="75" t="str">
        <f t="shared" ca="1" si="124"/>
        <v/>
      </c>
      <c r="I1118" s="75" t="str">
        <f t="shared" ca="1" si="125"/>
        <v/>
      </c>
    </row>
    <row r="1119" spans="2:9" ht="15.75" thickBot="1" x14ac:dyDescent="0.3">
      <c r="B1119" s="72" t="str">
        <f t="shared" ca="1" si="122"/>
        <v/>
      </c>
      <c r="C1119" s="73" t="str">
        <f t="shared" ca="1" si="126"/>
        <v/>
      </c>
      <c r="D1119" s="76" t="str">
        <f t="shared" ca="1" si="123"/>
        <v/>
      </c>
      <c r="E1119" s="74">
        <f t="shared" ca="1" si="121"/>
        <v>0</v>
      </c>
      <c r="F1119" s="76"/>
      <c r="G1119" s="75" t="str">
        <f t="shared" ca="1" si="127"/>
        <v/>
      </c>
      <c r="H1119" s="75" t="str">
        <f t="shared" ca="1" si="124"/>
        <v/>
      </c>
      <c r="I1119" s="75" t="str">
        <f t="shared" ca="1" si="125"/>
        <v/>
      </c>
    </row>
    <row r="1120" spans="2:9" ht="15.75" thickBot="1" x14ac:dyDescent="0.3">
      <c r="B1120" s="72" t="str">
        <f t="shared" ca="1" si="122"/>
        <v/>
      </c>
      <c r="C1120" s="73" t="str">
        <f t="shared" ca="1" si="126"/>
        <v/>
      </c>
      <c r="D1120" s="76" t="str">
        <f t="shared" ca="1" si="123"/>
        <v/>
      </c>
      <c r="E1120" s="74">
        <f t="shared" ca="1" si="121"/>
        <v>0</v>
      </c>
      <c r="F1120" s="76"/>
      <c r="G1120" s="75" t="str">
        <f t="shared" ca="1" si="127"/>
        <v/>
      </c>
      <c r="H1120" s="75" t="str">
        <f t="shared" ca="1" si="124"/>
        <v/>
      </c>
      <c r="I1120" s="75" t="str">
        <f t="shared" ca="1" si="125"/>
        <v/>
      </c>
    </row>
    <row r="1121" spans="2:9" ht="15.75" thickBot="1" x14ac:dyDescent="0.3">
      <c r="B1121" s="72" t="str">
        <f t="shared" ca="1" si="122"/>
        <v/>
      </c>
      <c r="C1121" s="73" t="str">
        <f t="shared" ca="1" si="126"/>
        <v/>
      </c>
      <c r="D1121" s="76" t="str">
        <f t="shared" ca="1" si="123"/>
        <v/>
      </c>
      <c r="E1121" s="74">
        <f t="shared" ca="1" si="121"/>
        <v>0</v>
      </c>
      <c r="F1121" s="76"/>
      <c r="G1121" s="75" t="str">
        <f t="shared" ca="1" si="127"/>
        <v/>
      </c>
      <c r="H1121" s="75" t="str">
        <f t="shared" ca="1" si="124"/>
        <v/>
      </c>
      <c r="I1121" s="75" t="str">
        <f t="shared" ca="1" si="125"/>
        <v/>
      </c>
    </row>
    <row r="1122" spans="2:9" ht="15.75" thickBot="1" x14ac:dyDescent="0.3">
      <c r="B1122" s="72" t="str">
        <f t="shared" ca="1" si="122"/>
        <v/>
      </c>
      <c r="C1122" s="73" t="str">
        <f t="shared" ca="1" si="126"/>
        <v/>
      </c>
      <c r="D1122" s="76" t="str">
        <f t="shared" ca="1" si="123"/>
        <v/>
      </c>
      <c r="E1122" s="74">
        <f t="shared" ca="1" si="121"/>
        <v>0</v>
      </c>
      <c r="F1122" s="76"/>
      <c r="G1122" s="75" t="str">
        <f t="shared" ca="1" si="127"/>
        <v/>
      </c>
      <c r="H1122" s="75" t="str">
        <f t="shared" ca="1" si="124"/>
        <v/>
      </c>
      <c r="I1122" s="75" t="str">
        <f t="shared" ca="1" si="125"/>
        <v/>
      </c>
    </row>
    <row r="1123" spans="2:9" ht="15.75" thickBot="1" x14ac:dyDescent="0.3">
      <c r="B1123" s="72" t="str">
        <f t="shared" ca="1" si="122"/>
        <v/>
      </c>
      <c r="C1123" s="73" t="str">
        <f t="shared" ca="1" si="126"/>
        <v/>
      </c>
      <c r="D1123" s="76" t="str">
        <f t="shared" ca="1" si="123"/>
        <v/>
      </c>
      <c r="E1123" s="74">
        <f t="shared" ca="1" si="121"/>
        <v>0</v>
      </c>
      <c r="F1123" s="76"/>
      <c r="G1123" s="75" t="str">
        <f t="shared" ca="1" si="127"/>
        <v/>
      </c>
      <c r="H1123" s="75" t="str">
        <f t="shared" ca="1" si="124"/>
        <v/>
      </c>
      <c r="I1123" s="75" t="str">
        <f t="shared" ca="1" si="125"/>
        <v/>
      </c>
    </row>
    <row r="1124" spans="2:9" ht="15.75" thickBot="1" x14ac:dyDescent="0.3">
      <c r="B1124" s="72" t="str">
        <f t="shared" ca="1" si="122"/>
        <v/>
      </c>
      <c r="C1124" s="73" t="str">
        <f t="shared" ca="1" si="126"/>
        <v/>
      </c>
      <c r="D1124" s="76" t="str">
        <f t="shared" ca="1" si="123"/>
        <v/>
      </c>
      <c r="E1124" s="74">
        <f t="shared" ref="E1124:E1187" ca="1" si="128">IFERROR(IF(I1123-D1124&lt;$E$13,0,IF(B1124=$I$17,$E$13,IF(B1124&lt;$I$17,0,IF(MOD(B1124-$I$17,$E$18)=0,$E$13,0)))),0)</f>
        <v>0</v>
      </c>
      <c r="F1124" s="76"/>
      <c r="G1124" s="75" t="str">
        <f t="shared" ca="1" si="127"/>
        <v/>
      </c>
      <c r="H1124" s="75" t="str">
        <f t="shared" ca="1" si="124"/>
        <v/>
      </c>
      <c r="I1124" s="75" t="str">
        <f t="shared" ca="1" si="125"/>
        <v/>
      </c>
    </row>
    <row r="1125" spans="2:9" ht="15.75" thickBot="1" x14ac:dyDescent="0.3">
      <c r="B1125" s="72" t="str">
        <f t="shared" ca="1" si="122"/>
        <v/>
      </c>
      <c r="C1125" s="73" t="str">
        <f t="shared" ca="1" si="126"/>
        <v/>
      </c>
      <c r="D1125" s="76" t="str">
        <f t="shared" ca="1" si="123"/>
        <v/>
      </c>
      <c r="E1125" s="74">
        <f t="shared" ca="1" si="128"/>
        <v>0</v>
      </c>
      <c r="F1125" s="76"/>
      <c r="G1125" s="75" t="str">
        <f t="shared" ca="1" si="127"/>
        <v/>
      </c>
      <c r="H1125" s="75" t="str">
        <f t="shared" ca="1" si="124"/>
        <v/>
      </c>
      <c r="I1125" s="75" t="str">
        <f t="shared" ca="1" si="125"/>
        <v/>
      </c>
    </row>
    <row r="1126" spans="2:9" ht="15.75" thickBot="1" x14ac:dyDescent="0.3">
      <c r="B1126" s="72" t="str">
        <f t="shared" ca="1" si="122"/>
        <v/>
      </c>
      <c r="C1126" s="73" t="str">
        <f t="shared" ca="1" si="126"/>
        <v/>
      </c>
      <c r="D1126" s="76" t="str">
        <f t="shared" ca="1" si="123"/>
        <v/>
      </c>
      <c r="E1126" s="74">
        <f t="shared" ca="1" si="128"/>
        <v>0</v>
      </c>
      <c r="F1126" s="76"/>
      <c r="G1126" s="75" t="str">
        <f t="shared" ca="1" si="127"/>
        <v/>
      </c>
      <c r="H1126" s="75" t="str">
        <f t="shared" ca="1" si="124"/>
        <v/>
      </c>
      <c r="I1126" s="75" t="str">
        <f t="shared" ca="1" si="125"/>
        <v/>
      </c>
    </row>
    <row r="1127" spans="2:9" ht="15.75" thickBot="1" x14ac:dyDescent="0.3">
      <c r="B1127" s="72" t="str">
        <f t="shared" ca="1" si="122"/>
        <v/>
      </c>
      <c r="C1127" s="73" t="str">
        <f t="shared" ca="1" si="126"/>
        <v/>
      </c>
      <c r="D1127" s="76" t="str">
        <f t="shared" ca="1" si="123"/>
        <v/>
      </c>
      <c r="E1127" s="74">
        <f t="shared" ca="1" si="128"/>
        <v>0</v>
      </c>
      <c r="F1127" s="76"/>
      <c r="G1127" s="75" t="str">
        <f t="shared" ca="1" si="127"/>
        <v/>
      </c>
      <c r="H1127" s="75" t="str">
        <f t="shared" ca="1" si="124"/>
        <v/>
      </c>
      <c r="I1127" s="75" t="str">
        <f t="shared" ca="1" si="125"/>
        <v/>
      </c>
    </row>
    <row r="1128" spans="2:9" ht="15.75" thickBot="1" x14ac:dyDescent="0.3">
      <c r="B1128" s="72" t="str">
        <f t="shared" ca="1" si="122"/>
        <v/>
      </c>
      <c r="C1128" s="73" t="str">
        <f t="shared" ca="1" si="126"/>
        <v/>
      </c>
      <c r="D1128" s="76" t="str">
        <f t="shared" ca="1" si="123"/>
        <v/>
      </c>
      <c r="E1128" s="74">
        <f t="shared" ca="1" si="128"/>
        <v>0</v>
      </c>
      <c r="F1128" s="76"/>
      <c r="G1128" s="75" t="str">
        <f t="shared" ca="1" si="127"/>
        <v/>
      </c>
      <c r="H1128" s="75" t="str">
        <f t="shared" ca="1" si="124"/>
        <v/>
      </c>
      <c r="I1128" s="75" t="str">
        <f t="shared" ca="1" si="125"/>
        <v/>
      </c>
    </row>
    <row r="1129" spans="2:9" ht="15.75" thickBot="1" x14ac:dyDescent="0.3">
      <c r="B1129" s="72" t="str">
        <f t="shared" ref="B1129:B1192" ca="1" si="129">IFERROR(IF(I1128&lt;=0,"",B1128+1),"")</f>
        <v/>
      </c>
      <c r="C1129" s="73" t="str">
        <f t="shared" ca="1" si="126"/>
        <v/>
      </c>
      <c r="D1129" s="76" t="str">
        <f t="shared" ref="D1129:D1192" ca="1" si="130">IF(B1129="","",IF(I1128&lt;payment,I1128*(1+rate),payment))</f>
        <v/>
      </c>
      <c r="E1129" s="74">
        <f t="shared" ca="1" si="128"/>
        <v>0</v>
      </c>
      <c r="F1129" s="76"/>
      <c r="G1129" s="75" t="str">
        <f t="shared" ca="1" si="127"/>
        <v/>
      </c>
      <c r="H1129" s="75" t="str">
        <f t="shared" ref="H1129:H1192" ca="1" si="131">IF(B1129="","",D1129-G1129+E1129+F1129)</f>
        <v/>
      </c>
      <c r="I1129" s="75" t="str">
        <f t="shared" ref="I1129:I1192" ca="1" si="132">IFERROR(IF(H1129&lt;=0,"",I1128-H1129),"")</f>
        <v/>
      </c>
    </row>
    <row r="1130" spans="2:9" ht="15.75" thickBot="1" x14ac:dyDescent="0.3">
      <c r="B1130" s="72" t="str">
        <f t="shared" ca="1" si="129"/>
        <v/>
      </c>
      <c r="C1130" s="73" t="str">
        <f t="shared" ca="1" si="126"/>
        <v/>
      </c>
      <c r="D1130" s="76" t="str">
        <f t="shared" ca="1" si="130"/>
        <v/>
      </c>
      <c r="E1130" s="74">
        <f t="shared" ca="1" si="128"/>
        <v>0</v>
      </c>
      <c r="F1130" s="76"/>
      <c r="G1130" s="75" t="str">
        <f t="shared" ca="1" si="127"/>
        <v/>
      </c>
      <c r="H1130" s="75" t="str">
        <f t="shared" ca="1" si="131"/>
        <v/>
      </c>
      <c r="I1130" s="75" t="str">
        <f t="shared" ca="1" si="132"/>
        <v/>
      </c>
    </row>
    <row r="1131" spans="2:9" ht="15.75" thickBot="1" x14ac:dyDescent="0.3">
      <c r="B1131" s="72" t="str">
        <f t="shared" ca="1" si="129"/>
        <v/>
      </c>
      <c r="C1131" s="73" t="str">
        <f t="shared" ca="1" si="126"/>
        <v/>
      </c>
      <c r="D1131" s="76" t="str">
        <f t="shared" ca="1" si="130"/>
        <v/>
      </c>
      <c r="E1131" s="74">
        <f t="shared" ca="1" si="128"/>
        <v>0</v>
      </c>
      <c r="F1131" s="76"/>
      <c r="G1131" s="75" t="str">
        <f t="shared" ca="1" si="127"/>
        <v/>
      </c>
      <c r="H1131" s="75" t="str">
        <f t="shared" ca="1" si="131"/>
        <v/>
      </c>
      <c r="I1131" s="75" t="str">
        <f t="shared" ca="1" si="132"/>
        <v/>
      </c>
    </row>
    <row r="1132" spans="2:9" ht="15.75" thickBot="1" x14ac:dyDescent="0.3">
      <c r="B1132" s="72" t="str">
        <f t="shared" ca="1" si="129"/>
        <v/>
      </c>
      <c r="C1132" s="73" t="str">
        <f t="shared" ca="1" si="126"/>
        <v/>
      </c>
      <c r="D1132" s="76" t="str">
        <f t="shared" ca="1" si="130"/>
        <v/>
      </c>
      <c r="E1132" s="74">
        <f t="shared" ca="1" si="128"/>
        <v>0</v>
      </c>
      <c r="F1132" s="76"/>
      <c r="G1132" s="75" t="str">
        <f t="shared" ca="1" si="127"/>
        <v/>
      </c>
      <c r="H1132" s="75" t="str">
        <f t="shared" ca="1" si="131"/>
        <v/>
      </c>
      <c r="I1132" s="75" t="str">
        <f t="shared" ca="1" si="132"/>
        <v/>
      </c>
    </row>
    <row r="1133" spans="2:9" ht="15.75" thickBot="1" x14ac:dyDescent="0.3">
      <c r="B1133" s="72" t="str">
        <f t="shared" ca="1" si="129"/>
        <v/>
      </c>
      <c r="C1133" s="73" t="str">
        <f t="shared" ca="1" si="126"/>
        <v/>
      </c>
      <c r="D1133" s="76" t="str">
        <f t="shared" ca="1" si="130"/>
        <v/>
      </c>
      <c r="E1133" s="74">
        <f t="shared" ca="1" si="128"/>
        <v>0</v>
      </c>
      <c r="F1133" s="76"/>
      <c r="G1133" s="75" t="str">
        <f t="shared" ca="1" si="127"/>
        <v/>
      </c>
      <c r="H1133" s="75" t="str">
        <f t="shared" ca="1" si="131"/>
        <v/>
      </c>
      <c r="I1133" s="75" t="str">
        <f t="shared" ca="1" si="132"/>
        <v/>
      </c>
    </row>
    <row r="1134" spans="2:9" ht="15.75" thickBot="1" x14ac:dyDescent="0.3">
      <c r="B1134" s="72" t="str">
        <f t="shared" ca="1" si="129"/>
        <v/>
      </c>
      <c r="C1134" s="73" t="str">
        <f t="shared" ca="1" si="126"/>
        <v/>
      </c>
      <c r="D1134" s="76" t="str">
        <f t="shared" ca="1" si="130"/>
        <v/>
      </c>
      <c r="E1134" s="74">
        <f t="shared" ca="1" si="128"/>
        <v>0</v>
      </c>
      <c r="F1134" s="76"/>
      <c r="G1134" s="75" t="str">
        <f t="shared" ca="1" si="127"/>
        <v/>
      </c>
      <c r="H1134" s="75" t="str">
        <f t="shared" ca="1" si="131"/>
        <v/>
      </c>
      <c r="I1134" s="75" t="str">
        <f t="shared" ca="1" si="132"/>
        <v/>
      </c>
    </row>
    <row r="1135" spans="2:9" ht="15.75" thickBot="1" x14ac:dyDescent="0.3">
      <c r="B1135" s="72" t="str">
        <f t="shared" ca="1" si="129"/>
        <v/>
      </c>
      <c r="C1135" s="73" t="str">
        <f t="shared" ca="1" si="126"/>
        <v/>
      </c>
      <c r="D1135" s="76" t="str">
        <f t="shared" ca="1" si="130"/>
        <v/>
      </c>
      <c r="E1135" s="74">
        <f t="shared" ca="1" si="128"/>
        <v>0</v>
      </c>
      <c r="F1135" s="76"/>
      <c r="G1135" s="75" t="str">
        <f t="shared" ca="1" si="127"/>
        <v/>
      </c>
      <c r="H1135" s="75" t="str">
        <f t="shared" ca="1" si="131"/>
        <v/>
      </c>
      <c r="I1135" s="75" t="str">
        <f t="shared" ca="1" si="132"/>
        <v/>
      </c>
    </row>
    <row r="1136" spans="2:9" ht="15.75" thickBot="1" x14ac:dyDescent="0.3">
      <c r="B1136" s="72" t="str">
        <f t="shared" ca="1" si="129"/>
        <v/>
      </c>
      <c r="C1136" s="73" t="str">
        <f t="shared" ca="1" si="126"/>
        <v/>
      </c>
      <c r="D1136" s="76" t="str">
        <f t="shared" ca="1" si="130"/>
        <v/>
      </c>
      <c r="E1136" s="74">
        <f t="shared" ca="1" si="128"/>
        <v>0</v>
      </c>
      <c r="F1136" s="76"/>
      <c r="G1136" s="75" t="str">
        <f t="shared" ca="1" si="127"/>
        <v/>
      </c>
      <c r="H1136" s="75" t="str">
        <f t="shared" ca="1" si="131"/>
        <v/>
      </c>
      <c r="I1136" s="75" t="str">
        <f t="shared" ca="1" si="132"/>
        <v/>
      </c>
    </row>
    <row r="1137" spans="2:9" ht="15.75" thickBot="1" x14ac:dyDescent="0.3">
      <c r="B1137" s="72" t="str">
        <f t="shared" ca="1" si="129"/>
        <v/>
      </c>
      <c r="C1137" s="73" t="str">
        <f t="shared" ca="1" si="126"/>
        <v/>
      </c>
      <c r="D1137" s="76" t="str">
        <f t="shared" ca="1" si="130"/>
        <v/>
      </c>
      <c r="E1137" s="74">
        <f t="shared" ca="1" si="128"/>
        <v>0</v>
      </c>
      <c r="F1137" s="76"/>
      <c r="G1137" s="75" t="str">
        <f t="shared" ca="1" si="127"/>
        <v/>
      </c>
      <c r="H1137" s="75" t="str">
        <f t="shared" ca="1" si="131"/>
        <v/>
      </c>
      <c r="I1137" s="75" t="str">
        <f t="shared" ca="1" si="132"/>
        <v/>
      </c>
    </row>
    <row r="1138" spans="2:9" ht="15.75" thickBot="1" x14ac:dyDescent="0.3">
      <c r="B1138" s="72" t="str">
        <f t="shared" ca="1" si="129"/>
        <v/>
      </c>
      <c r="C1138" s="73" t="str">
        <f t="shared" ca="1" si="126"/>
        <v/>
      </c>
      <c r="D1138" s="76" t="str">
        <f t="shared" ca="1" si="130"/>
        <v/>
      </c>
      <c r="E1138" s="74">
        <f t="shared" ca="1" si="128"/>
        <v>0</v>
      </c>
      <c r="F1138" s="76"/>
      <c r="G1138" s="75" t="str">
        <f t="shared" ca="1" si="127"/>
        <v/>
      </c>
      <c r="H1138" s="75" t="str">
        <f t="shared" ca="1" si="131"/>
        <v/>
      </c>
      <c r="I1138" s="75" t="str">
        <f t="shared" ca="1" si="132"/>
        <v/>
      </c>
    </row>
    <row r="1139" spans="2:9" ht="15.75" thickBot="1" x14ac:dyDescent="0.3">
      <c r="B1139" s="72" t="str">
        <f t="shared" ca="1" si="129"/>
        <v/>
      </c>
      <c r="C1139" s="73" t="str">
        <f t="shared" ca="1" si="126"/>
        <v/>
      </c>
      <c r="D1139" s="76" t="str">
        <f t="shared" ca="1" si="130"/>
        <v/>
      </c>
      <c r="E1139" s="74">
        <f t="shared" ca="1" si="128"/>
        <v>0</v>
      </c>
      <c r="F1139" s="76"/>
      <c r="G1139" s="75" t="str">
        <f t="shared" ca="1" si="127"/>
        <v/>
      </c>
      <c r="H1139" s="75" t="str">
        <f t="shared" ca="1" si="131"/>
        <v/>
      </c>
      <c r="I1139" s="75" t="str">
        <f t="shared" ca="1" si="132"/>
        <v/>
      </c>
    </row>
    <row r="1140" spans="2:9" ht="15.75" thickBot="1" x14ac:dyDescent="0.3">
      <c r="B1140" s="72" t="str">
        <f t="shared" ca="1" si="129"/>
        <v/>
      </c>
      <c r="C1140" s="73" t="str">
        <f t="shared" ca="1" si="126"/>
        <v/>
      </c>
      <c r="D1140" s="76" t="str">
        <f t="shared" ca="1" si="130"/>
        <v/>
      </c>
      <c r="E1140" s="74">
        <f t="shared" ca="1" si="128"/>
        <v>0</v>
      </c>
      <c r="F1140" s="76"/>
      <c r="G1140" s="75" t="str">
        <f t="shared" ca="1" si="127"/>
        <v/>
      </c>
      <c r="H1140" s="75" t="str">
        <f t="shared" ca="1" si="131"/>
        <v/>
      </c>
      <c r="I1140" s="75" t="str">
        <f t="shared" ca="1" si="132"/>
        <v/>
      </c>
    </row>
    <row r="1141" spans="2:9" ht="15.75" thickBot="1" x14ac:dyDescent="0.3">
      <c r="B1141" s="72" t="str">
        <f t="shared" ca="1" si="129"/>
        <v/>
      </c>
      <c r="C1141" s="73" t="str">
        <f t="shared" ca="1" si="126"/>
        <v/>
      </c>
      <c r="D1141" s="76" t="str">
        <f t="shared" ca="1" si="130"/>
        <v/>
      </c>
      <c r="E1141" s="74">
        <f t="shared" ca="1" si="128"/>
        <v>0</v>
      </c>
      <c r="F1141" s="76"/>
      <c r="G1141" s="75" t="str">
        <f t="shared" ca="1" si="127"/>
        <v/>
      </c>
      <c r="H1141" s="75" t="str">
        <f t="shared" ca="1" si="131"/>
        <v/>
      </c>
      <c r="I1141" s="75" t="str">
        <f t="shared" ca="1" si="132"/>
        <v/>
      </c>
    </row>
    <row r="1142" spans="2:9" ht="15.75" thickBot="1" x14ac:dyDescent="0.3">
      <c r="B1142" s="72" t="str">
        <f t="shared" ca="1" si="129"/>
        <v/>
      </c>
      <c r="C1142" s="73" t="str">
        <f t="shared" ca="1" si="126"/>
        <v/>
      </c>
      <c r="D1142" s="76" t="str">
        <f t="shared" ca="1" si="130"/>
        <v/>
      </c>
      <c r="E1142" s="74">
        <f t="shared" ca="1" si="128"/>
        <v>0</v>
      </c>
      <c r="F1142" s="76"/>
      <c r="G1142" s="75" t="str">
        <f t="shared" ca="1" si="127"/>
        <v/>
      </c>
      <c r="H1142" s="75" t="str">
        <f t="shared" ca="1" si="131"/>
        <v/>
      </c>
      <c r="I1142" s="75" t="str">
        <f t="shared" ca="1" si="132"/>
        <v/>
      </c>
    </row>
    <row r="1143" spans="2:9" ht="15.75" thickBot="1" x14ac:dyDescent="0.3">
      <c r="B1143" s="72" t="str">
        <f t="shared" ca="1" si="129"/>
        <v/>
      </c>
      <c r="C1143" s="73" t="str">
        <f t="shared" ca="1" si="126"/>
        <v/>
      </c>
      <c r="D1143" s="76" t="str">
        <f t="shared" ca="1" si="130"/>
        <v/>
      </c>
      <c r="E1143" s="74">
        <f t="shared" ca="1" si="128"/>
        <v>0</v>
      </c>
      <c r="F1143" s="76"/>
      <c r="G1143" s="75" t="str">
        <f t="shared" ca="1" si="127"/>
        <v/>
      </c>
      <c r="H1143" s="75" t="str">
        <f t="shared" ca="1" si="131"/>
        <v/>
      </c>
      <c r="I1143" s="75" t="str">
        <f t="shared" ca="1" si="132"/>
        <v/>
      </c>
    </row>
    <row r="1144" spans="2:9" ht="15.75" thickBot="1" x14ac:dyDescent="0.3">
      <c r="B1144" s="72" t="str">
        <f t="shared" ca="1" si="129"/>
        <v/>
      </c>
      <c r="C1144" s="73" t="str">
        <f t="shared" ca="1" si="126"/>
        <v/>
      </c>
      <c r="D1144" s="76" t="str">
        <f t="shared" ca="1" si="130"/>
        <v/>
      </c>
      <c r="E1144" s="74">
        <f t="shared" ca="1" si="128"/>
        <v>0</v>
      </c>
      <c r="F1144" s="76"/>
      <c r="G1144" s="75" t="str">
        <f t="shared" ca="1" si="127"/>
        <v/>
      </c>
      <c r="H1144" s="75" t="str">
        <f t="shared" ca="1" si="131"/>
        <v/>
      </c>
      <c r="I1144" s="75" t="str">
        <f t="shared" ca="1" si="132"/>
        <v/>
      </c>
    </row>
    <row r="1145" spans="2:9" ht="15.75" thickBot="1" x14ac:dyDescent="0.3">
      <c r="B1145" s="72" t="str">
        <f t="shared" ca="1" si="129"/>
        <v/>
      </c>
      <c r="C1145" s="73" t="str">
        <f t="shared" ca="1" si="126"/>
        <v/>
      </c>
      <c r="D1145" s="76" t="str">
        <f t="shared" ca="1" si="130"/>
        <v/>
      </c>
      <c r="E1145" s="74">
        <f t="shared" ca="1" si="128"/>
        <v>0</v>
      </c>
      <c r="F1145" s="76"/>
      <c r="G1145" s="75" t="str">
        <f t="shared" ca="1" si="127"/>
        <v/>
      </c>
      <c r="H1145" s="75" t="str">
        <f t="shared" ca="1" si="131"/>
        <v/>
      </c>
      <c r="I1145" s="75" t="str">
        <f t="shared" ca="1" si="132"/>
        <v/>
      </c>
    </row>
    <row r="1146" spans="2:9" ht="15.75" thickBot="1" x14ac:dyDescent="0.3">
      <c r="B1146" s="72" t="str">
        <f t="shared" ca="1" si="129"/>
        <v/>
      </c>
      <c r="C1146" s="73" t="str">
        <f t="shared" ca="1" si="126"/>
        <v/>
      </c>
      <c r="D1146" s="76" t="str">
        <f t="shared" ca="1" si="130"/>
        <v/>
      </c>
      <c r="E1146" s="74">
        <f t="shared" ca="1" si="128"/>
        <v>0</v>
      </c>
      <c r="F1146" s="76"/>
      <c r="G1146" s="75" t="str">
        <f t="shared" ca="1" si="127"/>
        <v/>
      </c>
      <c r="H1146" s="75" t="str">
        <f t="shared" ca="1" si="131"/>
        <v/>
      </c>
      <c r="I1146" s="75" t="str">
        <f t="shared" ca="1" si="132"/>
        <v/>
      </c>
    </row>
    <row r="1147" spans="2:9" ht="15.75" thickBot="1" x14ac:dyDescent="0.3">
      <c r="B1147" s="72" t="str">
        <f t="shared" ca="1" si="129"/>
        <v/>
      </c>
      <c r="C1147" s="73" t="str">
        <f t="shared" ca="1" si="126"/>
        <v/>
      </c>
      <c r="D1147" s="76" t="str">
        <f t="shared" ca="1" si="130"/>
        <v/>
      </c>
      <c r="E1147" s="74">
        <f t="shared" ca="1" si="128"/>
        <v>0</v>
      </c>
      <c r="F1147" s="76"/>
      <c r="G1147" s="75" t="str">
        <f t="shared" ca="1" si="127"/>
        <v/>
      </c>
      <c r="H1147" s="75" t="str">
        <f t="shared" ca="1" si="131"/>
        <v/>
      </c>
      <c r="I1147" s="75" t="str">
        <f t="shared" ca="1" si="132"/>
        <v/>
      </c>
    </row>
    <row r="1148" spans="2:9" ht="15.75" thickBot="1" x14ac:dyDescent="0.3">
      <c r="B1148" s="72" t="str">
        <f t="shared" ca="1" si="129"/>
        <v/>
      </c>
      <c r="C1148" s="73" t="str">
        <f t="shared" ca="1" si="126"/>
        <v/>
      </c>
      <c r="D1148" s="76" t="str">
        <f t="shared" ca="1" si="130"/>
        <v/>
      </c>
      <c r="E1148" s="74">
        <f t="shared" ca="1" si="128"/>
        <v>0</v>
      </c>
      <c r="F1148" s="76"/>
      <c r="G1148" s="75" t="str">
        <f t="shared" ca="1" si="127"/>
        <v/>
      </c>
      <c r="H1148" s="75" t="str">
        <f t="shared" ca="1" si="131"/>
        <v/>
      </c>
      <c r="I1148" s="75" t="str">
        <f t="shared" ca="1" si="132"/>
        <v/>
      </c>
    </row>
    <row r="1149" spans="2:9" ht="15.75" thickBot="1" x14ac:dyDescent="0.3">
      <c r="B1149" s="72" t="str">
        <f t="shared" ca="1" si="129"/>
        <v/>
      </c>
      <c r="C1149" s="73" t="str">
        <f t="shared" ca="1" si="126"/>
        <v/>
      </c>
      <c r="D1149" s="76" t="str">
        <f t="shared" ca="1" si="130"/>
        <v/>
      </c>
      <c r="E1149" s="74">
        <f t="shared" ca="1" si="128"/>
        <v>0</v>
      </c>
      <c r="F1149" s="76"/>
      <c r="G1149" s="75" t="str">
        <f t="shared" ca="1" si="127"/>
        <v/>
      </c>
      <c r="H1149" s="75" t="str">
        <f t="shared" ca="1" si="131"/>
        <v/>
      </c>
      <c r="I1149" s="75" t="str">
        <f t="shared" ca="1" si="132"/>
        <v/>
      </c>
    </row>
    <row r="1150" spans="2:9" ht="15.75" thickBot="1" x14ac:dyDescent="0.3">
      <c r="B1150" s="72" t="str">
        <f t="shared" ca="1" si="129"/>
        <v/>
      </c>
      <c r="C1150" s="73" t="str">
        <f t="shared" ca="1" si="126"/>
        <v/>
      </c>
      <c r="D1150" s="76" t="str">
        <f t="shared" ca="1" si="130"/>
        <v/>
      </c>
      <c r="E1150" s="74">
        <f t="shared" ca="1" si="128"/>
        <v>0</v>
      </c>
      <c r="F1150" s="76"/>
      <c r="G1150" s="75" t="str">
        <f t="shared" ca="1" si="127"/>
        <v/>
      </c>
      <c r="H1150" s="75" t="str">
        <f t="shared" ca="1" si="131"/>
        <v/>
      </c>
      <c r="I1150" s="75" t="str">
        <f t="shared" ca="1" si="132"/>
        <v/>
      </c>
    </row>
    <row r="1151" spans="2:9" ht="15.75" thickBot="1" x14ac:dyDescent="0.3">
      <c r="B1151" s="72" t="str">
        <f t="shared" ca="1" si="129"/>
        <v/>
      </c>
      <c r="C1151" s="73" t="str">
        <f t="shared" ca="1" si="126"/>
        <v/>
      </c>
      <c r="D1151" s="76" t="str">
        <f t="shared" ca="1" si="130"/>
        <v/>
      </c>
      <c r="E1151" s="74">
        <f t="shared" ca="1" si="128"/>
        <v>0</v>
      </c>
      <c r="F1151" s="76"/>
      <c r="G1151" s="75" t="str">
        <f t="shared" ca="1" si="127"/>
        <v/>
      </c>
      <c r="H1151" s="75" t="str">
        <f t="shared" ca="1" si="131"/>
        <v/>
      </c>
      <c r="I1151" s="75" t="str">
        <f t="shared" ca="1" si="132"/>
        <v/>
      </c>
    </row>
    <row r="1152" spans="2:9" ht="15.75" thickBot="1" x14ac:dyDescent="0.3">
      <c r="B1152" s="72" t="str">
        <f t="shared" ca="1" si="129"/>
        <v/>
      </c>
      <c r="C1152" s="73" t="str">
        <f t="shared" ca="1" si="126"/>
        <v/>
      </c>
      <c r="D1152" s="76" t="str">
        <f t="shared" ca="1" si="130"/>
        <v/>
      </c>
      <c r="E1152" s="74">
        <f t="shared" ca="1" si="128"/>
        <v>0</v>
      </c>
      <c r="F1152" s="76"/>
      <c r="G1152" s="75" t="str">
        <f t="shared" ca="1" si="127"/>
        <v/>
      </c>
      <c r="H1152" s="75" t="str">
        <f t="shared" ca="1" si="131"/>
        <v/>
      </c>
      <c r="I1152" s="75" t="str">
        <f t="shared" ca="1" si="132"/>
        <v/>
      </c>
    </row>
    <row r="1153" spans="2:9" ht="15.75" thickBot="1" x14ac:dyDescent="0.3">
      <c r="B1153" s="72" t="str">
        <f t="shared" ca="1" si="129"/>
        <v/>
      </c>
      <c r="C1153" s="73" t="str">
        <f t="shared" ca="1" si="126"/>
        <v/>
      </c>
      <c r="D1153" s="76" t="str">
        <f t="shared" ca="1" si="130"/>
        <v/>
      </c>
      <c r="E1153" s="74">
        <f t="shared" ca="1" si="128"/>
        <v>0</v>
      </c>
      <c r="F1153" s="76"/>
      <c r="G1153" s="75" t="str">
        <f t="shared" ca="1" si="127"/>
        <v/>
      </c>
      <c r="H1153" s="75" t="str">
        <f t="shared" ca="1" si="131"/>
        <v/>
      </c>
      <c r="I1153" s="75" t="str">
        <f t="shared" ca="1" si="132"/>
        <v/>
      </c>
    </row>
    <row r="1154" spans="2:9" ht="15.75" thickBot="1" x14ac:dyDescent="0.3">
      <c r="B1154" s="72" t="str">
        <f t="shared" ca="1" si="129"/>
        <v/>
      </c>
      <c r="C1154" s="73" t="str">
        <f t="shared" ca="1" si="126"/>
        <v/>
      </c>
      <c r="D1154" s="76" t="str">
        <f t="shared" ca="1" si="130"/>
        <v/>
      </c>
      <c r="E1154" s="74">
        <f t="shared" ca="1" si="128"/>
        <v>0</v>
      </c>
      <c r="F1154" s="76"/>
      <c r="G1154" s="75" t="str">
        <f t="shared" ca="1" si="127"/>
        <v/>
      </c>
      <c r="H1154" s="75" t="str">
        <f t="shared" ca="1" si="131"/>
        <v/>
      </c>
      <c r="I1154" s="75" t="str">
        <f t="shared" ca="1" si="132"/>
        <v/>
      </c>
    </row>
    <row r="1155" spans="2:9" ht="15.75" thickBot="1" x14ac:dyDescent="0.3">
      <c r="B1155" s="72" t="str">
        <f t="shared" ca="1" si="129"/>
        <v/>
      </c>
      <c r="C1155" s="73" t="str">
        <f t="shared" ca="1" si="126"/>
        <v/>
      </c>
      <c r="D1155" s="76" t="str">
        <f t="shared" ca="1" si="130"/>
        <v/>
      </c>
      <c r="E1155" s="74">
        <f t="shared" ca="1" si="128"/>
        <v>0</v>
      </c>
      <c r="F1155" s="76"/>
      <c r="G1155" s="75" t="str">
        <f t="shared" ca="1" si="127"/>
        <v/>
      </c>
      <c r="H1155" s="75" t="str">
        <f t="shared" ca="1" si="131"/>
        <v/>
      </c>
      <c r="I1155" s="75" t="str">
        <f t="shared" ca="1" si="132"/>
        <v/>
      </c>
    </row>
    <row r="1156" spans="2:9" ht="15.75" thickBot="1" x14ac:dyDescent="0.3">
      <c r="B1156" s="72" t="str">
        <f t="shared" ca="1" si="129"/>
        <v/>
      </c>
      <c r="C1156" s="73" t="str">
        <f t="shared" ca="1" si="126"/>
        <v/>
      </c>
      <c r="D1156" s="76" t="str">
        <f t="shared" ca="1" si="130"/>
        <v/>
      </c>
      <c r="E1156" s="74">
        <f t="shared" ca="1" si="128"/>
        <v>0</v>
      </c>
      <c r="F1156" s="76"/>
      <c r="G1156" s="75" t="str">
        <f t="shared" ca="1" si="127"/>
        <v/>
      </c>
      <c r="H1156" s="75" t="str">
        <f t="shared" ca="1" si="131"/>
        <v/>
      </c>
      <c r="I1156" s="75" t="str">
        <f t="shared" ca="1" si="132"/>
        <v/>
      </c>
    </row>
    <row r="1157" spans="2:9" ht="15.75" thickBot="1" x14ac:dyDescent="0.3">
      <c r="B1157" s="72" t="str">
        <f t="shared" ca="1" si="129"/>
        <v/>
      </c>
      <c r="C1157" s="73" t="str">
        <f t="shared" ca="1" si="126"/>
        <v/>
      </c>
      <c r="D1157" s="76" t="str">
        <f t="shared" ca="1" si="130"/>
        <v/>
      </c>
      <c r="E1157" s="74">
        <f t="shared" ca="1" si="128"/>
        <v>0</v>
      </c>
      <c r="F1157" s="76"/>
      <c r="G1157" s="75" t="str">
        <f t="shared" ca="1" si="127"/>
        <v/>
      </c>
      <c r="H1157" s="75" t="str">
        <f t="shared" ca="1" si="131"/>
        <v/>
      </c>
      <c r="I1157" s="75" t="str">
        <f t="shared" ca="1" si="132"/>
        <v/>
      </c>
    </row>
    <row r="1158" spans="2:9" ht="15.75" thickBot="1" x14ac:dyDescent="0.3">
      <c r="B1158" s="72" t="str">
        <f t="shared" ca="1" si="129"/>
        <v/>
      </c>
      <c r="C1158" s="73" t="str">
        <f t="shared" ca="1" si="126"/>
        <v/>
      </c>
      <c r="D1158" s="76" t="str">
        <f t="shared" ca="1" si="130"/>
        <v/>
      </c>
      <c r="E1158" s="74">
        <f t="shared" ca="1" si="128"/>
        <v>0</v>
      </c>
      <c r="F1158" s="76"/>
      <c r="G1158" s="75" t="str">
        <f t="shared" ca="1" si="127"/>
        <v/>
      </c>
      <c r="H1158" s="75" t="str">
        <f t="shared" ca="1" si="131"/>
        <v/>
      </c>
      <c r="I1158" s="75" t="str">
        <f t="shared" ca="1" si="132"/>
        <v/>
      </c>
    </row>
    <row r="1159" spans="2:9" ht="15.75" thickBot="1" x14ac:dyDescent="0.3">
      <c r="B1159" s="72" t="str">
        <f t="shared" ca="1" si="129"/>
        <v/>
      </c>
      <c r="C1159" s="73" t="str">
        <f t="shared" ca="1" si="126"/>
        <v/>
      </c>
      <c r="D1159" s="76" t="str">
        <f t="shared" ca="1" si="130"/>
        <v/>
      </c>
      <c r="E1159" s="74">
        <f t="shared" ca="1" si="128"/>
        <v>0</v>
      </c>
      <c r="F1159" s="76"/>
      <c r="G1159" s="75" t="str">
        <f t="shared" ca="1" si="127"/>
        <v/>
      </c>
      <c r="H1159" s="75" t="str">
        <f t="shared" ca="1" si="131"/>
        <v/>
      </c>
      <c r="I1159" s="75" t="str">
        <f t="shared" ca="1" si="132"/>
        <v/>
      </c>
    </row>
    <row r="1160" spans="2:9" ht="15.75" thickBot="1" x14ac:dyDescent="0.3">
      <c r="B1160" s="72" t="str">
        <f t="shared" ca="1" si="129"/>
        <v/>
      </c>
      <c r="C1160" s="73" t="str">
        <f t="shared" ca="1" si="126"/>
        <v/>
      </c>
      <c r="D1160" s="76" t="str">
        <f t="shared" ca="1" si="130"/>
        <v/>
      </c>
      <c r="E1160" s="74">
        <f t="shared" ca="1" si="128"/>
        <v>0</v>
      </c>
      <c r="F1160" s="76"/>
      <c r="G1160" s="75" t="str">
        <f t="shared" ca="1" si="127"/>
        <v/>
      </c>
      <c r="H1160" s="75" t="str">
        <f t="shared" ca="1" si="131"/>
        <v/>
      </c>
      <c r="I1160" s="75" t="str">
        <f t="shared" ca="1" si="132"/>
        <v/>
      </c>
    </row>
    <row r="1161" spans="2:9" ht="15.75" thickBot="1" x14ac:dyDescent="0.3">
      <c r="B1161" s="72" t="str">
        <f t="shared" ca="1" si="129"/>
        <v/>
      </c>
      <c r="C1161" s="73" t="str">
        <f t="shared" ca="1" si="126"/>
        <v/>
      </c>
      <c r="D1161" s="76" t="str">
        <f t="shared" ca="1" si="130"/>
        <v/>
      </c>
      <c r="E1161" s="74">
        <f t="shared" ca="1" si="128"/>
        <v>0</v>
      </c>
      <c r="F1161" s="76"/>
      <c r="G1161" s="75" t="str">
        <f t="shared" ca="1" si="127"/>
        <v/>
      </c>
      <c r="H1161" s="75" t="str">
        <f t="shared" ca="1" si="131"/>
        <v/>
      </c>
      <c r="I1161" s="75" t="str">
        <f t="shared" ca="1" si="132"/>
        <v/>
      </c>
    </row>
    <row r="1162" spans="2:9" ht="15.75" thickBot="1" x14ac:dyDescent="0.3">
      <c r="B1162" s="72" t="str">
        <f t="shared" ca="1" si="129"/>
        <v/>
      </c>
      <c r="C1162" s="73" t="str">
        <f t="shared" ca="1" si="126"/>
        <v/>
      </c>
      <c r="D1162" s="76" t="str">
        <f t="shared" ca="1" si="130"/>
        <v/>
      </c>
      <c r="E1162" s="74">
        <f t="shared" ca="1" si="128"/>
        <v>0</v>
      </c>
      <c r="F1162" s="76"/>
      <c r="G1162" s="75" t="str">
        <f t="shared" ca="1" si="127"/>
        <v/>
      </c>
      <c r="H1162" s="75" t="str">
        <f t="shared" ca="1" si="131"/>
        <v/>
      </c>
      <c r="I1162" s="75" t="str">
        <f t="shared" ca="1" si="132"/>
        <v/>
      </c>
    </row>
    <row r="1163" spans="2:9" ht="15.75" thickBot="1" x14ac:dyDescent="0.3">
      <c r="B1163" s="72" t="str">
        <f t="shared" ca="1" si="129"/>
        <v/>
      </c>
      <c r="C1163" s="73" t="str">
        <f t="shared" ca="1" si="126"/>
        <v/>
      </c>
      <c r="D1163" s="76" t="str">
        <f t="shared" ca="1" si="130"/>
        <v/>
      </c>
      <c r="E1163" s="74">
        <f t="shared" ca="1" si="128"/>
        <v>0</v>
      </c>
      <c r="F1163" s="76"/>
      <c r="G1163" s="75" t="str">
        <f t="shared" ca="1" si="127"/>
        <v/>
      </c>
      <c r="H1163" s="75" t="str">
        <f t="shared" ca="1" si="131"/>
        <v/>
      </c>
      <c r="I1163" s="75" t="str">
        <f t="shared" ca="1" si="132"/>
        <v/>
      </c>
    </row>
    <row r="1164" spans="2:9" ht="15.75" thickBot="1" x14ac:dyDescent="0.3">
      <c r="B1164" s="72" t="str">
        <f t="shared" ca="1" si="129"/>
        <v/>
      </c>
      <c r="C1164" s="73" t="str">
        <f t="shared" ca="1" si="126"/>
        <v/>
      </c>
      <c r="D1164" s="76" t="str">
        <f t="shared" ca="1" si="130"/>
        <v/>
      </c>
      <c r="E1164" s="74">
        <f t="shared" ca="1" si="128"/>
        <v>0</v>
      </c>
      <c r="F1164" s="76"/>
      <c r="G1164" s="75" t="str">
        <f t="shared" ca="1" si="127"/>
        <v/>
      </c>
      <c r="H1164" s="75" t="str">
        <f t="shared" ca="1" si="131"/>
        <v/>
      </c>
      <c r="I1164" s="75" t="str">
        <f t="shared" ca="1" si="132"/>
        <v/>
      </c>
    </row>
    <row r="1165" spans="2:9" ht="15.75" thickBot="1" x14ac:dyDescent="0.3">
      <c r="B1165" s="72" t="str">
        <f t="shared" ca="1" si="129"/>
        <v/>
      </c>
      <c r="C1165" s="73" t="str">
        <f t="shared" ca="1" si="126"/>
        <v/>
      </c>
      <c r="D1165" s="76" t="str">
        <f t="shared" ca="1" si="130"/>
        <v/>
      </c>
      <c r="E1165" s="74">
        <f t="shared" ca="1" si="128"/>
        <v>0</v>
      </c>
      <c r="F1165" s="76"/>
      <c r="G1165" s="75" t="str">
        <f t="shared" ca="1" si="127"/>
        <v/>
      </c>
      <c r="H1165" s="75" t="str">
        <f t="shared" ca="1" si="131"/>
        <v/>
      </c>
      <c r="I1165" s="75" t="str">
        <f t="shared" ca="1" si="132"/>
        <v/>
      </c>
    </row>
    <row r="1166" spans="2:9" ht="15.75" thickBot="1" x14ac:dyDescent="0.3">
      <c r="B1166" s="72" t="str">
        <f t="shared" ca="1" si="129"/>
        <v/>
      </c>
      <c r="C1166" s="73" t="str">
        <f t="shared" ca="1" si="126"/>
        <v/>
      </c>
      <c r="D1166" s="76" t="str">
        <f t="shared" ca="1" si="130"/>
        <v/>
      </c>
      <c r="E1166" s="74">
        <f t="shared" ca="1" si="128"/>
        <v>0</v>
      </c>
      <c r="F1166" s="76"/>
      <c r="G1166" s="75" t="str">
        <f t="shared" ca="1" si="127"/>
        <v/>
      </c>
      <c r="H1166" s="75" t="str">
        <f t="shared" ca="1" si="131"/>
        <v/>
      </c>
      <c r="I1166" s="75" t="str">
        <f t="shared" ca="1" si="132"/>
        <v/>
      </c>
    </row>
    <row r="1167" spans="2:9" ht="15.75" thickBot="1" x14ac:dyDescent="0.3">
      <c r="B1167" s="72" t="str">
        <f t="shared" ca="1" si="129"/>
        <v/>
      </c>
      <c r="C1167" s="73" t="str">
        <f t="shared" ca="1" si="126"/>
        <v/>
      </c>
      <c r="D1167" s="76" t="str">
        <f t="shared" ca="1" si="130"/>
        <v/>
      </c>
      <c r="E1167" s="74">
        <f t="shared" ca="1" si="128"/>
        <v>0</v>
      </c>
      <c r="F1167" s="76"/>
      <c r="G1167" s="75" t="str">
        <f t="shared" ca="1" si="127"/>
        <v/>
      </c>
      <c r="H1167" s="75" t="str">
        <f t="shared" ca="1" si="131"/>
        <v/>
      </c>
      <c r="I1167" s="75" t="str">
        <f t="shared" ca="1" si="132"/>
        <v/>
      </c>
    </row>
    <row r="1168" spans="2:9" ht="15.75" thickBot="1" x14ac:dyDescent="0.3">
      <c r="B1168" s="72" t="str">
        <f t="shared" ca="1" si="129"/>
        <v/>
      </c>
      <c r="C1168" s="73" t="str">
        <f t="shared" ca="1" si="126"/>
        <v/>
      </c>
      <c r="D1168" s="76" t="str">
        <f t="shared" ca="1" si="130"/>
        <v/>
      </c>
      <c r="E1168" s="74">
        <f t="shared" ca="1" si="128"/>
        <v>0</v>
      </c>
      <c r="F1168" s="76"/>
      <c r="G1168" s="75" t="str">
        <f t="shared" ca="1" si="127"/>
        <v/>
      </c>
      <c r="H1168" s="75" t="str">
        <f t="shared" ca="1" si="131"/>
        <v/>
      </c>
      <c r="I1168" s="75" t="str">
        <f t="shared" ca="1" si="132"/>
        <v/>
      </c>
    </row>
    <row r="1169" spans="2:9" ht="15.75" thickBot="1" x14ac:dyDescent="0.3">
      <c r="B1169" s="72" t="str">
        <f t="shared" ca="1" si="129"/>
        <v/>
      </c>
      <c r="C1169" s="73" t="str">
        <f t="shared" ca="1" si="126"/>
        <v/>
      </c>
      <c r="D1169" s="76" t="str">
        <f t="shared" ca="1" si="130"/>
        <v/>
      </c>
      <c r="E1169" s="74">
        <f t="shared" ca="1" si="128"/>
        <v>0</v>
      </c>
      <c r="F1169" s="76"/>
      <c r="G1169" s="75" t="str">
        <f t="shared" ca="1" si="127"/>
        <v/>
      </c>
      <c r="H1169" s="75" t="str">
        <f t="shared" ca="1" si="131"/>
        <v/>
      </c>
      <c r="I1169" s="75" t="str">
        <f t="shared" ca="1" si="132"/>
        <v/>
      </c>
    </row>
    <row r="1170" spans="2:9" ht="15.75" thickBot="1" x14ac:dyDescent="0.3">
      <c r="B1170" s="72" t="str">
        <f t="shared" ca="1" si="129"/>
        <v/>
      </c>
      <c r="C1170" s="73" t="str">
        <f t="shared" ca="1" si="126"/>
        <v/>
      </c>
      <c r="D1170" s="76" t="str">
        <f t="shared" ca="1" si="130"/>
        <v/>
      </c>
      <c r="E1170" s="74">
        <f t="shared" ca="1" si="128"/>
        <v>0</v>
      </c>
      <c r="F1170" s="76"/>
      <c r="G1170" s="75" t="str">
        <f t="shared" ca="1" si="127"/>
        <v/>
      </c>
      <c r="H1170" s="75" t="str">
        <f t="shared" ca="1" si="131"/>
        <v/>
      </c>
      <c r="I1170" s="75" t="str">
        <f t="shared" ca="1" si="132"/>
        <v/>
      </c>
    </row>
    <row r="1171" spans="2:9" ht="15.75" thickBot="1" x14ac:dyDescent="0.3">
      <c r="B1171" s="72" t="str">
        <f t="shared" ca="1" si="129"/>
        <v/>
      </c>
      <c r="C1171" s="73" t="str">
        <f t="shared" ca="1" si="126"/>
        <v/>
      </c>
      <c r="D1171" s="76" t="str">
        <f t="shared" ca="1" si="130"/>
        <v/>
      </c>
      <c r="E1171" s="74">
        <f t="shared" ca="1" si="128"/>
        <v>0</v>
      </c>
      <c r="F1171" s="76"/>
      <c r="G1171" s="75" t="str">
        <f t="shared" ca="1" si="127"/>
        <v/>
      </c>
      <c r="H1171" s="75" t="str">
        <f t="shared" ca="1" si="131"/>
        <v/>
      </c>
      <c r="I1171" s="75" t="str">
        <f t="shared" ca="1" si="132"/>
        <v/>
      </c>
    </row>
    <row r="1172" spans="2:9" ht="15.75" thickBot="1" x14ac:dyDescent="0.3">
      <c r="B1172" s="72" t="str">
        <f t="shared" ca="1" si="129"/>
        <v/>
      </c>
      <c r="C1172" s="73" t="str">
        <f t="shared" ca="1" si="126"/>
        <v/>
      </c>
      <c r="D1172" s="76" t="str">
        <f t="shared" ca="1" si="130"/>
        <v/>
      </c>
      <c r="E1172" s="74">
        <f t="shared" ca="1" si="128"/>
        <v>0</v>
      </c>
      <c r="F1172" s="76"/>
      <c r="G1172" s="75" t="str">
        <f t="shared" ca="1" si="127"/>
        <v/>
      </c>
      <c r="H1172" s="75" t="str">
        <f t="shared" ca="1" si="131"/>
        <v/>
      </c>
      <c r="I1172" s="75" t="str">
        <f t="shared" ca="1" si="132"/>
        <v/>
      </c>
    </row>
    <row r="1173" spans="2:9" ht="15.75" thickBot="1" x14ac:dyDescent="0.3">
      <c r="B1173" s="72" t="str">
        <f t="shared" ca="1" si="129"/>
        <v/>
      </c>
      <c r="C1173" s="73" t="str">
        <f t="shared" ca="1" si="126"/>
        <v/>
      </c>
      <c r="D1173" s="76" t="str">
        <f t="shared" ca="1" si="130"/>
        <v/>
      </c>
      <c r="E1173" s="74">
        <f t="shared" ca="1" si="128"/>
        <v>0</v>
      </c>
      <c r="F1173" s="76"/>
      <c r="G1173" s="75" t="str">
        <f t="shared" ca="1" si="127"/>
        <v/>
      </c>
      <c r="H1173" s="75" t="str">
        <f t="shared" ca="1" si="131"/>
        <v/>
      </c>
      <c r="I1173" s="75" t="str">
        <f t="shared" ca="1" si="132"/>
        <v/>
      </c>
    </row>
    <row r="1174" spans="2:9" ht="15.75" thickBot="1" x14ac:dyDescent="0.3">
      <c r="B1174" s="72" t="str">
        <f t="shared" ca="1" si="129"/>
        <v/>
      </c>
      <c r="C1174" s="73" t="str">
        <f t="shared" ca="1" si="126"/>
        <v/>
      </c>
      <c r="D1174" s="76" t="str">
        <f t="shared" ca="1" si="130"/>
        <v/>
      </c>
      <c r="E1174" s="74">
        <f t="shared" ca="1" si="128"/>
        <v>0</v>
      </c>
      <c r="F1174" s="76"/>
      <c r="G1174" s="75" t="str">
        <f t="shared" ca="1" si="127"/>
        <v/>
      </c>
      <c r="H1174" s="75" t="str">
        <f t="shared" ca="1" si="131"/>
        <v/>
      </c>
      <c r="I1174" s="75" t="str">
        <f t="shared" ca="1" si="132"/>
        <v/>
      </c>
    </row>
    <row r="1175" spans="2:9" ht="15.75" thickBot="1" x14ac:dyDescent="0.3">
      <c r="B1175" s="72" t="str">
        <f t="shared" ca="1" si="129"/>
        <v/>
      </c>
      <c r="C1175" s="73" t="str">
        <f t="shared" ca="1" si="126"/>
        <v/>
      </c>
      <c r="D1175" s="76" t="str">
        <f t="shared" ca="1" si="130"/>
        <v/>
      </c>
      <c r="E1175" s="74">
        <f t="shared" ca="1" si="128"/>
        <v>0</v>
      </c>
      <c r="F1175" s="76"/>
      <c r="G1175" s="75" t="str">
        <f t="shared" ca="1" si="127"/>
        <v/>
      </c>
      <c r="H1175" s="75" t="str">
        <f t="shared" ca="1" si="131"/>
        <v/>
      </c>
      <c r="I1175" s="75" t="str">
        <f t="shared" ca="1" si="132"/>
        <v/>
      </c>
    </row>
    <row r="1176" spans="2:9" ht="15.75" thickBot="1" x14ac:dyDescent="0.3">
      <c r="B1176" s="72" t="str">
        <f t="shared" ca="1" si="129"/>
        <v/>
      </c>
      <c r="C1176" s="73" t="str">
        <f t="shared" ref="C1176:C1239" ca="1" si="133">IF($E$10="End of the Period",IF(B1176="","",IF(OR(payment_frequency="Weekly",payment_frequency="Bi-weekly",payment_frequency="Semi-monthly"),first_payment_date+B1176*VLOOKUP(payment_frequency,periodic_table,2,0),EDATE(first_payment_date,B1176*VLOOKUP(payment_frequency,periodic_table,2,0)))),IF(B1176="","",IF(OR(payment_frequency="Weekly",payment_frequency="Bi-weekly",payment_frequency="Semi-monthly"),first_payment_date+(B1176-1)*VLOOKUP(payment_frequency,periodic_table,2,0),EDATE(first_payment_date,(B1176-1)*VLOOKUP(payment_frequency,periodic_table,2,0)))))</f>
        <v/>
      </c>
      <c r="D1176" s="76" t="str">
        <f t="shared" ca="1" si="130"/>
        <v/>
      </c>
      <c r="E1176" s="74">
        <f t="shared" ca="1" si="128"/>
        <v>0</v>
      </c>
      <c r="F1176" s="76"/>
      <c r="G1176" s="75" t="str">
        <f t="shared" ref="G1176:G1239" ca="1" si="134">IF(AND(payment_type=1,B1176=1),0,IF(B1176="","",I1175*rate))</f>
        <v/>
      </c>
      <c r="H1176" s="75" t="str">
        <f t="shared" ca="1" si="131"/>
        <v/>
      </c>
      <c r="I1176" s="75" t="str">
        <f t="shared" ca="1" si="132"/>
        <v/>
      </c>
    </row>
    <row r="1177" spans="2:9" ht="15.75" thickBot="1" x14ac:dyDescent="0.3">
      <c r="B1177" s="72" t="str">
        <f t="shared" ca="1" si="129"/>
        <v/>
      </c>
      <c r="C1177" s="73" t="str">
        <f t="shared" ca="1" si="133"/>
        <v/>
      </c>
      <c r="D1177" s="76" t="str">
        <f t="shared" ca="1" si="130"/>
        <v/>
      </c>
      <c r="E1177" s="74">
        <f t="shared" ca="1" si="128"/>
        <v>0</v>
      </c>
      <c r="F1177" s="76"/>
      <c r="G1177" s="75" t="str">
        <f t="shared" ca="1" si="134"/>
        <v/>
      </c>
      <c r="H1177" s="75" t="str">
        <f t="shared" ca="1" si="131"/>
        <v/>
      </c>
      <c r="I1177" s="75" t="str">
        <f t="shared" ca="1" si="132"/>
        <v/>
      </c>
    </row>
    <row r="1178" spans="2:9" ht="15.75" thickBot="1" x14ac:dyDescent="0.3">
      <c r="B1178" s="72" t="str">
        <f t="shared" ca="1" si="129"/>
        <v/>
      </c>
      <c r="C1178" s="73" t="str">
        <f t="shared" ca="1" si="133"/>
        <v/>
      </c>
      <c r="D1178" s="76" t="str">
        <f t="shared" ca="1" si="130"/>
        <v/>
      </c>
      <c r="E1178" s="74">
        <f t="shared" ca="1" si="128"/>
        <v>0</v>
      </c>
      <c r="F1178" s="76"/>
      <c r="G1178" s="75" t="str">
        <f t="shared" ca="1" si="134"/>
        <v/>
      </c>
      <c r="H1178" s="75" t="str">
        <f t="shared" ca="1" si="131"/>
        <v/>
      </c>
      <c r="I1178" s="75" t="str">
        <f t="shared" ca="1" si="132"/>
        <v/>
      </c>
    </row>
    <row r="1179" spans="2:9" ht="15.75" thickBot="1" x14ac:dyDescent="0.3">
      <c r="B1179" s="72" t="str">
        <f t="shared" ca="1" si="129"/>
        <v/>
      </c>
      <c r="C1179" s="73" t="str">
        <f t="shared" ca="1" si="133"/>
        <v/>
      </c>
      <c r="D1179" s="76" t="str">
        <f t="shared" ca="1" si="130"/>
        <v/>
      </c>
      <c r="E1179" s="74">
        <f t="shared" ca="1" si="128"/>
        <v>0</v>
      </c>
      <c r="F1179" s="76"/>
      <c r="G1179" s="75" t="str">
        <f t="shared" ca="1" si="134"/>
        <v/>
      </c>
      <c r="H1179" s="75" t="str">
        <f t="shared" ca="1" si="131"/>
        <v/>
      </c>
      <c r="I1179" s="75" t="str">
        <f t="shared" ca="1" si="132"/>
        <v/>
      </c>
    </row>
    <row r="1180" spans="2:9" ht="15.75" thickBot="1" x14ac:dyDescent="0.3">
      <c r="B1180" s="72" t="str">
        <f t="shared" ca="1" si="129"/>
        <v/>
      </c>
      <c r="C1180" s="73" t="str">
        <f t="shared" ca="1" si="133"/>
        <v/>
      </c>
      <c r="D1180" s="76" t="str">
        <f t="shared" ca="1" si="130"/>
        <v/>
      </c>
      <c r="E1180" s="74">
        <f t="shared" ca="1" si="128"/>
        <v>0</v>
      </c>
      <c r="F1180" s="76"/>
      <c r="G1180" s="75" t="str">
        <f t="shared" ca="1" si="134"/>
        <v/>
      </c>
      <c r="H1180" s="75" t="str">
        <f t="shared" ca="1" si="131"/>
        <v/>
      </c>
      <c r="I1180" s="75" t="str">
        <f t="shared" ca="1" si="132"/>
        <v/>
      </c>
    </row>
    <row r="1181" spans="2:9" ht="15.75" thickBot="1" x14ac:dyDescent="0.3">
      <c r="B1181" s="72" t="str">
        <f t="shared" ca="1" si="129"/>
        <v/>
      </c>
      <c r="C1181" s="73" t="str">
        <f t="shared" ca="1" si="133"/>
        <v/>
      </c>
      <c r="D1181" s="76" t="str">
        <f t="shared" ca="1" si="130"/>
        <v/>
      </c>
      <c r="E1181" s="74">
        <f t="shared" ca="1" si="128"/>
        <v>0</v>
      </c>
      <c r="F1181" s="76"/>
      <c r="G1181" s="75" t="str">
        <f t="shared" ca="1" si="134"/>
        <v/>
      </c>
      <c r="H1181" s="75" t="str">
        <f t="shared" ca="1" si="131"/>
        <v/>
      </c>
      <c r="I1181" s="75" t="str">
        <f t="shared" ca="1" si="132"/>
        <v/>
      </c>
    </row>
    <row r="1182" spans="2:9" ht="15.75" thickBot="1" x14ac:dyDescent="0.3">
      <c r="B1182" s="72" t="str">
        <f t="shared" ca="1" si="129"/>
        <v/>
      </c>
      <c r="C1182" s="73" t="str">
        <f t="shared" ca="1" si="133"/>
        <v/>
      </c>
      <c r="D1182" s="76" t="str">
        <f t="shared" ca="1" si="130"/>
        <v/>
      </c>
      <c r="E1182" s="74">
        <f t="shared" ca="1" si="128"/>
        <v>0</v>
      </c>
      <c r="F1182" s="76"/>
      <c r="G1182" s="75" t="str">
        <f t="shared" ca="1" si="134"/>
        <v/>
      </c>
      <c r="H1182" s="75" t="str">
        <f t="shared" ca="1" si="131"/>
        <v/>
      </c>
      <c r="I1182" s="75" t="str">
        <f t="shared" ca="1" si="132"/>
        <v/>
      </c>
    </row>
    <row r="1183" spans="2:9" ht="15.75" thickBot="1" x14ac:dyDescent="0.3">
      <c r="B1183" s="72" t="str">
        <f t="shared" ca="1" si="129"/>
        <v/>
      </c>
      <c r="C1183" s="73" t="str">
        <f t="shared" ca="1" si="133"/>
        <v/>
      </c>
      <c r="D1183" s="76" t="str">
        <f t="shared" ca="1" si="130"/>
        <v/>
      </c>
      <c r="E1183" s="74">
        <f t="shared" ca="1" si="128"/>
        <v>0</v>
      </c>
      <c r="F1183" s="76"/>
      <c r="G1183" s="75" t="str">
        <f t="shared" ca="1" si="134"/>
        <v/>
      </c>
      <c r="H1183" s="75" t="str">
        <f t="shared" ca="1" si="131"/>
        <v/>
      </c>
      <c r="I1183" s="75" t="str">
        <f t="shared" ca="1" si="132"/>
        <v/>
      </c>
    </row>
    <row r="1184" spans="2:9" ht="15.75" thickBot="1" x14ac:dyDescent="0.3">
      <c r="B1184" s="72" t="str">
        <f t="shared" ca="1" si="129"/>
        <v/>
      </c>
      <c r="C1184" s="73" t="str">
        <f t="shared" ca="1" si="133"/>
        <v/>
      </c>
      <c r="D1184" s="76" t="str">
        <f t="shared" ca="1" si="130"/>
        <v/>
      </c>
      <c r="E1184" s="74">
        <f t="shared" ca="1" si="128"/>
        <v>0</v>
      </c>
      <c r="F1184" s="76"/>
      <c r="G1184" s="75" t="str">
        <f t="shared" ca="1" si="134"/>
        <v/>
      </c>
      <c r="H1184" s="75" t="str">
        <f t="shared" ca="1" si="131"/>
        <v/>
      </c>
      <c r="I1184" s="75" t="str">
        <f t="shared" ca="1" si="132"/>
        <v/>
      </c>
    </row>
    <row r="1185" spans="2:9" ht="15.75" thickBot="1" x14ac:dyDescent="0.3">
      <c r="B1185" s="72" t="str">
        <f t="shared" ca="1" si="129"/>
        <v/>
      </c>
      <c r="C1185" s="73" t="str">
        <f t="shared" ca="1" si="133"/>
        <v/>
      </c>
      <c r="D1185" s="76" t="str">
        <f t="shared" ca="1" si="130"/>
        <v/>
      </c>
      <c r="E1185" s="74">
        <f t="shared" ca="1" si="128"/>
        <v>0</v>
      </c>
      <c r="F1185" s="76"/>
      <c r="G1185" s="75" t="str">
        <f t="shared" ca="1" si="134"/>
        <v/>
      </c>
      <c r="H1185" s="75" t="str">
        <f t="shared" ca="1" si="131"/>
        <v/>
      </c>
      <c r="I1185" s="75" t="str">
        <f t="shared" ca="1" si="132"/>
        <v/>
      </c>
    </row>
    <row r="1186" spans="2:9" ht="15.75" thickBot="1" x14ac:dyDescent="0.3">
      <c r="B1186" s="72" t="str">
        <f t="shared" ca="1" si="129"/>
        <v/>
      </c>
      <c r="C1186" s="73" t="str">
        <f t="shared" ca="1" si="133"/>
        <v/>
      </c>
      <c r="D1186" s="76" t="str">
        <f t="shared" ca="1" si="130"/>
        <v/>
      </c>
      <c r="E1186" s="74">
        <f t="shared" ca="1" si="128"/>
        <v>0</v>
      </c>
      <c r="F1186" s="76"/>
      <c r="G1186" s="75" t="str">
        <f t="shared" ca="1" si="134"/>
        <v/>
      </c>
      <c r="H1186" s="75" t="str">
        <f t="shared" ca="1" si="131"/>
        <v/>
      </c>
      <c r="I1186" s="75" t="str">
        <f t="shared" ca="1" si="132"/>
        <v/>
      </c>
    </row>
    <row r="1187" spans="2:9" ht="15.75" thickBot="1" x14ac:dyDescent="0.3">
      <c r="B1187" s="72" t="str">
        <f t="shared" ca="1" si="129"/>
        <v/>
      </c>
      <c r="C1187" s="73" t="str">
        <f t="shared" ca="1" si="133"/>
        <v/>
      </c>
      <c r="D1187" s="76" t="str">
        <f t="shared" ca="1" si="130"/>
        <v/>
      </c>
      <c r="E1187" s="74">
        <f t="shared" ca="1" si="128"/>
        <v>0</v>
      </c>
      <c r="F1187" s="76"/>
      <c r="G1187" s="75" t="str">
        <f t="shared" ca="1" si="134"/>
        <v/>
      </c>
      <c r="H1187" s="75" t="str">
        <f t="shared" ca="1" si="131"/>
        <v/>
      </c>
      <c r="I1187" s="75" t="str">
        <f t="shared" ca="1" si="132"/>
        <v/>
      </c>
    </row>
    <row r="1188" spans="2:9" ht="15.75" thickBot="1" x14ac:dyDescent="0.3">
      <c r="B1188" s="72" t="str">
        <f t="shared" ca="1" si="129"/>
        <v/>
      </c>
      <c r="C1188" s="73" t="str">
        <f t="shared" ca="1" si="133"/>
        <v/>
      </c>
      <c r="D1188" s="76" t="str">
        <f t="shared" ca="1" si="130"/>
        <v/>
      </c>
      <c r="E1188" s="74">
        <f t="shared" ref="E1188:E1251" ca="1" si="135">IFERROR(IF(I1187-D1188&lt;$E$13,0,IF(B1188=$I$17,$E$13,IF(B1188&lt;$I$17,0,IF(MOD(B1188-$I$17,$E$18)=0,$E$13,0)))),0)</f>
        <v>0</v>
      </c>
      <c r="F1188" s="76"/>
      <c r="G1188" s="75" t="str">
        <f t="shared" ca="1" si="134"/>
        <v/>
      </c>
      <c r="H1188" s="75" t="str">
        <f t="shared" ca="1" si="131"/>
        <v/>
      </c>
      <c r="I1188" s="75" t="str">
        <f t="shared" ca="1" si="132"/>
        <v/>
      </c>
    </row>
    <row r="1189" spans="2:9" ht="15.75" thickBot="1" x14ac:dyDescent="0.3">
      <c r="B1189" s="72" t="str">
        <f t="shared" ca="1" si="129"/>
        <v/>
      </c>
      <c r="C1189" s="73" t="str">
        <f t="shared" ca="1" si="133"/>
        <v/>
      </c>
      <c r="D1189" s="76" t="str">
        <f t="shared" ca="1" si="130"/>
        <v/>
      </c>
      <c r="E1189" s="74">
        <f t="shared" ca="1" si="135"/>
        <v>0</v>
      </c>
      <c r="F1189" s="76"/>
      <c r="G1189" s="75" t="str">
        <f t="shared" ca="1" si="134"/>
        <v/>
      </c>
      <c r="H1189" s="75" t="str">
        <f t="shared" ca="1" si="131"/>
        <v/>
      </c>
      <c r="I1189" s="75" t="str">
        <f t="shared" ca="1" si="132"/>
        <v/>
      </c>
    </row>
    <row r="1190" spans="2:9" ht="15.75" thickBot="1" x14ac:dyDescent="0.3">
      <c r="B1190" s="72" t="str">
        <f t="shared" ca="1" si="129"/>
        <v/>
      </c>
      <c r="C1190" s="73" t="str">
        <f t="shared" ca="1" si="133"/>
        <v/>
      </c>
      <c r="D1190" s="76" t="str">
        <f t="shared" ca="1" si="130"/>
        <v/>
      </c>
      <c r="E1190" s="74">
        <f t="shared" ca="1" si="135"/>
        <v>0</v>
      </c>
      <c r="F1190" s="76"/>
      <c r="G1190" s="75" t="str">
        <f t="shared" ca="1" si="134"/>
        <v/>
      </c>
      <c r="H1190" s="75" t="str">
        <f t="shared" ca="1" si="131"/>
        <v/>
      </c>
      <c r="I1190" s="75" t="str">
        <f t="shared" ca="1" si="132"/>
        <v/>
      </c>
    </row>
    <row r="1191" spans="2:9" ht="15.75" thickBot="1" x14ac:dyDescent="0.3">
      <c r="B1191" s="72" t="str">
        <f t="shared" ca="1" si="129"/>
        <v/>
      </c>
      <c r="C1191" s="73" t="str">
        <f t="shared" ca="1" si="133"/>
        <v/>
      </c>
      <c r="D1191" s="76" t="str">
        <f t="shared" ca="1" si="130"/>
        <v/>
      </c>
      <c r="E1191" s="74">
        <f t="shared" ca="1" si="135"/>
        <v>0</v>
      </c>
      <c r="F1191" s="76"/>
      <c r="G1191" s="75" t="str">
        <f t="shared" ca="1" si="134"/>
        <v/>
      </c>
      <c r="H1191" s="75" t="str">
        <f t="shared" ca="1" si="131"/>
        <v/>
      </c>
      <c r="I1191" s="75" t="str">
        <f t="shared" ca="1" si="132"/>
        <v/>
      </c>
    </row>
    <row r="1192" spans="2:9" ht="15.75" thickBot="1" x14ac:dyDescent="0.3">
      <c r="B1192" s="72" t="str">
        <f t="shared" ca="1" si="129"/>
        <v/>
      </c>
      <c r="C1192" s="73" t="str">
        <f t="shared" ca="1" si="133"/>
        <v/>
      </c>
      <c r="D1192" s="76" t="str">
        <f t="shared" ca="1" si="130"/>
        <v/>
      </c>
      <c r="E1192" s="74">
        <f t="shared" ca="1" si="135"/>
        <v>0</v>
      </c>
      <c r="F1192" s="76"/>
      <c r="G1192" s="75" t="str">
        <f t="shared" ca="1" si="134"/>
        <v/>
      </c>
      <c r="H1192" s="75" t="str">
        <f t="shared" ca="1" si="131"/>
        <v/>
      </c>
      <c r="I1192" s="75" t="str">
        <f t="shared" ca="1" si="132"/>
        <v/>
      </c>
    </row>
    <row r="1193" spans="2:9" ht="15.75" thickBot="1" x14ac:dyDescent="0.3">
      <c r="B1193" s="72" t="str">
        <f t="shared" ref="B1193:B1256" ca="1" si="136">IFERROR(IF(I1192&lt;=0,"",B1192+1),"")</f>
        <v/>
      </c>
      <c r="C1193" s="73" t="str">
        <f t="shared" ca="1" si="133"/>
        <v/>
      </c>
      <c r="D1193" s="76" t="str">
        <f t="shared" ref="D1193:D1256" ca="1" si="137">IF(B1193="","",IF(I1192&lt;payment,I1192*(1+rate),payment))</f>
        <v/>
      </c>
      <c r="E1193" s="74">
        <f t="shared" ca="1" si="135"/>
        <v>0</v>
      </c>
      <c r="F1193" s="76"/>
      <c r="G1193" s="75" t="str">
        <f t="shared" ca="1" si="134"/>
        <v/>
      </c>
      <c r="H1193" s="75" t="str">
        <f t="shared" ref="H1193:H1256" ca="1" si="138">IF(B1193="","",D1193-G1193+E1193+F1193)</f>
        <v/>
      </c>
      <c r="I1193" s="75" t="str">
        <f t="shared" ref="I1193:I1256" ca="1" si="139">IFERROR(IF(H1193&lt;=0,"",I1192-H1193),"")</f>
        <v/>
      </c>
    </row>
    <row r="1194" spans="2:9" ht="15.75" thickBot="1" x14ac:dyDescent="0.3">
      <c r="B1194" s="72" t="str">
        <f t="shared" ca="1" si="136"/>
        <v/>
      </c>
      <c r="C1194" s="73" t="str">
        <f t="shared" ca="1" si="133"/>
        <v/>
      </c>
      <c r="D1194" s="76" t="str">
        <f t="shared" ca="1" si="137"/>
        <v/>
      </c>
      <c r="E1194" s="74">
        <f t="shared" ca="1" si="135"/>
        <v>0</v>
      </c>
      <c r="F1194" s="76"/>
      <c r="G1194" s="75" t="str">
        <f t="shared" ca="1" si="134"/>
        <v/>
      </c>
      <c r="H1194" s="75" t="str">
        <f t="shared" ca="1" si="138"/>
        <v/>
      </c>
      <c r="I1194" s="75" t="str">
        <f t="shared" ca="1" si="139"/>
        <v/>
      </c>
    </row>
    <row r="1195" spans="2:9" ht="15.75" thickBot="1" x14ac:dyDescent="0.3">
      <c r="B1195" s="72" t="str">
        <f t="shared" ca="1" si="136"/>
        <v/>
      </c>
      <c r="C1195" s="73" t="str">
        <f t="shared" ca="1" si="133"/>
        <v/>
      </c>
      <c r="D1195" s="76" t="str">
        <f t="shared" ca="1" si="137"/>
        <v/>
      </c>
      <c r="E1195" s="74">
        <f t="shared" ca="1" si="135"/>
        <v>0</v>
      </c>
      <c r="F1195" s="76"/>
      <c r="G1195" s="75" t="str">
        <f t="shared" ca="1" si="134"/>
        <v/>
      </c>
      <c r="H1195" s="75" t="str">
        <f t="shared" ca="1" si="138"/>
        <v/>
      </c>
      <c r="I1195" s="75" t="str">
        <f t="shared" ca="1" si="139"/>
        <v/>
      </c>
    </row>
    <row r="1196" spans="2:9" ht="15.75" thickBot="1" x14ac:dyDescent="0.3">
      <c r="B1196" s="72" t="str">
        <f t="shared" ca="1" si="136"/>
        <v/>
      </c>
      <c r="C1196" s="73" t="str">
        <f t="shared" ca="1" si="133"/>
        <v/>
      </c>
      <c r="D1196" s="76" t="str">
        <f t="shared" ca="1" si="137"/>
        <v/>
      </c>
      <c r="E1196" s="74">
        <f t="shared" ca="1" si="135"/>
        <v>0</v>
      </c>
      <c r="F1196" s="76"/>
      <c r="G1196" s="75" t="str">
        <f t="shared" ca="1" si="134"/>
        <v/>
      </c>
      <c r="H1196" s="75" t="str">
        <f t="shared" ca="1" si="138"/>
        <v/>
      </c>
      <c r="I1196" s="75" t="str">
        <f t="shared" ca="1" si="139"/>
        <v/>
      </c>
    </row>
    <row r="1197" spans="2:9" ht="15.75" thickBot="1" x14ac:dyDescent="0.3">
      <c r="B1197" s="72" t="str">
        <f t="shared" ca="1" si="136"/>
        <v/>
      </c>
      <c r="C1197" s="73" t="str">
        <f t="shared" ca="1" si="133"/>
        <v/>
      </c>
      <c r="D1197" s="76" t="str">
        <f t="shared" ca="1" si="137"/>
        <v/>
      </c>
      <c r="E1197" s="74">
        <f t="shared" ca="1" si="135"/>
        <v>0</v>
      </c>
      <c r="F1197" s="76"/>
      <c r="G1197" s="75" t="str">
        <f t="shared" ca="1" si="134"/>
        <v/>
      </c>
      <c r="H1197" s="75" t="str">
        <f t="shared" ca="1" si="138"/>
        <v/>
      </c>
      <c r="I1197" s="75" t="str">
        <f t="shared" ca="1" si="139"/>
        <v/>
      </c>
    </row>
    <row r="1198" spans="2:9" ht="15.75" thickBot="1" x14ac:dyDescent="0.3">
      <c r="B1198" s="72" t="str">
        <f t="shared" ca="1" si="136"/>
        <v/>
      </c>
      <c r="C1198" s="73" t="str">
        <f t="shared" ca="1" si="133"/>
        <v/>
      </c>
      <c r="D1198" s="76" t="str">
        <f t="shared" ca="1" si="137"/>
        <v/>
      </c>
      <c r="E1198" s="74">
        <f t="shared" ca="1" si="135"/>
        <v>0</v>
      </c>
      <c r="F1198" s="76"/>
      <c r="G1198" s="75" t="str">
        <f t="shared" ca="1" si="134"/>
        <v/>
      </c>
      <c r="H1198" s="75" t="str">
        <f t="shared" ca="1" si="138"/>
        <v/>
      </c>
      <c r="I1198" s="75" t="str">
        <f t="shared" ca="1" si="139"/>
        <v/>
      </c>
    </row>
    <row r="1199" spans="2:9" ht="15.75" thickBot="1" x14ac:dyDescent="0.3">
      <c r="B1199" s="72" t="str">
        <f t="shared" ca="1" si="136"/>
        <v/>
      </c>
      <c r="C1199" s="73" t="str">
        <f t="shared" ca="1" si="133"/>
        <v/>
      </c>
      <c r="D1199" s="76" t="str">
        <f t="shared" ca="1" si="137"/>
        <v/>
      </c>
      <c r="E1199" s="74">
        <f t="shared" ca="1" si="135"/>
        <v>0</v>
      </c>
      <c r="F1199" s="76"/>
      <c r="G1199" s="75" t="str">
        <f t="shared" ca="1" si="134"/>
        <v/>
      </c>
      <c r="H1199" s="75" t="str">
        <f t="shared" ca="1" si="138"/>
        <v/>
      </c>
      <c r="I1199" s="75" t="str">
        <f t="shared" ca="1" si="139"/>
        <v/>
      </c>
    </row>
    <row r="1200" spans="2:9" ht="15.75" thickBot="1" x14ac:dyDescent="0.3">
      <c r="B1200" s="72" t="str">
        <f t="shared" ca="1" si="136"/>
        <v/>
      </c>
      <c r="C1200" s="73" t="str">
        <f t="shared" ca="1" si="133"/>
        <v/>
      </c>
      <c r="D1200" s="76" t="str">
        <f t="shared" ca="1" si="137"/>
        <v/>
      </c>
      <c r="E1200" s="74">
        <f t="shared" ca="1" si="135"/>
        <v>0</v>
      </c>
      <c r="F1200" s="76"/>
      <c r="G1200" s="75" t="str">
        <f t="shared" ca="1" si="134"/>
        <v/>
      </c>
      <c r="H1200" s="75" t="str">
        <f t="shared" ca="1" si="138"/>
        <v/>
      </c>
      <c r="I1200" s="75" t="str">
        <f t="shared" ca="1" si="139"/>
        <v/>
      </c>
    </row>
    <row r="1201" spans="2:9" ht="15.75" thickBot="1" x14ac:dyDescent="0.3">
      <c r="B1201" s="72" t="str">
        <f t="shared" ca="1" si="136"/>
        <v/>
      </c>
      <c r="C1201" s="73" t="str">
        <f t="shared" ca="1" si="133"/>
        <v/>
      </c>
      <c r="D1201" s="76" t="str">
        <f t="shared" ca="1" si="137"/>
        <v/>
      </c>
      <c r="E1201" s="74">
        <f t="shared" ca="1" si="135"/>
        <v>0</v>
      </c>
      <c r="F1201" s="76"/>
      <c r="G1201" s="75" t="str">
        <f t="shared" ca="1" si="134"/>
        <v/>
      </c>
      <c r="H1201" s="75" t="str">
        <f t="shared" ca="1" si="138"/>
        <v/>
      </c>
      <c r="I1201" s="75" t="str">
        <f t="shared" ca="1" si="139"/>
        <v/>
      </c>
    </row>
    <row r="1202" spans="2:9" ht="15.75" thickBot="1" x14ac:dyDescent="0.3">
      <c r="B1202" s="72" t="str">
        <f t="shared" ca="1" si="136"/>
        <v/>
      </c>
      <c r="C1202" s="73" t="str">
        <f t="shared" ca="1" si="133"/>
        <v/>
      </c>
      <c r="D1202" s="76" t="str">
        <f t="shared" ca="1" si="137"/>
        <v/>
      </c>
      <c r="E1202" s="74">
        <f t="shared" ca="1" si="135"/>
        <v>0</v>
      </c>
      <c r="F1202" s="76"/>
      <c r="G1202" s="75" t="str">
        <f t="shared" ca="1" si="134"/>
        <v/>
      </c>
      <c r="H1202" s="75" t="str">
        <f t="shared" ca="1" si="138"/>
        <v/>
      </c>
      <c r="I1202" s="75" t="str">
        <f t="shared" ca="1" si="139"/>
        <v/>
      </c>
    </row>
    <row r="1203" spans="2:9" ht="15.75" thickBot="1" x14ac:dyDescent="0.3">
      <c r="B1203" s="72" t="str">
        <f t="shared" ca="1" si="136"/>
        <v/>
      </c>
      <c r="C1203" s="73" t="str">
        <f t="shared" ca="1" si="133"/>
        <v/>
      </c>
      <c r="D1203" s="76" t="str">
        <f t="shared" ca="1" si="137"/>
        <v/>
      </c>
      <c r="E1203" s="74">
        <f t="shared" ca="1" si="135"/>
        <v>0</v>
      </c>
      <c r="F1203" s="76"/>
      <c r="G1203" s="75" t="str">
        <f t="shared" ca="1" si="134"/>
        <v/>
      </c>
      <c r="H1203" s="75" t="str">
        <f t="shared" ca="1" si="138"/>
        <v/>
      </c>
      <c r="I1203" s="75" t="str">
        <f t="shared" ca="1" si="139"/>
        <v/>
      </c>
    </row>
    <row r="1204" spans="2:9" ht="15.75" thickBot="1" x14ac:dyDescent="0.3">
      <c r="B1204" s="72" t="str">
        <f t="shared" ca="1" si="136"/>
        <v/>
      </c>
      <c r="C1204" s="73" t="str">
        <f t="shared" ca="1" si="133"/>
        <v/>
      </c>
      <c r="D1204" s="76" t="str">
        <f t="shared" ca="1" si="137"/>
        <v/>
      </c>
      <c r="E1204" s="74">
        <f t="shared" ca="1" si="135"/>
        <v>0</v>
      </c>
      <c r="F1204" s="76"/>
      <c r="G1204" s="75" t="str">
        <f t="shared" ca="1" si="134"/>
        <v/>
      </c>
      <c r="H1204" s="75" t="str">
        <f t="shared" ca="1" si="138"/>
        <v/>
      </c>
      <c r="I1204" s="75" t="str">
        <f t="shared" ca="1" si="139"/>
        <v/>
      </c>
    </row>
    <row r="1205" spans="2:9" ht="15.75" thickBot="1" x14ac:dyDescent="0.3">
      <c r="B1205" s="72" t="str">
        <f t="shared" ca="1" si="136"/>
        <v/>
      </c>
      <c r="C1205" s="73" t="str">
        <f t="shared" ca="1" si="133"/>
        <v/>
      </c>
      <c r="D1205" s="76" t="str">
        <f t="shared" ca="1" si="137"/>
        <v/>
      </c>
      <c r="E1205" s="74">
        <f t="shared" ca="1" si="135"/>
        <v>0</v>
      </c>
      <c r="F1205" s="76"/>
      <c r="G1205" s="75" t="str">
        <f t="shared" ca="1" si="134"/>
        <v/>
      </c>
      <c r="H1205" s="75" t="str">
        <f t="shared" ca="1" si="138"/>
        <v/>
      </c>
      <c r="I1205" s="75" t="str">
        <f t="shared" ca="1" si="139"/>
        <v/>
      </c>
    </row>
    <row r="1206" spans="2:9" ht="15.75" thickBot="1" x14ac:dyDescent="0.3">
      <c r="B1206" s="72" t="str">
        <f t="shared" ca="1" si="136"/>
        <v/>
      </c>
      <c r="C1206" s="73" t="str">
        <f t="shared" ca="1" si="133"/>
        <v/>
      </c>
      <c r="D1206" s="76" t="str">
        <f t="shared" ca="1" si="137"/>
        <v/>
      </c>
      <c r="E1206" s="74">
        <f t="shared" ca="1" si="135"/>
        <v>0</v>
      </c>
      <c r="F1206" s="76"/>
      <c r="G1206" s="75" t="str">
        <f t="shared" ca="1" si="134"/>
        <v/>
      </c>
      <c r="H1206" s="75" t="str">
        <f t="shared" ca="1" si="138"/>
        <v/>
      </c>
      <c r="I1206" s="75" t="str">
        <f t="shared" ca="1" si="139"/>
        <v/>
      </c>
    </row>
    <row r="1207" spans="2:9" ht="15.75" thickBot="1" x14ac:dyDescent="0.3">
      <c r="B1207" s="72" t="str">
        <f t="shared" ca="1" si="136"/>
        <v/>
      </c>
      <c r="C1207" s="73" t="str">
        <f t="shared" ca="1" si="133"/>
        <v/>
      </c>
      <c r="D1207" s="76" t="str">
        <f t="shared" ca="1" si="137"/>
        <v/>
      </c>
      <c r="E1207" s="74">
        <f t="shared" ca="1" si="135"/>
        <v>0</v>
      </c>
      <c r="F1207" s="76"/>
      <c r="G1207" s="75" t="str">
        <f t="shared" ca="1" si="134"/>
        <v/>
      </c>
      <c r="H1207" s="75" t="str">
        <f t="shared" ca="1" si="138"/>
        <v/>
      </c>
      <c r="I1207" s="75" t="str">
        <f t="shared" ca="1" si="139"/>
        <v/>
      </c>
    </row>
    <row r="1208" spans="2:9" ht="15.75" thickBot="1" x14ac:dyDescent="0.3">
      <c r="B1208" s="72" t="str">
        <f t="shared" ca="1" si="136"/>
        <v/>
      </c>
      <c r="C1208" s="73" t="str">
        <f t="shared" ca="1" si="133"/>
        <v/>
      </c>
      <c r="D1208" s="76" t="str">
        <f t="shared" ca="1" si="137"/>
        <v/>
      </c>
      <c r="E1208" s="74">
        <f t="shared" ca="1" si="135"/>
        <v>0</v>
      </c>
      <c r="F1208" s="76"/>
      <c r="G1208" s="75" t="str">
        <f t="shared" ca="1" si="134"/>
        <v/>
      </c>
      <c r="H1208" s="75" t="str">
        <f t="shared" ca="1" si="138"/>
        <v/>
      </c>
      <c r="I1208" s="75" t="str">
        <f t="shared" ca="1" si="139"/>
        <v/>
      </c>
    </row>
    <row r="1209" spans="2:9" ht="15.75" thickBot="1" x14ac:dyDescent="0.3">
      <c r="B1209" s="72" t="str">
        <f t="shared" ca="1" si="136"/>
        <v/>
      </c>
      <c r="C1209" s="73" t="str">
        <f t="shared" ca="1" si="133"/>
        <v/>
      </c>
      <c r="D1209" s="76" t="str">
        <f t="shared" ca="1" si="137"/>
        <v/>
      </c>
      <c r="E1209" s="74">
        <f t="shared" ca="1" si="135"/>
        <v>0</v>
      </c>
      <c r="F1209" s="76"/>
      <c r="G1209" s="75" t="str">
        <f t="shared" ca="1" si="134"/>
        <v/>
      </c>
      <c r="H1209" s="75" t="str">
        <f t="shared" ca="1" si="138"/>
        <v/>
      </c>
      <c r="I1209" s="75" t="str">
        <f t="shared" ca="1" si="139"/>
        <v/>
      </c>
    </row>
    <row r="1210" spans="2:9" ht="15.75" thickBot="1" x14ac:dyDescent="0.3">
      <c r="B1210" s="72" t="str">
        <f t="shared" ca="1" si="136"/>
        <v/>
      </c>
      <c r="C1210" s="73" t="str">
        <f t="shared" ca="1" si="133"/>
        <v/>
      </c>
      <c r="D1210" s="76" t="str">
        <f t="shared" ca="1" si="137"/>
        <v/>
      </c>
      <c r="E1210" s="74">
        <f t="shared" ca="1" si="135"/>
        <v>0</v>
      </c>
      <c r="F1210" s="76"/>
      <c r="G1210" s="75" t="str">
        <f t="shared" ca="1" si="134"/>
        <v/>
      </c>
      <c r="H1210" s="75" t="str">
        <f t="shared" ca="1" si="138"/>
        <v/>
      </c>
      <c r="I1210" s="75" t="str">
        <f t="shared" ca="1" si="139"/>
        <v/>
      </c>
    </row>
    <row r="1211" spans="2:9" ht="15.75" thickBot="1" x14ac:dyDescent="0.3">
      <c r="B1211" s="72" t="str">
        <f t="shared" ca="1" si="136"/>
        <v/>
      </c>
      <c r="C1211" s="73" t="str">
        <f t="shared" ca="1" si="133"/>
        <v/>
      </c>
      <c r="D1211" s="76" t="str">
        <f t="shared" ca="1" si="137"/>
        <v/>
      </c>
      <c r="E1211" s="74">
        <f t="shared" ca="1" si="135"/>
        <v>0</v>
      </c>
      <c r="F1211" s="76"/>
      <c r="G1211" s="75" t="str">
        <f t="shared" ca="1" si="134"/>
        <v/>
      </c>
      <c r="H1211" s="75" t="str">
        <f t="shared" ca="1" si="138"/>
        <v/>
      </c>
      <c r="I1211" s="75" t="str">
        <f t="shared" ca="1" si="139"/>
        <v/>
      </c>
    </row>
    <row r="1212" spans="2:9" ht="15.75" thickBot="1" x14ac:dyDescent="0.3">
      <c r="B1212" s="72" t="str">
        <f t="shared" ca="1" si="136"/>
        <v/>
      </c>
      <c r="C1212" s="73" t="str">
        <f t="shared" ca="1" si="133"/>
        <v/>
      </c>
      <c r="D1212" s="76" t="str">
        <f t="shared" ca="1" si="137"/>
        <v/>
      </c>
      <c r="E1212" s="74">
        <f t="shared" ca="1" si="135"/>
        <v>0</v>
      </c>
      <c r="F1212" s="76"/>
      <c r="G1212" s="75" t="str">
        <f t="shared" ca="1" si="134"/>
        <v/>
      </c>
      <c r="H1212" s="75" t="str">
        <f t="shared" ca="1" si="138"/>
        <v/>
      </c>
      <c r="I1212" s="75" t="str">
        <f t="shared" ca="1" si="139"/>
        <v/>
      </c>
    </row>
    <row r="1213" spans="2:9" ht="15.75" thickBot="1" x14ac:dyDescent="0.3">
      <c r="B1213" s="72" t="str">
        <f t="shared" ca="1" si="136"/>
        <v/>
      </c>
      <c r="C1213" s="73" t="str">
        <f t="shared" ca="1" si="133"/>
        <v/>
      </c>
      <c r="D1213" s="76" t="str">
        <f t="shared" ca="1" si="137"/>
        <v/>
      </c>
      <c r="E1213" s="74">
        <f t="shared" ca="1" si="135"/>
        <v>0</v>
      </c>
      <c r="F1213" s="76"/>
      <c r="G1213" s="75" t="str">
        <f t="shared" ca="1" si="134"/>
        <v/>
      </c>
      <c r="H1213" s="75" t="str">
        <f t="shared" ca="1" si="138"/>
        <v/>
      </c>
      <c r="I1213" s="75" t="str">
        <f t="shared" ca="1" si="139"/>
        <v/>
      </c>
    </row>
    <row r="1214" spans="2:9" ht="15.75" thickBot="1" x14ac:dyDescent="0.3">
      <c r="B1214" s="72" t="str">
        <f t="shared" ca="1" si="136"/>
        <v/>
      </c>
      <c r="C1214" s="73" t="str">
        <f t="shared" ca="1" si="133"/>
        <v/>
      </c>
      <c r="D1214" s="76" t="str">
        <f t="shared" ca="1" si="137"/>
        <v/>
      </c>
      <c r="E1214" s="74">
        <f t="shared" ca="1" si="135"/>
        <v>0</v>
      </c>
      <c r="F1214" s="76"/>
      <c r="G1214" s="75" t="str">
        <f t="shared" ca="1" si="134"/>
        <v/>
      </c>
      <c r="H1214" s="75" t="str">
        <f t="shared" ca="1" si="138"/>
        <v/>
      </c>
      <c r="I1214" s="75" t="str">
        <f t="shared" ca="1" si="139"/>
        <v/>
      </c>
    </row>
    <row r="1215" spans="2:9" ht="15.75" thickBot="1" x14ac:dyDescent="0.3">
      <c r="B1215" s="72" t="str">
        <f t="shared" ca="1" si="136"/>
        <v/>
      </c>
      <c r="C1215" s="73" t="str">
        <f t="shared" ca="1" si="133"/>
        <v/>
      </c>
      <c r="D1215" s="76" t="str">
        <f t="shared" ca="1" si="137"/>
        <v/>
      </c>
      <c r="E1215" s="74">
        <f t="shared" ca="1" si="135"/>
        <v>0</v>
      </c>
      <c r="F1215" s="76"/>
      <c r="G1215" s="75" t="str">
        <f t="shared" ca="1" si="134"/>
        <v/>
      </c>
      <c r="H1215" s="75" t="str">
        <f t="shared" ca="1" si="138"/>
        <v/>
      </c>
      <c r="I1215" s="75" t="str">
        <f t="shared" ca="1" si="139"/>
        <v/>
      </c>
    </row>
    <row r="1216" spans="2:9" ht="15.75" thickBot="1" x14ac:dyDescent="0.3">
      <c r="B1216" s="72" t="str">
        <f t="shared" ca="1" si="136"/>
        <v/>
      </c>
      <c r="C1216" s="73" t="str">
        <f t="shared" ca="1" si="133"/>
        <v/>
      </c>
      <c r="D1216" s="76" t="str">
        <f t="shared" ca="1" si="137"/>
        <v/>
      </c>
      <c r="E1216" s="74">
        <f t="shared" ca="1" si="135"/>
        <v>0</v>
      </c>
      <c r="F1216" s="76"/>
      <c r="G1216" s="75" t="str">
        <f t="shared" ca="1" si="134"/>
        <v/>
      </c>
      <c r="H1216" s="75" t="str">
        <f t="shared" ca="1" si="138"/>
        <v/>
      </c>
      <c r="I1216" s="75" t="str">
        <f t="shared" ca="1" si="139"/>
        <v/>
      </c>
    </row>
    <row r="1217" spans="2:9" ht="15.75" thickBot="1" x14ac:dyDescent="0.3">
      <c r="B1217" s="72" t="str">
        <f t="shared" ca="1" si="136"/>
        <v/>
      </c>
      <c r="C1217" s="73" t="str">
        <f t="shared" ca="1" si="133"/>
        <v/>
      </c>
      <c r="D1217" s="76" t="str">
        <f t="shared" ca="1" si="137"/>
        <v/>
      </c>
      <c r="E1217" s="74">
        <f t="shared" ca="1" si="135"/>
        <v>0</v>
      </c>
      <c r="F1217" s="76"/>
      <c r="G1217" s="75" t="str">
        <f t="shared" ca="1" si="134"/>
        <v/>
      </c>
      <c r="H1217" s="75" t="str">
        <f t="shared" ca="1" si="138"/>
        <v/>
      </c>
      <c r="I1217" s="75" t="str">
        <f t="shared" ca="1" si="139"/>
        <v/>
      </c>
    </row>
    <row r="1218" spans="2:9" ht="15.75" thickBot="1" x14ac:dyDescent="0.3">
      <c r="B1218" s="72" t="str">
        <f t="shared" ca="1" si="136"/>
        <v/>
      </c>
      <c r="C1218" s="73" t="str">
        <f t="shared" ca="1" si="133"/>
        <v/>
      </c>
      <c r="D1218" s="76" t="str">
        <f t="shared" ca="1" si="137"/>
        <v/>
      </c>
      <c r="E1218" s="74">
        <f t="shared" ca="1" si="135"/>
        <v>0</v>
      </c>
      <c r="F1218" s="76"/>
      <c r="G1218" s="75" t="str">
        <f t="shared" ca="1" si="134"/>
        <v/>
      </c>
      <c r="H1218" s="75" t="str">
        <f t="shared" ca="1" si="138"/>
        <v/>
      </c>
      <c r="I1218" s="75" t="str">
        <f t="shared" ca="1" si="139"/>
        <v/>
      </c>
    </row>
    <row r="1219" spans="2:9" ht="15.75" thickBot="1" x14ac:dyDescent="0.3">
      <c r="B1219" s="72" t="str">
        <f t="shared" ca="1" si="136"/>
        <v/>
      </c>
      <c r="C1219" s="73" t="str">
        <f t="shared" ca="1" si="133"/>
        <v/>
      </c>
      <c r="D1219" s="76" t="str">
        <f t="shared" ca="1" si="137"/>
        <v/>
      </c>
      <c r="E1219" s="74">
        <f t="shared" ca="1" si="135"/>
        <v>0</v>
      </c>
      <c r="F1219" s="76"/>
      <c r="G1219" s="75" t="str">
        <f t="shared" ca="1" si="134"/>
        <v/>
      </c>
      <c r="H1219" s="75" t="str">
        <f t="shared" ca="1" si="138"/>
        <v/>
      </c>
      <c r="I1219" s="75" t="str">
        <f t="shared" ca="1" si="139"/>
        <v/>
      </c>
    </row>
    <row r="1220" spans="2:9" ht="15.75" thickBot="1" x14ac:dyDescent="0.3">
      <c r="B1220" s="72" t="str">
        <f t="shared" ca="1" si="136"/>
        <v/>
      </c>
      <c r="C1220" s="73" t="str">
        <f t="shared" ca="1" si="133"/>
        <v/>
      </c>
      <c r="D1220" s="76" t="str">
        <f t="shared" ca="1" si="137"/>
        <v/>
      </c>
      <c r="E1220" s="74">
        <f t="shared" ca="1" si="135"/>
        <v>0</v>
      </c>
      <c r="F1220" s="76"/>
      <c r="G1220" s="75" t="str">
        <f t="shared" ca="1" si="134"/>
        <v/>
      </c>
      <c r="H1220" s="75" t="str">
        <f t="shared" ca="1" si="138"/>
        <v/>
      </c>
      <c r="I1220" s="75" t="str">
        <f t="shared" ca="1" si="139"/>
        <v/>
      </c>
    </row>
    <row r="1221" spans="2:9" ht="15.75" thickBot="1" x14ac:dyDescent="0.3">
      <c r="B1221" s="72" t="str">
        <f t="shared" ca="1" si="136"/>
        <v/>
      </c>
      <c r="C1221" s="73" t="str">
        <f t="shared" ca="1" si="133"/>
        <v/>
      </c>
      <c r="D1221" s="76" t="str">
        <f t="shared" ca="1" si="137"/>
        <v/>
      </c>
      <c r="E1221" s="74">
        <f t="shared" ca="1" si="135"/>
        <v>0</v>
      </c>
      <c r="F1221" s="76"/>
      <c r="G1221" s="75" t="str">
        <f t="shared" ca="1" si="134"/>
        <v/>
      </c>
      <c r="H1221" s="75" t="str">
        <f t="shared" ca="1" si="138"/>
        <v/>
      </c>
      <c r="I1221" s="75" t="str">
        <f t="shared" ca="1" si="139"/>
        <v/>
      </c>
    </row>
    <row r="1222" spans="2:9" ht="15.75" thickBot="1" x14ac:dyDescent="0.3">
      <c r="B1222" s="72" t="str">
        <f t="shared" ca="1" si="136"/>
        <v/>
      </c>
      <c r="C1222" s="73" t="str">
        <f t="shared" ca="1" si="133"/>
        <v/>
      </c>
      <c r="D1222" s="76" t="str">
        <f t="shared" ca="1" si="137"/>
        <v/>
      </c>
      <c r="E1222" s="74">
        <f t="shared" ca="1" si="135"/>
        <v>0</v>
      </c>
      <c r="F1222" s="76"/>
      <c r="G1222" s="75" t="str">
        <f t="shared" ca="1" si="134"/>
        <v/>
      </c>
      <c r="H1222" s="75" t="str">
        <f t="shared" ca="1" si="138"/>
        <v/>
      </c>
      <c r="I1222" s="75" t="str">
        <f t="shared" ca="1" si="139"/>
        <v/>
      </c>
    </row>
    <row r="1223" spans="2:9" ht="15.75" thickBot="1" x14ac:dyDescent="0.3">
      <c r="B1223" s="72" t="str">
        <f t="shared" ca="1" si="136"/>
        <v/>
      </c>
      <c r="C1223" s="73" t="str">
        <f t="shared" ca="1" si="133"/>
        <v/>
      </c>
      <c r="D1223" s="76" t="str">
        <f t="shared" ca="1" si="137"/>
        <v/>
      </c>
      <c r="E1223" s="74">
        <f t="shared" ca="1" si="135"/>
        <v>0</v>
      </c>
      <c r="F1223" s="76"/>
      <c r="G1223" s="75" t="str">
        <f t="shared" ca="1" si="134"/>
        <v/>
      </c>
      <c r="H1223" s="75" t="str">
        <f t="shared" ca="1" si="138"/>
        <v/>
      </c>
      <c r="I1223" s="75" t="str">
        <f t="shared" ca="1" si="139"/>
        <v/>
      </c>
    </row>
    <row r="1224" spans="2:9" ht="15.75" thickBot="1" x14ac:dyDescent="0.3">
      <c r="B1224" s="72" t="str">
        <f t="shared" ca="1" si="136"/>
        <v/>
      </c>
      <c r="C1224" s="73" t="str">
        <f t="shared" ca="1" si="133"/>
        <v/>
      </c>
      <c r="D1224" s="76" t="str">
        <f t="shared" ca="1" si="137"/>
        <v/>
      </c>
      <c r="E1224" s="74">
        <f t="shared" ca="1" si="135"/>
        <v>0</v>
      </c>
      <c r="F1224" s="76"/>
      <c r="G1224" s="75" t="str">
        <f t="shared" ca="1" si="134"/>
        <v/>
      </c>
      <c r="H1224" s="75" t="str">
        <f t="shared" ca="1" si="138"/>
        <v/>
      </c>
      <c r="I1224" s="75" t="str">
        <f t="shared" ca="1" si="139"/>
        <v/>
      </c>
    </row>
    <row r="1225" spans="2:9" ht="15.75" thickBot="1" x14ac:dyDescent="0.3">
      <c r="B1225" s="72" t="str">
        <f t="shared" ca="1" si="136"/>
        <v/>
      </c>
      <c r="C1225" s="73" t="str">
        <f t="shared" ca="1" si="133"/>
        <v/>
      </c>
      <c r="D1225" s="76" t="str">
        <f t="shared" ca="1" si="137"/>
        <v/>
      </c>
      <c r="E1225" s="74">
        <f t="shared" ca="1" si="135"/>
        <v>0</v>
      </c>
      <c r="F1225" s="76"/>
      <c r="G1225" s="75" t="str">
        <f t="shared" ca="1" si="134"/>
        <v/>
      </c>
      <c r="H1225" s="75" t="str">
        <f t="shared" ca="1" si="138"/>
        <v/>
      </c>
      <c r="I1225" s="75" t="str">
        <f t="shared" ca="1" si="139"/>
        <v/>
      </c>
    </row>
    <row r="1226" spans="2:9" ht="15.75" thickBot="1" x14ac:dyDescent="0.3">
      <c r="B1226" s="72" t="str">
        <f t="shared" ca="1" si="136"/>
        <v/>
      </c>
      <c r="C1226" s="73" t="str">
        <f t="shared" ca="1" si="133"/>
        <v/>
      </c>
      <c r="D1226" s="76" t="str">
        <f t="shared" ca="1" si="137"/>
        <v/>
      </c>
      <c r="E1226" s="74">
        <f t="shared" ca="1" si="135"/>
        <v>0</v>
      </c>
      <c r="F1226" s="76"/>
      <c r="G1226" s="75" t="str">
        <f t="shared" ca="1" si="134"/>
        <v/>
      </c>
      <c r="H1226" s="75" t="str">
        <f t="shared" ca="1" si="138"/>
        <v/>
      </c>
      <c r="I1226" s="75" t="str">
        <f t="shared" ca="1" si="139"/>
        <v/>
      </c>
    </row>
    <row r="1227" spans="2:9" ht="15.75" thickBot="1" x14ac:dyDescent="0.3">
      <c r="B1227" s="72" t="str">
        <f t="shared" ca="1" si="136"/>
        <v/>
      </c>
      <c r="C1227" s="73" t="str">
        <f t="shared" ca="1" si="133"/>
        <v/>
      </c>
      <c r="D1227" s="76" t="str">
        <f t="shared" ca="1" si="137"/>
        <v/>
      </c>
      <c r="E1227" s="74">
        <f t="shared" ca="1" si="135"/>
        <v>0</v>
      </c>
      <c r="F1227" s="76"/>
      <c r="G1227" s="75" t="str">
        <f t="shared" ca="1" si="134"/>
        <v/>
      </c>
      <c r="H1227" s="75" t="str">
        <f t="shared" ca="1" si="138"/>
        <v/>
      </c>
      <c r="I1227" s="75" t="str">
        <f t="shared" ca="1" si="139"/>
        <v/>
      </c>
    </row>
    <row r="1228" spans="2:9" ht="15.75" thickBot="1" x14ac:dyDescent="0.3">
      <c r="B1228" s="72" t="str">
        <f t="shared" ca="1" si="136"/>
        <v/>
      </c>
      <c r="C1228" s="73" t="str">
        <f t="shared" ca="1" si="133"/>
        <v/>
      </c>
      <c r="D1228" s="76" t="str">
        <f t="shared" ca="1" si="137"/>
        <v/>
      </c>
      <c r="E1228" s="74">
        <f t="shared" ca="1" si="135"/>
        <v>0</v>
      </c>
      <c r="F1228" s="76"/>
      <c r="G1228" s="75" t="str">
        <f t="shared" ca="1" si="134"/>
        <v/>
      </c>
      <c r="H1228" s="75" t="str">
        <f t="shared" ca="1" si="138"/>
        <v/>
      </c>
      <c r="I1228" s="75" t="str">
        <f t="shared" ca="1" si="139"/>
        <v/>
      </c>
    </row>
    <row r="1229" spans="2:9" ht="15.75" thickBot="1" x14ac:dyDescent="0.3">
      <c r="B1229" s="72" t="str">
        <f t="shared" ca="1" si="136"/>
        <v/>
      </c>
      <c r="C1229" s="73" t="str">
        <f t="shared" ca="1" si="133"/>
        <v/>
      </c>
      <c r="D1229" s="76" t="str">
        <f t="shared" ca="1" si="137"/>
        <v/>
      </c>
      <c r="E1229" s="74">
        <f t="shared" ca="1" si="135"/>
        <v>0</v>
      </c>
      <c r="F1229" s="76"/>
      <c r="G1229" s="75" t="str">
        <f t="shared" ca="1" si="134"/>
        <v/>
      </c>
      <c r="H1229" s="75" t="str">
        <f t="shared" ca="1" si="138"/>
        <v/>
      </c>
      <c r="I1229" s="75" t="str">
        <f t="shared" ca="1" si="139"/>
        <v/>
      </c>
    </row>
    <row r="1230" spans="2:9" ht="15.75" thickBot="1" x14ac:dyDescent="0.3">
      <c r="B1230" s="72" t="str">
        <f t="shared" ca="1" si="136"/>
        <v/>
      </c>
      <c r="C1230" s="73" t="str">
        <f t="shared" ca="1" si="133"/>
        <v/>
      </c>
      <c r="D1230" s="76" t="str">
        <f t="shared" ca="1" si="137"/>
        <v/>
      </c>
      <c r="E1230" s="74">
        <f t="shared" ca="1" si="135"/>
        <v>0</v>
      </c>
      <c r="F1230" s="76"/>
      <c r="G1230" s="75" t="str">
        <f t="shared" ca="1" si="134"/>
        <v/>
      </c>
      <c r="H1230" s="75" t="str">
        <f t="shared" ca="1" si="138"/>
        <v/>
      </c>
      <c r="I1230" s="75" t="str">
        <f t="shared" ca="1" si="139"/>
        <v/>
      </c>
    </row>
    <row r="1231" spans="2:9" ht="15.75" thickBot="1" x14ac:dyDescent="0.3">
      <c r="B1231" s="72" t="str">
        <f t="shared" ca="1" si="136"/>
        <v/>
      </c>
      <c r="C1231" s="73" t="str">
        <f t="shared" ca="1" si="133"/>
        <v/>
      </c>
      <c r="D1231" s="76" t="str">
        <f t="shared" ca="1" si="137"/>
        <v/>
      </c>
      <c r="E1231" s="74">
        <f t="shared" ca="1" si="135"/>
        <v>0</v>
      </c>
      <c r="F1231" s="76"/>
      <c r="G1231" s="75" t="str">
        <f t="shared" ca="1" si="134"/>
        <v/>
      </c>
      <c r="H1231" s="75" t="str">
        <f t="shared" ca="1" si="138"/>
        <v/>
      </c>
      <c r="I1231" s="75" t="str">
        <f t="shared" ca="1" si="139"/>
        <v/>
      </c>
    </row>
    <row r="1232" spans="2:9" ht="15.75" thickBot="1" x14ac:dyDescent="0.3">
      <c r="B1232" s="72" t="str">
        <f t="shared" ca="1" si="136"/>
        <v/>
      </c>
      <c r="C1232" s="73" t="str">
        <f t="shared" ca="1" si="133"/>
        <v/>
      </c>
      <c r="D1232" s="76" t="str">
        <f t="shared" ca="1" si="137"/>
        <v/>
      </c>
      <c r="E1232" s="74">
        <f t="shared" ca="1" si="135"/>
        <v>0</v>
      </c>
      <c r="F1232" s="76"/>
      <c r="G1232" s="75" t="str">
        <f t="shared" ca="1" si="134"/>
        <v/>
      </c>
      <c r="H1232" s="75" t="str">
        <f t="shared" ca="1" si="138"/>
        <v/>
      </c>
      <c r="I1232" s="75" t="str">
        <f t="shared" ca="1" si="139"/>
        <v/>
      </c>
    </row>
    <row r="1233" spans="2:9" ht="15.75" thickBot="1" x14ac:dyDescent="0.3">
      <c r="B1233" s="72" t="str">
        <f t="shared" ca="1" si="136"/>
        <v/>
      </c>
      <c r="C1233" s="73" t="str">
        <f t="shared" ca="1" si="133"/>
        <v/>
      </c>
      <c r="D1233" s="76" t="str">
        <f t="shared" ca="1" si="137"/>
        <v/>
      </c>
      <c r="E1233" s="74">
        <f t="shared" ca="1" si="135"/>
        <v>0</v>
      </c>
      <c r="F1233" s="76"/>
      <c r="G1233" s="75" t="str">
        <f t="shared" ca="1" si="134"/>
        <v/>
      </c>
      <c r="H1233" s="75" t="str">
        <f t="shared" ca="1" si="138"/>
        <v/>
      </c>
      <c r="I1233" s="75" t="str">
        <f t="shared" ca="1" si="139"/>
        <v/>
      </c>
    </row>
    <row r="1234" spans="2:9" ht="15.75" thickBot="1" x14ac:dyDescent="0.3">
      <c r="B1234" s="72" t="str">
        <f t="shared" ca="1" si="136"/>
        <v/>
      </c>
      <c r="C1234" s="73" t="str">
        <f t="shared" ca="1" si="133"/>
        <v/>
      </c>
      <c r="D1234" s="76" t="str">
        <f t="shared" ca="1" si="137"/>
        <v/>
      </c>
      <c r="E1234" s="74">
        <f t="shared" ca="1" si="135"/>
        <v>0</v>
      </c>
      <c r="F1234" s="76"/>
      <c r="G1234" s="75" t="str">
        <f t="shared" ca="1" si="134"/>
        <v/>
      </c>
      <c r="H1234" s="75" t="str">
        <f t="shared" ca="1" si="138"/>
        <v/>
      </c>
      <c r="I1234" s="75" t="str">
        <f t="shared" ca="1" si="139"/>
        <v/>
      </c>
    </row>
    <row r="1235" spans="2:9" ht="15.75" thickBot="1" x14ac:dyDescent="0.3">
      <c r="B1235" s="72" t="str">
        <f t="shared" ca="1" si="136"/>
        <v/>
      </c>
      <c r="C1235" s="73" t="str">
        <f t="shared" ca="1" si="133"/>
        <v/>
      </c>
      <c r="D1235" s="76" t="str">
        <f t="shared" ca="1" si="137"/>
        <v/>
      </c>
      <c r="E1235" s="74">
        <f t="shared" ca="1" si="135"/>
        <v>0</v>
      </c>
      <c r="F1235" s="76"/>
      <c r="G1235" s="75" t="str">
        <f t="shared" ca="1" si="134"/>
        <v/>
      </c>
      <c r="H1235" s="75" t="str">
        <f t="shared" ca="1" si="138"/>
        <v/>
      </c>
      <c r="I1235" s="75" t="str">
        <f t="shared" ca="1" si="139"/>
        <v/>
      </c>
    </row>
    <row r="1236" spans="2:9" ht="15.75" thickBot="1" x14ac:dyDescent="0.3">
      <c r="B1236" s="72" t="str">
        <f t="shared" ca="1" si="136"/>
        <v/>
      </c>
      <c r="C1236" s="73" t="str">
        <f t="shared" ca="1" si="133"/>
        <v/>
      </c>
      <c r="D1236" s="76" t="str">
        <f t="shared" ca="1" si="137"/>
        <v/>
      </c>
      <c r="E1236" s="74">
        <f t="shared" ca="1" si="135"/>
        <v>0</v>
      </c>
      <c r="F1236" s="76"/>
      <c r="G1236" s="75" t="str">
        <f t="shared" ca="1" si="134"/>
        <v/>
      </c>
      <c r="H1236" s="75" t="str">
        <f t="shared" ca="1" si="138"/>
        <v/>
      </c>
      <c r="I1236" s="75" t="str">
        <f t="shared" ca="1" si="139"/>
        <v/>
      </c>
    </row>
    <row r="1237" spans="2:9" ht="15.75" thickBot="1" x14ac:dyDescent="0.3">
      <c r="B1237" s="72" t="str">
        <f t="shared" ca="1" si="136"/>
        <v/>
      </c>
      <c r="C1237" s="73" t="str">
        <f t="shared" ca="1" si="133"/>
        <v/>
      </c>
      <c r="D1237" s="76" t="str">
        <f t="shared" ca="1" si="137"/>
        <v/>
      </c>
      <c r="E1237" s="74">
        <f t="shared" ca="1" si="135"/>
        <v>0</v>
      </c>
      <c r="F1237" s="76"/>
      <c r="G1237" s="75" t="str">
        <f t="shared" ca="1" si="134"/>
        <v/>
      </c>
      <c r="H1237" s="75" t="str">
        <f t="shared" ca="1" si="138"/>
        <v/>
      </c>
      <c r="I1237" s="75" t="str">
        <f t="shared" ca="1" si="139"/>
        <v/>
      </c>
    </row>
    <row r="1238" spans="2:9" ht="15.75" thickBot="1" x14ac:dyDescent="0.3">
      <c r="B1238" s="72" t="str">
        <f t="shared" ca="1" si="136"/>
        <v/>
      </c>
      <c r="C1238" s="73" t="str">
        <f t="shared" ca="1" si="133"/>
        <v/>
      </c>
      <c r="D1238" s="76" t="str">
        <f t="shared" ca="1" si="137"/>
        <v/>
      </c>
      <c r="E1238" s="74">
        <f t="shared" ca="1" si="135"/>
        <v>0</v>
      </c>
      <c r="F1238" s="76"/>
      <c r="G1238" s="75" t="str">
        <f t="shared" ca="1" si="134"/>
        <v/>
      </c>
      <c r="H1238" s="75" t="str">
        <f t="shared" ca="1" si="138"/>
        <v/>
      </c>
      <c r="I1238" s="75" t="str">
        <f t="shared" ca="1" si="139"/>
        <v/>
      </c>
    </row>
    <row r="1239" spans="2:9" ht="15.75" thickBot="1" x14ac:dyDescent="0.3">
      <c r="B1239" s="72" t="str">
        <f t="shared" ca="1" si="136"/>
        <v/>
      </c>
      <c r="C1239" s="73" t="str">
        <f t="shared" ca="1" si="133"/>
        <v/>
      </c>
      <c r="D1239" s="76" t="str">
        <f t="shared" ca="1" si="137"/>
        <v/>
      </c>
      <c r="E1239" s="74">
        <f t="shared" ca="1" si="135"/>
        <v>0</v>
      </c>
      <c r="F1239" s="76"/>
      <c r="G1239" s="75" t="str">
        <f t="shared" ca="1" si="134"/>
        <v/>
      </c>
      <c r="H1239" s="75" t="str">
        <f t="shared" ca="1" si="138"/>
        <v/>
      </c>
      <c r="I1239" s="75" t="str">
        <f t="shared" ca="1" si="139"/>
        <v/>
      </c>
    </row>
    <row r="1240" spans="2:9" ht="15.75" thickBot="1" x14ac:dyDescent="0.3">
      <c r="B1240" s="72" t="str">
        <f t="shared" ca="1" si="136"/>
        <v/>
      </c>
      <c r="C1240" s="73" t="str">
        <f t="shared" ref="C1240:C1303" ca="1" si="140">IF($E$10="End of the Period",IF(B1240="","",IF(OR(payment_frequency="Weekly",payment_frequency="Bi-weekly",payment_frequency="Semi-monthly"),first_payment_date+B1240*VLOOKUP(payment_frequency,periodic_table,2,0),EDATE(first_payment_date,B1240*VLOOKUP(payment_frequency,periodic_table,2,0)))),IF(B1240="","",IF(OR(payment_frequency="Weekly",payment_frequency="Bi-weekly",payment_frequency="Semi-monthly"),first_payment_date+(B1240-1)*VLOOKUP(payment_frequency,periodic_table,2,0),EDATE(first_payment_date,(B1240-1)*VLOOKUP(payment_frequency,periodic_table,2,0)))))</f>
        <v/>
      </c>
      <c r="D1240" s="76" t="str">
        <f t="shared" ca="1" si="137"/>
        <v/>
      </c>
      <c r="E1240" s="74">
        <f t="shared" ca="1" si="135"/>
        <v>0</v>
      </c>
      <c r="F1240" s="76"/>
      <c r="G1240" s="75" t="str">
        <f t="shared" ref="G1240:G1303" ca="1" si="141">IF(AND(payment_type=1,B1240=1),0,IF(B1240="","",I1239*rate))</f>
        <v/>
      </c>
      <c r="H1240" s="75" t="str">
        <f t="shared" ca="1" si="138"/>
        <v/>
      </c>
      <c r="I1240" s="75" t="str">
        <f t="shared" ca="1" si="139"/>
        <v/>
      </c>
    </row>
    <row r="1241" spans="2:9" ht="15.75" thickBot="1" x14ac:dyDescent="0.3">
      <c r="B1241" s="72" t="str">
        <f t="shared" ca="1" si="136"/>
        <v/>
      </c>
      <c r="C1241" s="73" t="str">
        <f t="shared" ca="1" si="140"/>
        <v/>
      </c>
      <c r="D1241" s="76" t="str">
        <f t="shared" ca="1" si="137"/>
        <v/>
      </c>
      <c r="E1241" s="74">
        <f t="shared" ca="1" si="135"/>
        <v>0</v>
      </c>
      <c r="F1241" s="76"/>
      <c r="G1241" s="75" t="str">
        <f t="shared" ca="1" si="141"/>
        <v/>
      </c>
      <c r="H1241" s="75" t="str">
        <f t="shared" ca="1" si="138"/>
        <v/>
      </c>
      <c r="I1241" s="75" t="str">
        <f t="shared" ca="1" si="139"/>
        <v/>
      </c>
    </row>
    <row r="1242" spans="2:9" ht="15.75" thickBot="1" x14ac:dyDescent="0.3">
      <c r="B1242" s="72" t="str">
        <f t="shared" ca="1" si="136"/>
        <v/>
      </c>
      <c r="C1242" s="73" t="str">
        <f t="shared" ca="1" si="140"/>
        <v/>
      </c>
      <c r="D1242" s="76" t="str">
        <f t="shared" ca="1" si="137"/>
        <v/>
      </c>
      <c r="E1242" s="74">
        <f t="shared" ca="1" si="135"/>
        <v>0</v>
      </c>
      <c r="F1242" s="76"/>
      <c r="G1242" s="75" t="str">
        <f t="shared" ca="1" si="141"/>
        <v/>
      </c>
      <c r="H1242" s="75" t="str">
        <f t="shared" ca="1" si="138"/>
        <v/>
      </c>
      <c r="I1242" s="75" t="str">
        <f t="shared" ca="1" si="139"/>
        <v/>
      </c>
    </row>
    <row r="1243" spans="2:9" ht="15.75" thickBot="1" x14ac:dyDescent="0.3">
      <c r="B1243" s="72" t="str">
        <f t="shared" ca="1" si="136"/>
        <v/>
      </c>
      <c r="C1243" s="73" t="str">
        <f t="shared" ca="1" si="140"/>
        <v/>
      </c>
      <c r="D1243" s="76" t="str">
        <f t="shared" ca="1" si="137"/>
        <v/>
      </c>
      <c r="E1243" s="74">
        <f t="shared" ca="1" si="135"/>
        <v>0</v>
      </c>
      <c r="F1243" s="76"/>
      <c r="G1243" s="75" t="str">
        <f t="shared" ca="1" si="141"/>
        <v/>
      </c>
      <c r="H1243" s="75" t="str">
        <f t="shared" ca="1" si="138"/>
        <v/>
      </c>
      <c r="I1243" s="75" t="str">
        <f t="shared" ca="1" si="139"/>
        <v/>
      </c>
    </row>
    <row r="1244" spans="2:9" ht="15.75" thickBot="1" x14ac:dyDescent="0.3">
      <c r="B1244" s="72" t="str">
        <f t="shared" ca="1" si="136"/>
        <v/>
      </c>
      <c r="C1244" s="73" t="str">
        <f t="shared" ca="1" si="140"/>
        <v/>
      </c>
      <c r="D1244" s="76" t="str">
        <f t="shared" ca="1" si="137"/>
        <v/>
      </c>
      <c r="E1244" s="74">
        <f t="shared" ca="1" si="135"/>
        <v>0</v>
      </c>
      <c r="F1244" s="76"/>
      <c r="G1244" s="75" t="str">
        <f t="shared" ca="1" si="141"/>
        <v/>
      </c>
      <c r="H1244" s="75" t="str">
        <f t="shared" ca="1" si="138"/>
        <v/>
      </c>
      <c r="I1244" s="75" t="str">
        <f t="shared" ca="1" si="139"/>
        <v/>
      </c>
    </row>
    <row r="1245" spans="2:9" ht="15.75" thickBot="1" x14ac:dyDescent="0.3">
      <c r="B1245" s="72" t="str">
        <f t="shared" ca="1" si="136"/>
        <v/>
      </c>
      <c r="C1245" s="73" t="str">
        <f t="shared" ca="1" si="140"/>
        <v/>
      </c>
      <c r="D1245" s="76" t="str">
        <f t="shared" ca="1" si="137"/>
        <v/>
      </c>
      <c r="E1245" s="74">
        <f t="shared" ca="1" si="135"/>
        <v>0</v>
      </c>
      <c r="F1245" s="76"/>
      <c r="G1245" s="75" t="str">
        <f t="shared" ca="1" si="141"/>
        <v/>
      </c>
      <c r="H1245" s="75" t="str">
        <f t="shared" ca="1" si="138"/>
        <v/>
      </c>
      <c r="I1245" s="75" t="str">
        <f t="shared" ca="1" si="139"/>
        <v/>
      </c>
    </row>
    <row r="1246" spans="2:9" ht="15.75" thickBot="1" x14ac:dyDescent="0.3">
      <c r="B1246" s="72" t="str">
        <f t="shared" ca="1" si="136"/>
        <v/>
      </c>
      <c r="C1246" s="73" t="str">
        <f t="shared" ca="1" si="140"/>
        <v/>
      </c>
      <c r="D1246" s="76" t="str">
        <f t="shared" ca="1" si="137"/>
        <v/>
      </c>
      <c r="E1246" s="74">
        <f t="shared" ca="1" si="135"/>
        <v>0</v>
      </c>
      <c r="F1246" s="76"/>
      <c r="G1246" s="75" t="str">
        <f t="shared" ca="1" si="141"/>
        <v/>
      </c>
      <c r="H1246" s="75" t="str">
        <f t="shared" ca="1" si="138"/>
        <v/>
      </c>
      <c r="I1246" s="75" t="str">
        <f t="shared" ca="1" si="139"/>
        <v/>
      </c>
    </row>
    <row r="1247" spans="2:9" ht="15.75" thickBot="1" x14ac:dyDescent="0.3">
      <c r="B1247" s="72" t="str">
        <f t="shared" ca="1" si="136"/>
        <v/>
      </c>
      <c r="C1247" s="73" t="str">
        <f t="shared" ca="1" si="140"/>
        <v/>
      </c>
      <c r="D1247" s="76" t="str">
        <f t="shared" ca="1" si="137"/>
        <v/>
      </c>
      <c r="E1247" s="74">
        <f t="shared" ca="1" si="135"/>
        <v>0</v>
      </c>
      <c r="F1247" s="76"/>
      <c r="G1247" s="75" t="str">
        <f t="shared" ca="1" si="141"/>
        <v/>
      </c>
      <c r="H1247" s="75" t="str">
        <f t="shared" ca="1" si="138"/>
        <v/>
      </c>
      <c r="I1247" s="75" t="str">
        <f t="shared" ca="1" si="139"/>
        <v/>
      </c>
    </row>
    <row r="1248" spans="2:9" ht="15.75" thickBot="1" x14ac:dyDescent="0.3">
      <c r="B1248" s="72" t="str">
        <f t="shared" ca="1" si="136"/>
        <v/>
      </c>
      <c r="C1248" s="73" t="str">
        <f t="shared" ca="1" si="140"/>
        <v/>
      </c>
      <c r="D1248" s="76" t="str">
        <f t="shared" ca="1" si="137"/>
        <v/>
      </c>
      <c r="E1248" s="74">
        <f t="shared" ca="1" si="135"/>
        <v>0</v>
      </c>
      <c r="F1248" s="76"/>
      <c r="G1248" s="75" t="str">
        <f t="shared" ca="1" si="141"/>
        <v/>
      </c>
      <c r="H1248" s="75" t="str">
        <f t="shared" ca="1" si="138"/>
        <v/>
      </c>
      <c r="I1248" s="75" t="str">
        <f t="shared" ca="1" si="139"/>
        <v/>
      </c>
    </row>
    <row r="1249" spans="2:9" ht="15.75" thickBot="1" x14ac:dyDescent="0.3">
      <c r="B1249" s="72" t="str">
        <f t="shared" ca="1" si="136"/>
        <v/>
      </c>
      <c r="C1249" s="73" t="str">
        <f t="shared" ca="1" si="140"/>
        <v/>
      </c>
      <c r="D1249" s="76" t="str">
        <f t="shared" ca="1" si="137"/>
        <v/>
      </c>
      <c r="E1249" s="74">
        <f t="shared" ca="1" si="135"/>
        <v>0</v>
      </c>
      <c r="F1249" s="76"/>
      <c r="G1249" s="75" t="str">
        <f t="shared" ca="1" si="141"/>
        <v/>
      </c>
      <c r="H1249" s="75" t="str">
        <f t="shared" ca="1" si="138"/>
        <v/>
      </c>
      <c r="I1249" s="75" t="str">
        <f t="shared" ca="1" si="139"/>
        <v/>
      </c>
    </row>
    <row r="1250" spans="2:9" ht="15.75" thickBot="1" x14ac:dyDescent="0.3">
      <c r="B1250" s="72" t="str">
        <f t="shared" ca="1" si="136"/>
        <v/>
      </c>
      <c r="C1250" s="73" t="str">
        <f t="shared" ca="1" si="140"/>
        <v/>
      </c>
      <c r="D1250" s="76" t="str">
        <f t="shared" ca="1" si="137"/>
        <v/>
      </c>
      <c r="E1250" s="74">
        <f t="shared" ca="1" si="135"/>
        <v>0</v>
      </c>
      <c r="F1250" s="76"/>
      <c r="G1250" s="75" t="str">
        <f t="shared" ca="1" si="141"/>
        <v/>
      </c>
      <c r="H1250" s="75" t="str">
        <f t="shared" ca="1" si="138"/>
        <v/>
      </c>
      <c r="I1250" s="75" t="str">
        <f t="shared" ca="1" si="139"/>
        <v/>
      </c>
    </row>
    <row r="1251" spans="2:9" ht="15.75" thickBot="1" x14ac:dyDescent="0.3">
      <c r="B1251" s="72" t="str">
        <f t="shared" ca="1" si="136"/>
        <v/>
      </c>
      <c r="C1251" s="73" t="str">
        <f t="shared" ca="1" si="140"/>
        <v/>
      </c>
      <c r="D1251" s="76" t="str">
        <f t="shared" ca="1" si="137"/>
        <v/>
      </c>
      <c r="E1251" s="74">
        <f t="shared" ca="1" si="135"/>
        <v>0</v>
      </c>
      <c r="F1251" s="76"/>
      <c r="G1251" s="75" t="str">
        <f t="shared" ca="1" si="141"/>
        <v/>
      </c>
      <c r="H1251" s="75" t="str">
        <f t="shared" ca="1" si="138"/>
        <v/>
      </c>
      <c r="I1251" s="75" t="str">
        <f t="shared" ca="1" si="139"/>
        <v/>
      </c>
    </row>
    <row r="1252" spans="2:9" ht="15.75" thickBot="1" x14ac:dyDescent="0.3">
      <c r="B1252" s="72" t="str">
        <f t="shared" ca="1" si="136"/>
        <v/>
      </c>
      <c r="C1252" s="73" t="str">
        <f t="shared" ca="1" si="140"/>
        <v/>
      </c>
      <c r="D1252" s="76" t="str">
        <f t="shared" ca="1" si="137"/>
        <v/>
      </c>
      <c r="E1252" s="74">
        <f t="shared" ref="E1252:E1315" ca="1" si="142">IFERROR(IF(I1251-D1252&lt;$E$13,0,IF(B1252=$I$17,$E$13,IF(B1252&lt;$I$17,0,IF(MOD(B1252-$I$17,$E$18)=0,$E$13,0)))),0)</f>
        <v>0</v>
      </c>
      <c r="F1252" s="76"/>
      <c r="G1252" s="75" t="str">
        <f t="shared" ca="1" si="141"/>
        <v/>
      </c>
      <c r="H1252" s="75" t="str">
        <f t="shared" ca="1" si="138"/>
        <v/>
      </c>
      <c r="I1252" s="75" t="str">
        <f t="shared" ca="1" si="139"/>
        <v/>
      </c>
    </row>
    <row r="1253" spans="2:9" ht="15.75" thickBot="1" x14ac:dyDescent="0.3">
      <c r="B1253" s="72" t="str">
        <f t="shared" ca="1" si="136"/>
        <v/>
      </c>
      <c r="C1253" s="73" t="str">
        <f t="shared" ca="1" si="140"/>
        <v/>
      </c>
      <c r="D1253" s="76" t="str">
        <f t="shared" ca="1" si="137"/>
        <v/>
      </c>
      <c r="E1253" s="74">
        <f t="shared" ca="1" si="142"/>
        <v>0</v>
      </c>
      <c r="F1253" s="76"/>
      <c r="G1253" s="75" t="str">
        <f t="shared" ca="1" si="141"/>
        <v/>
      </c>
      <c r="H1253" s="75" t="str">
        <f t="shared" ca="1" si="138"/>
        <v/>
      </c>
      <c r="I1253" s="75" t="str">
        <f t="shared" ca="1" si="139"/>
        <v/>
      </c>
    </row>
    <row r="1254" spans="2:9" ht="15.75" thickBot="1" x14ac:dyDescent="0.3">
      <c r="B1254" s="72" t="str">
        <f t="shared" ca="1" si="136"/>
        <v/>
      </c>
      <c r="C1254" s="73" t="str">
        <f t="shared" ca="1" si="140"/>
        <v/>
      </c>
      <c r="D1254" s="76" t="str">
        <f t="shared" ca="1" si="137"/>
        <v/>
      </c>
      <c r="E1254" s="74">
        <f t="shared" ca="1" si="142"/>
        <v>0</v>
      </c>
      <c r="F1254" s="76"/>
      <c r="G1254" s="75" t="str">
        <f t="shared" ca="1" si="141"/>
        <v/>
      </c>
      <c r="H1254" s="75" t="str">
        <f t="shared" ca="1" si="138"/>
        <v/>
      </c>
      <c r="I1254" s="75" t="str">
        <f t="shared" ca="1" si="139"/>
        <v/>
      </c>
    </row>
    <row r="1255" spans="2:9" ht="15.75" thickBot="1" x14ac:dyDescent="0.3">
      <c r="B1255" s="72" t="str">
        <f t="shared" ca="1" si="136"/>
        <v/>
      </c>
      <c r="C1255" s="73" t="str">
        <f t="shared" ca="1" si="140"/>
        <v/>
      </c>
      <c r="D1255" s="76" t="str">
        <f t="shared" ca="1" si="137"/>
        <v/>
      </c>
      <c r="E1255" s="74">
        <f t="shared" ca="1" si="142"/>
        <v>0</v>
      </c>
      <c r="F1255" s="76"/>
      <c r="G1255" s="75" t="str">
        <f t="shared" ca="1" si="141"/>
        <v/>
      </c>
      <c r="H1255" s="75" t="str">
        <f t="shared" ca="1" si="138"/>
        <v/>
      </c>
      <c r="I1255" s="75" t="str">
        <f t="shared" ca="1" si="139"/>
        <v/>
      </c>
    </row>
    <row r="1256" spans="2:9" ht="15.75" thickBot="1" x14ac:dyDescent="0.3">
      <c r="B1256" s="72" t="str">
        <f t="shared" ca="1" si="136"/>
        <v/>
      </c>
      <c r="C1256" s="73" t="str">
        <f t="shared" ca="1" si="140"/>
        <v/>
      </c>
      <c r="D1256" s="76" t="str">
        <f t="shared" ca="1" si="137"/>
        <v/>
      </c>
      <c r="E1256" s="74">
        <f t="shared" ca="1" si="142"/>
        <v>0</v>
      </c>
      <c r="F1256" s="76"/>
      <c r="G1256" s="75" t="str">
        <f t="shared" ca="1" si="141"/>
        <v/>
      </c>
      <c r="H1256" s="75" t="str">
        <f t="shared" ca="1" si="138"/>
        <v/>
      </c>
      <c r="I1256" s="75" t="str">
        <f t="shared" ca="1" si="139"/>
        <v/>
      </c>
    </row>
    <row r="1257" spans="2:9" ht="15.75" thickBot="1" x14ac:dyDescent="0.3">
      <c r="B1257" s="72" t="str">
        <f t="shared" ref="B1257:B1320" ca="1" si="143">IFERROR(IF(I1256&lt;=0,"",B1256+1),"")</f>
        <v/>
      </c>
      <c r="C1257" s="73" t="str">
        <f t="shared" ca="1" si="140"/>
        <v/>
      </c>
      <c r="D1257" s="76" t="str">
        <f t="shared" ref="D1257:D1320" ca="1" si="144">IF(B1257="","",IF(I1256&lt;payment,I1256*(1+rate),payment))</f>
        <v/>
      </c>
      <c r="E1257" s="74">
        <f t="shared" ca="1" si="142"/>
        <v>0</v>
      </c>
      <c r="F1257" s="76"/>
      <c r="G1257" s="75" t="str">
        <f t="shared" ca="1" si="141"/>
        <v/>
      </c>
      <c r="H1257" s="75" t="str">
        <f t="shared" ref="H1257:H1320" ca="1" si="145">IF(B1257="","",D1257-G1257+E1257+F1257)</f>
        <v/>
      </c>
      <c r="I1257" s="75" t="str">
        <f t="shared" ref="I1257:I1320" ca="1" si="146">IFERROR(IF(H1257&lt;=0,"",I1256-H1257),"")</f>
        <v/>
      </c>
    </row>
    <row r="1258" spans="2:9" ht="15.75" thickBot="1" x14ac:dyDescent="0.3">
      <c r="B1258" s="72" t="str">
        <f t="shared" ca="1" si="143"/>
        <v/>
      </c>
      <c r="C1258" s="73" t="str">
        <f t="shared" ca="1" si="140"/>
        <v/>
      </c>
      <c r="D1258" s="76" t="str">
        <f t="shared" ca="1" si="144"/>
        <v/>
      </c>
      <c r="E1258" s="74">
        <f t="shared" ca="1" si="142"/>
        <v>0</v>
      </c>
      <c r="F1258" s="76"/>
      <c r="G1258" s="75" t="str">
        <f t="shared" ca="1" si="141"/>
        <v/>
      </c>
      <c r="H1258" s="75" t="str">
        <f t="shared" ca="1" si="145"/>
        <v/>
      </c>
      <c r="I1258" s="75" t="str">
        <f t="shared" ca="1" si="146"/>
        <v/>
      </c>
    </row>
    <row r="1259" spans="2:9" ht="15.75" thickBot="1" x14ac:dyDescent="0.3">
      <c r="B1259" s="72" t="str">
        <f t="shared" ca="1" si="143"/>
        <v/>
      </c>
      <c r="C1259" s="73" t="str">
        <f t="shared" ca="1" si="140"/>
        <v/>
      </c>
      <c r="D1259" s="76" t="str">
        <f t="shared" ca="1" si="144"/>
        <v/>
      </c>
      <c r="E1259" s="74">
        <f t="shared" ca="1" si="142"/>
        <v>0</v>
      </c>
      <c r="F1259" s="76"/>
      <c r="G1259" s="75" t="str">
        <f t="shared" ca="1" si="141"/>
        <v/>
      </c>
      <c r="H1259" s="75" t="str">
        <f t="shared" ca="1" si="145"/>
        <v/>
      </c>
      <c r="I1259" s="75" t="str">
        <f t="shared" ca="1" si="146"/>
        <v/>
      </c>
    </row>
    <row r="1260" spans="2:9" ht="15.75" thickBot="1" x14ac:dyDescent="0.3">
      <c r="B1260" s="72" t="str">
        <f t="shared" ca="1" si="143"/>
        <v/>
      </c>
      <c r="C1260" s="73" t="str">
        <f t="shared" ca="1" si="140"/>
        <v/>
      </c>
      <c r="D1260" s="76" t="str">
        <f t="shared" ca="1" si="144"/>
        <v/>
      </c>
      <c r="E1260" s="74">
        <f t="shared" ca="1" si="142"/>
        <v>0</v>
      </c>
      <c r="F1260" s="76"/>
      <c r="G1260" s="75" t="str">
        <f t="shared" ca="1" si="141"/>
        <v/>
      </c>
      <c r="H1260" s="75" t="str">
        <f t="shared" ca="1" si="145"/>
        <v/>
      </c>
      <c r="I1260" s="75" t="str">
        <f t="shared" ca="1" si="146"/>
        <v/>
      </c>
    </row>
    <row r="1261" spans="2:9" ht="15.75" thickBot="1" x14ac:dyDescent="0.3">
      <c r="B1261" s="72" t="str">
        <f t="shared" ca="1" si="143"/>
        <v/>
      </c>
      <c r="C1261" s="73" t="str">
        <f t="shared" ca="1" si="140"/>
        <v/>
      </c>
      <c r="D1261" s="76" t="str">
        <f t="shared" ca="1" si="144"/>
        <v/>
      </c>
      <c r="E1261" s="74">
        <f t="shared" ca="1" si="142"/>
        <v>0</v>
      </c>
      <c r="F1261" s="76"/>
      <c r="G1261" s="75" t="str">
        <f t="shared" ca="1" si="141"/>
        <v/>
      </c>
      <c r="H1261" s="75" t="str">
        <f t="shared" ca="1" si="145"/>
        <v/>
      </c>
      <c r="I1261" s="75" t="str">
        <f t="shared" ca="1" si="146"/>
        <v/>
      </c>
    </row>
    <row r="1262" spans="2:9" ht="15.75" thickBot="1" x14ac:dyDescent="0.3">
      <c r="B1262" s="72" t="str">
        <f t="shared" ca="1" si="143"/>
        <v/>
      </c>
      <c r="C1262" s="73" t="str">
        <f t="shared" ca="1" si="140"/>
        <v/>
      </c>
      <c r="D1262" s="76" t="str">
        <f t="shared" ca="1" si="144"/>
        <v/>
      </c>
      <c r="E1262" s="74">
        <f t="shared" ca="1" si="142"/>
        <v>0</v>
      </c>
      <c r="F1262" s="76"/>
      <c r="G1262" s="75" t="str">
        <f t="shared" ca="1" si="141"/>
        <v/>
      </c>
      <c r="H1262" s="75" t="str">
        <f t="shared" ca="1" si="145"/>
        <v/>
      </c>
      <c r="I1262" s="75" t="str">
        <f t="shared" ca="1" si="146"/>
        <v/>
      </c>
    </row>
    <row r="1263" spans="2:9" ht="15.75" thickBot="1" x14ac:dyDescent="0.3">
      <c r="B1263" s="72" t="str">
        <f t="shared" ca="1" si="143"/>
        <v/>
      </c>
      <c r="C1263" s="73" t="str">
        <f t="shared" ca="1" si="140"/>
        <v/>
      </c>
      <c r="D1263" s="76" t="str">
        <f t="shared" ca="1" si="144"/>
        <v/>
      </c>
      <c r="E1263" s="74">
        <f t="shared" ca="1" si="142"/>
        <v>0</v>
      </c>
      <c r="F1263" s="76"/>
      <c r="G1263" s="75" t="str">
        <f t="shared" ca="1" si="141"/>
        <v/>
      </c>
      <c r="H1263" s="75" t="str">
        <f t="shared" ca="1" si="145"/>
        <v/>
      </c>
      <c r="I1263" s="75" t="str">
        <f t="shared" ca="1" si="146"/>
        <v/>
      </c>
    </row>
    <row r="1264" spans="2:9" ht="15.75" thickBot="1" x14ac:dyDescent="0.3">
      <c r="B1264" s="72" t="str">
        <f t="shared" ca="1" si="143"/>
        <v/>
      </c>
      <c r="C1264" s="73" t="str">
        <f t="shared" ca="1" si="140"/>
        <v/>
      </c>
      <c r="D1264" s="76" t="str">
        <f t="shared" ca="1" si="144"/>
        <v/>
      </c>
      <c r="E1264" s="74">
        <f t="shared" ca="1" si="142"/>
        <v>0</v>
      </c>
      <c r="F1264" s="76"/>
      <c r="G1264" s="75" t="str">
        <f t="shared" ca="1" si="141"/>
        <v/>
      </c>
      <c r="H1264" s="75" t="str">
        <f t="shared" ca="1" si="145"/>
        <v/>
      </c>
      <c r="I1264" s="75" t="str">
        <f t="shared" ca="1" si="146"/>
        <v/>
      </c>
    </row>
    <row r="1265" spans="2:9" ht="15.75" thickBot="1" x14ac:dyDescent="0.3">
      <c r="B1265" s="72" t="str">
        <f t="shared" ca="1" si="143"/>
        <v/>
      </c>
      <c r="C1265" s="73" t="str">
        <f t="shared" ca="1" si="140"/>
        <v/>
      </c>
      <c r="D1265" s="76" t="str">
        <f t="shared" ca="1" si="144"/>
        <v/>
      </c>
      <c r="E1265" s="74">
        <f t="shared" ca="1" si="142"/>
        <v>0</v>
      </c>
      <c r="F1265" s="76"/>
      <c r="G1265" s="75" t="str">
        <f t="shared" ca="1" si="141"/>
        <v/>
      </c>
      <c r="H1265" s="75" t="str">
        <f t="shared" ca="1" si="145"/>
        <v/>
      </c>
      <c r="I1265" s="75" t="str">
        <f t="shared" ca="1" si="146"/>
        <v/>
      </c>
    </row>
    <row r="1266" spans="2:9" ht="15.75" thickBot="1" x14ac:dyDescent="0.3">
      <c r="B1266" s="72" t="str">
        <f t="shared" ca="1" si="143"/>
        <v/>
      </c>
      <c r="C1266" s="73" t="str">
        <f t="shared" ca="1" si="140"/>
        <v/>
      </c>
      <c r="D1266" s="76" t="str">
        <f t="shared" ca="1" si="144"/>
        <v/>
      </c>
      <c r="E1266" s="74">
        <f t="shared" ca="1" si="142"/>
        <v>0</v>
      </c>
      <c r="F1266" s="76"/>
      <c r="G1266" s="75" t="str">
        <f t="shared" ca="1" si="141"/>
        <v/>
      </c>
      <c r="H1266" s="75" t="str">
        <f t="shared" ca="1" si="145"/>
        <v/>
      </c>
      <c r="I1266" s="75" t="str">
        <f t="shared" ca="1" si="146"/>
        <v/>
      </c>
    </row>
    <row r="1267" spans="2:9" ht="15.75" thickBot="1" x14ac:dyDescent="0.3">
      <c r="B1267" s="72" t="str">
        <f t="shared" ca="1" si="143"/>
        <v/>
      </c>
      <c r="C1267" s="73" t="str">
        <f t="shared" ca="1" si="140"/>
        <v/>
      </c>
      <c r="D1267" s="76" t="str">
        <f t="shared" ca="1" si="144"/>
        <v/>
      </c>
      <c r="E1267" s="74">
        <f t="shared" ca="1" si="142"/>
        <v>0</v>
      </c>
      <c r="F1267" s="76"/>
      <c r="G1267" s="75" t="str">
        <f t="shared" ca="1" si="141"/>
        <v/>
      </c>
      <c r="H1267" s="75" t="str">
        <f t="shared" ca="1" si="145"/>
        <v/>
      </c>
      <c r="I1267" s="75" t="str">
        <f t="shared" ca="1" si="146"/>
        <v/>
      </c>
    </row>
    <row r="1268" spans="2:9" ht="15.75" thickBot="1" x14ac:dyDescent="0.3">
      <c r="B1268" s="72" t="str">
        <f t="shared" ca="1" si="143"/>
        <v/>
      </c>
      <c r="C1268" s="73" t="str">
        <f t="shared" ca="1" si="140"/>
        <v/>
      </c>
      <c r="D1268" s="76" t="str">
        <f t="shared" ca="1" si="144"/>
        <v/>
      </c>
      <c r="E1268" s="74">
        <f t="shared" ca="1" si="142"/>
        <v>0</v>
      </c>
      <c r="F1268" s="76"/>
      <c r="G1268" s="75" t="str">
        <f t="shared" ca="1" si="141"/>
        <v/>
      </c>
      <c r="H1268" s="75" t="str">
        <f t="shared" ca="1" si="145"/>
        <v/>
      </c>
      <c r="I1268" s="75" t="str">
        <f t="shared" ca="1" si="146"/>
        <v/>
      </c>
    </row>
    <row r="1269" spans="2:9" ht="15.75" thickBot="1" x14ac:dyDescent="0.3">
      <c r="B1269" s="72" t="str">
        <f t="shared" ca="1" si="143"/>
        <v/>
      </c>
      <c r="C1269" s="73" t="str">
        <f t="shared" ca="1" si="140"/>
        <v/>
      </c>
      <c r="D1269" s="76" t="str">
        <f t="shared" ca="1" si="144"/>
        <v/>
      </c>
      <c r="E1269" s="74">
        <f t="shared" ca="1" si="142"/>
        <v>0</v>
      </c>
      <c r="F1269" s="76"/>
      <c r="G1269" s="75" t="str">
        <f t="shared" ca="1" si="141"/>
        <v/>
      </c>
      <c r="H1269" s="75" t="str">
        <f t="shared" ca="1" si="145"/>
        <v/>
      </c>
      <c r="I1269" s="75" t="str">
        <f t="shared" ca="1" si="146"/>
        <v/>
      </c>
    </row>
    <row r="1270" spans="2:9" ht="15.75" thickBot="1" x14ac:dyDescent="0.3">
      <c r="B1270" s="72" t="str">
        <f t="shared" ca="1" si="143"/>
        <v/>
      </c>
      <c r="C1270" s="73" t="str">
        <f t="shared" ca="1" si="140"/>
        <v/>
      </c>
      <c r="D1270" s="76" t="str">
        <f t="shared" ca="1" si="144"/>
        <v/>
      </c>
      <c r="E1270" s="74">
        <f t="shared" ca="1" si="142"/>
        <v>0</v>
      </c>
      <c r="F1270" s="76"/>
      <c r="G1270" s="75" t="str">
        <f t="shared" ca="1" si="141"/>
        <v/>
      </c>
      <c r="H1270" s="75" t="str">
        <f t="shared" ca="1" si="145"/>
        <v/>
      </c>
      <c r="I1270" s="75" t="str">
        <f t="shared" ca="1" si="146"/>
        <v/>
      </c>
    </row>
    <row r="1271" spans="2:9" ht="15.75" thickBot="1" x14ac:dyDescent="0.3">
      <c r="B1271" s="72" t="str">
        <f t="shared" ca="1" si="143"/>
        <v/>
      </c>
      <c r="C1271" s="73" t="str">
        <f t="shared" ca="1" si="140"/>
        <v/>
      </c>
      <c r="D1271" s="76" t="str">
        <f t="shared" ca="1" si="144"/>
        <v/>
      </c>
      <c r="E1271" s="74">
        <f t="shared" ca="1" si="142"/>
        <v>0</v>
      </c>
      <c r="F1271" s="76"/>
      <c r="G1271" s="75" t="str">
        <f t="shared" ca="1" si="141"/>
        <v/>
      </c>
      <c r="H1271" s="75" t="str">
        <f t="shared" ca="1" si="145"/>
        <v/>
      </c>
      <c r="I1271" s="75" t="str">
        <f t="shared" ca="1" si="146"/>
        <v/>
      </c>
    </row>
    <row r="1272" spans="2:9" ht="15.75" thickBot="1" x14ac:dyDescent="0.3">
      <c r="B1272" s="72" t="str">
        <f t="shared" ca="1" si="143"/>
        <v/>
      </c>
      <c r="C1272" s="73" t="str">
        <f t="shared" ca="1" si="140"/>
        <v/>
      </c>
      <c r="D1272" s="76" t="str">
        <f t="shared" ca="1" si="144"/>
        <v/>
      </c>
      <c r="E1272" s="74">
        <f t="shared" ca="1" si="142"/>
        <v>0</v>
      </c>
      <c r="F1272" s="76"/>
      <c r="G1272" s="75" t="str">
        <f t="shared" ca="1" si="141"/>
        <v/>
      </c>
      <c r="H1272" s="75" t="str">
        <f t="shared" ca="1" si="145"/>
        <v/>
      </c>
      <c r="I1272" s="75" t="str">
        <f t="shared" ca="1" si="146"/>
        <v/>
      </c>
    </row>
    <row r="1273" spans="2:9" ht="15.75" thickBot="1" x14ac:dyDescent="0.3">
      <c r="B1273" s="72" t="str">
        <f t="shared" ca="1" si="143"/>
        <v/>
      </c>
      <c r="C1273" s="73" t="str">
        <f t="shared" ca="1" si="140"/>
        <v/>
      </c>
      <c r="D1273" s="76" t="str">
        <f t="shared" ca="1" si="144"/>
        <v/>
      </c>
      <c r="E1273" s="74">
        <f t="shared" ca="1" si="142"/>
        <v>0</v>
      </c>
      <c r="F1273" s="76"/>
      <c r="G1273" s="75" t="str">
        <f t="shared" ca="1" si="141"/>
        <v/>
      </c>
      <c r="H1273" s="75" t="str">
        <f t="shared" ca="1" si="145"/>
        <v/>
      </c>
      <c r="I1273" s="75" t="str">
        <f t="shared" ca="1" si="146"/>
        <v/>
      </c>
    </row>
    <row r="1274" spans="2:9" ht="15.75" thickBot="1" x14ac:dyDescent="0.3">
      <c r="B1274" s="72" t="str">
        <f t="shared" ca="1" si="143"/>
        <v/>
      </c>
      <c r="C1274" s="73" t="str">
        <f t="shared" ca="1" si="140"/>
        <v/>
      </c>
      <c r="D1274" s="76" t="str">
        <f t="shared" ca="1" si="144"/>
        <v/>
      </c>
      <c r="E1274" s="74">
        <f t="shared" ca="1" si="142"/>
        <v>0</v>
      </c>
      <c r="F1274" s="76"/>
      <c r="G1274" s="75" t="str">
        <f t="shared" ca="1" si="141"/>
        <v/>
      </c>
      <c r="H1274" s="75" t="str">
        <f t="shared" ca="1" si="145"/>
        <v/>
      </c>
      <c r="I1274" s="75" t="str">
        <f t="shared" ca="1" si="146"/>
        <v/>
      </c>
    </row>
    <row r="1275" spans="2:9" ht="15.75" thickBot="1" x14ac:dyDescent="0.3">
      <c r="B1275" s="72" t="str">
        <f t="shared" ca="1" si="143"/>
        <v/>
      </c>
      <c r="C1275" s="73" t="str">
        <f t="shared" ca="1" si="140"/>
        <v/>
      </c>
      <c r="D1275" s="76" t="str">
        <f t="shared" ca="1" si="144"/>
        <v/>
      </c>
      <c r="E1275" s="74">
        <f t="shared" ca="1" si="142"/>
        <v>0</v>
      </c>
      <c r="F1275" s="76"/>
      <c r="G1275" s="75" t="str">
        <f t="shared" ca="1" si="141"/>
        <v/>
      </c>
      <c r="H1275" s="75" t="str">
        <f t="shared" ca="1" si="145"/>
        <v/>
      </c>
      <c r="I1275" s="75" t="str">
        <f t="shared" ca="1" si="146"/>
        <v/>
      </c>
    </row>
    <row r="1276" spans="2:9" ht="15.75" thickBot="1" x14ac:dyDescent="0.3">
      <c r="B1276" s="72" t="str">
        <f t="shared" ca="1" si="143"/>
        <v/>
      </c>
      <c r="C1276" s="73" t="str">
        <f t="shared" ca="1" si="140"/>
        <v/>
      </c>
      <c r="D1276" s="76" t="str">
        <f t="shared" ca="1" si="144"/>
        <v/>
      </c>
      <c r="E1276" s="74">
        <f t="shared" ca="1" si="142"/>
        <v>0</v>
      </c>
      <c r="F1276" s="76"/>
      <c r="G1276" s="75" t="str">
        <f t="shared" ca="1" si="141"/>
        <v/>
      </c>
      <c r="H1276" s="75" t="str">
        <f t="shared" ca="1" si="145"/>
        <v/>
      </c>
      <c r="I1276" s="75" t="str">
        <f t="shared" ca="1" si="146"/>
        <v/>
      </c>
    </row>
    <row r="1277" spans="2:9" ht="15.75" thickBot="1" x14ac:dyDescent="0.3">
      <c r="B1277" s="72" t="str">
        <f t="shared" ca="1" si="143"/>
        <v/>
      </c>
      <c r="C1277" s="73" t="str">
        <f t="shared" ca="1" si="140"/>
        <v/>
      </c>
      <c r="D1277" s="76" t="str">
        <f t="shared" ca="1" si="144"/>
        <v/>
      </c>
      <c r="E1277" s="74">
        <f t="shared" ca="1" si="142"/>
        <v>0</v>
      </c>
      <c r="F1277" s="76"/>
      <c r="G1277" s="75" t="str">
        <f t="shared" ca="1" si="141"/>
        <v/>
      </c>
      <c r="H1277" s="75" t="str">
        <f t="shared" ca="1" si="145"/>
        <v/>
      </c>
      <c r="I1277" s="75" t="str">
        <f t="shared" ca="1" si="146"/>
        <v/>
      </c>
    </row>
    <row r="1278" spans="2:9" ht="15.75" thickBot="1" x14ac:dyDescent="0.3">
      <c r="B1278" s="72" t="str">
        <f t="shared" ca="1" si="143"/>
        <v/>
      </c>
      <c r="C1278" s="73" t="str">
        <f t="shared" ca="1" si="140"/>
        <v/>
      </c>
      <c r="D1278" s="76" t="str">
        <f t="shared" ca="1" si="144"/>
        <v/>
      </c>
      <c r="E1278" s="74">
        <f t="shared" ca="1" si="142"/>
        <v>0</v>
      </c>
      <c r="F1278" s="76"/>
      <c r="G1278" s="75" t="str">
        <f t="shared" ca="1" si="141"/>
        <v/>
      </c>
      <c r="H1278" s="75" t="str">
        <f t="shared" ca="1" si="145"/>
        <v/>
      </c>
      <c r="I1278" s="75" t="str">
        <f t="shared" ca="1" si="146"/>
        <v/>
      </c>
    </row>
    <row r="1279" spans="2:9" ht="15.75" thickBot="1" x14ac:dyDescent="0.3">
      <c r="B1279" s="72" t="str">
        <f t="shared" ca="1" si="143"/>
        <v/>
      </c>
      <c r="C1279" s="73" t="str">
        <f t="shared" ca="1" si="140"/>
        <v/>
      </c>
      <c r="D1279" s="76" t="str">
        <f t="shared" ca="1" si="144"/>
        <v/>
      </c>
      <c r="E1279" s="74">
        <f t="shared" ca="1" si="142"/>
        <v>0</v>
      </c>
      <c r="F1279" s="76"/>
      <c r="G1279" s="75" t="str">
        <f t="shared" ca="1" si="141"/>
        <v/>
      </c>
      <c r="H1279" s="75" t="str">
        <f t="shared" ca="1" si="145"/>
        <v/>
      </c>
      <c r="I1279" s="75" t="str">
        <f t="shared" ca="1" si="146"/>
        <v/>
      </c>
    </row>
    <row r="1280" spans="2:9" ht="15.75" thickBot="1" x14ac:dyDescent="0.3">
      <c r="B1280" s="72" t="str">
        <f t="shared" ca="1" si="143"/>
        <v/>
      </c>
      <c r="C1280" s="73" t="str">
        <f t="shared" ca="1" si="140"/>
        <v/>
      </c>
      <c r="D1280" s="76" t="str">
        <f t="shared" ca="1" si="144"/>
        <v/>
      </c>
      <c r="E1280" s="74">
        <f t="shared" ca="1" si="142"/>
        <v>0</v>
      </c>
      <c r="F1280" s="76"/>
      <c r="G1280" s="75" t="str">
        <f t="shared" ca="1" si="141"/>
        <v/>
      </c>
      <c r="H1280" s="75" t="str">
        <f t="shared" ca="1" si="145"/>
        <v/>
      </c>
      <c r="I1280" s="75" t="str">
        <f t="shared" ca="1" si="146"/>
        <v/>
      </c>
    </row>
    <row r="1281" spans="2:9" ht="15.75" thickBot="1" x14ac:dyDescent="0.3">
      <c r="B1281" s="72" t="str">
        <f t="shared" ca="1" si="143"/>
        <v/>
      </c>
      <c r="C1281" s="73" t="str">
        <f t="shared" ca="1" si="140"/>
        <v/>
      </c>
      <c r="D1281" s="76" t="str">
        <f t="shared" ca="1" si="144"/>
        <v/>
      </c>
      <c r="E1281" s="74">
        <f t="shared" ca="1" si="142"/>
        <v>0</v>
      </c>
      <c r="F1281" s="76"/>
      <c r="G1281" s="75" t="str">
        <f t="shared" ca="1" si="141"/>
        <v/>
      </c>
      <c r="H1281" s="75" t="str">
        <f t="shared" ca="1" si="145"/>
        <v/>
      </c>
      <c r="I1281" s="75" t="str">
        <f t="shared" ca="1" si="146"/>
        <v/>
      </c>
    </row>
    <row r="1282" spans="2:9" ht="15.75" thickBot="1" x14ac:dyDescent="0.3">
      <c r="B1282" s="72" t="str">
        <f t="shared" ca="1" si="143"/>
        <v/>
      </c>
      <c r="C1282" s="73" t="str">
        <f t="shared" ca="1" si="140"/>
        <v/>
      </c>
      <c r="D1282" s="76" t="str">
        <f t="shared" ca="1" si="144"/>
        <v/>
      </c>
      <c r="E1282" s="74">
        <f t="shared" ca="1" si="142"/>
        <v>0</v>
      </c>
      <c r="F1282" s="76"/>
      <c r="G1282" s="75" t="str">
        <f t="shared" ca="1" si="141"/>
        <v/>
      </c>
      <c r="H1282" s="75" t="str">
        <f t="shared" ca="1" si="145"/>
        <v/>
      </c>
      <c r="I1282" s="75" t="str">
        <f t="shared" ca="1" si="146"/>
        <v/>
      </c>
    </row>
    <row r="1283" spans="2:9" ht="15.75" thickBot="1" x14ac:dyDescent="0.3">
      <c r="B1283" s="72" t="str">
        <f t="shared" ca="1" si="143"/>
        <v/>
      </c>
      <c r="C1283" s="73" t="str">
        <f t="shared" ca="1" si="140"/>
        <v/>
      </c>
      <c r="D1283" s="76" t="str">
        <f t="shared" ca="1" si="144"/>
        <v/>
      </c>
      <c r="E1283" s="74">
        <f t="shared" ca="1" si="142"/>
        <v>0</v>
      </c>
      <c r="F1283" s="76"/>
      <c r="G1283" s="75" t="str">
        <f t="shared" ca="1" si="141"/>
        <v/>
      </c>
      <c r="H1283" s="75" t="str">
        <f t="shared" ca="1" si="145"/>
        <v/>
      </c>
      <c r="I1283" s="75" t="str">
        <f t="shared" ca="1" si="146"/>
        <v/>
      </c>
    </row>
    <row r="1284" spans="2:9" ht="15.75" thickBot="1" x14ac:dyDescent="0.3">
      <c r="B1284" s="72" t="str">
        <f t="shared" ca="1" si="143"/>
        <v/>
      </c>
      <c r="C1284" s="73" t="str">
        <f t="shared" ca="1" si="140"/>
        <v/>
      </c>
      <c r="D1284" s="76" t="str">
        <f t="shared" ca="1" si="144"/>
        <v/>
      </c>
      <c r="E1284" s="74">
        <f t="shared" ca="1" si="142"/>
        <v>0</v>
      </c>
      <c r="F1284" s="76"/>
      <c r="G1284" s="75" t="str">
        <f t="shared" ca="1" si="141"/>
        <v/>
      </c>
      <c r="H1284" s="75" t="str">
        <f t="shared" ca="1" si="145"/>
        <v/>
      </c>
      <c r="I1284" s="75" t="str">
        <f t="shared" ca="1" si="146"/>
        <v/>
      </c>
    </row>
    <row r="1285" spans="2:9" ht="15.75" thickBot="1" x14ac:dyDescent="0.3">
      <c r="B1285" s="72" t="str">
        <f t="shared" ca="1" si="143"/>
        <v/>
      </c>
      <c r="C1285" s="73" t="str">
        <f t="shared" ca="1" si="140"/>
        <v/>
      </c>
      <c r="D1285" s="76" t="str">
        <f t="shared" ca="1" si="144"/>
        <v/>
      </c>
      <c r="E1285" s="74">
        <f t="shared" ca="1" si="142"/>
        <v>0</v>
      </c>
      <c r="F1285" s="76"/>
      <c r="G1285" s="75" t="str">
        <f t="shared" ca="1" si="141"/>
        <v/>
      </c>
      <c r="H1285" s="75" t="str">
        <f t="shared" ca="1" si="145"/>
        <v/>
      </c>
      <c r="I1285" s="75" t="str">
        <f t="shared" ca="1" si="146"/>
        <v/>
      </c>
    </row>
    <row r="1286" spans="2:9" ht="15.75" thickBot="1" x14ac:dyDescent="0.3">
      <c r="B1286" s="72" t="str">
        <f t="shared" ca="1" si="143"/>
        <v/>
      </c>
      <c r="C1286" s="73" t="str">
        <f t="shared" ca="1" si="140"/>
        <v/>
      </c>
      <c r="D1286" s="76" t="str">
        <f t="shared" ca="1" si="144"/>
        <v/>
      </c>
      <c r="E1286" s="74">
        <f t="shared" ca="1" si="142"/>
        <v>0</v>
      </c>
      <c r="F1286" s="76"/>
      <c r="G1286" s="75" t="str">
        <f t="shared" ca="1" si="141"/>
        <v/>
      </c>
      <c r="H1286" s="75" t="str">
        <f t="shared" ca="1" si="145"/>
        <v/>
      </c>
      <c r="I1286" s="75" t="str">
        <f t="shared" ca="1" si="146"/>
        <v/>
      </c>
    </row>
    <row r="1287" spans="2:9" ht="15.75" thickBot="1" x14ac:dyDescent="0.3">
      <c r="B1287" s="72" t="str">
        <f t="shared" ca="1" si="143"/>
        <v/>
      </c>
      <c r="C1287" s="73" t="str">
        <f t="shared" ca="1" si="140"/>
        <v/>
      </c>
      <c r="D1287" s="76" t="str">
        <f t="shared" ca="1" si="144"/>
        <v/>
      </c>
      <c r="E1287" s="74">
        <f t="shared" ca="1" si="142"/>
        <v>0</v>
      </c>
      <c r="F1287" s="76"/>
      <c r="G1287" s="75" t="str">
        <f t="shared" ca="1" si="141"/>
        <v/>
      </c>
      <c r="H1287" s="75" t="str">
        <f t="shared" ca="1" si="145"/>
        <v/>
      </c>
      <c r="I1287" s="75" t="str">
        <f t="shared" ca="1" si="146"/>
        <v/>
      </c>
    </row>
    <row r="1288" spans="2:9" ht="15.75" thickBot="1" x14ac:dyDescent="0.3">
      <c r="B1288" s="72" t="str">
        <f t="shared" ca="1" si="143"/>
        <v/>
      </c>
      <c r="C1288" s="73" t="str">
        <f t="shared" ca="1" si="140"/>
        <v/>
      </c>
      <c r="D1288" s="76" t="str">
        <f t="shared" ca="1" si="144"/>
        <v/>
      </c>
      <c r="E1288" s="74">
        <f t="shared" ca="1" si="142"/>
        <v>0</v>
      </c>
      <c r="F1288" s="76"/>
      <c r="G1288" s="75" t="str">
        <f t="shared" ca="1" si="141"/>
        <v/>
      </c>
      <c r="H1288" s="75" t="str">
        <f t="shared" ca="1" si="145"/>
        <v/>
      </c>
      <c r="I1288" s="75" t="str">
        <f t="shared" ca="1" si="146"/>
        <v/>
      </c>
    </row>
    <row r="1289" spans="2:9" ht="15.75" thickBot="1" x14ac:dyDescent="0.3">
      <c r="B1289" s="72" t="str">
        <f t="shared" ca="1" si="143"/>
        <v/>
      </c>
      <c r="C1289" s="73" t="str">
        <f t="shared" ca="1" si="140"/>
        <v/>
      </c>
      <c r="D1289" s="76" t="str">
        <f t="shared" ca="1" si="144"/>
        <v/>
      </c>
      <c r="E1289" s="74">
        <f t="shared" ca="1" si="142"/>
        <v>0</v>
      </c>
      <c r="F1289" s="76"/>
      <c r="G1289" s="75" t="str">
        <f t="shared" ca="1" si="141"/>
        <v/>
      </c>
      <c r="H1289" s="75" t="str">
        <f t="shared" ca="1" si="145"/>
        <v/>
      </c>
      <c r="I1289" s="75" t="str">
        <f t="shared" ca="1" si="146"/>
        <v/>
      </c>
    </row>
    <row r="1290" spans="2:9" ht="15.75" thickBot="1" x14ac:dyDescent="0.3">
      <c r="B1290" s="72" t="str">
        <f t="shared" ca="1" si="143"/>
        <v/>
      </c>
      <c r="C1290" s="73" t="str">
        <f t="shared" ca="1" si="140"/>
        <v/>
      </c>
      <c r="D1290" s="76" t="str">
        <f t="shared" ca="1" si="144"/>
        <v/>
      </c>
      <c r="E1290" s="74">
        <f t="shared" ca="1" si="142"/>
        <v>0</v>
      </c>
      <c r="F1290" s="76"/>
      <c r="G1290" s="75" t="str">
        <f t="shared" ca="1" si="141"/>
        <v/>
      </c>
      <c r="H1290" s="75" t="str">
        <f t="shared" ca="1" si="145"/>
        <v/>
      </c>
      <c r="I1290" s="75" t="str">
        <f t="shared" ca="1" si="146"/>
        <v/>
      </c>
    </row>
    <row r="1291" spans="2:9" ht="15.75" thickBot="1" x14ac:dyDescent="0.3">
      <c r="B1291" s="72" t="str">
        <f t="shared" ca="1" si="143"/>
        <v/>
      </c>
      <c r="C1291" s="73" t="str">
        <f t="shared" ca="1" si="140"/>
        <v/>
      </c>
      <c r="D1291" s="76" t="str">
        <f t="shared" ca="1" si="144"/>
        <v/>
      </c>
      <c r="E1291" s="74">
        <f t="shared" ca="1" si="142"/>
        <v>0</v>
      </c>
      <c r="F1291" s="76"/>
      <c r="G1291" s="75" t="str">
        <f t="shared" ca="1" si="141"/>
        <v/>
      </c>
      <c r="H1291" s="75" t="str">
        <f t="shared" ca="1" si="145"/>
        <v/>
      </c>
      <c r="I1291" s="75" t="str">
        <f t="shared" ca="1" si="146"/>
        <v/>
      </c>
    </row>
    <row r="1292" spans="2:9" ht="15.75" thickBot="1" x14ac:dyDescent="0.3">
      <c r="B1292" s="72" t="str">
        <f t="shared" ca="1" si="143"/>
        <v/>
      </c>
      <c r="C1292" s="73" t="str">
        <f t="shared" ca="1" si="140"/>
        <v/>
      </c>
      <c r="D1292" s="76" t="str">
        <f t="shared" ca="1" si="144"/>
        <v/>
      </c>
      <c r="E1292" s="74">
        <f t="shared" ca="1" si="142"/>
        <v>0</v>
      </c>
      <c r="F1292" s="76"/>
      <c r="G1292" s="75" t="str">
        <f t="shared" ca="1" si="141"/>
        <v/>
      </c>
      <c r="H1292" s="75" t="str">
        <f t="shared" ca="1" si="145"/>
        <v/>
      </c>
      <c r="I1292" s="75" t="str">
        <f t="shared" ca="1" si="146"/>
        <v/>
      </c>
    </row>
    <row r="1293" spans="2:9" ht="15.75" thickBot="1" x14ac:dyDescent="0.3">
      <c r="B1293" s="72" t="str">
        <f t="shared" ca="1" si="143"/>
        <v/>
      </c>
      <c r="C1293" s="73" t="str">
        <f t="shared" ca="1" si="140"/>
        <v/>
      </c>
      <c r="D1293" s="76" t="str">
        <f t="shared" ca="1" si="144"/>
        <v/>
      </c>
      <c r="E1293" s="74">
        <f t="shared" ca="1" si="142"/>
        <v>0</v>
      </c>
      <c r="F1293" s="76"/>
      <c r="G1293" s="75" t="str">
        <f t="shared" ca="1" si="141"/>
        <v/>
      </c>
      <c r="H1293" s="75" t="str">
        <f t="shared" ca="1" si="145"/>
        <v/>
      </c>
      <c r="I1293" s="75" t="str">
        <f t="shared" ca="1" si="146"/>
        <v/>
      </c>
    </row>
    <row r="1294" spans="2:9" ht="15.75" thickBot="1" x14ac:dyDescent="0.3">
      <c r="B1294" s="72" t="str">
        <f t="shared" ca="1" si="143"/>
        <v/>
      </c>
      <c r="C1294" s="73" t="str">
        <f t="shared" ca="1" si="140"/>
        <v/>
      </c>
      <c r="D1294" s="76" t="str">
        <f t="shared" ca="1" si="144"/>
        <v/>
      </c>
      <c r="E1294" s="74">
        <f t="shared" ca="1" si="142"/>
        <v>0</v>
      </c>
      <c r="F1294" s="76"/>
      <c r="G1294" s="75" t="str">
        <f t="shared" ca="1" si="141"/>
        <v/>
      </c>
      <c r="H1294" s="75" t="str">
        <f t="shared" ca="1" si="145"/>
        <v/>
      </c>
      <c r="I1294" s="75" t="str">
        <f t="shared" ca="1" si="146"/>
        <v/>
      </c>
    </row>
    <row r="1295" spans="2:9" ht="15.75" thickBot="1" x14ac:dyDescent="0.3">
      <c r="B1295" s="72" t="str">
        <f t="shared" ca="1" si="143"/>
        <v/>
      </c>
      <c r="C1295" s="73" t="str">
        <f t="shared" ca="1" si="140"/>
        <v/>
      </c>
      <c r="D1295" s="76" t="str">
        <f t="shared" ca="1" si="144"/>
        <v/>
      </c>
      <c r="E1295" s="74">
        <f t="shared" ca="1" si="142"/>
        <v>0</v>
      </c>
      <c r="F1295" s="76"/>
      <c r="G1295" s="75" t="str">
        <f t="shared" ca="1" si="141"/>
        <v/>
      </c>
      <c r="H1295" s="75" t="str">
        <f t="shared" ca="1" si="145"/>
        <v/>
      </c>
      <c r="I1295" s="75" t="str">
        <f t="shared" ca="1" si="146"/>
        <v/>
      </c>
    </row>
    <row r="1296" spans="2:9" ht="15.75" thickBot="1" x14ac:dyDescent="0.3">
      <c r="B1296" s="72" t="str">
        <f t="shared" ca="1" si="143"/>
        <v/>
      </c>
      <c r="C1296" s="73" t="str">
        <f t="shared" ca="1" si="140"/>
        <v/>
      </c>
      <c r="D1296" s="76" t="str">
        <f t="shared" ca="1" si="144"/>
        <v/>
      </c>
      <c r="E1296" s="74">
        <f t="shared" ca="1" si="142"/>
        <v>0</v>
      </c>
      <c r="F1296" s="76"/>
      <c r="G1296" s="75" t="str">
        <f t="shared" ca="1" si="141"/>
        <v/>
      </c>
      <c r="H1296" s="75" t="str">
        <f t="shared" ca="1" si="145"/>
        <v/>
      </c>
      <c r="I1296" s="75" t="str">
        <f t="shared" ca="1" si="146"/>
        <v/>
      </c>
    </row>
    <row r="1297" spans="2:9" ht="15.75" thickBot="1" x14ac:dyDescent="0.3">
      <c r="B1297" s="72" t="str">
        <f t="shared" ca="1" si="143"/>
        <v/>
      </c>
      <c r="C1297" s="73" t="str">
        <f t="shared" ca="1" si="140"/>
        <v/>
      </c>
      <c r="D1297" s="76" t="str">
        <f t="shared" ca="1" si="144"/>
        <v/>
      </c>
      <c r="E1297" s="74">
        <f t="shared" ca="1" si="142"/>
        <v>0</v>
      </c>
      <c r="F1297" s="76"/>
      <c r="G1297" s="75" t="str">
        <f t="shared" ca="1" si="141"/>
        <v/>
      </c>
      <c r="H1297" s="75" t="str">
        <f t="shared" ca="1" si="145"/>
        <v/>
      </c>
      <c r="I1297" s="75" t="str">
        <f t="shared" ca="1" si="146"/>
        <v/>
      </c>
    </row>
    <row r="1298" spans="2:9" ht="15.75" thickBot="1" x14ac:dyDescent="0.3">
      <c r="B1298" s="72" t="str">
        <f t="shared" ca="1" si="143"/>
        <v/>
      </c>
      <c r="C1298" s="73" t="str">
        <f t="shared" ca="1" si="140"/>
        <v/>
      </c>
      <c r="D1298" s="76" t="str">
        <f t="shared" ca="1" si="144"/>
        <v/>
      </c>
      <c r="E1298" s="74">
        <f t="shared" ca="1" si="142"/>
        <v>0</v>
      </c>
      <c r="F1298" s="76"/>
      <c r="G1298" s="75" t="str">
        <f t="shared" ca="1" si="141"/>
        <v/>
      </c>
      <c r="H1298" s="75" t="str">
        <f t="shared" ca="1" si="145"/>
        <v/>
      </c>
      <c r="I1298" s="75" t="str">
        <f t="shared" ca="1" si="146"/>
        <v/>
      </c>
    </row>
    <row r="1299" spans="2:9" ht="15.75" thickBot="1" x14ac:dyDescent="0.3">
      <c r="B1299" s="72" t="str">
        <f t="shared" ca="1" si="143"/>
        <v/>
      </c>
      <c r="C1299" s="73" t="str">
        <f t="shared" ca="1" si="140"/>
        <v/>
      </c>
      <c r="D1299" s="76" t="str">
        <f t="shared" ca="1" si="144"/>
        <v/>
      </c>
      <c r="E1299" s="74">
        <f t="shared" ca="1" si="142"/>
        <v>0</v>
      </c>
      <c r="F1299" s="76"/>
      <c r="G1299" s="75" t="str">
        <f t="shared" ca="1" si="141"/>
        <v/>
      </c>
      <c r="H1299" s="75" t="str">
        <f t="shared" ca="1" si="145"/>
        <v/>
      </c>
      <c r="I1299" s="75" t="str">
        <f t="shared" ca="1" si="146"/>
        <v/>
      </c>
    </row>
    <row r="1300" spans="2:9" ht="15.75" thickBot="1" x14ac:dyDescent="0.3">
      <c r="B1300" s="72" t="str">
        <f t="shared" ca="1" si="143"/>
        <v/>
      </c>
      <c r="C1300" s="73" t="str">
        <f t="shared" ca="1" si="140"/>
        <v/>
      </c>
      <c r="D1300" s="76" t="str">
        <f t="shared" ca="1" si="144"/>
        <v/>
      </c>
      <c r="E1300" s="74">
        <f t="shared" ca="1" si="142"/>
        <v>0</v>
      </c>
      <c r="F1300" s="76"/>
      <c r="G1300" s="75" t="str">
        <f t="shared" ca="1" si="141"/>
        <v/>
      </c>
      <c r="H1300" s="75" t="str">
        <f t="shared" ca="1" si="145"/>
        <v/>
      </c>
      <c r="I1300" s="75" t="str">
        <f t="shared" ca="1" si="146"/>
        <v/>
      </c>
    </row>
    <row r="1301" spans="2:9" ht="15.75" thickBot="1" x14ac:dyDescent="0.3">
      <c r="B1301" s="72" t="str">
        <f t="shared" ca="1" si="143"/>
        <v/>
      </c>
      <c r="C1301" s="73" t="str">
        <f t="shared" ca="1" si="140"/>
        <v/>
      </c>
      <c r="D1301" s="76" t="str">
        <f t="shared" ca="1" si="144"/>
        <v/>
      </c>
      <c r="E1301" s="74">
        <f t="shared" ca="1" si="142"/>
        <v>0</v>
      </c>
      <c r="F1301" s="76"/>
      <c r="G1301" s="75" t="str">
        <f t="shared" ca="1" si="141"/>
        <v/>
      </c>
      <c r="H1301" s="75" t="str">
        <f t="shared" ca="1" si="145"/>
        <v/>
      </c>
      <c r="I1301" s="75" t="str">
        <f t="shared" ca="1" si="146"/>
        <v/>
      </c>
    </row>
    <row r="1302" spans="2:9" ht="15.75" thickBot="1" x14ac:dyDescent="0.3">
      <c r="B1302" s="72" t="str">
        <f t="shared" ca="1" si="143"/>
        <v/>
      </c>
      <c r="C1302" s="73" t="str">
        <f t="shared" ca="1" si="140"/>
        <v/>
      </c>
      <c r="D1302" s="76" t="str">
        <f t="shared" ca="1" si="144"/>
        <v/>
      </c>
      <c r="E1302" s="74">
        <f t="shared" ca="1" si="142"/>
        <v>0</v>
      </c>
      <c r="F1302" s="76"/>
      <c r="G1302" s="75" t="str">
        <f t="shared" ca="1" si="141"/>
        <v/>
      </c>
      <c r="H1302" s="75" t="str">
        <f t="shared" ca="1" si="145"/>
        <v/>
      </c>
      <c r="I1302" s="75" t="str">
        <f t="shared" ca="1" si="146"/>
        <v/>
      </c>
    </row>
    <row r="1303" spans="2:9" ht="15.75" thickBot="1" x14ac:dyDescent="0.3">
      <c r="B1303" s="72" t="str">
        <f t="shared" ca="1" si="143"/>
        <v/>
      </c>
      <c r="C1303" s="73" t="str">
        <f t="shared" ca="1" si="140"/>
        <v/>
      </c>
      <c r="D1303" s="76" t="str">
        <f t="shared" ca="1" si="144"/>
        <v/>
      </c>
      <c r="E1303" s="74">
        <f t="shared" ca="1" si="142"/>
        <v>0</v>
      </c>
      <c r="F1303" s="76"/>
      <c r="G1303" s="75" t="str">
        <f t="shared" ca="1" si="141"/>
        <v/>
      </c>
      <c r="H1303" s="75" t="str">
        <f t="shared" ca="1" si="145"/>
        <v/>
      </c>
      <c r="I1303" s="75" t="str">
        <f t="shared" ca="1" si="146"/>
        <v/>
      </c>
    </row>
    <row r="1304" spans="2:9" ht="15.75" thickBot="1" x14ac:dyDescent="0.3">
      <c r="B1304" s="72" t="str">
        <f t="shared" ca="1" si="143"/>
        <v/>
      </c>
      <c r="C1304" s="73" t="str">
        <f t="shared" ref="C1304:C1367" ca="1" si="147">IF($E$10="End of the Period",IF(B1304="","",IF(OR(payment_frequency="Weekly",payment_frequency="Bi-weekly",payment_frequency="Semi-monthly"),first_payment_date+B1304*VLOOKUP(payment_frequency,periodic_table,2,0),EDATE(first_payment_date,B1304*VLOOKUP(payment_frequency,periodic_table,2,0)))),IF(B1304="","",IF(OR(payment_frequency="Weekly",payment_frequency="Bi-weekly",payment_frequency="Semi-monthly"),first_payment_date+(B1304-1)*VLOOKUP(payment_frequency,periodic_table,2,0),EDATE(first_payment_date,(B1304-1)*VLOOKUP(payment_frequency,periodic_table,2,0)))))</f>
        <v/>
      </c>
      <c r="D1304" s="76" t="str">
        <f t="shared" ca="1" si="144"/>
        <v/>
      </c>
      <c r="E1304" s="74">
        <f t="shared" ca="1" si="142"/>
        <v>0</v>
      </c>
      <c r="F1304" s="76"/>
      <c r="G1304" s="75" t="str">
        <f t="shared" ref="G1304:G1367" ca="1" si="148">IF(AND(payment_type=1,B1304=1),0,IF(B1304="","",I1303*rate))</f>
        <v/>
      </c>
      <c r="H1304" s="75" t="str">
        <f t="shared" ca="1" si="145"/>
        <v/>
      </c>
      <c r="I1304" s="75" t="str">
        <f t="shared" ca="1" si="146"/>
        <v/>
      </c>
    </row>
    <row r="1305" spans="2:9" ht="15.75" thickBot="1" x14ac:dyDescent="0.3">
      <c r="B1305" s="72" t="str">
        <f t="shared" ca="1" si="143"/>
        <v/>
      </c>
      <c r="C1305" s="73" t="str">
        <f t="shared" ca="1" si="147"/>
        <v/>
      </c>
      <c r="D1305" s="76" t="str">
        <f t="shared" ca="1" si="144"/>
        <v/>
      </c>
      <c r="E1305" s="74">
        <f t="shared" ca="1" si="142"/>
        <v>0</v>
      </c>
      <c r="F1305" s="76"/>
      <c r="G1305" s="75" t="str">
        <f t="shared" ca="1" si="148"/>
        <v/>
      </c>
      <c r="H1305" s="75" t="str">
        <f t="shared" ca="1" si="145"/>
        <v/>
      </c>
      <c r="I1305" s="75" t="str">
        <f t="shared" ca="1" si="146"/>
        <v/>
      </c>
    </row>
    <row r="1306" spans="2:9" ht="15.75" thickBot="1" x14ac:dyDescent="0.3">
      <c r="B1306" s="72" t="str">
        <f t="shared" ca="1" si="143"/>
        <v/>
      </c>
      <c r="C1306" s="73" t="str">
        <f t="shared" ca="1" si="147"/>
        <v/>
      </c>
      <c r="D1306" s="76" t="str">
        <f t="shared" ca="1" si="144"/>
        <v/>
      </c>
      <c r="E1306" s="74">
        <f t="shared" ca="1" si="142"/>
        <v>0</v>
      </c>
      <c r="F1306" s="76"/>
      <c r="G1306" s="75" t="str">
        <f t="shared" ca="1" si="148"/>
        <v/>
      </c>
      <c r="H1306" s="75" t="str">
        <f t="shared" ca="1" si="145"/>
        <v/>
      </c>
      <c r="I1306" s="75" t="str">
        <f t="shared" ca="1" si="146"/>
        <v/>
      </c>
    </row>
    <row r="1307" spans="2:9" ht="15.75" thickBot="1" x14ac:dyDescent="0.3">
      <c r="B1307" s="72" t="str">
        <f t="shared" ca="1" si="143"/>
        <v/>
      </c>
      <c r="C1307" s="73" t="str">
        <f t="shared" ca="1" si="147"/>
        <v/>
      </c>
      <c r="D1307" s="76" t="str">
        <f t="shared" ca="1" si="144"/>
        <v/>
      </c>
      <c r="E1307" s="74">
        <f t="shared" ca="1" si="142"/>
        <v>0</v>
      </c>
      <c r="F1307" s="76"/>
      <c r="G1307" s="75" t="str">
        <f t="shared" ca="1" si="148"/>
        <v/>
      </c>
      <c r="H1307" s="75" t="str">
        <f t="shared" ca="1" si="145"/>
        <v/>
      </c>
      <c r="I1307" s="75" t="str">
        <f t="shared" ca="1" si="146"/>
        <v/>
      </c>
    </row>
    <row r="1308" spans="2:9" ht="15.75" thickBot="1" x14ac:dyDescent="0.3">
      <c r="B1308" s="72" t="str">
        <f t="shared" ca="1" si="143"/>
        <v/>
      </c>
      <c r="C1308" s="73" t="str">
        <f t="shared" ca="1" si="147"/>
        <v/>
      </c>
      <c r="D1308" s="76" t="str">
        <f t="shared" ca="1" si="144"/>
        <v/>
      </c>
      <c r="E1308" s="74">
        <f t="shared" ca="1" si="142"/>
        <v>0</v>
      </c>
      <c r="F1308" s="76"/>
      <c r="G1308" s="75" t="str">
        <f t="shared" ca="1" si="148"/>
        <v/>
      </c>
      <c r="H1308" s="75" t="str">
        <f t="shared" ca="1" si="145"/>
        <v/>
      </c>
      <c r="I1308" s="75" t="str">
        <f t="shared" ca="1" si="146"/>
        <v/>
      </c>
    </row>
    <row r="1309" spans="2:9" ht="15.75" thickBot="1" x14ac:dyDescent="0.3">
      <c r="B1309" s="72" t="str">
        <f t="shared" ca="1" si="143"/>
        <v/>
      </c>
      <c r="C1309" s="73" t="str">
        <f t="shared" ca="1" si="147"/>
        <v/>
      </c>
      <c r="D1309" s="76" t="str">
        <f t="shared" ca="1" si="144"/>
        <v/>
      </c>
      <c r="E1309" s="74">
        <f t="shared" ca="1" si="142"/>
        <v>0</v>
      </c>
      <c r="F1309" s="76"/>
      <c r="G1309" s="75" t="str">
        <f t="shared" ca="1" si="148"/>
        <v/>
      </c>
      <c r="H1309" s="75" t="str">
        <f t="shared" ca="1" si="145"/>
        <v/>
      </c>
      <c r="I1309" s="75" t="str">
        <f t="shared" ca="1" si="146"/>
        <v/>
      </c>
    </row>
    <row r="1310" spans="2:9" ht="15.75" thickBot="1" x14ac:dyDescent="0.3">
      <c r="B1310" s="72" t="str">
        <f t="shared" ca="1" si="143"/>
        <v/>
      </c>
      <c r="C1310" s="73" t="str">
        <f t="shared" ca="1" si="147"/>
        <v/>
      </c>
      <c r="D1310" s="76" t="str">
        <f t="shared" ca="1" si="144"/>
        <v/>
      </c>
      <c r="E1310" s="74">
        <f t="shared" ca="1" si="142"/>
        <v>0</v>
      </c>
      <c r="F1310" s="76"/>
      <c r="G1310" s="75" t="str">
        <f t="shared" ca="1" si="148"/>
        <v/>
      </c>
      <c r="H1310" s="75" t="str">
        <f t="shared" ca="1" si="145"/>
        <v/>
      </c>
      <c r="I1310" s="75" t="str">
        <f t="shared" ca="1" si="146"/>
        <v/>
      </c>
    </row>
    <row r="1311" spans="2:9" ht="15.75" thickBot="1" x14ac:dyDescent="0.3">
      <c r="B1311" s="72" t="str">
        <f t="shared" ca="1" si="143"/>
        <v/>
      </c>
      <c r="C1311" s="73" t="str">
        <f t="shared" ca="1" si="147"/>
        <v/>
      </c>
      <c r="D1311" s="76" t="str">
        <f t="shared" ca="1" si="144"/>
        <v/>
      </c>
      <c r="E1311" s="74">
        <f t="shared" ca="1" si="142"/>
        <v>0</v>
      </c>
      <c r="F1311" s="76"/>
      <c r="G1311" s="75" t="str">
        <f t="shared" ca="1" si="148"/>
        <v/>
      </c>
      <c r="H1311" s="75" t="str">
        <f t="shared" ca="1" si="145"/>
        <v/>
      </c>
      <c r="I1311" s="75" t="str">
        <f t="shared" ca="1" si="146"/>
        <v/>
      </c>
    </row>
    <row r="1312" spans="2:9" ht="15.75" thickBot="1" x14ac:dyDescent="0.3">
      <c r="B1312" s="72" t="str">
        <f t="shared" ca="1" si="143"/>
        <v/>
      </c>
      <c r="C1312" s="73" t="str">
        <f t="shared" ca="1" si="147"/>
        <v/>
      </c>
      <c r="D1312" s="76" t="str">
        <f t="shared" ca="1" si="144"/>
        <v/>
      </c>
      <c r="E1312" s="74">
        <f t="shared" ca="1" si="142"/>
        <v>0</v>
      </c>
      <c r="F1312" s="76"/>
      <c r="G1312" s="75" t="str">
        <f t="shared" ca="1" si="148"/>
        <v/>
      </c>
      <c r="H1312" s="75" t="str">
        <f t="shared" ca="1" si="145"/>
        <v/>
      </c>
      <c r="I1312" s="75" t="str">
        <f t="shared" ca="1" si="146"/>
        <v/>
      </c>
    </row>
    <row r="1313" spans="2:9" ht="15.75" thickBot="1" x14ac:dyDescent="0.3">
      <c r="B1313" s="72" t="str">
        <f t="shared" ca="1" si="143"/>
        <v/>
      </c>
      <c r="C1313" s="73" t="str">
        <f t="shared" ca="1" si="147"/>
        <v/>
      </c>
      <c r="D1313" s="76" t="str">
        <f t="shared" ca="1" si="144"/>
        <v/>
      </c>
      <c r="E1313" s="74">
        <f t="shared" ca="1" si="142"/>
        <v>0</v>
      </c>
      <c r="F1313" s="76"/>
      <c r="G1313" s="75" t="str">
        <f t="shared" ca="1" si="148"/>
        <v/>
      </c>
      <c r="H1313" s="75" t="str">
        <f t="shared" ca="1" si="145"/>
        <v/>
      </c>
      <c r="I1313" s="75" t="str">
        <f t="shared" ca="1" si="146"/>
        <v/>
      </c>
    </row>
    <row r="1314" spans="2:9" ht="15.75" thickBot="1" x14ac:dyDescent="0.3">
      <c r="B1314" s="72" t="str">
        <f t="shared" ca="1" si="143"/>
        <v/>
      </c>
      <c r="C1314" s="73" t="str">
        <f t="shared" ca="1" si="147"/>
        <v/>
      </c>
      <c r="D1314" s="76" t="str">
        <f t="shared" ca="1" si="144"/>
        <v/>
      </c>
      <c r="E1314" s="74">
        <f t="shared" ca="1" si="142"/>
        <v>0</v>
      </c>
      <c r="F1314" s="76"/>
      <c r="G1314" s="75" t="str">
        <f t="shared" ca="1" si="148"/>
        <v/>
      </c>
      <c r="H1314" s="75" t="str">
        <f t="shared" ca="1" si="145"/>
        <v/>
      </c>
      <c r="I1314" s="75" t="str">
        <f t="shared" ca="1" si="146"/>
        <v/>
      </c>
    </row>
    <row r="1315" spans="2:9" ht="15.75" thickBot="1" x14ac:dyDescent="0.3">
      <c r="B1315" s="72" t="str">
        <f t="shared" ca="1" si="143"/>
        <v/>
      </c>
      <c r="C1315" s="73" t="str">
        <f t="shared" ca="1" si="147"/>
        <v/>
      </c>
      <c r="D1315" s="76" t="str">
        <f t="shared" ca="1" si="144"/>
        <v/>
      </c>
      <c r="E1315" s="74">
        <f t="shared" ca="1" si="142"/>
        <v>0</v>
      </c>
      <c r="F1315" s="76"/>
      <c r="G1315" s="75" t="str">
        <f t="shared" ca="1" si="148"/>
        <v/>
      </c>
      <c r="H1315" s="75" t="str">
        <f t="shared" ca="1" si="145"/>
        <v/>
      </c>
      <c r="I1315" s="75" t="str">
        <f t="shared" ca="1" si="146"/>
        <v/>
      </c>
    </row>
    <row r="1316" spans="2:9" ht="15.75" thickBot="1" x14ac:dyDescent="0.3">
      <c r="B1316" s="72" t="str">
        <f t="shared" ca="1" si="143"/>
        <v/>
      </c>
      <c r="C1316" s="73" t="str">
        <f t="shared" ca="1" si="147"/>
        <v/>
      </c>
      <c r="D1316" s="76" t="str">
        <f t="shared" ca="1" si="144"/>
        <v/>
      </c>
      <c r="E1316" s="74">
        <f t="shared" ref="E1316:E1379" ca="1" si="149">IFERROR(IF(I1315-D1316&lt;$E$13,0,IF(B1316=$I$17,$E$13,IF(B1316&lt;$I$17,0,IF(MOD(B1316-$I$17,$E$18)=0,$E$13,0)))),0)</f>
        <v>0</v>
      </c>
      <c r="F1316" s="76"/>
      <c r="G1316" s="75" t="str">
        <f t="shared" ca="1" si="148"/>
        <v/>
      </c>
      <c r="H1316" s="75" t="str">
        <f t="shared" ca="1" si="145"/>
        <v/>
      </c>
      <c r="I1316" s="75" t="str">
        <f t="shared" ca="1" si="146"/>
        <v/>
      </c>
    </row>
    <row r="1317" spans="2:9" ht="15.75" thickBot="1" x14ac:dyDescent="0.3">
      <c r="B1317" s="72" t="str">
        <f t="shared" ca="1" si="143"/>
        <v/>
      </c>
      <c r="C1317" s="73" t="str">
        <f t="shared" ca="1" si="147"/>
        <v/>
      </c>
      <c r="D1317" s="76" t="str">
        <f t="shared" ca="1" si="144"/>
        <v/>
      </c>
      <c r="E1317" s="74">
        <f t="shared" ca="1" si="149"/>
        <v>0</v>
      </c>
      <c r="F1317" s="76"/>
      <c r="G1317" s="75" t="str">
        <f t="shared" ca="1" si="148"/>
        <v/>
      </c>
      <c r="H1317" s="75" t="str">
        <f t="shared" ca="1" si="145"/>
        <v/>
      </c>
      <c r="I1317" s="75" t="str">
        <f t="shared" ca="1" si="146"/>
        <v/>
      </c>
    </row>
    <row r="1318" spans="2:9" ht="15.75" thickBot="1" x14ac:dyDescent="0.3">
      <c r="B1318" s="72" t="str">
        <f t="shared" ca="1" si="143"/>
        <v/>
      </c>
      <c r="C1318" s="73" t="str">
        <f t="shared" ca="1" si="147"/>
        <v/>
      </c>
      <c r="D1318" s="76" t="str">
        <f t="shared" ca="1" si="144"/>
        <v/>
      </c>
      <c r="E1318" s="74">
        <f t="shared" ca="1" si="149"/>
        <v>0</v>
      </c>
      <c r="F1318" s="76"/>
      <c r="G1318" s="75" t="str">
        <f t="shared" ca="1" si="148"/>
        <v/>
      </c>
      <c r="H1318" s="75" t="str">
        <f t="shared" ca="1" si="145"/>
        <v/>
      </c>
      <c r="I1318" s="75" t="str">
        <f t="shared" ca="1" si="146"/>
        <v/>
      </c>
    </row>
    <row r="1319" spans="2:9" ht="15.75" thickBot="1" x14ac:dyDescent="0.3">
      <c r="B1319" s="72" t="str">
        <f t="shared" ca="1" si="143"/>
        <v/>
      </c>
      <c r="C1319" s="73" t="str">
        <f t="shared" ca="1" si="147"/>
        <v/>
      </c>
      <c r="D1319" s="76" t="str">
        <f t="shared" ca="1" si="144"/>
        <v/>
      </c>
      <c r="E1319" s="74">
        <f t="shared" ca="1" si="149"/>
        <v>0</v>
      </c>
      <c r="F1319" s="76"/>
      <c r="G1319" s="75" t="str">
        <f t="shared" ca="1" si="148"/>
        <v/>
      </c>
      <c r="H1319" s="75" t="str">
        <f t="shared" ca="1" si="145"/>
        <v/>
      </c>
      <c r="I1319" s="75" t="str">
        <f t="shared" ca="1" si="146"/>
        <v/>
      </c>
    </row>
    <row r="1320" spans="2:9" ht="15.75" thickBot="1" x14ac:dyDescent="0.3">
      <c r="B1320" s="72" t="str">
        <f t="shared" ca="1" si="143"/>
        <v/>
      </c>
      <c r="C1320" s="73" t="str">
        <f t="shared" ca="1" si="147"/>
        <v/>
      </c>
      <c r="D1320" s="76" t="str">
        <f t="shared" ca="1" si="144"/>
        <v/>
      </c>
      <c r="E1320" s="74">
        <f t="shared" ca="1" si="149"/>
        <v>0</v>
      </c>
      <c r="F1320" s="76"/>
      <c r="G1320" s="75" t="str">
        <f t="shared" ca="1" si="148"/>
        <v/>
      </c>
      <c r="H1320" s="75" t="str">
        <f t="shared" ca="1" si="145"/>
        <v/>
      </c>
      <c r="I1320" s="75" t="str">
        <f t="shared" ca="1" si="146"/>
        <v/>
      </c>
    </row>
    <row r="1321" spans="2:9" ht="15.75" thickBot="1" x14ac:dyDescent="0.3">
      <c r="B1321" s="72" t="str">
        <f t="shared" ref="B1321:B1384" ca="1" si="150">IFERROR(IF(I1320&lt;=0,"",B1320+1),"")</f>
        <v/>
      </c>
      <c r="C1321" s="73" t="str">
        <f t="shared" ca="1" si="147"/>
        <v/>
      </c>
      <c r="D1321" s="76" t="str">
        <f t="shared" ref="D1321:D1384" ca="1" si="151">IF(B1321="","",IF(I1320&lt;payment,I1320*(1+rate),payment))</f>
        <v/>
      </c>
      <c r="E1321" s="74">
        <f t="shared" ca="1" si="149"/>
        <v>0</v>
      </c>
      <c r="F1321" s="76"/>
      <c r="G1321" s="75" t="str">
        <f t="shared" ca="1" si="148"/>
        <v/>
      </c>
      <c r="H1321" s="75" t="str">
        <f t="shared" ref="H1321:H1384" ca="1" si="152">IF(B1321="","",D1321-G1321+E1321+F1321)</f>
        <v/>
      </c>
      <c r="I1321" s="75" t="str">
        <f t="shared" ref="I1321:I1384" ca="1" si="153">IFERROR(IF(H1321&lt;=0,"",I1320-H1321),"")</f>
        <v/>
      </c>
    </row>
    <row r="1322" spans="2:9" ht="15.75" thickBot="1" x14ac:dyDescent="0.3">
      <c r="B1322" s="72" t="str">
        <f t="shared" ca="1" si="150"/>
        <v/>
      </c>
      <c r="C1322" s="73" t="str">
        <f t="shared" ca="1" si="147"/>
        <v/>
      </c>
      <c r="D1322" s="76" t="str">
        <f t="shared" ca="1" si="151"/>
        <v/>
      </c>
      <c r="E1322" s="74">
        <f t="shared" ca="1" si="149"/>
        <v>0</v>
      </c>
      <c r="F1322" s="76"/>
      <c r="G1322" s="75" t="str">
        <f t="shared" ca="1" si="148"/>
        <v/>
      </c>
      <c r="H1322" s="75" t="str">
        <f t="shared" ca="1" si="152"/>
        <v/>
      </c>
      <c r="I1322" s="75" t="str">
        <f t="shared" ca="1" si="153"/>
        <v/>
      </c>
    </row>
    <row r="1323" spans="2:9" ht="15.75" thickBot="1" x14ac:dyDescent="0.3">
      <c r="B1323" s="72" t="str">
        <f t="shared" ca="1" si="150"/>
        <v/>
      </c>
      <c r="C1323" s="73" t="str">
        <f t="shared" ca="1" si="147"/>
        <v/>
      </c>
      <c r="D1323" s="76" t="str">
        <f t="shared" ca="1" si="151"/>
        <v/>
      </c>
      <c r="E1323" s="74">
        <f t="shared" ca="1" si="149"/>
        <v>0</v>
      </c>
      <c r="F1323" s="76"/>
      <c r="G1323" s="75" t="str">
        <f t="shared" ca="1" si="148"/>
        <v/>
      </c>
      <c r="H1323" s="75" t="str">
        <f t="shared" ca="1" si="152"/>
        <v/>
      </c>
      <c r="I1323" s="75" t="str">
        <f t="shared" ca="1" si="153"/>
        <v/>
      </c>
    </row>
    <row r="1324" spans="2:9" ht="15.75" thickBot="1" x14ac:dyDescent="0.3">
      <c r="B1324" s="72" t="str">
        <f t="shared" ca="1" si="150"/>
        <v/>
      </c>
      <c r="C1324" s="73" t="str">
        <f t="shared" ca="1" si="147"/>
        <v/>
      </c>
      <c r="D1324" s="76" t="str">
        <f t="shared" ca="1" si="151"/>
        <v/>
      </c>
      <c r="E1324" s="74">
        <f t="shared" ca="1" si="149"/>
        <v>0</v>
      </c>
      <c r="F1324" s="76"/>
      <c r="G1324" s="75" t="str">
        <f t="shared" ca="1" si="148"/>
        <v/>
      </c>
      <c r="H1324" s="75" t="str">
        <f t="shared" ca="1" si="152"/>
        <v/>
      </c>
      <c r="I1324" s="75" t="str">
        <f t="shared" ca="1" si="153"/>
        <v/>
      </c>
    </row>
    <row r="1325" spans="2:9" ht="15.75" thickBot="1" x14ac:dyDescent="0.3">
      <c r="B1325" s="72" t="str">
        <f t="shared" ca="1" si="150"/>
        <v/>
      </c>
      <c r="C1325" s="73" t="str">
        <f t="shared" ca="1" si="147"/>
        <v/>
      </c>
      <c r="D1325" s="76" t="str">
        <f t="shared" ca="1" si="151"/>
        <v/>
      </c>
      <c r="E1325" s="74">
        <f t="shared" ca="1" si="149"/>
        <v>0</v>
      </c>
      <c r="F1325" s="76"/>
      <c r="G1325" s="75" t="str">
        <f t="shared" ca="1" si="148"/>
        <v/>
      </c>
      <c r="H1325" s="75" t="str">
        <f t="shared" ca="1" si="152"/>
        <v/>
      </c>
      <c r="I1325" s="75" t="str">
        <f t="shared" ca="1" si="153"/>
        <v/>
      </c>
    </row>
    <row r="1326" spans="2:9" ht="15.75" thickBot="1" x14ac:dyDescent="0.3">
      <c r="B1326" s="72" t="str">
        <f t="shared" ca="1" si="150"/>
        <v/>
      </c>
      <c r="C1326" s="73" t="str">
        <f t="shared" ca="1" si="147"/>
        <v/>
      </c>
      <c r="D1326" s="76" t="str">
        <f t="shared" ca="1" si="151"/>
        <v/>
      </c>
      <c r="E1326" s="74">
        <f t="shared" ca="1" si="149"/>
        <v>0</v>
      </c>
      <c r="F1326" s="76"/>
      <c r="G1326" s="75" t="str">
        <f t="shared" ca="1" si="148"/>
        <v/>
      </c>
      <c r="H1326" s="75" t="str">
        <f t="shared" ca="1" si="152"/>
        <v/>
      </c>
      <c r="I1326" s="75" t="str">
        <f t="shared" ca="1" si="153"/>
        <v/>
      </c>
    </row>
    <row r="1327" spans="2:9" ht="15.75" thickBot="1" x14ac:dyDescent="0.3">
      <c r="B1327" s="72" t="str">
        <f t="shared" ca="1" si="150"/>
        <v/>
      </c>
      <c r="C1327" s="73" t="str">
        <f t="shared" ca="1" si="147"/>
        <v/>
      </c>
      <c r="D1327" s="76" t="str">
        <f t="shared" ca="1" si="151"/>
        <v/>
      </c>
      <c r="E1327" s="74">
        <f t="shared" ca="1" si="149"/>
        <v>0</v>
      </c>
      <c r="F1327" s="76"/>
      <c r="G1327" s="75" t="str">
        <f t="shared" ca="1" si="148"/>
        <v/>
      </c>
      <c r="H1327" s="75" t="str">
        <f t="shared" ca="1" si="152"/>
        <v/>
      </c>
      <c r="I1327" s="75" t="str">
        <f t="shared" ca="1" si="153"/>
        <v/>
      </c>
    </row>
    <row r="1328" spans="2:9" ht="15.75" thickBot="1" x14ac:dyDescent="0.3">
      <c r="B1328" s="72" t="str">
        <f t="shared" ca="1" si="150"/>
        <v/>
      </c>
      <c r="C1328" s="73" t="str">
        <f t="shared" ca="1" si="147"/>
        <v/>
      </c>
      <c r="D1328" s="76" t="str">
        <f t="shared" ca="1" si="151"/>
        <v/>
      </c>
      <c r="E1328" s="74">
        <f t="shared" ca="1" si="149"/>
        <v>0</v>
      </c>
      <c r="F1328" s="76"/>
      <c r="G1328" s="75" t="str">
        <f t="shared" ca="1" si="148"/>
        <v/>
      </c>
      <c r="H1328" s="75" t="str">
        <f t="shared" ca="1" si="152"/>
        <v/>
      </c>
      <c r="I1328" s="75" t="str">
        <f t="shared" ca="1" si="153"/>
        <v/>
      </c>
    </row>
    <row r="1329" spans="2:9" ht="15.75" thickBot="1" x14ac:dyDescent="0.3">
      <c r="B1329" s="72" t="str">
        <f t="shared" ca="1" si="150"/>
        <v/>
      </c>
      <c r="C1329" s="73" t="str">
        <f t="shared" ca="1" si="147"/>
        <v/>
      </c>
      <c r="D1329" s="76" t="str">
        <f t="shared" ca="1" si="151"/>
        <v/>
      </c>
      <c r="E1329" s="74">
        <f t="shared" ca="1" si="149"/>
        <v>0</v>
      </c>
      <c r="F1329" s="76"/>
      <c r="G1329" s="75" t="str">
        <f t="shared" ca="1" si="148"/>
        <v/>
      </c>
      <c r="H1329" s="75" t="str">
        <f t="shared" ca="1" si="152"/>
        <v/>
      </c>
      <c r="I1329" s="75" t="str">
        <f t="shared" ca="1" si="153"/>
        <v/>
      </c>
    </row>
    <row r="1330" spans="2:9" ht="15.75" thickBot="1" x14ac:dyDescent="0.3">
      <c r="B1330" s="72" t="str">
        <f t="shared" ca="1" si="150"/>
        <v/>
      </c>
      <c r="C1330" s="73" t="str">
        <f t="shared" ca="1" si="147"/>
        <v/>
      </c>
      <c r="D1330" s="76" t="str">
        <f t="shared" ca="1" si="151"/>
        <v/>
      </c>
      <c r="E1330" s="74">
        <f t="shared" ca="1" si="149"/>
        <v>0</v>
      </c>
      <c r="F1330" s="76"/>
      <c r="G1330" s="75" t="str">
        <f t="shared" ca="1" si="148"/>
        <v/>
      </c>
      <c r="H1330" s="75" t="str">
        <f t="shared" ca="1" si="152"/>
        <v/>
      </c>
      <c r="I1330" s="75" t="str">
        <f t="shared" ca="1" si="153"/>
        <v/>
      </c>
    </row>
    <row r="1331" spans="2:9" ht="15.75" thickBot="1" x14ac:dyDescent="0.3">
      <c r="B1331" s="72" t="str">
        <f t="shared" ca="1" si="150"/>
        <v/>
      </c>
      <c r="C1331" s="73" t="str">
        <f t="shared" ca="1" si="147"/>
        <v/>
      </c>
      <c r="D1331" s="76" t="str">
        <f t="shared" ca="1" si="151"/>
        <v/>
      </c>
      <c r="E1331" s="74">
        <f t="shared" ca="1" si="149"/>
        <v>0</v>
      </c>
      <c r="F1331" s="76"/>
      <c r="G1331" s="75" t="str">
        <f t="shared" ca="1" si="148"/>
        <v/>
      </c>
      <c r="H1331" s="75" t="str">
        <f t="shared" ca="1" si="152"/>
        <v/>
      </c>
      <c r="I1331" s="75" t="str">
        <f t="shared" ca="1" si="153"/>
        <v/>
      </c>
    </row>
    <row r="1332" spans="2:9" ht="15.75" thickBot="1" x14ac:dyDescent="0.3">
      <c r="B1332" s="72" t="str">
        <f t="shared" ca="1" si="150"/>
        <v/>
      </c>
      <c r="C1332" s="73" t="str">
        <f t="shared" ca="1" si="147"/>
        <v/>
      </c>
      <c r="D1332" s="76" t="str">
        <f t="shared" ca="1" si="151"/>
        <v/>
      </c>
      <c r="E1332" s="74">
        <f t="shared" ca="1" si="149"/>
        <v>0</v>
      </c>
      <c r="F1332" s="76"/>
      <c r="G1332" s="75" t="str">
        <f t="shared" ca="1" si="148"/>
        <v/>
      </c>
      <c r="H1332" s="75" t="str">
        <f t="shared" ca="1" si="152"/>
        <v/>
      </c>
      <c r="I1332" s="75" t="str">
        <f t="shared" ca="1" si="153"/>
        <v/>
      </c>
    </row>
    <row r="1333" spans="2:9" ht="15.75" thickBot="1" x14ac:dyDescent="0.3">
      <c r="B1333" s="72" t="str">
        <f t="shared" ca="1" si="150"/>
        <v/>
      </c>
      <c r="C1333" s="73" t="str">
        <f t="shared" ca="1" si="147"/>
        <v/>
      </c>
      <c r="D1333" s="76" t="str">
        <f t="shared" ca="1" si="151"/>
        <v/>
      </c>
      <c r="E1333" s="74">
        <f t="shared" ca="1" si="149"/>
        <v>0</v>
      </c>
      <c r="F1333" s="76"/>
      <c r="G1333" s="75" t="str">
        <f t="shared" ca="1" si="148"/>
        <v/>
      </c>
      <c r="H1333" s="75" t="str">
        <f t="shared" ca="1" si="152"/>
        <v/>
      </c>
      <c r="I1333" s="75" t="str">
        <f t="shared" ca="1" si="153"/>
        <v/>
      </c>
    </row>
    <row r="1334" spans="2:9" ht="15.75" thickBot="1" x14ac:dyDescent="0.3">
      <c r="B1334" s="72" t="str">
        <f t="shared" ca="1" si="150"/>
        <v/>
      </c>
      <c r="C1334" s="73" t="str">
        <f t="shared" ca="1" si="147"/>
        <v/>
      </c>
      <c r="D1334" s="76" t="str">
        <f t="shared" ca="1" si="151"/>
        <v/>
      </c>
      <c r="E1334" s="74">
        <f t="shared" ca="1" si="149"/>
        <v>0</v>
      </c>
      <c r="F1334" s="76"/>
      <c r="G1334" s="75" t="str">
        <f t="shared" ca="1" si="148"/>
        <v/>
      </c>
      <c r="H1334" s="75" t="str">
        <f t="shared" ca="1" si="152"/>
        <v/>
      </c>
      <c r="I1334" s="75" t="str">
        <f t="shared" ca="1" si="153"/>
        <v/>
      </c>
    </row>
    <row r="1335" spans="2:9" ht="15.75" thickBot="1" x14ac:dyDescent="0.3">
      <c r="B1335" s="72" t="str">
        <f t="shared" ca="1" si="150"/>
        <v/>
      </c>
      <c r="C1335" s="73" t="str">
        <f t="shared" ca="1" si="147"/>
        <v/>
      </c>
      <c r="D1335" s="76" t="str">
        <f t="shared" ca="1" si="151"/>
        <v/>
      </c>
      <c r="E1335" s="74">
        <f t="shared" ca="1" si="149"/>
        <v>0</v>
      </c>
      <c r="F1335" s="76"/>
      <c r="G1335" s="75" t="str">
        <f t="shared" ca="1" si="148"/>
        <v/>
      </c>
      <c r="H1335" s="75" t="str">
        <f t="shared" ca="1" si="152"/>
        <v/>
      </c>
      <c r="I1335" s="75" t="str">
        <f t="shared" ca="1" si="153"/>
        <v/>
      </c>
    </row>
    <row r="1336" spans="2:9" ht="15.75" thickBot="1" x14ac:dyDescent="0.3">
      <c r="B1336" s="72" t="str">
        <f t="shared" ca="1" si="150"/>
        <v/>
      </c>
      <c r="C1336" s="73" t="str">
        <f t="shared" ca="1" si="147"/>
        <v/>
      </c>
      <c r="D1336" s="76" t="str">
        <f t="shared" ca="1" si="151"/>
        <v/>
      </c>
      <c r="E1336" s="74">
        <f t="shared" ca="1" si="149"/>
        <v>0</v>
      </c>
      <c r="F1336" s="76"/>
      <c r="G1336" s="75" t="str">
        <f t="shared" ca="1" si="148"/>
        <v/>
      </c>
      <c r="H1336" s="75" t="str">
        <f t="shared" ca="1" si="152"/>
        <v/>
      </c>
      <c r="I1336" s="75" t="str">
        <f t="shared" ca="1" si="153"/>
        <v/>
      </c>
    </row>
    <row r="1337" spans="2:9" ht="15.75" thickBot="1" x14ac:dyDescent="0.3">
      <c r="B1337" s="72" t="str">
        <f t="shared" ca="1" si="150"/>
        <v/>
      </c>
      <c r="C1337" s="73" t="str">
        <f t="shared" ca="1" si="147"/>
        <v/>
      </c>
      <c r="D1337" s="76" t="str">
        <f t="shared" ca="1" si="151"/>
        <v/>
      </c>
      <c r="E1337" s="74">
        <f t="shared" ca="1" si="149"/>
        <v>0</v>
      </c>
      <c r="F1337" s="76"/>
      <c r="G1337" s="75" t="str">
        <f t="shared" ca="1" si="148"/>
        <v/>
      </c>
      <c r="H1337" s="75" t="str">
        <f t="shared" ca="1" si="152"/>
        <v/>
      </c>
      <c r="I1337" s="75" t="str">
        <f t="shared" ca="1" si="153"/>
        <v/>
      </c>
    </row>
    <row r="1338" spans="2:9" ht="15.75" thickBot="1" x14ac:dyDescent="0.3">
      <c r="B1338" s="72" t="str">
        <f t="shared" ca="1" si="150"/>
        <v/>
      </c>
      <c r="C1338" s="73" t="str">
        <f t="shared" ca="1" si="147"/>
        <v/>
      </c>
      <c r="D1338" s="76" t="str">
        <f t="shared" ca="1" si="151"/>
        <v/>
      </c>
      <c r="E1338" s="74">
        <f t="shared" ca="1" si="149"/>
        <v>0</v>
      </c>
      <c r="F1338" s="76"/>
      <c r="G1338" s="75" t="str">
        <f t="shared" ca="1" si="148"/>
        <v/>
      </c>
      <c r="H1338" s="75" t="str">
        <f t="shared" ca="1" si="152"/>
        <v/>
      </c>
      <c r="I1338" s="75" t="str">
        <f t="shared" ca="1" si="153"/>
        <v/>
      </c>
    </row>
    <row r="1339" spans="2:9" ht="15.75" thickBot="1" x14ac:dyDescent="0.3">
      <c r="B1339" s="72" t="str">
        <f t="shared" ca="1" si="150"/>
        <v/>
      </c>
      <c r="C1339" s="73" t="str">
        <f t="shared" ca="1" si="147"/>
        <v/>
      </c>
      <c r="D1339" s="76" t="str">
        <f t="shared" ca="1" si="151"/>
        <v/>
      </c>
      <c r="E1339" s="74">
        <f t="shared" ca="1" si="149"/>
        <v>0</v>
      </c>
      <c r="F1339" s="76"/>
      <c r="G1339" s="75" t="str">
        <f t="shared" ca="1" si="148"/>
        <v/>
      </c>
      <c r="H1339" s="75" t="str">
        <f t="shared" ca="1" si="152"/>
        <v/>
      </c>
      <c r="I1339" s="75" t="str">
        <f t="shared" ca="1" si="153"/>
        <v/>
      </c>
    </row>
    <row r="1340" spans="2:9" ht="15.75" thickBot="1" x14ac:dyDescent="0.3">
      <c r="B1340" s="72" t="str">
        <f t="shared" ca="1" si="150"/>
        <v/>
      </c>
      <c r="C1340" s="73" t="str">
        <f t="shared" ca="1" si="147"/>
        <v/>
      </c>
      <c r="D1340" s="76" t="str">
        <f t="shared" ca="1" si="151"/>
        <v/>
      </c>
      <c r="E1340" s="74">
        <f t="shared" ca="1" si="149"/>
        <v>0</v>
      </c>
      <c r="F1340" s="76"/>
      <c r="G1340" s="75" t="str">
        <f t="shared" ca="1" si="148"/>
        <v/>
      </c>
      <c r="H1340" s="75" t="str">
        <f t="shared" ca="1" si="152"/>
        <v/>
      </c>
      <c r="I1340" s="75" t="str">
        <f t="shared" ca="1" si="153"/>
        <v/>
      </c>
    </row>
    <row r="1341" spans="2:9" ht="15.75" thickBot="1" x14ac:dyDescent="0.3">
      <c r="B1341" s="72" t="str">
        <f t="shared" ca="1" si="150"/>
        <v/>
      </c>
      <c r="C1341" s="73" t="str">
        <f t="shared" ca="1" si="147"/>
        <v/>
      </c>
      <c r="D1341" s="76" t="str">
        <f t="shared" ca="1" si="151"/>
        <v/>
      </c>
      <c r="E1341" s="74">
        <f t="shared" ca="1" si="149"/>
        <v>0</v>
      </c>
      <c r="F1341" s="76"/>
      <c r="G1341" s="75" t="str">
        <f t="shared" ca="1" si="148"/>
        <v/>
      </c>
      <c r="H1341" s="75" t="str">
        <f t="shared" ca="1" si="152"/>
        <v/>
      </c>
      <c r="I1341" s="75" t="str">
        <f t="shared" ca="1" si="153"/>
        <v/>
      </c>
    </row>
    <row r="1342" spans="2:9" ht="15.75" thickBot="1" x14ac:dyDescent="0.3">
      <c r="B1342" s="72" t="str">
        <f t="shared" ca="1" si="150"/>
        <v/>
      </c>
      <c r="C1342" s="73" t="str">
        <f t="shared" ca="1" si="147"/>
        <v/>
      </c>
      <c r="D1342" s="76" t="str">
        <f t="shared" ca="1" si="151"/>
        <v/>
      </c>
      <c r="E1342" s="74">
        <f t="shared" ca="1" si="149"/>
        <v>0</v>
      </c>
      <c r="F1342" s="76"/>
      <c r="G1342" s="75" t="str">
        <f t="shared" ca="1" si="148"/>
        <v/>
      </c>
      <c r="H1342" s="75" t="str">
        <f t="shared" ca="1" si="152"/>
        <v/>
      </c>
      <c r="I1342" s="75" t="str">
        <f t="shared" ca="1" si="153"/>
        <v/>
      </c>
    </row>
    <row r="1343" spans="2:9" ht="15.75" thickBot="1" x14ac:dyDescent="0.3">
      <c r="B1343" s="72" t="str">
        <f t="shared" ca="1" si="150"/>
        <v/>
      </c>
      <c r="C1343" s="73" t="str">
        <f t="shared" ca="1" si="147"/>
        <v/>
      </c>
      <c r="D1343" s="76" t="str">
        <f t="shared" ca="1" si="151"/>
        <v/>
      </c>
      <c r="E1343" s="74">
        <f t="shared" ca="1" si="149"/>
        <v>0</v>
      </c>
      <c r="F1343" s="76"/>
      <c r="G1343" s="75" t="str">
        <f t="shared" ca="1" si="148"/>
        <v/>
      </c>
      <c r="H1343" s="75" t="str">
        <f t="shared" ca="1" si="152"/>
        <v/>
      </c>
      <c r="I1343" s="75" t="str">
        <f t="shared" ca="1" si="153"/>
        <v/>
      </c>
    </row>
    <row r="1344" spans="2:9" ht="15.75" thickBot="1" x14ac:dyDescent="0.3">
      <c r="B1344" s="72" t="str">
        <f t="shared" ca="1" si="150"/>
        <v/>
      </c>
      <c r="C1344" s="73" t="str">
        <f t="shared" ca="1" si="147"/>
        <v/>
      </c>
      <c r="D1344" s="76" t="str">
        <f t="shared" ca="1" si="151"/>
        <v/>
      </c>
      <c r="E1344" s="74">
        <f t="shared" ca="1" si="149"/>
        <v>0</v>
      </c>
      <c r="F1344" s="76"/>
      <c r="G1344" s="75" t="str">
        <f t="shared" ca="1" si="148"/>
        <v/>
      </c>
      <c r="H1344" s="75" t="str">
        <f t="shared" ca="1" si="152"/>
        <v/>
      </c>
      <c r="I1344" s="75" t="str">
        <f t="shared" ca="1" si="153"/>
        <v/>
      </c>
    </row>
    <row r="1345" spans="2:9" ht="15.75" thickBot="1" x14ac:dyDescent="0.3">
      <c r="B1345" s="72" t="str">
        <f t="shared" ca="1" si="150"/>
        <v/>
      </c>
      <c r="C1345" s="73" t="str">
        <f t="shared" ca="1" si="147"/>
        <v/>
      </c>
      <c r="D1345" s="76" t="str">
        <f t="shared" ca="1" si="151"/>
        <v/>
      </c>
      <c r="E1345" s="74">
        <f t="shared" ca="1" si="149"/>
        <v>0</v>
      </c>
      <c r="F1345" s="76"/>
      <c r="G1345" s="75" t="str">
        <f t="shared" ca="1" si="148"/>
        <v/>
      </c>
      <c r="H1345" s="75" t="str">
        <f t="shared" ca="1" si="152"/>
        <v/>
      </c>
      <c r="I1345" s="75" t="str">
        <f t="shared" ca="1" si="153"/>
        <v/>
      </c>
    </row>
    <row r="1346" spans="2:9" ht="15.75" thickBot="1" x14ac:dyDescent="0.3">
      <c r="B1346" s="72" t="str">
        <f t="shared" ca="1" si="150"/>
        <v/>
      </c>
      <c r="C1346" s="73" t="str">
        <f t="shared" ca="1" si="147"/>
        <v/>
      </c>
      <c r="D1346" s="76" t="str">
        <f t="shared" ca="1" si="151"/>
        <v/>
      </c>
      <c r="E1346" s="74">
        <f t="shared" ca="1" si="149"/>
        <v>0</v>
      </c>
      <c r="F1346" s="76"/>
      <c r="G1346" s="75" t="str">
        <f t="shared" ca="1" si="148"/>
        <v/>
      </c>
      <c r="H1346" s="75" t="str">
        <f t="shared" ca="1" si="152"/>
        <v/>
      </c>
      <c r="I1346" s="75" t="str">
        <f t="shared" ca="1" si="153"/>
        <v/>
      </c>
    </row>
    <row r="1347" spans="2:9" ht="15.75" thickBot="1" x14ac:dyDescent="0.3">
      <c r="B1347" s="72" t="str">
        <f t="shared" ca="1" si="150"/>
        <v/>
      </c>
      <c r="C1347" s="73" t="str">
        <f t="shared" ca="1" si="147"/>
        <v/>
      </c>
      <c r="D1347" s="76" t="str">
        <f t="shared" ca="1" si="151"/>
        <v/>
      </c>
      <c r="E1347" s="74">
        <f t="shared" ca="1" si="149"/>
        <v>0</v>
      </c>
      <c r="F1347" s="76"/>
      <c r="G1347" s="75" t="str">
        <f t="shared" ca="1" si="148"/>
        <v/>
      </c>
      <c r="H1347" s="75" t="str">
        <f t="shared" ca="1" si="152"/>
        <v/>
      </c>
      <c r="I1347" s="75" t="str">
        <f t="shared" ca="1" si="153"/>
        <v/>
      </c>
    </row>
    <row r="1348" spans="2:9" ht="15.75" thickBot="1" x14ac:dyDescent="0.3">
      <c r="B1348" s="72" t="str">
        <f t="shared" ca="1" si="150"/>
        <v/>
      </c>
      <c r="C1348" s="73" t="str">
        <f t="shared" ca="1" si="147"/>
        <v/>
      </c>
      <c r="D1348" s="76" t="str">
        <f t="shared" ca="1" si="151"/>
        <v/>
      </c>
      <c r="E1348" s="74">
        <f t="shared" ca="1" si="149"/>
        <v>0</v>
      </c>
      <c r="F1348" s="76"/>
      <c r="G1348" s="75" t="str">
        <f t="shared" ca="1" si="148"/>
        <v/>
      </c>
      <c r="H1348" s="75" t="str">
        <f t="shared" ca="1" si="152"/>
        <v/>
      </c>
      <c r="I1348" s="75" t="str">
        <f t="shared" ca="1" si="153"/>
        <v/>
      </c>
    </row>
    <row r="1349" spans="2:9" ht="15.75" thickBot="1" x14ac:dyDescent="0.3">
      <c r="B1349" s="72" t="str">
        <f t="shared" ca="1" si="150"/>
        <v/>
      </c>
      <c r="C1349" s="73" t="str">
        <f t="shared" ca="1" si="147"/>
        <v/>
      </c>
      <c r="D1349" s="76" t="str">
        <f t="shared" ca="1" si="151"/>
        <v/>
      </c>
      <c r="E1349" s="74">
        <f t="shared" ca="1" si="149"/>
        <v>0</v>
      </c>
      <c r="F1349" s="76"/>
      <c r="G1349" s="75" t="str">
        <f t="shared" ca="1" si="148"/>
        <v/>
      </c>
      <c r="H1349" s="75" t="str">
        <f t="shared" ca="1" si="152"/>
        <v/>
      </c>
      <c r="I1349" s="75" t="str">
        <f t="shared" ca="1" si="153"/>
        <v/>
      </c>
    </row>
    <row r="1350" spans="2:9" ht="15.75" thickBot="1" x14ac:dyDescent="0.3">
      <c r="B1350" s="72" t="str">
        <f t="shared" ca="1" si="150"/>
        <v/>
      </c>
      <c r="C1350" s="73" t="str">
        <f t="shared" ca="1" si="147"/>
        <v/>
      </c>
      <c r="D1350" s="76" t="str">
        <f t="shared" ca="1" si="151"/>
        <v/>
      </c>
      <c r="E1350" s="74">
        <f t="shared" ca="1" si="149"/>
        <v>0</v>
      </c>
      <c r="F1350" s="76"/>
      <c r="G1350" s="75" t="str">
        <f t="shared" ca="1" si="148"/>
        <v/>
      </c>
      <c r="H1350" s="75" t="str">
        <f t="shared" ca="1" si="152"/>
        <v/>
      </c>
      <c r="I1350" s="75" t="str">
        <f t="shared" ca="1" si="153"/>
        <v/>
      </c>
    </row>
    <row r="1351" spans="2:9" ht="15.75" thickBot="1" x14ac:dyDescent="0.3">
      <c r="B1351" s="72" t="str">
        <f t="shared" ca="1" si="150"/>
        <v/>
      </c>
      <c r="C1351" s="73" t="str">
        <f t="shared" ca="1" si="147"/>
        <v/>
      </c>
      <c r="D1351" s="76" t="str">
        <f t="shared" ca="1" si="151"/>
        <v/>
      </c>
      <c r="E1351" s="74">
        <f t="shared" ca="1" si="149"/>
        <v>0</v>
      </c>
      <c r="F1351" s="76"/>
      <c r="G1351" s="75" t="str">
        <f t="shared" ca="1" si="148"/>
        <v/>
      </c>
      <c r="H1351" s="75" t="str">
        <f t="shared" ca="1" si="152"/>
        <v/>
      </c>
      <c r="I1351" s="75" t="str">
        <f t="shared" ca="1" si="153"/>
        <v/>
      </c>
    </row>
    <row r="1352" spans="2:9" ht="15.75" thickBot="1" x14ac:dyDescent="0.3">
      <c r="B1352" s="72" t="str">
        <f t="shared" ca="1" si="150"/>
        <v/>
      </c>
      <c r="C1352" s="73" t="str">
        <f t="shared" ca="1" si="147"/>
        <v/>
      </c>
      <c r="D1352" s="76" t="str">
        <f t="shared" ca="1" si="151"/>
        <v/>
      </c>
      <c r="E1352" s="74">
        <f t="shared" ca="1" si="149"/>
        <v>0</v>
      </c>
      <c r="F1352" s="76"/>
      <c r="G1352" s="75" t="str">
        <f t="shared" ca="1" si="148"/>
        <v/>
      </c>
      <c r="H1352" s="75" t="str">
        <f t="shared" ca="1" si="152"/>
        <v/>
      </c>
      <c r="I1352" s="75" t="str">
        <f t="shared" ca="1" si="153"/>
        <v/>
      </c>
    </row>
    <row r="1353" spans="2:9" ht="15.75" thickBot="1" x14ac:dyDescent="0.3">
      <c r="B1353" s="72" t="str">
        <f t="shared" ca="1" si="150"/>
        <v/>
      </c>
      <c r="C1353" s="73" t="str">
        <f t="shared" ca="1" si="147"/>
        <v/>
      </c>
      <c r="D1353" s="76" t="str">
        <f t="shared" ca="1" si="151"/>
        <v/>
      </c>
      <c r="E1353" s="74">
        <f t="shared" ca="1" si="149"/>
        <v>0</v>
      </c>
      <c r="F1353" s="76"/>
      <c r="G1353" s="75" t="str">
        <f t="shared" ca="1" si="148"/>
        <v/>
      </c>
      <c r="H1353" s="75" t="str">
        <f t="shared" ca="1" si="152"/>
        <v/>
      </c>
      <c r="I1353" s="75" t="str">
        <f t="shared" ca="1" si="153"/>
        <v/>
      </c>
    </row>
    <row r="1354" spans="2:9" ht="15.75" thickBot="1" x14ac:dyDescent="0.3">
      <c r="B1354" s="72" t="str">
        <f t="shared" ca="1" si="150"/>
        <v/>
      </c>
      <c r="C1354" s="73" t="str">
        <f t="shared" ca="1" si="147"/>
        <v/>
      </c>
      <c r="D1354" s="76" t="str">
        <f t="shared" ca="1" si="151"/>
        <v/>
      </c>
      <c r="E1354" s="74">
        <f t="shared" ca="1" si="149"/>
        <v>0</v>
      </c>
      <c r="F1354" s="76"/>
      <c r="G1354" s="75" t="str">
        <f t="shared" ca="1" si="148"/>
        <v/>
      </c>
      <c r="H1354" s="75" t="str">
        <f t="shared" ca="1" si="152"/>
        <v/>
      </c>
      <c r="I1354" s="75" t="str">
        <f t="shared" ca="1" si="153"/>
        <v/>
      </c>
    </row>
    <row r="1355" spans="2:9" ht="15.75" thickBot="1" x14ac:dyDescent="0.3">
      <c r="B1355" s="72" t="str">
        <f t="shared" ca="1" si="150"/>
        <v/>
      </c>
      <c r="C1355" s="73" t="str">
        <f t="shared" ca="1" si="147"/>
        <v/>
      </c>
      <c r="D1355" s="76" t="str">
        <f t="shared" ca="1" si="151"/>
        <v/>
      </c>
      <c r="E1355" s="74">
        <f t="shared" ca="1" si="149"/>
        <v>0</v>
      </c>
      <c r="F1355" s="76"/>
      <c r="G1355" s="75" t="str">
        <f t="shared" ca="1" si="148"/>
        <v/>
      </c>
      <c r="H1355" s="75" t="str">
        <f t="shared" ca="1" si="152"/>
        <v/>
      </c>
      <c r="I1355" s="75" t="str">
        <f t="shared" ca="1" si="153"/>
        <v/>
      </c>
    </row>
    <row r="1356" spans="2:9" ht="15.75" thickBot="1" x14ac:dyDescent="0.3">
      <c r="B1356" s="72" t="str">
        <f t="shared" ca="1" si="150"/>
        <v/>
      </c>
      <c r="C1356" s="73" t="str">
        <f t="shared" ca="1" si="147"/>
        <v/>
      </c>
      <c r="D1356" s="76" t="str">
        <f t="shared" ca="1" si="151"/>
        <v/>
      </c>
      <c r="E1356" s="74">
        <f t="shared" ca="1" si="149"/>
        <v>0</v>
      </c>
      <c r="F1356" s="76"/>
      <c r="G1356" s="75" t="str">
        <f t="shared" ca="1" si="148"/>
        <v/>
      </c>
      <c r="H1356" s="75" t="str">
        <f t="shared" ca="1" si="152"/>
        <v/>
      </c>
      <c r="I1356" s="75" t="str">
        <f t="shared" ca="1" si="153"/>
        <v/>
      </c>
    </row>
    <row r="1357" spans="2:9" ht="15.75" thickBot="1" x14ac:dyDescent="0.3">
      <c r="B1357" s="72" t="str">
        <f t="shared" ca="1" si="150"/>
        <v/>
      </c>
      <c r="C1357" s="73" t="str">
        <f t="shared" ca="1" si="147"/>
        <v/>
      </c>
      <c r="D1357" s="76" t="str">
        <f t="shared" ca="1" si="151"/>
        <v/>
      </c>
      <c r="E1357" s="74">
        <f t="shared" ca="1" si="149"/>
        <v>0</v>
      </c>
      <c r="F1357" s="76"/>
      <c r="G1357" s="75" t="str">
        <f t="shared" ca="1" si="148"/>
        <v/>
      </c>
      <c r="H1357" s="75" t="str">
        <f t="shared" ca="1" si="152"/>
        <v/>
      </c>
      <c r="I1357" s="75" t="str">
        <f t="shared" ca="1" si="153"/>
        <v/>
      </c>
    </row>
    <row r="1358" spans="2:9" ht="15.75" thickBot="1" x14ac:dyDescent="0.3">
      <c r="B1358" s="72" t="str">
        <f t="shared" ca="1" si="150"/>
        <v/>
      </c>
      <c r="C1358" s="73" t="str">
        <f t="shared" ca="1" si="147"/>
        <v/>
      </c>
      <c r="D1358" s="76" t="str">
        <f t="shared" ca="1" si="151"/>
        <v/>
      </c>
      <c r="E1358" s="74">
        <f t="shared" ca="1" si="149"/>
        <v>0</v>
      </c>
      <c r="F1358" s="76"/>
      <c r="G1358" s="75" t="str">
        <f t="shared" ca="1" si="148"/>
        <v/>
      </c>
      <c r="H1358" s="75" t="str">
        <f t="shared" ca="1" si="152"/>
        <v/>
      </c>
      <c r="I1358" s="75" t="str">
        <f t="shared" ca="1" si="153"/>
        <v/>
      </c>
    </row>
    <row r="1359" spans="2:9" ht="15.75" thickBot="1" x14ac:dyDescent="0.3">
      <c r="B1359" s="72" t="str">
        <f t="shared" ca="1" si="150"/>
        <v/>
      </c>
      <c r="C1359" s="73" t="str">
        <f t="shared" ca="1" si="147"/>
        <v/>
      </c>
      <c r="D1359" s="76" t="str">
        <f t="shared" ca="1" si="151"/>
        <v/>
      </c>
      <c r="E1359" s="74">
        <f t="shared" ca="1" si="149"/>
        <v>0</v>
      </c>
      <c r="F1359" s="76"/>
      <c r="G1359" s="75" t="str">
        <f t="shared" ca="1" si="148"/>
        <v/>
      </c>
      <c r="H1359" s="75" t="str">
        <f t="shared" ca="1" si="152"/>
        <v/>
      </c>
      <c r="I1359" s="75" t="str">
        <f t="shared" ca="1" si="153"/>
        <v/>
      </c>
    </row>
    <row r="1360" spans="2:9" ht="15.75" thickBot="1" x14ac:dyDescent="0.3">
      <c r="B1360" s="72" t="str">
        <f t="shared" ca="1" si="150"/>
        <v/>
      </c>
      <c r="C1360" s="73" t="str">
        <f t="shared" ca="1" si="147"/>
        <v/>
      </c>
      <c r="D1360" s="76" t="str">
        <f t="shared" ca="1" si="151"/>
        <v/>
      </c>
      <c r="E1360" s="74">
        <f t="shared" ca="1" si="149"/>
        <v>0</v>
      </c>
      <c r="F1360" s="76"/>
      <c r="G1360" s="75" t="str">
        <f t="shared" ca="1" si="148"/>
        <v/>
      </c>
      <c r="H1360" s="75" t="str">
        <f t="shared" ca="1" si="152"/>
        <v/>
      </c>
      <c r="I1360" s="75" t="str">
        <f t="shared" ca="1" si="153"/>
        <v/>
      </c>
    </row>
    <row r="1361" spans="2:9" ht="15.75" thickBot="1" x14ac:dyDescent="0.3">
      <c r="B1361" s="72" t="str">
        <f t="shared" ca="1" si="150"/>
        <v/>
      </c>
      <c r="C1361" s="73" t="str">
        <f t="shared" ca="1" si="147"/>
        <v/>
      </c>
      <c r="D1361" s="76" t="str">
        <f t="shared" ca="1" si="151"/>
        <v/>
      </c>
      <c r="E1361" s="74">
        <f t="shared" ca="1" si="149"/>
        <v>0</v>
      </c>
      <c r="F1361" s="76"/>
      <c r="G1361" s="75" t="str">
        <f t="shared" ca="1" si="148"/>
        <v/>
      </c>
      <c r="H1361" s="75" t="str">
        <f t="shared" ca="1" si="152"/>
        <v/>
      </c>
      <c r="I1361" s="75" t="str">
        <f t="shared" ca="1" si="153"/>
        <v/>
      </c>
    </row>
    <row r="1362" spans="2:9" ht="15.75" thickBot="1" x14ac:dyDescent="0.3">
      <c r="B1362" s="72" t="str">
        <f t="shared" ca="1" si="150"/>
        <v/>
      </c>
      <c r="C1362" s="73" t="str">
        <f t="shared" ca="1" si="147"/>
        <v/>
      </c>
      <c r="D1362" s="76" t="str">
        <f t="shared" ca="1" si="151"/>
        <v/>
      </c>
      <c r="E1362" s="74">
        <f t="shared" ca="1" si="149"/>
        <v>0</v>
      </c>
      <c r="F1362" s="76"/>
      <c r="G1362" s="75" t="str">
        <f t="shared" ca="1" si="148"/>
        <v/>
      </c>
      <c r="H1362" s="75" t="str">
        <f t="shared" ca="1" si="152"/>
        <v/>
      </c>
      <c r="I1362" s="75" t="str">
        <f t="shared" ca="1" si="153"/>
        <v/>
      </c>
    </row>
    <row r="1363" spans="2:9" ht="15.75" thickBot="1" x14ac:dyDescent="0.3">
      <c r="B1363" s="72" t="str">
        <f t="shared" ca="1" si="150"/>
        <v/>
      </c>
      <c r="C1363" s="73" t="str">
        <f t="shared" ca="1" si="147"/>
        <v/>
      </c>
      <c r="D1363" s="76" t="str">
        <f t="shared" ca="1" si="151"/>
        <v/>
      </c>
      <c r="E1363" s="74">
        <f t="shared" ca="1" si="149"/>
        <v>0</v>
      </c>
      <c r="F1363" s="76"/>
      <c r="G1363" s="75" t="str">
        <f t="shared" ca="1" si="148"/>
        <v/>
      </c>
      <c r="H1363" s="75" t="str">
        <f t="shared" ca="1" si="152"/>
        <v/>
      </c>
      <c r="I1363" s="75" t="str">
        <f t="shared" ca="1" si="153"/>
        <v/>
      </c>
    </row>
    <row r="1364" spans="2:9" ht="15.75" thickBot="1" x14ac:dyDescent="0.3">
      <c r="B1364" s="72" t="str">
        <f t="shared" ca="1" si="150"/>
        <v/>
      </c>
      <c r="C1364" s="73" t="str">
        <f t="shared" ca="1" si="147"/>
        <v/>
      </c>
      <c r="D1364" s="76" t="str">
        <f t="shared" ca="1" si="151"/>
        <v/>
      </c>
      <c r="E1364" s="74">
        <f t="shared" ca="1" si="149"/>
        <v>0</v>
      </c>
      <c r="F1364" s="76"/>
      <c r="G1364" s="75" t="str">
        <f t="shared" ca="1" si="148"/>
        <v/>
      </c>
      <c r="H1364" s="75" t="str">
        <f t="shared" ca="1" si="152"/>
        <v/>
      </c>
      <c r="I1364" s="75" t="str">
        <f t="shared" ca="1" si="153"/>
        <v/>
      </c>
    </row>
    <row r="1365" spans="2:9" ht="15.75" thickBot="1" x14ac:dyDescent="0.3">
      <c r="B1365" s="72" t="str">
        <f t="shared" ca="1" si="150"/>
        <v/>
      </c>
      <c r="C1365" s="73" t="str">
        <f t="shared" ca="1" si="147"/>
        <v/>
      </c>
      <c r="D1365" s="76" t="str">
        <f t="shared" ca="1" si="151"/>
        <v/>
      </c>
      <c r="E1365" s="74">
        <f t="shared" ca="1" si="149"/>
        <v>0</v>
      </c>
      <c r="F1365" s="76"/>
      <c r="G1365" s="75" t="str">
        <f t="shared" ca="1" si="148"/>
        <v/>
      </c>
      <c r="H1365" s="75" t="str">
        <f t="shared" ca="1" si="152"/>
        <v/>
      </c>
      <c r="I1365" s="75" t="str">
        <f t="shared" ca="1" si="153"/>
        <v/>
      </c>
    </row>
    <row r="1366" spans="2:9" ht="15.75" thickBot="1" x14ac:dyDescent="0.3">
      <c r="B1366" s="72" t="str">
        <f t="shared" ca="1" si="150"/>
        <v/>
      </c>
      <c r="C1366" s="73" t="str">
        <f t="shared" ca="1" si="147"/>
        <v/>
      </c>
      <c r="D1366" s="76" t="str">
        <f t="shared" ca="1" si="151"/>
        <v/>
      </c>
      <c r="E1366" s="74">
        <f t="shared" ca="1" si="149"/>
        <v>0</v>
      </c>
      <c r="F1366" s="76"/>
      <c r="G1366" s="75" t="str">
        <f t="shared" ca="1" si="148"/>
        <v/>
      </c>
      <c r="H1366" s="75" t="str">
        <f t="shared" ca="1" si="152"/>
        <v/>
      </c>
      <c r="I1366" s="75" t="str">
        <f t="shared" ca="1" si="153"/>
        <v/>
      </c>
    </row>
    <row r="1367" spans="2:9" ht="15.75" thickBot="1" x14ac:dyDescent="0.3">
      <c r="B1367" s="72" t="str">
        <f t="shared" ca="1" si="150"/>
        <v/>
      </c>
      <c r="C1367" s="73" t="str">
        <f t="shared" ca="1" si="147"/>
        <v/>
      </c>
      <c r="D1367" s="76" t="str">
        <f t="shared" ca="1" si="151"/>
        <v/>
      </c>
      <c r="E1367" s="74">
        <f t="shared" ca="1" si="149"/>
        <v>0</v>
      </c>
      <c r="F1367" s="76"/>
      <c r="G1367" s="75" t="str">
        <f t="shared" ca="1" si="148"/>
        <v/>
      </c>
      <c r="H1367" s="75" t="str">
        <f t="shared" ca="1" si="152"/>
        <v/>
      </c>
      <c r="I1367" s="75" t="str">
        <f t="shared" ca="1" si="153"/>
        <v/>
      </c>
    </row>
    <row r="1368" spans="2:9" ht="15.75" thickBot="1" x14ac:dyDescent="0.3">
      <c r="B1368" s="72" t="str">
        <f t="shared" ca="1" si="150"/>
        <v/>
      </c>
      <c r="C1368" s="73" t="str">
        <f t="shared" ref="C1368:C1431" ca="1" si="154">IF($E$10="End of the Period",IF(B1368="","",IF(OR(payment_frequency="Weekly",payment_frequency="Bi-weekly",payment_frequency="Semi-monthly"),first_payment_date+B1368*VLOOKUP(payment_frequency,periodic_table,2,0),EDATE(first_payment_date,B1368*VLOOKUP(payment_frequency,periodic_table,2,0)))),IF(B1368="","",IF(OR(payment_frequency="Weekly",payment_frequency="Bi-weekly",payment_frequency="Semi-monthly"),first_payment_date+(B1368-1)*VLOOKUP(payment_frequency,periodic_table,2,0),EDATE(first_payment_date,(B1368-1)*VLOOKUP(payment_frequency,periodic_table,2,0)))))</f>
        <v/>
      </c>
      <c r="D1368" s="76" t="str">
        <f t="shared" ca="1" si="151"/>
        <v/>
      </c>
      <c r="E1368" s="74">
        <f t="shared" ca="1" si="149"/>
        <v>0</v>
      </c>
      <c r="F1368" s="76"/>
      <c r="G1368" s="75" t="str">
        <f t="shared" ref="G1368:G1431" ca="1" si="155">IF(AND(payment_type=1,B1368=1),0,IF(B1368="","",I1367*rate))</f>
        <v/>
      </c>
      <c r="H1368" s="75" t="str">
        <f t="shared" ca="1" si="152"/>
        <v/>
      </c>
      <c r="I1368" s="75" t="str">
        <f t="shared" ca="1" si="153"/>
        <v/>
      </c>
    </row>
    <row r="1369" spans="2:9" ht="15.75" thickBot="1" x14ac:dyDescent="0.3">
      <c r="B1369" s="72" t="str">
        <f t="shared" ca="1" si="150"/>
        <v/>
      </c>
      <c r="C1369" s="73" t="str">
        <f t="shared" ca="1" si="154"/>
        <v/>
      </c>
      <c r="D1369" s="76" t="str">
        <f t="shared" ca="1" si="151"/>
        <v/>
      </c>
      <c r="E1369" s="74">
        <f t="shared" ca="1" si="149"/>
        <v>0</v>
      </c>
      <c r="F1369" s="76"/>
      <c r="G1369" s="75" t="str">
        <f t="shared" ca="1" si="155"/>
        <v/>
      </c>
      <c r="H1369" s="75" t="str">
        <f t="shared" ca="1" si="152"/>
        <v/>
      </c>
      <c r="I1369" s="75" t="str">
        <f t="shared" ca="1" si="153"/>
        <v/>
      </c>
    </row>
    <row r="1370" spans="2:9" ht="15.75" thickBot="1" x14ac:dyDescent="0.3">
      <c r="B1370" s="72" t="str">
        <f t="shared" ca="1" si="150"/>
        <v/>
      </c>
      <c r="C1370" s="73" t="str">
        <f t="shared" ca="1" si="154"/>
        <v/>
      </c>
      <c r="D1370" s="76" t="str">
        <f t="shared" ca="1" si="151"/>
        <v/>
      </c>
      <c r="E1370" s="74">
        <f t="shared" ca="1" si="149"/>
        <v>0</v>
      </c>
      <c r="F1370" s="76"/>
      <c r="G1370" s="75" t="str">
        <f t="shared" ca="1" si="155"/>
        <v/>
      </c>
      <c r="H1370" s="75" t="str">
        <f t="shared" ca="1" si="152"/>
        <v/>
      </c>
      <c r="I1370" s="75" t="str">
        <f t="shared" ca="1" si="153"/>
        <v/>
      </c>
    </row>
    <row r="1371" spans="2:9" ht="15.75" thickBot="1" x14ac:dyDescent="0.3">
      <c r="B1371" s="72" t="str">
        <f t="shared" ca="1" si="150"/>
        <v/>
      </c>
      <c r="C1371" s="73" t="str">
        <f t="shared" ca="1" si="154"/>
        <v/>
      </c>
      <c r="D1371" s="76" t="str">
        <f t="shared" ca="1" si="151"/>
        <v/>
      </c>
      <c r="E1371" s="74">
        <f t="shared" ca="1" si="149"/>
        <v>0</v>
      </c>
      <c r="F1371" s="76"/>
      <c r="G1371" s="75" t="str">
        <f t="shared" ca="1" si="155"/>
        <v/>
      </c>
      <c r="H1371" s="75" t="str">
        <f t="shared" ca="1" si="152"/>
        <v/>
      </c>
      <c r="I1371" s="75" t="str">
        <f t="shared" ca="1" si="153"/>
        <v/>
      </c>
    </row>
    <row r="1372" spans="2:9" ht="15.75" thickBot="1" x14ac:dyDescent="0.3">
      <c r="B1372" s="72" t="str">
        <f t="shared" ca="1" si="150"/>
        <v/>
      </c>
      <c r="C1372" s="73" t="str">
        <f t="shared" ca="1" si="154"/>
        <v/>
      </c>
      <c r="D1372" s="76" t="str">
        <f t="shared" ca="1" si="151"/>
        <v/>
      </c>
      <c r="E1372" s="74">
        <f t="shared" ca="1" si="149"/>
        <v>0</v>
      </c>
      <c r="F1372" s="76"/>
      <c r="G1372" s="75" t="str">
        <f t="shared" ca="1" si="155"/>
        <v/>
      </c>
      <c r="H1372" s="75" t="str">
        <f t="shared" ca="1" si="152"/>
        <v/>
      </c>
      <c r="I1372" s="75" t="str">
        <f t="shared" ca="1" si="153"/>
        <v/>
      </c>
    </row>
    <row r="1373" spans="2:9" ht="15.75" thickBot="1" x14ac:dyDescent="0.3">
      <c r="B1373" s="72" t="str">
        <f t="shared" ca="1" si="150"/>
        <v/>
      </c>
      <c r="C1373" s="73" t="str">
        <f t="shared" ca="1" si="154"/>
        <v/>
      </c>
      <c r="D1373" s="76" t="str">
        <f t="shared" ca="1" si="151"/>
        <v/>
      </c>
      <c r="E1373" s="74">
        <f t="shared" ca="1" si="149"/>
        <v>0</v>
      </c>
      <c r="F1373" s="76"/>
      <c r="G1373" s="75" t="str">
        <f t="shared" ca="1" si="155"/>
        <v/>
      </c>
      <c r="H1373" s="75" t="str">
        <f t="shared" ca="1" si="152"/>
        <v/>
      </c>
      <c r="I1373" s="75" t="str">
        <f t="shared" ca="1" si="153"/>
        <v/>
      </c>
    </row>
    <row r="1374" spans="2:9" ht="15.75" thickBot="1" x14ac:dyDescent="0.3">
      <c r="B1374" s="72" t="str">
        <f t="shared" ca="1" si="150"/>
        <v/>
      </c>
      <c r="C1374" s="73" t="str">
        <f t="shared" ca="1" si="154"/>
        <v/>
      </c>
      <c r="D1374" s="76" t="str">
        <f t="shared" ca="1" si="151"/>
        <v/>
      </c>
      <c r="E1374" s="74">
        <f t="shared" ca="1" si="149"/>
        <v>0</v>
      </c>
      <c r="F1374" s="76"/>
      <c r="G1374" s="75" t="str">
        <f t="shared" ca="1" si="155"/>
        <v/>
      </c>
      <c r="H1374" s="75" t="str">
        <f t="shared" ca="1" si="152"/>
        <v/>
      </c>
      <c r="I1374" s="75" t="str">
        <f t="shared" ca="1" si="153"/>
        <v/>
      </c>
    </row>
    <row r="1375" spans="2:9" ht="15.75" thickBot="1" x14ac:dyDescent="0.3">
      <c r="B1375" s="72" t="str">
        <f t="shared" ca="1" si="150"/>
        <v/>
      </c>
      <c r="C1375" s="73" t="str">
        <f t="shared" ca="1" si="154"/>
        <v/>
      </c>
      <c r="D1375" s="76" t="str">
        <f t="shared" ca="1" si="151"/>
        <v/>
      </c>
      <c r="E1375" s="74">
        <f t="shared" ca="1" si="149"/>
        <v>0</v>
      </c>
      <c r="F1375" s="76"/>
      <c r="G1375" s="75" t="str">
        <f t="shared" ca="1" si="155"/>
        <v/>
      </c>
      <c r="H1375" s="75" t="str">
        <f t="shared" ca="1" si="152"/>
        <v/>
      </c>
      <c r="I1375" s="75" t="str">
        <f t="shared" ca="1" si="153"/>
        <v/>
      </c>
    </row>
    <row r="1376" spans="2:9" ht="15.75" thickBot="1" x14ac:dyDescent="0.3">
      <c r="B1376" s="72" t="str">
        <f t="shared" ca="1" si="150"/>
        <v/>
      </c>
      <c r="C1376" s="73" t="str">
        <f t="shared" ca="1" si="154"/>
        <v/>
      </c>
      <c r="D1376" s="76" t="str">
        <f t="shared" ca="1" si="151"/>
        <v/>
      </c>
      <c r="E1376" s="74">
        <f t="shared" ca="1" si="149"/>
        <v>0</v>
      </c>
      <c r="F1376" s="76"/>
      <c r="G1376" s="75" t="str">
        <f t="shared" ca="1" si="155"/>
        <v/>
      </c>
      <c r="H1376" s="75" t="str">
        <f t="shared" ca="1" si="152"/>
        <v/>
      </c>
      <c r="I1376" s="75" t="str">
        <f t="shared" ca="1" si="153"/>
        <v/>
      </c>
    </row>
    <row r="1377" spans="2:9" ht="15.75" thickBot="1" x14ac:dyDescent="0.3">
      <c r="B1377" s="72" t="str">
        <f t="shared" ca="1" si="150"/>
        <v/>
      </c>
      <c r="C1377" s="73" t="str">
        <f t="shared" ca="1" si="154"/>
        <v/>
      </c>
      <c r="D1377" s="76" t="str">
        <f t="shared" ca="1" si="151"/>
        <v/>
      </c>
      <c r="E1377" s="74">
        <f t="shared" ca="1" si="149"/>
        <v>0</v>
      </c>
      <c r="F1377" s="76"/>
      <c r="G1377" s="75" t="str">
        <f t="shared" ca="1" si="155"/>
        <v/>
      </c>
      <c r="H1377" s="75" t="str">
        <f t="shared" ca="1" si="152"/>
        <v/>
      </c>
      <c r="I1377" s="75" t="str">
        <f t="shared" ca="1" si="153"/>
        <v/>
      </c>
    </row>
    <row r="1378" spans="2:9" ht="15.75" thickBot="1" x14ac:dyDescent="0.3">
      <c r="B1378" s="72" t="str">
        <f t="shared" ca="1" si="150"/>
        <v/>
      </c>
      <c r="C1378" s="73" t="str">
        <f t="shared" ca="1" si="154"/>
        <v/>
      </c>
      <c r="D1378" s="76" t="str">
        <f t="shared" ca="1" si="151"/>
        <v/>
      </c>
      <c r="E1378" s="74">
        <f t="shared" ca="1" si="149"/>
        <v>0</v>
      </c>
      <c r="F1378" s="76"/>
      <c r="G1378" s="75" t="str">
        <f t="shared" ca="1" si="155"/>
        <v/>
      </c>
      <c r="H1378" s="75" t="str">
        <f t="shared" ca="1" si="152"/>
        <v/>
      </c>
      <c r="I1378" s="75" t="str">
        <f t="shared" ca="1" si="153"/>
        <v/>
      </c>
    </row>
    <row r="1379" spans="2:9" ht="15.75" thickBot="1" x14ac:dyDescent="0.3">
      <c r="B1379" s="72" t="str">
        <f t="shared" ca="1" si="150"/>
        <v/>
      </c>
      <c r="C1379" s="73" t="str">
        <f t="shared" ca="1" si="154"/>
        <v/>
      </c>
      <c r="D1379" s="76" t="str">
        <f t="shared" ca="1" si="151"/>
        <v/>
      </c>
      <c r="E1379" s="74">
        <f t="shared" ca="1" si="149"/>
        <v>0</v>
      </c>
      <c r="F1379" s="76"/>
      <c r="G1379" s="75" t="str">
        <f t="shared" ca="1" si="155"/>
        <v/>
      </c>
      <c r="H1379" s="75" t="str">
        <f t="shared" ca="1" si="152"/>
        <v/>
      </c>
      <c r="I1379" s="75" t="str">
        <f t="shared" ca="1" si="153"/>
        <v/>
      </c>
    </row>
    <row r="1380" spans="2:9" ht="15.75" thickBot="1" x14ac:dyDescent="0.3">
      <c r="B1380" s="72" t="str">
        <f t="shared" ca="1" si="150"/>
        <v/>
      </c>
      <c r="C1380" s="73" t="str">
        <f t="shared" ca="1" si="154"/>
        <v/>
      </c>
      <c r="D1380" s="76" t="str">
        <f t="shared" ca="1" si="151"/>
        <v/>
      </c>
      <c r="E1380" s="74">
        <f t="shared" ref="E1380:E1443" ca="1" si="156">IFERROR(IF(I1379-D1380&lt;$E$13,0,IF(B1380=$I$17,$E$13,IF(B1380&lt;$I$17,0,IF(MOD(B1380-$I$17,$E$18)=0,$E$13,0)))),0)</f>
        <v>0</v>
      </c>
      <c r="F1380" s="76"/>
      <c r="G1380" s="75" t="str">
        <f t="shared" ca="1" si="155"/>
        <v/>
      </c>
      <c r="H1380" s="75" t="str">
        <f t="shared" ca="1" si="152"/>
        <v/>
      </c>
      <c r="I1380" s="75" t="str">
        <f t="shared" ca="1" si="153"/>
        <v/>
      </c>
    </row>
    <row r="1381" spans="2:9" ht="15.75" thickBot="1" x14ac:dyDescent="0.3">
      <c r="B1381" s="72" t="str">
        <f t="shared" ca="1" si="150"/>
        <v/>
      </c>
      <c r="C1381" s="73" t="str">
        <f t="shared" ca="1" si="154"/>
        <v/>
      </c>
      <c r="D1381" s="76" t="str">
        <f t="shared" ca="1" si="151"/>
        <v/>
      </c>
      <c r="E1381" s="74">
        <f t="shared" ca="1" si="156"/>
        <v>0</v>
      </c>
      <c r="F1381" s="76"/>
      <c r="G1381" s="75" t="str">
        <f t="shared" ca="1" si="155"/>
        <v/>
      </c>
      <c r="H1381" s="75" t="str">
        <f t="shared" ca="1" si="152"/>
        <v/>
      </c>
      <c r="I1381" s="75" t="str">
        <f t="shared" ca="1" si="153"/>
        <v/>
      </c>
    </row>
    <row r="1382" spans="2:9" ht="15.75" thickBot="1" x14ac:dyDescent="0.3">
      <c r="B1382" s="72" t="str">
        <f t="shared" ca="1" si="150"/>
        <v/>
      </c>
      <c r="C1382" s="73" t="str">
        <f t="shared" ca="1" si="154"/>
        <v/>
      </c>
      <c r="D1382" s="76" t="str">
        <f t="shared" ca="1" si="151"/>
        <v/>
      </c>
      <c r="E1382" s="74">
        <f t="shared" ca="1" si="156"/>
        <v>0</v>
      </c>
      <c r="F1382" s="76"/>
      <c r="G1382" s="75" t="str">
        <f t="shared" ca="1" si="155"/>
        <v/>
      </c>
      <c r="H1382" s="75" t="str">
        <f t="shared" ca="1" si="152"/>
        <v/>
      </c>
      <c r="I1382" s="75" t="str">
        <f t="shared" ca="1" si="153"/>
        <v/>
      </c>
    </row>
    <row r="1383" spans="2:9" ht="15.75" thickBot="1" x14ac:dyDescent="0.3">
      <c r="B1383" s="72" t="str">
        <f t="shared" ca="1" si="150"/>
        <v/>
      </c>
      <c r="C1383" s="73" t="str">
        <f t="shared" ca="1" si="154"/>
        <v/>
      </c>
      <c r="D1383" s="76" t="str">
        <f t="shared" ca="1" si="151"/>
        <v/>
      </c>
      <c r="E1383" s="74">
        <f t="shared" ca="1" si="156"/>
        <v>0</v>
      </c>
      <c r="F1383" s="76"/>
      <c r="G1383" s="75" t="str">
        <f t="shared" ca="1" si="155"/>
        <v/>
      </c>
      <c r="H1383" s="75" t="str">
        <f t="shared" ca="1" si="152"/>
        <v/>
      </c>
      <c r="I1383" s="75" t="str">
        <f t="shared" ca="1" si="153"/>
        <v/>
      </c>
    </row>
    <row r="1384" spans="2:9" ht="15.75" thickBot="1" x14ac:dyDescent="0.3">
      <c r="B1384" s="72" t="str">
        <f t="shared" ca="1" si="150"/>
        <v/>
      </c>
      <c r="C1384" s="73" t="str">
        <f t="shared" ca="1" si="154"/>
        <v/>
      </c>
      <c r="D1384" s="76" t="str">
        <f t="shared" ca="1" si="151"/>
        <v/>
      </c>
      <c r="E1384" s="74">
        <f t="shared" ca="1" si="156"/>
        <v>0</v>
      </c>
      <c r="F1384" s="76"/>
      <c r="G1384" s="75" t="str">
        <f t="shared" ca="1" si="155"/>
        <v/>
      </c>
      <c r="H1384" s="75" t="str">
        <f t="shared" ca="1" si="152"/>
        <v/>
      </c>
      <c r="I1384" s="75" t="str">
        <f t="shared" ca="1" si="153"/>
        <v/>
      </c>
    </row>
    <row r="1385" spans="2:9" ht="15.75" thickBot="1" x14ac:dyDescent="0.3">
      <c r="B1385" s="72" t="str">
        <f t="shared" ref="B1385:B1448" ca="1" si="157">IFERROR(IF(I1384&lt;=0,"",B1384+1),"")</f>
        <v/>
      </c>
      <c r="C1385" s="73" t="str">
        <f t="shared" ca="1" si="154"/>
        <v/>
      </c>
      <c r="D1385" s="76" t="str">
        <f t="shared" ref="D1385:D1448" ca="1" si="158">IF(B1385="","",IF(I1384&lt;payment,I1384*(1+rate),payment))</f>
        <v/>
      </c>
      <c r="E1385" s="74">
        <f t="shared" ca="1" si="156"/>
        <v>0</v>
      </c>
      <c r="F1385" s="76"/>
      <c r="G1385" s="75" t="str">
        <f t="shared" ca="1" si="155"/>
        <v/>
      </c>
      <c r="H1385" s="75" t="str">
        <f t="shared" ref="H1385:H1448" ca="1" si="159">IF(B1385="","",D1385-G1385+E1385+F1385)</f>
        <v/>
      </c>
      <c r="I1385" s="75" t="str">
        <f t="shared" ref="I1385:I1448" ca="1" si="160">IFERROR(IF(H1385&lt;=0,"",I1384-H1385),"")</f>
        <v/>
      </c>
    </row>
    <row r="1386" spans="2:9" ht="15.75" thickBot="1" x14ac:dyDescent="0.3">
      <c r="B1386" s="72" t="str">
        <f t="shared" ca="1" si="157"/>
        <v/>
      </c>
      <c r="C1386" s="73" t="str">
        <f t="shared" ca="1" si="154"/>
        <v/>
      </c>
      <c r="D1386" s="76" t="str">
        <f t="shared" ca="1" si="158"/>
        <v/>
      </c>
      <c r="E1386" s="74">
        <f t="shared" ca="1" si="156"/>
        <v>0</v>
      </c>
      <c r="F1386" s="76"/>
      <c r="G1386" s="75" t="str">
        <f t="shared" ca="1" si="155"/>
        <v/>
      </c>
      <c r="H1386" s="75" t="str">
        <f t="shared" ca="1" si="159"/>
        <v/>
      </c>
      <c r="I1386" s="75" t="str">
        <f t="shared" ca="1" si="160"/>
        <v/>
      </c>
    </row>
    <row r="1387" spans="2:9" ht="15.75" thickBot="1" x14ac:dyDescent="0.3">
      <c r="B1387" s="72" t="str">
        <f t="shared" ca="1" si="157"/>
        <v/>
      </c>
      <c r="C1387" s="73" t="str">
        <f t="shared" ca="1" si="154"/>
        <v/>
      </c>
      <c r="D1387" s="76" t="str">
        <f t="shared" ca="1" si="158"/>
        <v/>
      </c>
      <c r="E1387" s="74">
        <f t="shared" ca="1" si="156"/>
        <v>0</v>
      </c>
      <c r="F1387" s="76"/>
      <c r="G1387" s="75" t="str">
        <f t="shared" ca="1" si="155"/>
        <v/>
      </c>
      <c r="H1387" s="75" t="str">
        <f t="shared" ca="1" si="159"/>
        <v/>
      </c>
      <c r="I1387" s="75" t="str">
        <f t="shared" ca="1" si="160"/>
        <v/>
      </c>
    </row>
    <row r="1388" spans="2:9" ht="15.75" thickBot="1" x14ac:dyDescent="0.3">
      <c r="B1388" s="72" t="str">
        <f t="shared" ca="1" si="157"/>
        <v/>
      </c>
      <c r="C1388" s="73" t="str">
        <f t="shared" ca="1" si="154"/>
        <v/>
      </c>
      <c r="D1388" s="76" t="str">
        <f t="shared" ca="1" si="158"/>
        <v/>
      </c>
      <c r="E1388" s="74">
        <f t="shared" ca="1" si="156"/>
        <v>0</v>
      </c>
      <c r="F1388" s="76"/>
      <c r="G1388" s="75" t="str">
        <f t="shared" ca="1" si="155"/>
        <v/>
      </c>
      <c r="H1388" s="75" t="str">
        <f t="shared" ca="1" si="159"/>
        <v/>
      </c>
      <c r="I1388" s="75" t="str">
        <f t="shared" ca="1" si="160"/>
        <v/>
      </c>
    </row>
    <row r="1389" spans="2:9" ht="15.75" thickBot="1" x14ac:dyDescent="0.3">
      <c r="B1389" s="72" t="str">
        <f t="shared" ca="1" si="157"/>
        <v/>
      </c>
      <c r="C1389" s="73" t="str">
        <f t="shared" ca="1" si="154"/>
        <v/>
      </c>
      <c r="D1389" s="76" t="str">
        <f t="shared" ca="1" si="158"/>
        <v/>
      </c>
      <c r="E1389" s="74">
        <f t="shared" ca="1" si="156"/>
        <v>0</v>
      </c>
      <c r="F1389" s="76"/>
      <c r="G1389" s="75" t="str">
        <f t="shared" ca="1" si="155"/>
        <v/>
      </c>
      <c r="H1389" s="75" t="str">
        <f t="shared" ca="1" si="159"/>
        <v/>
      </c>
      <c r="I1389" s="75" t="str">
        <f t="shared" ca="1" si="160"/>
        <v/>
      </c>
    </row>
    <row r="1390" spans="2:9" ht="15.75" thickBot="1" x14ac:dyDescent="0.3">
      <c r="B1390" s="72" t="str">
        <f t="shared" ca="1" si="157"/>
        <v/>
      </c>
      <c r="C1390" s="73" t="str">
        <f t="shared" ca="1" si="154"/>
        <v/>
      </c>
      <c r="D1390" s="76" t="str">
        <f t="shared" ca="1" si="158"/>
        <v/>
      </c>
      <c r="E1390" s="74">
        <f t="shared" ca="1" si="156"/>
        <v>0</v>
      </c>
      <c r="F1390" s="76"/>
      <c r="G1390" s="75" t="str">
        <f t="shared" ca="1" si="155"/>
        <v/>
      </c>
      <c r="H1390" s="75" t="str">
        <f t="shared" ca="1" si="159"/>
        <v/>
      </c>
      <c r="I1390" s="75" t="str">
        <f t="shared" ca="1" si="160"/>
        <v/>
      </c>
    </row>
    <row r="1391" spans="2:9" ht="15.75" thickBot="1" x14ac:dyDescent="0.3">
      <c r="B1391" s="72" t="str">
        <f t="shared" ca="1" si="157"/>
        <v/>
      </c>
      <c r="C1391" s="73" t="str">
        <f t="shared" ca="1" si="154"/>
        <v/>
      </c>
      <c r="D1391" s="76" t="str">
        <f t="shared" ca="1" si="158"/>
        <v/>
      </c>
      <c r="E1391" s="74">
        <f t="shared" ca="1" si="156"/>
        <v>0</v>
      </c>
      <c r="F1391" s="76"/>
      <c r="G1391" s="75" t="str">
        <f t="shared" ca="1" si="155"/>
        <v/>
      </c>
      <c r="H1391" s="75" t="str">
        <f t="shared" ca="1" si="159"/>
        <v/>
      </c>
      <c r="I1391" s="75" t="str">
        <f t="shared" ca="1" si="160"/>
        <v/>
      </c>
    </row>
    <row r="1392" spans="2:9" ht="15.75" thickBot="1" x14ac:dyDescent="0.3">
      <c r="B1392" s="72" t="str">
        <f t="shared" ca="1" si="157"/>
        <v/>
      </c>
      <c r="C1392" s="73" t="str">
        <f t="shared" ca="1" si="154"/>
        <v/>
      </c>
      <c r="D1392" s="76" t="str">
        <f t="shared" ca="1" si="158"/>
        <v/>
      </c>
      <c r="E1392" s="74">
        <f t="shared" ca="1" si="156"/>
        <v>0</v>
      </c>
      <c r="F1392" s="76"/>
      <c r="G1392" s="75" t="str">
        <f t="shared" ca="1" si="155"/>
        <v/>
      </c>
      <c r="H1392" s="75" t="str">
        <f t="shared" ca="1" si="159"/>
        <v/>
      </c>
      <c r="I1392" s="75" t="str">
        <f t="shared" ca="1" si="160"/>
        <v/>
      </c>
    </row>
    <row r="1393" spans="2:9" ht="15.75" thickBot="1" x14ac:dyDescent="0.3">
      <c r="B1393" s="72" t="str">
        <f t="shared" ca="1" si="157"/>
        <v/>
      </c>
      <c r="C1393" s="73" t="str">
        <f t="shared" ca="1" si="154"/>
        <v/>
      </c>
      <c r="D1393" s="76" t="str">
        <f t="shared" ca="1" si="158"/>
        <v/>
      </c>
      <c r="E1393" s="74">
        <f t="shared" ca="1" si="156"/>
        <v>0</v>
      </c>
      <c r="F1393" s="76"/>
      <c r="G1393" s="75" t="str">
        <f t="shared" ca="1" si="155"/>
        <v/>
      </c>
      <c r="H1393" s="75" t="str">
        <f t="shared" ca="1" si="159"/>
        <v/>
      </c>
      <c r="I1393" s="75" t="str">
        <f t="shared" ca="1" si="160"/>
        <v/>
      </c>
    </row>
    <row r="1394" spans="2:9" ht="15.75" thickBot="1" x14ac:dyDescent="0.3">
      <c r="B1394" s="72" t="str">
        <f t="shared" ca="1" si="157"/>
        <v/>
      </c>
      <c r="C1394" s="73" t="str">
        <f t="shared" ca="1" si="154"/>
        <v/>
      </c>
      <c r="D1394" s="76" t="str">
        <f t="shared" ca="1" si="158"/>
        <v/>
      </c>
      <c r="E1394" s="74">
        <f t="shared" ca="1" si="156"/>
        <v>0</v>
      </c>
      <c r="F1394" s="76"/>
      <c r="G1394" s="75" t="str">
        <f t="shared" ca="1" si="155"/>
        <v/>
      </c>
      <c r="H1394" s="75" t="str">
        <f t="shared" ca="1" si="159"/>
        <v/>
      </c>
      <c r="I1394" s="75" t="str">
        <f t="shared" ca="1" si="160"/>
        <v/>
      </c>
    </row>
    <row r="1395" spans="2:9" ht="15.75" thickBot="1" x14ac:dyDescent="0.3">
      <c r="B1395" s="72" t="str">
        <f t="shared" ca="1" si="157"/>
        <v/>
      </c>
      <c r="C1395" s="73" t="str">
        <f t="shared" ca="1" si="154"/>
        <v/>
      </c>
      <c r="D1395" s="76" t="str">
        <f t="shared" ca="1" si="158"/>
        <v/>
      </c>
      <c r="E1395" s="74">
        <f t="shared" ca="1" si="156"/>
        <v>0</v>
      </c>
      <c r="F1395" s="76"/>
      <c r="G1395" s="75" t="str">
        <f t="shared" ca="1" si="155"/>
        <v/>
      </c>
      <c r="H1395" s="75" t="str">
        <f t="shared" ca="1" si="159"/>
        <v/>
      </c>
      <c r="I1395" s="75" t="str">
        <f t="shared" ca="1" si="160"/>
        <v/>
      </c>
    </row>
    <row r="1396" spans="2:9" ht="15.75" thickBot="1" x14ac:dyDescent="0.3">
      <c r="B1396" s="72" t="str">
        <f t="shared" ca="1" si="157"/>
        <v/>
      </c>
      <c r="C1396" s="73" t="str">
        <f t="shared" ca="1" si="154"/>
        <v/>
      </c>
      <c r="D1396" s="76" t="str">
        <f t="shared" ca="1" si="158"/>
        <v/>
      </c>
      <c r="E1396" s="74">
        <f t="shared" ca="1" si="156"/>
        <v>0</v>
      </c>
      <c r="F1396" s="76"/>
      <c r="G1396" s="75" t="str">
        <f t="shared" ca="1" si="155"/>
        <v/>
      </c>
      <c r="H1396" s="75" t="str">
        <f t="shared" ca="1" si="159"/>
        <v/>
      </c>
      <c r="I1396" s="75" t="str">
        <f t="shared" ca="1" si="160"/>
        <v/>
      </c>
    </row>
    <row r="1397" spans="2:9" ht="15.75" thickBot="1" x14ac:dyDescent="0.3">
      <c r="B1397" s="72" t="str">
        <f t="shared" ca="1" si="157"/>
        <v/>
      </c>
      <c r="C1397" s="73" t="str">
        <f t="shared" ca="1" si="154"/>
        <v/>
      </c>
      <c r="D1397" s="76" t="str">
        <f t="shared" ca="1" si="158"/>
        <v/>
      </c>
      <c r="E1397" s="74">
        <f t="shared" ca="1" si="156"/>
        <v>0</v>
      </c>
      <c r="F1397" s="76"/>
      <c r="G1397" s="75" t="str">
        <f t="shared" ca="1" si="155"/>
        <v/>
      </c>
      <c r="H1397" s="75" t="str">
        <f t="shared" ca="1" si="159"/>
        <v/>
      </c>
      <c r="I1397" s="75" t="str">
        <f t="shared" ca="1" si="160"/>
        <v/>
      </c>
    </row>
    <row r="1398" spans="2:9" ht="15.75" thickBot="1" x14ac:dyDescent="0.3">
      <c r="B1398" s="72" t="str">
        <f t="shared" ca="1" si="157"/>
        <v/>
      </c>
      <c r="C1398" s="73" t="str">
        <f t="shared" ca="1" si="154"/>
        <v/>
      </c>
      <c r="D1398" s="76" t="str">
        <f t="shared" ca="1" si="158"/>
        <v/>
      </c>
      <c r="E1398" s="74">
        <f t="shared" ca="1" si="156"/>
        <v>0</v>
      </c>
      <c r="F1398" s="76"/>
      <c r="G1398" s="75" t="str">
        <f t="shared" ca="1" si="155"/>
        <v/>
      </c>
      <c r="H1398" s="75" t="str">
        <f t="shared" ca="1" si="159"/>
        <v/>
      </c>
      <c r="I1398" s="75" t="str">
        <f t="shared" ca="1" si="160"/>
        <v/>
      </c>
    </row>
    <row r="1399" spans="2:9" ht="15.75" thickBot="1" x14ac:dyDescent="0.3">
      <c r="B1399" s="72" t="str">
        <f t="shared" ca="1" si="157"/>
        <v/>
      </c>
      <c r="C1399" s="73" t="str">
        <f t="shared" ca="1" si="154"/>
        <v/>
      </c>
      <c r="D1399" s="76" t="str">
        <f t="shared" ca="1" si="158"/>
        <v/>
      </c>
      <c r="E1399" s="74">
        <f t="shared" ca="1" si="156"/>
        <v>0</v>
      </c>
      <c r="F1399" s="76"/>
      <c r="G1399" s="75" t="str">
        <f t="shared" ca="1" si="155"/>
        <v/>
      </c>
      <c r="H1399" s="75" t="str">
        <f t="shared" ca="1" si="159"/>
        <v/>
      </c>
      <c r="I1399" s="75" t="str">
        <f t="shared" ca="1" si="160"/>
        <v/>
      </c>
    </row>
    <row r="1400" spans="2:9" ht="15.75" thickBot="1" x14ac:dyDescent="0.3">
      <c r="B1400" s="72" t="str">
        <f t="shared" ca="1" si="157"/>
        <v/>
      </c>
      <c r="C1400" s="73" t="str">
        <f t="shared" ca="1" si="154"/>
        <v/>
      </c>
      <c r="D1400" s="76" t="str">
        <f t="shared" ca="1" si="158"/>
        <v/>
      </c>
      <c r="E1400" s="74">
        <f t="shared" ca="1" si="156"/>
        <v>0</v>
      </c>
      <c r="F1400" s="76"/>
      <c r="G1400" s="75" t="str">
        <f t="shared" ca="1" si="155"/>
        <v/>
      </c>
      <c r="H1400" s="75" t="str">
        <f t="shared" ca="1" si="159"/>
        <v/>
      </c>
      <c r="I1400" s="75" t="str">
        <f t="shared" ca="1" si="160"/>
        <v/>
      </c>
    </row>
    <row r="1401" spans="2:9" ht="15.75" thickBot="1" x14ac:dyDescent="0.3">
      <c r="B1401" s="72" t="str">
        <f t="shared" ca="1" si="157"/>
        <v/>
      </c>
      <c r="C1401" s="73" t="str">
        <f t="shared" ca="1" si="154"/>
        <v/>
      </c>
      <c r="D1401" s="76" t="str">
        <f t="shared" ca="1" si="158"/>
        <v/>
      </c>
      <c r="E1401" s="74">
        <f t="shared" ca="1" si="156"/>
        <v>0</v>
      </c>
      <c r="F1401" s="76"/>
      <c r="G1401" s="75" t="str">
        <f t="shared" ca="1" si="155"/>
        <v/>
      </c>
      <c r="H1401" s="75" t="str">
        <f t="shared" ca="1" si="159"/>
        <v/>
      </c>
      <c r="I1401" s="75" t="str">
        <f t="shared" ca="1" si="160"/>
        <v/>
      </c>
    </row>
    <row r="1402" spans="2:9" ht="15.75" thickBot="1" x14ac:dyDescent="0.3">
      <c r="B1402" s="72" t="str">
        <f t="shared" ca="1" si="157"/>
        <v/>
      </c>
      <c r="C1402" s="73" t="str">
        <f t="shared" ca="1" si="154"/>
        <v/>
      </c>
      <c r="D1402" s="76" t="str">
        <f t="shared" ca="1" si="158"/>
        <v/>
      </c>
      <c r="E1402" s="74">
        <f t="shared" ca="1" si="156"/>
        <v>0</v>
      </c>
      <c r="F1402" s="76"/>
      <c r="G1402" s="75" t="str">
        <f t="shared" ca="1" si="155"/>
        <v/>
      </c>
      <c r="H1402" s="75" t="str">
        <f t="shared" ca="1" si="159"/>
        <v/>
      </c>
      <c r="I1402" s="75" t="str">
        <f t="shared" ca="1" si="160"/>
        <v/>
      </c>
    </row>
    <row r="1403" spans="2:9" ht="15.75" thickBot="1" x14ac:dyDescent="0.3">
      <c r="B1403" s="72" t="str">
        <f t="shared" ca="1" si="157"/>
        <v/>
      </c>
      <c r="C1403" s="73" t="str">
        <f t="shared" ca="1" si="154"/>
        <v/>
      </c>
      <c r="D1403" s="76" t="str">
        <f t="shared" ca="1" si="158"/>
        <v/>
      </c>
      <c r="E1403" s="74">
        <f t="shared" ca="1" si="156"/>
        <v>0</v>
      </c>
      <c r="F1403" s="76"/>
      <c r="G1403" s="75" t="str">
        <f t="shared" ca="1" si="155"/>
        <v/>
      </c>
      <c r="H1403" s="75" t="str">
        <f t="shared" ca="1" si="159"/>
        <v/>
      </c>
      <c r="I1403" s="75" t="str">
        <f t="shared" ca="1" si="160"/>
        <v/>
      </c>
    </row>
    <row r="1404" spans="2:9" ht="15.75" thickBot="1" x14ac:dyDescent="0.3">
      <c r="B1404" s="72" t="str">
        <f t="shared" ca="1" si="157"/>
        <v/>
      </c>
      <c r="C1404" s="73" t="str">
        <f t="shared" ca="1" si="154"/>
        <v/>
      </c>
      <c r="D1404" s="76" t="str">
        <f t="shared" ca="1" si="158"/>
        <v/>
      </c>
      <c r="E1404" s="74">
        <f t="shared" ca="1" si="156"/>
        <v>0</v>
      </c>
      <c r="F1404" s="76"/>
      <c r="G1404" s="75" t="str">
        <f t="shared" ca="1" si="155"/>
        <v/>
      </c>
      <c r="H1404" s="75" t="str">
        <f t="shared" ca="1" si="159"/>
        <v/>
      </c>
      <c r="I1404" s="75" t="str">
        <f t="shared" ca="1" si="160"/>
        <v/>
      </c>
    </row>
    <row r="1405" spans="2:9" ht="15.75" thickBot="1" x14ac:dyDescent="0.3">
      <c r="B1405" s="72" t="str">
        <f t="shared" ca="1" si="157"/>
        <v/>
      </c>
      <c r="C1405" s="73" t="str">
        <f t="shared" ca="1" si="154"/>
        <v/>
      </c>
      <c r="D1405" s="76" t="str">
        <f t="shared" ca="1" si="158"/>
        <v/>
      </c>
      <c r="E1405" s="74">
        <f t="shared" ca="1" si="156"/>
        <v>0</v>
      </c>
      <c r="F1405" s="76"/>
      <c r="G1405" s="75" t="str">
        <f t="shared" ca="1" si="155"/>
        <v/>
      </c>
      <c r="H1405" s="75" t="str">
        <f t="shared" ca="1" si="159"/>
        <v/>
      </c>
      <c r="I1405" s="75" t="str">
        <f t="shared" ca="1" si="160"/>
        <v/>
      </c>
    </row>
    <row r="1406" spans="2:9" ht="15.75" thickBot="1" x14ac:dyDescent="0.3">
      <c r="B1406" s="72" t="str">
        <f t="shared" ca="1" si="157"/>
        <v/>
      </c>
      <c r="C1406" s="73" t="str">
        <f t="shared" ca="1" si="154"/>
        <v/>
      </c>
      <c r="D1406" s="76" t="str">
        <f t="shared" ca="1" si="158"/>
        <v/>
      </c>
      <c r="E1406" s="74">
        <f t="shared" ca="1" si="156"/>
        <v>0</v>
      </c>
      <c r="F1406" s="76"/>
      <c r="G1406" s="75" t="str">
        <f t="shared" ca="1" si="155"/>
        <v/>
      </c>
      <c r="H1406" s="75" t="str">
        <f t="shared" ca="1" si="159"/>
        <v/>
      </c>
      <c r="I1406" s="75" t="str">
        <f t="shared" ca="1" si="160"/>
        <v/>
      </c>
    </row>
    <row r="1407" spans="2:9" ht="15.75" thickBot="1" x14ac:dyDescent="0.3">
      <c r="B1407" s="72" t="str">
        <f t="shared" ca="1" si="157"/>
        <v/>
      </c>
      <c r="C1407" s="73" t="str">
        <f t="shared" ca="1" si="154"/>
        <v/>
      </c>
      <c r="D1407" s="76" t="str">
        <f t="shared" ca="1" si="158"/>
        <v/>
      </c>
      <c r="E1407" s="74">
        <f t="shared" ca="1" si="156"/>
        <v>0</v>
      </c>
      <c r="F1407" s="76"/>
      <c r="G1407" s="75" t="str">
        <f t="shared" ca="1" si="155"/>
        <v/>
      </c>
      <c r="H1407" s="75" t="str">
        <f t="shared" ca="1" si="159"/>
        <v/>
      </c>
      <c r="I1407" s="75" t="str">
        <f t="shared" ca="1" si="160"/>
        <v/>
      </c>
    </row>
    <row r="1408" spans="2:9" ht="15.75" thickBot="1" x14ac:dyDescent="0.3">
      <c r="B1408" s="72" t="str">
        <f t="shared" ca="1" si="157"/>
        <v/>
      </c>
      <c r="C1408" s="73" t="str">
        <f t="shared" ca="1" si="154"/>
        <v/>
      </c>
      <c r="D1408" s="76" t="str">
        <f t="shared" ca="1" si="158"/>
        <v/>
      </c>
      <c r="E1408" s="74">
        <f t="shared" ca="1" si="156"/>
        <v>0</v>
      </c>
      <c r="F1408" s="76"/>
      <c r="G1408" s="75" t="str">
        <f t="shared" ca="1" si="155"/>
        <v/>
      </c>
      <c r="H1408" s="75" t="str">
        <f t="shared" ca="1" si="159"/>
        <v/>
      </c>
      <c r="I1408" s="75" t="str">
        <f t="shared" ca="1" si="160"/>
        <v/>
      </c>
    </row>
    <row r="1409" spans="2:9" ht="15.75" thickBot="1" x14ac:dyDescent="0.3">
      <c r="B1409" s="72" t="str">
        <f t="shared" ca="1" si="157"/>
        <v/>
      </c>
      <c r="C1409" s="73" t="str">
        <f t="shared" ca="1" si="154"/>
        <v/>
      </c>
      <c r="D1409" s="76" t="str">
        <f t="shared" ca="1" si="158"/>
        <v/>
      </c>
      <c r="E1409" s="74">
        <f t="shared" ca="1" si="156"/>
        <v>0</v>
      </c>
      <c r="F1409" s="76"/>
      <c r="G1409" s="75" t="str">
        <f t="shared" ca="1" si="155"/>
        <v/>
      </c>
      <c r="H1409" s="75" t="str">
        <f t="shared" ca="1" si="159"/>
        <v/>
      </c>
      <c r="I1409" s="75" t="str">
        <f t="shared" ca="1" si="160"/>
        <v/>
      </c>
    </row>
    <row r="1410" spans="2:9" ht="15.75" thickBot="1" x14ac:dyDescent="0.3">
      <c r="B1410" s="72" t="str">
        <f t="shared" ca="1" si="157"/>
        <v/>
      </c>
      <c r="C1410" s="73" t="str">
        <f t="shared" ca="1" si="154"/>
        <v/>
      </c>
      <c r="D1410" s="76" t="str">
        <f t="shared" ca="1" si="158"/>
        <v/>
      </c>
      <c r="E1410" s="74">
        <f t="shared" ca="1" si="156"/>
        <v>0</v>
      </c>
      <c r="F1410" s="76"/>
      <c r="G1410" s="75" t="str">
        <f t="shared" ca="1" si="155"/>
        <v/>
      </c>
      <c r="H1410" s="75" t="str">
        <f t="shared" ca="1" si="159"/>
        <v/>
      </c>
      <c r="I1410" s="75" t="str">
        <f t="shared" ca="1" si="160"/>
        <v/>
      </c>
    </row>
    <row r="1411" spans="2:9" ht="15.75" thickBot="1" x14ac:dyDescent="0.3">
      <c r="B1411" s="72" t="str">
        <f t="shared" ca="1" si="157"/>
        <v/>
      </c>
      <c r="C1411" s="73" t="str">
        <f t="shared" ca="1" si="154"/>
        <v/>
      </c>
      <c r="D1411" s="76" t="str">
        <f t="shared" ca="1" si="158"/>
        <v/>
      </c>
      <c r="E1411" s="74">
        <f t="shared" ca="1" si="156"/>
        <v>0</v>
      </c>
      <c r="F1411" s="76"/>
      <c r="G1411" s="75" t="str">
        <f t="shared" ca="1" si="155"/>
        <v/>
      </c>
      <c r="H1411" s="75" t="str">
        <f t="shared" ca="1" si="159"/>
        <v/>
      </c>
      <c r="I1411" s="75" t="str">
        <f t="shared" ca="1" si="160"/>
        <v/>
      </c>
    </row>
    <row r="1412" spans="2:9" ht="15.75" thickBot="1" x14ac:dyDescent="0.3">
      <c r="B1412" s="72" t="str">
        <f t="shared" ca="1" si="157"/>
        <v/>
      </c>
      <c r="C1412" s="73" t="str">
        <f t="shared" ca="1" si="154"/>
        <v/>
      </c>
      <c r="D1412" s="76" t="str">
        <f t="shared" ca="1" si="158"/>
        <v/>
      </c>
      <c r="E1412" s="74">
        <f t="shared" ca="1" si="156"/>
        <v>0</v>
      </c>
      <c r="F1412" s="76"/>
      <c r="G1412" s="75" t="str">
        <f t="shared" ca="1" si="155"/>
        <v/>
      </c>
      <c r="H1412" s="75" t="str">
        <f t="shared" ca="1" si="159"/>
        <v/>
      </c>
      <c r="I1412" s="75" t="str">
        <f t="shared" ca="1" si="160"/>
        <v/>
      </c>
    </row>
    <row r="1413" spans="2:9" ht="15.75" thickBot="1" x14ac:dyDescent="0.3">
      <c r="B1413" s="72" t="str">
        <f t="shared" ca="1" si="157"/>
        <v/>
      </c>
      <c r="C1413" s="73" t="str">
        <f t="shared" ca="1" si="154"/>
        <v/>
      </c>
      <c r="D1413" s="76" t="str">
        <f t="shared" ca="1" si="158"/>
        <v/>
      </c>
      <c r="E1413" s="74">
        <f t="shared" ca="1" si="156"/>
        <v>0</v>
      </c>
      <c r="F1413" s="76"/>
      <c r="G1413" s="75" t="str">
        <f t="shared" ca="1" si="155"/>
        <v/>
      </c>
      <c r="H1413" s="75" t="str">
        <f t="shared" ca="1" si="159"/>
        <v/>
      </c>
      <c r="I1413" s="75" t="str">
        <f t="shared" ca="1" si="160"/>
        <v/>
      </c>
    </row>
    <row r="1414" spans="2:9" ht="15.75" thickBot="1" x14ac:dyDescent="0.3">
      <c r="B1414" s="72" t="str">
        <f t="shared" ca="1" si="157"/>
        <v/>
      </c>
      <c r="C1414" s="73" t="str">
        <f t="shared" ca="1" si="154"/>
        <v/>
      </c>
      <c r="D1414" s="76" t="str">
        <f t="shared" ca="1" si="158"/>
        <v/>
      </c>
      <c r="E1414" s="74">
        <f t="shared" ca="1" si="156"/>
        <v>0</v>
      </c>
      <c r="F1414" s="76"/>
      <c r="G1414" s="75" t="str">
        <f t="shared" ca="1" si="155"/>
        <v/>
      </c>
      <c r="H1414" s="75" t="str">
        <f t="shared" ca="1" si="159"/>
        <v/>
      </c>
      <c r="I1414" s="75" t="str">
        <f t="shared" ca="1" si="160"/>
        <v/>
      </c>
    </row>
    <row r="1415" spans="2:9" ht="15.75" thickBot="1" x14ac:dyDescent="0.3">
      <c r="B1415" s="72" t="str">
        <f t="shared" ca="1" si="157"/>
        <v/>
      </c>
      <c r="C1415" s="73" t="str">
        <f t="shared" ca="1" si="154"/>
        <v/>
      </c>
      <c r="D1415" s="76" t="str">
        <f t="shared" ca="1" si="158"/>
        <v/>
      </c>
      <c r="E1415" s="74">
        <f t="shared" ca="1" si="156"/>
        <v>0</v>
      </c>
      <c r="F1415" s="76"/>
      <c r="G1415" s="75" t="str">
        <f t="shared" ca="1" si="155"/>
        <v/>
      </c>
      <c r="H1415" s="75" t="str">
        <f t="shared" ca="1" si="159"/>
        <v/>
      </c>
      <c r="I1415" s="75" t="str">
        <f t="shared" ca="1" si="160"/>
        <v/>
      </c>
    </row>
    <row r="1416" spans="2:9" ht="15.75" thickBot="1" x14ac:dyDescent="0.3">
      <c r="B1416" s="72" t="str">
        <f t="shared" ca="1" si="157"/>
        <v/>
      </c>
      <c r="C1416" s="73" t="str">
        <f t="shared" ca="1" si="154"/>
        <v/>
      </c>
      <c r="D1416" s="76" t="str">
        <f t="shared" ca="1" si="158"/>
        <v/>
      </c>
      <c r="E1416" s="74">
        <f t="shared" ca="1" si="156"/>
        <v>0</v>
      </c>
      <c r="F1416" s="76"/>
      <c r="G1416" s="75" t="str">
        <f t="shared" ca="1" si="155"/>
        <v/>
      </c>
      <c r="H1416" s="75" t="str">
        <f t="shared" ca="1" si="159"/>
        <v/>
      </c>
      <c r="I1416" s="75" t="str">
        <f t="shared" ca="1" si="160"/>
        <v/>
      </c>
    </row>
    <row r="1417" spans="2:9" ht="15.75" thickBot="1" x14ac:dyDescent="0.3">
      <c r="B1417" s="72" t="str">
        <f t="shared" ca="1" si="157"/>
        <v/>
      </c>
      <c r="C1417" s="73" t="str">
        <f t="shared" ca="1" si="154"/>
        <v/>
      </c>
      <c r="D1417" s="76" t="str">
        <f t="shared" ca="1" si="158"/>
        <v/>
      </c>
      <c r="E1417" s="74">
        <f t="shared" ca="1" si="156"/>
        <v>0</v>
      </c>
      <c r="F1417" s="76"/>
      <c r="G1417" s="75" t="str">
        <f t="shared" ca="1" si="155"/>
        <v/>
      </c>
      <c r="H1417" s="75" t="str">
        <f t="shared" ca="1" si="159"/>
        <v/>
      </c>
      <c r="I1417" s="75" t="str">
        <f t="shared" ca="1" si="160"/>
        <v/>
      </c>
    </row>
    <row r="1418" spans="2:9" ht="15.75" thickBot="1" x14ac:dyDescent="0.3">
      <c r="B1418" s="72" t="str">
        <f t="shared" ca="1" si="157"/>
        <v/>
      </c>
      <c r="C1418" s="73" t="str">
        <f t="shared" ca="1" si="154"/>
        <v/>
      </c>
      <c r="D1418" s="76" t="str">
        <f t="shared" ca="1" si="158"/>
        <v/>
      </c>
      <c r="E1418" s="74">
        <f t="shared" ca="1" si="156"/>
        <v>0</v>
      </c>
      <c r="F1418" s="76"/>
      <c r="G1418" s="75" t="str">
        <f t="shared" ca="1" si="155"/>
        <v/>
      </c>
      <c r="H1418" s="75" t="str">
        <f t="shared" ca="1" si="159"/>
        <v/>
      </c>
      <c r="I1418" s="75" t="str">
        <f t="shared" ca="1" si="160"/>
        <v/>
      </c>
    </row>
    <row r="1419" spans="2:9" ht="15.75" thickBot="1" x14ac:dyDescent="0.3">
      <c r="B1419" s="72" t="str">
        <f t="shared" ca="1" si="157"/>
        <v/>
      </c>
      <c r="C1419" s="73" t="str">
        <f t="shared" ca="1" si="154"/>
        <v/>
      </c>
      <c r="D1419" s="76" t="str">
        <f t="shared" ca="1" si="158"/>
        <v/>
      </c>
      <c r="E1419" s="74">
        <f t="shared" ca="1" si="156"/>
        <v>0</v>
      </c>
      <c r="F1419" s="76"/>
      <c r="G1419" s="75" t="str">
        <f t="shared" ca="1" si="155"/>
        <v/>
      </c>
      <c r="H1419" s="75" t="str">
        <f t="shared" ca="1" si="159"/>
        <v/>
      </c>
      <c r="I1419" s="75" t="str">
        <f t="shared" ca="1" si="160"/>
        <v/>
      </c>
    </row>
    <row r="1420" spans="2:9" ht="15.75" thickBot="1" x14ac:dyDescent="0.3">
      <c r="B1420" s="72" t="str">
        <f t="shared" ca="1" si="157"/>
        <v/>
      </c>
      <c r="C1420" s="73" t="str">
        <f t="shared" ca="1" si="154"/>
        <v/>
      </c>
      <c r="D1420" s="76" t="str">
        <f t="shared" ca="1" si="158"/>
        <v/>
      </c>
      <c r="E1420" s="74">
        <f t="shared" ca="1" si="156"/>
        <v>0</v>
      </c>
      <c r="F1420" s="76"/>
      <c r="G1420" s="75" t="str">
        <f t="shared" ca="1" si="155"/>
        <v/>
      </c>
      <c r="H1420" s="75" t="str">
        <f t="shared" ca="1" si="159"/>
        <v/>
      </c>
      <c r="I1420" s="75" t="str">
        <f t="shared" ca="1" si="160"/>
        <v/>
      </c>
    </row>
    <row r="1421" spans="2:9" ht="15.75" thickBot="1" x14ac:dyDescent="0.3">
      <c r="B1421" s="72" t="str">
        <f t="shared" ca="1" si="157"/>
        <v/>
      </c>
      <c r="C1421" s="73" t="str">
        <f t="shared" ca="1" si="154"/>
        <v/>
      </c>
      <c r="D1421" s="76" t="str">
        <f t="shared" ca="1" si="158"/>
        <v/>
      </c>
      <c r="E1421" s="74">
        <f t="shared" ca="1" si="156"/>
        <v>0</v>
      </c>
      <c r="F1421" s="76"/>
      <c r="G1421" s="75" t="str">
        <f t="shared" ca="1" si="155"/>
        <v/>
      </c>
      <c r="H1421" s="75" t="str">
        <f t="shared" ca="1" si="159"/>
        <v/>
      </c>
      <c r="I1421" s="75" t="str">
        <f t="shared" ca="1" si="160"/>
        <v/>
      </c>
    </row>
    <row r="1422" spans="2:9" ht="15.75" thickBot="1" x14ac:dyDescent="0.3">
      <c r="B1422" s="72" t="str">
        <f t="shared" ca="1" si="157"/>
        <v/>
      </c>
      <c r="C1422" s="73" t="str">
        <f t="shared" ca="1" si="154"/>
        <v/>
      </c>
      <c r="D1422" s="76" t="str">
        <f t="shared" ca="1" si="158"/>
        <v/>
      </c>
      <c r="E1422" s="74">
        <f t="shared" ca="1" si="156"/>
        <v>0</v>
      </c>
      <c r="F1422" s="76"/>
      <c r="G1422" s="75" t="str">
        <f t="shared" ca="1" si="155"/>
        <v/>
      </c>
      <c r="H1422" s="75" t="str">
        <f t="shared" ca="1" si="159"/>
        <v/>
      </c>
      <c r="I1422" s="75" t="str">
        <f t="shared" ca="1" si="160"/>
        <v/>
      </c>
    </row>
    <row r="1423" spans="2:9" ht="15.75" thickBot="1" x14ac:dyDescent="0.3">
      <c r="B1423" s="72" t="str">
        <f t="shared" ca="1" si="157"/>
        <v/>
      </c>
      <c r="C1423" s="73" t="str">
        <f t="shared" ca="1" si="154"/>
        <v/>
      </c>
      <c r="D1423" s="76" t="str">
        <f t="shared" ca="1" si="158"/>
        <v/>
      </c>
      <c r="E1423" s="74">
        <f t="shared" ca="1" si="156"/>
        <v>0</v>
      </c>
      <c r="F1423" s="76"/>
      <c r="G1423" s="75" t="str">
        <f t="shared" ca="1" si="155"/>
        <v/>
      </c>
      <c r="H1423" s="75" t="str">
        <f t="shared" ca="1" si="159"/>
        <v/>
      </c>
      <c r="I1423" s="75" t="str">
        <f t="shared" ca="1" si="160"/>
        <v/>
      </c>
    </row>
    <row r="1424" spans="2:9" ht="15.75" thickBot="1" x14ac:dyDescent="0.3">
      <c r="B1424" s="72" t="str">
        <f t="shared" ca="1" si="157"/>
        <v/>
      </c>
      <c r="C1424" s="73" t="str">
        <f t="shared" ca="1" si="154"/>
        <v/>
      </c>
      <c r="D1424" s="76" t="str">
        <f t="shared" ca="1" si="158"/>
        <v/>
      </c>
      <c r="E1424" s="74">
        <f t="shared" ca="1" si="156"/>
        <v>0</v>
      </c>
      <c r="F1424" s="76"/>
      <c r="G1424" s="75" t="str">
        <f t="shared" ca="1" si="155"/>
        <v/>
      </c>
      <c r="H1424" s="75" t="str">
        <f t="shared" ca="1" si="159"/>
        <v/>
      </c>
      <c r="I1424" s="75" t="str">
        <f t="shared" ca="1" si="160"/>
        <v/>
      </c>
    </row>
    <row r="1425" spans="2:9" ht="15.75" thickBot="1" x14ac:dyDescent="0.3">
      <c r="B1425" s="72" t="str">
        <f t="shared" ca="1" si="157"/>
        <v/>
      </c>
      <c r="C1425" s="73" t="str">
        <f t="shared" ca="1" si="154"/>
        <v/>
      </c>
      <c r="D1425" s="76" t="str">
        <f t="shared" ca="1" si="158"/>
        <v/>
      </c>
      <c r="E1425" s="74">
        <f t="shared" ca="1" si="156"/>
        <v>0</v>
      </c>
      <c r="F1425" s="76"/>
      <c r="G1425" s="75" t="str">
        <f t="shared" ca="1" si="155"/>
        <v/>
      </c>
      <c r="H1425" s="75" t="str">
        <f t="shared" ca="1" si="159"/>
        <v/>
      </c>
      <c r="I1425" s="75" t="str">
        <f t="shared" ca="1" si="160"/>
        <v/>
      </c>
    </row>
    <row r="1426" spans="2:9" ht="15.75" thickBot="1" x14ac:dyDescent="0.3">
      <c r="B1426" s="72" t="str">
        <f t="shared" ca="1" si="157"/>
        <v/>
      </c>
      <c r="C1426" s="73" t="str">
        <f t="shared" ca="1" si="154"/>
        <v/>
      </c>
      <c r="D1426" s="76" t="str">
        <f t="shared" ca="1" si="158"/>
        <v/>
      </c>
      <c r="E1426" s="74">
        <f t="shared" ca="1" si="156"/>
        <v>0</v>
      </c>
      <c r="F1426" s="76"/>
      <c r="G1426" s="75" t="str">
        <f t="shared" ca="1" si="155"/>
        <v/>
      </c>
      <c r="H1426" s="75" t="str">
        <f t="shared" ca="1" si="159"/>
        <v/>
      </c>
      <c r="I1426" s="75" t="str">
        <f t="shared" ca="1" si="160"/>
        <v/>
      </c>
    </row>
    <row r="1427" spans="2:9" ht="15.75" thickBot="1" x14ac:dyDescent="0.3">
      <c r="B1427" s="72" t="str">
        <f t="shared" ca="1" si="157"/>
        <v/>
      </c>
      <c r="C1427" s="73" t="str">
        <f t="shared" ca="1" si="154"/>
        <v/>
      </c>
      <c r="D1427" s="76" t="str">
        <f t="shared" ca="1" si="158"/>
        <v/>
      </c>
      <c r="E1427" s="74">
        <f t="shared" ca="1" si="156"/>
        <v>0</v>
      </c>
      <c r="F1427" s="76"/>
      <c r="G1427" s="75" t="str">
        <f t="shared" ca="1" si="155"/>
        <v/>
      </c>
      <c r="H1427" s="75" t="str">
        <f t="shared" ca="1" si="159"/>
        <v/>
      </c>
      <c r="I1427" s="75" t="str">
        <f t="shared" ca="1" si="160"/>
        <v/>
      </c>
    </row>
    <row r="1428" spans="2:9" ht="15.75" thickBot="1" x14ac:dyDescent="0.3">
      <c r="B1428" s="72" t="str">
        <f t="shared" ca="1" si="157"/>
        <v/>
      </c>
      <c r="C1428" s="73" t="str">
        <f t="shared" ca="1" si="154"/>
        <v/>
      </c>
      <c r="D1428" s="76" t="str">
        <f t="shared" ca="1" si="158"/>
        <v/>
      </c>
      <c r="E1428" s="74">
        <f t="shared" ca="1" si="156"/>
        <v>0</v>
      </c>
      <c r="F1428" s="76"/>
      <c r="G1428" s="75" t="str">
        <f t="shared" ca="1" si="155"/>
        <v/>
      </c>
      <c r="H1428" s="75" t="str">
        <f t="shared" ca="1" si="159"/>
        <v/>
      </c>
      <c r="I1428" s="75" t="str">
        <f t="shared" ca="1" si="160"/>
        <v/>
      </c>
    </row>
    <row r="1429" spans="2:9" ht="15.75" thickBot="1" x14ac:dyDescent="0.3">
      <c r="B1429" s="72" t="str">
        <f t="shared" ca="1" si="157"/>
        <v/>
      </c>
      <c r="C1429" s="73" t="str">
        <f t="shared" ca="1" si="154"/>
        <v/>
      </c>
      <c r="D1429" s="76" t="str">
        <f t="shared" ca="1" si="158"/>
        <v/>
      </c>
      <c r="E1429" s="74">
        <f t="shared" ca="1" si="156"/>
        <v>0</v>
      </c>
      <c r="F1429" s="76"/>
      <c r="G1429" s="75" t="str">
        <f t="shared" ca="1" si="155"/>
        <v/>
      </c>
      <c r="H1429" s="75" t="str">
        <f t="shared" ca="1" si="159"/>
        <v/>
      </c>
      <c r="I1429" s="75" t="str">
        <f t="shared" ca="1" si="160"/>
        <v/>
      </c>
    </row>
    <row r="1430" spans="2:9" ht="15.75" thickBot="1" x14ac:dyDescent="0.3">
      <c r="B1430" s="72" t="str">
        <f t="shared" ca="1" si="157"/>
        <v/>
      </c>
      <c r="C1430" s="73" t="str">
        <f t="shared" ca="1" si="154"/>
        <v/>
      </c>
      <c r="D1430" s="76" t="str">
        <f t="shared" ca="1" si="158"/>
        <v/>
      </c>
      <c r="E1430" s="74">
        <f t="shared" ca="1" si="156"/>
        <v>0</v>
      </c>
      <c r="F1430" s="76"/>
      <c r="G1430" s="75" t="str">
        <f t="shared" ca="1" si="155"/>
        <v/>
      </c>
      <c r="H1430" s="75" t="str">
        <f t="shared" ca="1" si="159"/>
        <v/>
      </c>
      <c r="I1430" s="75" t="str">
        <f t="shared" ca="1" si="160"/>
        <v/>
      </c>
    </row>
    <row r="1431" spans="2:9" ht="15.75" thickBot="1" x14ac:dyDescent="0.3">
      <c r="B1431" s="72" t="str">
        <f t="shared" ca="1" si="157"/>
        <v/>
      </c>
      <c r="C1431" s="73" t="str">
        <f t="shared" ca="1" si="154"/>
        <v/>
      </c>
      <c r="D1431" s="76" t="str">
        <f t="shared" ca="1" si="158"/>
        <v/>
      </c>
      <c r="E1431" s="74">
        <f t="shared" ca="1" si="156"/>
        <v>0</v>
      </c>
      <c r="F1431" s="76"/>
      <c r="G1431" s="75" t="str">
        <f t="shared" ca="1" si="155"/>
        <v/>
      </c>
      <c r="H1431" s="75" t="str">
        <f t="shared" ca="1" si="159"/>
        <v/>
      </c>
      <c r="I1431" s="75" t="str">
        <f t="shared" ca="1" si="160"/>
        <v/>
      </c>
    </row>
    <row r="1432" spans="2:9" ht="15.75" thickBot="1" x14ac:dyDescent="0.3">
      <c r="B1432" s="72" t="str">
        <f t="shared" ca="1" si="157"/>
        <v/>
      </c>
      <c r="C1432" s="73" t="str">
        <f t="shared" ref="C1432:C1495" ca="1" si="161">IF($E$10="End of the Period",IF(B1432="","",IF(OR(payment_frequency="Weekly",payment_frequency="Bi-weekly",payment_frequency="Semi-monthly"),first_payment_date+B1432*VLOOKUP(payment_frequency,periodic_table,2,0),EDATE(first_payment_date,B1432*VLOOKUP(payment_frequency,periodic_table,2,0)))),IF(B1432="","",IF(OR(payment_frequency="Weekly",payment_frequency="Bi-weekly",payment_frequency="Semi-monthly"),first_payment_date+(B1432-1)*VLOOKUP(payment_frequency,periodic_table,2,0),EDATE(first_payment_date,(B1432-1)*VLOOKUP(payment_frequency,periodic_table,2,0)))))</f>
        <v/>
      </c>
      <c r="D1432" s="76" t="str">
        <f t="shared" ca="1" si="158"/>
        <v/>
      </c>
      <c r="E1432" s="74">
        <f t="shared" ca="1" si="156"/>
        <v>0</v>
      </c>
      <c r="F1432" s="76"/>
      <c r="G1432" s="75" t="str">
        <f t="shared" ref="G1432:G1495" ca="1" si="162">IF(AND(payment_type=1,B1432=1),0,IF(B1432="","",I1431*rate))</f>
        <v/>
      </c>
      <c r="H1432" s="75" t="str">
        <f t="shared" ca="1" si="159"/>
        <v/>
      </c>
      <c r="I1432" s="75" t="str">
        <f t="shared" ca="1" si="160"/>
        <v/>
      </c>
    </row>
    <row r="1433" spans="2:9" ht="15.75" thickBot="1" x14ac:dyDescent="0.3">
      <c r="B1433" s="72" t="str">
        <f t="shared" ca="1" si="157"/>
        <v/>
      </c>
      <c r="C1433" s="73" t="str">
        <f t="shared" ca="1" si="161"/>
        <v/>
      </c>
      <c r="D1433" s="76" t="str">
        <f t="shared" ca="1" si="158"/>
        <v/>
      </c>
      <c r="E1433" s="74">
        <f t="shared" ca="1" si="156"/>
        <v>0</v>
      </c>
      <c r="F1433" s="76"/>
      <c r="G1433" s="75" t="str">
        <f t="shared" ca="1" si="162"/>
        <v/>
      </c>
      <c r="H1433" s="75" t="str">
        <f t="shared" ca="1" si="159"/>
        <v/>
      </c>
      <c r="I1433" s="75" t="str">
        <f t="shared" ca="1" si="160"/>
        <v/>
      </c>
    </row>
    <row r="1434" spans="2:9" ht="15.75" thickBot="1" x14ac:dyDescent="0.3">
      <c r="B1434" s="72" t="str">
        <f t="shared" ca="1" si="157"/>
        <v/>
      </c>
      <c r="C1434" s="73" t="str">
        <f t="shared" ca="1" si="161"/>
        <v/>
      </c>
      <c r="D1434" s="76" t="str">
        <f t="shared" ca="1" si="158"/>
        <v/>
      </c>
      <c r="E1434" s="74">
        <f t="shared" ca="1" si="156"/>
        <v>0</v>
      </c>
      <c r="F1434" s="76"/>
      <c r="G1434" s="75" t="str">
        <f t="shared" ca="1" si="162"/>
        <v/>
      </c>
      <c r="H1434" s="75" t="str">
        <f t="shared" ca="1" si="159"/>
        <v/>
      </c>
      <c r="I1434" s="75" t="str">
        <f t="shared" ca="1" si="160"/>
        <v/>
      </c>
    </row>
    <row r="1435" spans="2:9" ht="15.75" thickBot="1" x14ac:dyDescent="0.3">
      <c r="B1435" s="72" t="str">
        <f t="shared" ca="1" si="157"/>
        <v/>
      </c>
      <c r="C1435" s="73" t="str">
        <f t="shared" ca="1" si="161"/>
        <v/>
      </c>
      <c r="D1435" s="76" t="str">
        <f t="shared" ca="1" si="158"/>
        <v/>
      </c>
      <c r="E1435" s="74">
        <f t="shared" ca="1" si="156"/>
        <v>0</v>
      </c>
      <c r="F1435" s="76"/>
      <c r="G1435" s="75" t="str">
        <f t="shared" ca="1" si="162"/>
        <v/>
      </c>
      <c r="H1435" s="75" t="str">
        <f t="shared" ca="1" si="159"/>
        <v/>
      </c>
      <c r="I1435" s="75" t="str">
        <f t="shared" ca="1" si="160"/>
        <v/>
      </c>
    </row>
    <row r="1436" spans="2:9" ht="15.75" thickBot="1" x14ac:dyDescent="0.3">
      <c r="B1436" s="72" t="str">
        <f t="shared" ca="1" si="157"/>
        <v/>
      </c>
      <c r="C1436" s="73" t="str">
        <f t="shared" ca="1" si="161"/>
        <v/>
      </c>
      <c r="D1436" s="76" t="str">
        <f t="shared" ca="1" si="158"/>
        <v/>
      </c>
      <c r="E1436" s="74">
        <f t="shared" ca="1" si="156"/>
        <v>0</v>
      </c>
      <c r="F1436" s="76"/>
      <c r="G1436" s="75" t="str">
        <f t="shared" ca="1" si="162"/>
        <v/>
      </c>
      <c r="H1436" s="75" t="str">
        <f t="shared" ca="1" si="159"/>
        <v/>
      </c>
      <c r="I1436" s="75" t="str">
        <f t="shared" ca="1" si="160"/>
        <v/>
      </c>
    </row>
    <row r="1437" spans="2:9" ht="15.75" thickBot="1" x14ac:dyDescent="0.3">
      <c r="B1437" s="72" t="str">
        <f t="shared" ca="1" si="157"/>
        <v/>
      </c>
      <c r="C1437" s="73" t="str">
        <f t="shared" ca="1" si="161"/>
        <v/>
      </c>
      <c r="D1437" s="76" t="str">
        <f t="shared" ca="1" si="158"/>
        <v/>
      </c>
      <c r="E1437" s="74">
        <f t="shared" ca="1" si="156"/>
        <v>0</v>
      </c>
      <c r="F1437" s="76"/>
      <c r="G1437" s="75" t="str">
        <f t="shared" ca="1" si="162"/>
        <v/>
      </c>
      <c r="H1437" s="75" t="str">
        <f t="shared" ca="1" si="159"/>
        <v/>
      </c>
      <c r="I1437" s="75" t="str">
        <f t="shared" ca="1" si="160"/>
        <v/>
      </c>
    </row>
    <row r="1438" spans="2:9" ht="15.75" thickBot="1" x14ac:dyDescent="0.3">
      <c r="B1438" s="72" t="str">
        <f t="shared" ca="1" si="157"/>
        <v/>
      </c>
      <c r="C1438" s="73" t="str">
        <f t="shared" ca="1" si="161"/>
        <v/>
      </c>
      <c r="D1438" s="76" t="str">
        <f t="shared" ca="1" si="158"/>
        <v/>
      </c>
      <c r="E1438" s="74">
        <f t="shared" ca="1" si="156"/>
        <v>0</v>
      </c>
      <c r="F1438" s="76"/>
      <c r="G1438" s="75" t="str">
        <f t="shared" ca="1" si="162"/>
        <v/>
      </c>
      <c r="H1438" s="75" t="str">
        <f t="shared" ca="1" si="159"/>
        <v/>
      </c>
      <c r="I1438" s="75" t="str">
        <f t="shared" ca="1" si="160"/>
        <v/>
      </c>
    </row>
    <row r="1439" spans="2:9" ht="15.75" thickBot="1" x14ac:dyDescent="0.3">
      <c r="B1439" s="72" t="str">
        <f t="shared" ca="1" si="157"/>
        <v/>
      </c>
      <c r="C1439" s="73" t="str">
        <f t="shared" ca="1" si="161"/>
        <v/>
      </c>
      <c r="D1439" s="76" t="str">
        <f t="shared" ca="1" si="158"/>
        <v/>
      </c>
      <c r="E1439" s="74">
        <f t="shared" ca="1" si="156"/>
        <v>0</v>
      </c>
      <c r="F1439" s="76"/>
      <c r="G1439" s="75" t="str">
        <f t="shared" ca="1" si="162"/>
        <v/>
      </c>
      <c r="H1439" s="75" t="str">
        <f t="shared" ca="1" si="159"/>
        <v/>
      </c>
      <c r="I1439" s="75" t="str">
        <f t="shared" ca="1" si="160"/>
        <v/>
      </c>
    </row>
    <row r="1440" spans="2:9" ht="15.75" thickBot="1" x14ac:dyDescent="0.3">
      <c r="B1440" s="72" t="str">
        <f t="shared" ca="1" si="157"/>
        <v/>
      </c>
      <c r="C1440" s="73" t="str">
        <f t="shared" ca="1" si="161"/>
        <v/>
      </c>
      <c r="D1440" s="76" t="str">
        <f t="shared" ca="1" si="158"/>
        <v/>
      </c>
      <c r="E1440" s="74">
        <f t="shared" ca="1" si="156"/>
        <v>0</v>
      </c>
      <c r="F1440" s="76"/>
      <c r="G1440" s="75" t="str">
        <f t="shared" ca="1" si="162"/>
        <v/>
      </c>
      <c r="H1440" s="75" t="str">
        <f t="shared" ca="1" si="159"/>
        <v/>
      </c>
      <c r="I1440" s="75" t="str">
        <f t="shared" ca="1" si="160"/>
        <v/>
      </c>
    </row>
    <row r="1441" spans="2:9" ht="15.75" thickBot="1" x14ac:dyDescent="0.3">
      <c r="B1441" s="72" t="str">
        <f t="shared" ca="1" si="157"/>
        <v/>
      </c>
      <c r="C1441" s="73" t="str">
        <f t="shared" ca="1" si="161"/>
        <v/>
      </c>
      <c r="D1441" s="76" t="str">
        <f t="shared" ca="1" si="158"/>
        <v/>
      </c>
      <c r="E1441" s="74">
        <f t="shared" ca="1" si="156"/>
        <v>0</v>
      </c>
      <c r="F1441" s="76"/>
      <c r="G1441" s="75" t="str">
        <f t="shared" ca="1" si="162"/>
        <v/>
      </c>
      <c r="H1441" s="75" t="str">
        <f t="shared" ca="1" si="159"/>
        <v/>
      </c>
      <c r="I1441" s="75" t="str">
        <f t="shared" ca="1" si="160"/>
        <v/>
      </c>
    </row>
    <row r="1442" spans="2:9" ht="15.75" thickBot="1" x14ac:dyDescent="0.3">
      <c r="B1442" s="72" t="str">
        <f t="shared" ca="1" si="157"/>
        <v/>
      </c>
      <c r="C1442" s="73" t="str">
        <f t="shared" ca="1" si="161"/>
        <v/>
      </c>
      <c r="D1442" s="76" t="str">
        <f t="shared" ca="1" si="158"/>
        <v/>
      </c>
      <c r="E1442" s="74">
        <f t="shared" ca="1" si="156"/>
        <v>0</v>
      </c>
      <c r="F1442" s="76"/>
      <c r="G1442" s="75" t="str">
        <f t="shared" ca="1" si="162"/>
        <v/>
      </c>
      <c r="H1442" s="75" t="str">
        <f t="shared" ca="1" si="159"/>
        <v/>
      </c>
      <c r="I1442" s="75" t="str">
        <f t="shared" ca="1" si="160"/>
        <v/>
      </c>
    </row>
    <row r="1443" spans="2:9" ht="15.75" thickBot="1" x14ac:dyDescent="0.3">
      <c r="B1443" s="72" t="str">
        <f t="shared" ca="1" si="157"/>
        <v/>
      </c>
      <c r="C1443" s="73" t="str">
        <f t="shared" ca="1" si="161"/>
        <v/>
      </c>
      <c r="D1443" s="76" t="str">
        <f t="shared" ca="1" si="158"/>
        <v/>
      </c>
      <c r="E1443" s="74">
        <f t="shared" ca="1" si="156"/>
        <v>0</v>
      </c>
      <c r="F1443" s="76"/>
      <c r="G1443" s="75" t="str">
        <f t="shared" ca="1" si="162"/>
        <v/>
      </c>
      <c r="H1443" s="75" t="str">
        <f t="shared" ca="1" si="159"/>
        <v/>
      </c>
      <c r="I1443" s="75" t="str">
        <f t="shared" ca="1" si="160"/>
        <v/>
      </c>
    </row>
    <row r="1444" spans="2:9" ht="15.75" thickBot="1" x14ac:dyDescent="0.3">
      <c r="B1444" s="72" t="str">
        <f t="shared" ca="1" si="157"/>
        <v/>
      </c>
      <c r="C1444" s="73" t="str">
        <f t="shared" ca="1" si="161"/>
        <v/>
      </c>
      <c r="D1444" s="76" t="str">
        <f t="shared" ca="1" si="158"/>
        <v/>
      </c>
      <c r="E1444" s="74">
        <f t="shared" ref="E1444:E1507" ca="1" si="163">IFERROR(IF(I1443-D1444&lt;$E$13,0,IF(B1444=$I$17,$E$13,IF(B1444&lt;$I$17,0,IF(MOD(B1444-$I$17,$E$18)=0,$E$13,0)))),0)</f>
        <v>0</v>
      </c>
      <c r="F1444" s="76"/>
      <c r="G1444" s="75" t="str">
        <f t="shared" ca="1" si="162"/>
        <v/>
      </c>
      <c r="H1444" s="75" t="str">
        <f t="shared" ca="1" si="159"/>
        <v/>
      </c>
      <c r="I1444" s="75" t="str">
        <f t="shared" ca="1" si="160"/>
        <v/>
      </c>
    </row>
    <row r="1445" spans="2:9" ht="15.75" thickBot="1" x14ac:dyDescent="0.3">
      <c r="B1445" s="72" t="str">
        <f t="shared" ca="1" si="157"/>
        <v/>
      </c>
      <c r="C1445" s="73" t="str">
        <f t="shared" ca="1" si="161"/>
        <v/>
      </c>
      <c r="D1445" s="76" t="str">
        <f t="shared" ca="1" si="158"/>
        <v/>
      </c>
      <c r="E1445" s="74">
        <f t="shared" ca="1" si="163"/>
        <v>0</v>
      </c>
      <c r="F1445" s="76"/>
      <c r="G1445" s="75" t="str">
        <f t="shared" ca="1" si="162"/>
        <v/>
      </c>
      <c r="H1445" s="75" t="str">
        <f t="shared" ca="1" si="159"/>
        <v/>
      </c>
      <c r="I1445" s="75" t="str">
        <f t="shared" ca="1" si="160"/>
        <v/>
      </c>
    </row>
    <row r="1446" spans="2:9" ht="15.75" thickBot="1" x14ac:dyDescent="0.3">
      <c r="B1446" s="72" t="str">
        <f t="shared" ca="1" si="157"/>
        <v/>
      </c>
      <c r="C1446" s="73" t="str">
        <f t="shared" ca="1" si="161"/>
        <v/>
      </c>
      <c r="D1446" s="76" t="str">
        <f t="shared" ca="1" si="158"/>
        <v/>
      </c>
      <c r="E1446" s="74">
        <f t="shared" ca="1" si="163"/>
        <v>0</v>
      </c>
      <c r="F1446" s="76"/>
      <c r="G1446" s="75" t="str">
        <f t="shared" ca="1" si="162"/>
        <v/>
      </c>
      <c r="H1446" s="75" t="str">
        <f t="shared" ca="1" si="159"/>
        <v/>
      </c>
      <c r="I1446" s="75" t="str">
        <f t="shared" ca="1" si="160"/>
        <v/>
      </c>
    </row>
    <row r="1447" spans="2:9" ht="15.75" thickBot="1" x14ac:dyDescent="0.3">
      <c r="B1447" s="72" t="str">
        <f t="shared" ca="1" si="157"/>
        <v/>
      </c>
      <c r="C1447" s="73" t="str">
        <f t="shared" ca="1" si="161"/>
        <v/>
      </c>
      <c r="D1447" s="76" t="str">
        <f t="shared" ca="1" si="158"/>
        <v/>
      </c>
      <c r="E1447" s="74">
        <f t="shared" ca="1" si="163"/>
        <v>0</v>
      </c>
      <c r="F1447" s="76"/>
      <c r="G1447" s="75" t="str">
        <f t="shared" ca="1" si="162"/>
        <v/>
      </c>
      <c r="H1447" s="75" t="str">
        <f t="shared" ca="1" si="159"/>
        <v/>
      </c>
      <c r="I1447" s="75" t="str">
        <f t="shared" ca="1" si="160"/>
        <v/>
      </c>
    </row>
    <row r="1448" spans="2:9" ht="15.75" thickBot="1" x14ac:dyDescent="0.3">
      <c r="B1448" s="72" t="str">
        <f t="shared" ca="1" si="157"/>
        <v/>
      </c>
      <c r="C1448" s="73" t="str">
        <f t="shared" ca="1" si="161"/>
        <v/>
      </c>
      <c r="D1448" s="76" t="str">
        <f t="shared" ca="1" si="158"/>
        <v/>
      </c>
      <c r="E1448" s="74">
        <f t="shared" ca="1" si="163"/>
        <v>0</v>
      </c>
      <c r="F1448" s="76"/>
      <c r="G1448" s="75" t="str">
        <f t="shared" ca="1" si="162"/>
        <v/>
      </c>
      <c r="H1448" s="75" t="str">
        <f t="shared" ca="1" si="159"/>
        <v/>
      </c>
      <c r="I1448" s="75" t="str">
        <f t="shared" ca="1" si="160"/>
        <v/>
      </c>
    </row>
    <row r="1449" spans="2:9" ht="15.75" thickBot="1" x14ac:dyDescent="0.3">
      <c r="B1449" s="72" t="str">
        <f t="shared" ref="B1449:B1512" ca="1" si="164">IFERROR(IF(I1448&lt;=0,"",B1448+1),"")</f>
        <v/>
      </c>
      <c r="C1449" s="73" t="str">
        <f t="shared" ca="1" si="161"/>
        <v/>
      </c>
      <c r="D1449" s="76" t="str">
        <f t="shared" ref="D1449:D1512" ca="1" si="165">IF(B1449="","",IF(I1448&lt;payment,I1448*(1+rate),payment))</f>
        <v/>
      </c>
      <c r="E1449" s="74">
        <f t="shared" ca="1" si="163"/>
        <v>0</v>
      </c>
      <c r="F1449" s="76"/>
      <c r="G1449" s="75" t="str">
        <f t="shared" ca="1" si="162"/>
        <v/>
      </c>
      <c r="H1449" s="75" t="str">
        <f t="shared" ref="H1449:H1512" ca="1" si="166">IF(B1449="","",D1449-G1449+E1449+F1449)</f>
        <v/>
      </c>
      <c r="I1449" s="75" t="str">
        <f t="shared" ref="I1449:I1512" ca="1" si="167">IFERROR(IF(H1449&lt;=0,"",I1448-H1449),"")</f>
        <v/>
      </c>
    </row>
    <row r="1450" spans="2:9" ht="15.75" thickBot="1" x14ac:dyDescent="0.3">
      <c r="B1450" s="72" t="str">
        <f t="shared" ca="1" si="164"/>
        <v/>
      </c>
      <c r="C1450" s="73" t="str">
        <f t="shared" ca="1" si="161"/>
        <v/>
      </c>
      <c r="D1450" s="76" t="str">
        <f t="shared" ca="1" si="165"/>
        <v/>
      </c>
      <c r="E1450" s="74">
        <f t="shared" ca="1" si="163"/>
        <v>0</v>
      </c>
      <c r="F1450" s="76"/>
      <c r="G1450" s="75" t="str">
        <f t="shared" ca="1" si="162"/>
        <v/>
      </c>
      <c r="H1450" s="75" t="str">
        <f t="shared" ca="1" si="166"/>
        <v/>
      </c>
      <c r="I1450" s="75" t="str">
        <f t="shared" ca="1" si="167"/>
        <v/>
      </c>
    </row>
    <row r="1451" spans="2:9" ht="15.75" thickBot="1" x14ac:dyDescent="0.3">
      <c r="B1451" s="72" t="str">
        <f t="shared" ca="1" si="164"/>
        <v/>
      </c>
      <c r="C1451" s="73" t="str">
        <f t="shared" ca="1" si="161"/>
        <v/>
      </c>
      <c r="D1451" s="76" t="str">
        <f t="shared" ca="1" si="165"/>
        <v/>
      </c>
      <c r="E1451" s="74">
        <f t="shared" ca="1" si="163"/>
        <v>0</v>
      </c>
      <c r="F1451" s="76"/>
      <c r="G1451" s="75" t="str">
        <f t="shared" ca="1" si="162"/>
        <v/>
      </c>
      <c r="H1451" s="75" t="str">
        <f t="shared" ca="1" si="166"/>
        <v/>
      </c>
      <c r="I1451" s="75" t="str">
        <f t="shared" ca="1" si="167"/>
        <v/>
      </c>
    </row>
    <row r="1452" spans="2:9" ht="15.75" thickBot="1" x14ac:dyDescent="0.3">
      <c r="B1452" s="72" t="str">
        <f t="shared" ca="1" si="164"/>
        <v/>
      </c>
      <c r="C1452" s="73" t="str">
        <f t="shared" ca="1" si="161"/>
        <v/>
      </c>
      <c r="D1452" s="76" t="str">
        <f t="shared" ca="1" si="165"/>
        <v/>
      </c>
      <c r="E1452" s="74">
        <f t="shared" ca="1" si="163"/>
        <v>0</v>
      </c>
      <c r="F1452" s="76"/>
      <c r="G1452" s="75" t="str">
        <f t="shared" ca="1" si="162"/>
        <v/>
      </c>
      <c r="H1452" s="75" t="str">
        <f t="shared" ca="1" si="166"/>
        <v/>
      </c>
      <c r="I1452" s="75" t="str">
        <f t="shared" ca="1" si="167"/>
        <v/>
      </c>
    </row>
    <row r="1453" spans="2:9" ht="15.75" thickBot="1" x14ac:dyDescent="0.3">
      <c r="B1453" s="72" t="str">
        <f t="shared" ca="1" si="164"/>
        <v/>
      </c>
      <c r="C1453" s="73" t="str">
        <f t="shared" ca="1" si="161"/>
        <v/>
      </c>
      <c r="D1453" s="76" t="str">
        <f t="shared" ca="1" si="165"/>
        <v/>
      </c>
      <c r="E1453" s="74">
        <f t="shared" ca="1" si="163"/>
        <v>0</v>
      </c>
      <c r="F1453" s="76"/>
      <c r="G1453" s="75" t="str">
        <f t="shared" ca="1" si="162"/>
        <v/>
      </c>
      <c r="H1453" s="75" t="str">
        <f t="shared" ca="1" si="166"/>
        <v/>
      </c>
      <c r="I1453" s="75" t="str">
        <f t="shared" ca="1" si="167"/>
        <v/>
      </c>
    </row>
    <row r="1454" spans="2:9" ht="15.75" thickBot="1" x14ac:dyDescent="0.3">
      <c r="B1454" s="72" t="str">
        <f t="shared" ca="1" si="164"/>
        <v/>
      </c>
      <c r="C1454" s="73" t="str">
        <f t="shared" ca="1" si="161"/>
        <v/>
      </c>
      <c r="D1454" s="76" t="str">
        <f t="shared" ca="1" si="165"/>
        <v/>
      </c>
      <c r="E1454" s="74">
        <f t="shared" ca="1" si="163"/>
        <v>0</v>
      </c>
      <c r="F1454" s="76"/>
      <c r="G1454" s="75" t="str">
        <f t="shared" ca="1" si="162"/>
        <v/>
      </c>
      <c r="H1454" s="75" t="str">
        <f t="shared" ca="1" si="166"/>
        <v/>
      </c>
      <c r="I1454" s="75" t="str">
        <f t="shared" ca="1" si="167"/>
        <v/>
      </c>
    </row>
    <row r="1455" spans="2:9" ht="15.75" thickBot="1" x14ac:dyDescent="0.3">
      <c r="B1455" s="72" t="str">
        <f t="shared" ca="1" si="164"/>
        <v/>
      </c>
      <c r="C1455" s="73" t="str">
        <f t="shared" ca="1" si="161"/>
        <v/>
      </c>
      <c r="D1455" s="76" t="str">
        <f t="shared" ca="1" si="165"/>
        <v/>
      </c>
      <c r="E1455" s="74">
        <f t="shared" ca="1" si="163"/>
        <v>0</v>
      </c>
      <c r="F1455" s="76"/>
      <c r="G1455" s="75" t="str">
        <f t="shared" ca="1" si="162"/>
        <v/>
      </c>
      <c r="H1455" s="75" t="str">
        <f t="shared" ca="1" si="166"/>
        <v/>
      </c>
      <c r="I1455" s="75" t="str">
        <f t="shared" ca="1" si="167"/>
        <v/>
      </c>
    </row>
    <row r="1456" spans="2:9" ht="15.75" thickBot="1" x14ac:dyDescent="0.3">
      <c r="B1456" s="72" t="str">
        <f t="shared" ca="1" si="164"/>
        <v/>
      </c>
      <c r="C1456" s="73" t="str">
        <f t="shared" ca="1" si="161"/>
        <v/>
      </c>
      <c r="D1456" s="76" t="str">
        <f t="shared" ca="1" si="165"/>
        <v/>
      </c>
      <c r="E1456" s="74">
        <f t="shared" ca="1" si="163"/>
        <v>0</v>
      </c>
      <c r="F1456" s="76"/>
      <c r="G1456" s="75" t="str">
        <f t="shared" ca="1" si="162"/>
        <v/>
      </c>
      <c r="H1456" s="75" t="str">
        <f t="shared" ca="1" si="166"/>
        <v/>
      </c>
      <c r="I1456" s="75" t="str">
        <f t="shared" ca="1" si="167"/>
        <v/>
      </c>
    </row>
    <row r="1457" spans="2:9" ht="15.75" thickBot="1" x14ac:dyDescent="0.3">
      <c r="B1457" s="72" t="str">
        <f t="shared" ca="1" si="164"/>
        <v/>
      </c>
      <c r="C1457" s="73" t="str">
        <f t="shared" ca="1" si="161"/>
        <v/>
      </c>
      <c r="D1457" s="76" t="str">
        <f t="shared" ca="1" si="165"/>
        <v/>
      </c>
      <c r="E1457" s="74">
        <f t="shared" ca="1" si="163"/>
        <v>0</v>
      </c>
      <c r="F1457" s="76"/>
      <c r="G1457" s="75" t="str">
        <f t="shared" ca="1" si="162"/>
        <v/>
      </c>
      <c r="H1457" s="75" t="str">
        <f t="shared" ca="1" si="166"/>
        <v/>
      </c>
      <c r="I1457" s="75" t="str">
        <f t="shared" ca="1" si="167"/>
        <v/>
      </c>
    </row>
    <row r="1458" spans="2:9" ht="15.75" thickBot="1" x14ac:dyDescent="0.3">
      <c r="B1458" s="72" t="str">
        <f t="shared" ca="1" si="164"/>
        <v/>
      </c>
      <c r="C1458" s="73" t="str">
        <f t="shared" ca="1" si="161"/>
        <v/>
      </c>
      <c r="D1458" s="76" t="str">
        <f t="shared" ca="1" si="165"/>
        <v/>
      </c>
      <c r="E1458" s="74">
        <f t="shared" ca="1" si="163"/>
        <v>0</v>
      </c>
      <c r="F1458" s="76"/>
      <c r="G1458" s="75" t="str">
        <f t="shared" ca="1" si="162"/>
        <v/>
      </c>
      <c r="H1458" s="75" t="str">
        <f t="shared" ca="1" si="166"/>
        <v/>
      </c>
      <c r="I1458" s="75" t="str">
        <f t="shared" ca="1" si="167"/>
        <v/>
      </c>
    </row>
    <row r="1459" spans="2:9" ht="15.75" thickBot="1" x14ac:dyDescent="0.3">
      <c r="B1459" s="72" t="str">
        <f t="shared" ca="1" si="164"/>
        <v/>
      </c>
      <c r="C1459" s="73" t="str">
        <f t="shared" ca="1" si="161"/>
        <v/>
      </c>
      <c r="D1459" s="76" t="str">
        <f t="shared" ca="1" si="165"/>
        <v/>
      </c>
      <c r="E1459" s="74">
        <f t="shared" ca="1" si="163"/>
        <v>0</v>
      </c>
      <c r="F1459" s="76"/>
      <c r="G1459" s="75" t="str">
        <f t="shared" ca="1" si="162"/>
        <v/>
      </c>
      <c r="H1459" s="75" t="str">
        <f t="shared" ca="1" si="166"/>
        <v/>
      </c>
      <c r="I1459" s="75" t="str">
        <f t="shared" ca="1" si="167"/>
        <v/>
      </c>
    </row>
    <row r="1460" spans="2:9" ht="15.75" thickBot="1" x14ac:dyDescent="0.3">
      <c r="B1460" s="72" t="str">
        <f t="shared" ca="1" si="164"/>
        <v/>
      </c>
      <c r="C1460" s="73" t="str">
        <f t="shared" ca="1" si="161"/>
        <v/>
      </c>
      <c r="D1460" s="76" t="str">
        <f t="shared" ca="1" si="165"/>
        <v/>
      </c>
      <c r="E1460" s="74">
        <f t="shared" ca="1" si="163"/>
        <v>0</v>
      </c>
      <c r="F1460" s="76"/>
      <c r="G1460" s="75" t="str">
        <f t="shared" ca="1" si="162"/>
        <v/>
      </c>
      <c r="H1460" s="75" t="str">
        <f t="shared" ca="1" si="166"/>
        <v/>
      </c>
      <c r="I1460" s="75" t="str">
        <f t="shared" ca="1" si="167"/>
        <v/>
      </c>
    </row>
    <row r="1461" spans="2:9" ht="15.75" thickBot="1" x14ac:dyDescent="0.3">
      <c r="B1461" s="72" t="str">
        <f t="shared" ca="1" si="164"/>
        <v/>
      </c>
      <c r="C1461" s="73" t="str">
        <f t="shared" ca="1" si="161"/>
        <v/>
      </c>
      <c r="D1461" s="76" t="str">
        <f t="shared" ca="1" si="165"/>
        <v/>
      </c>
      <c r="E1461" s="74">
        <f t="shared" ca="1" si="163"/>
        <v>0</v>
      </c>
      <c r="F1461" s="76"/>
      <c r="G1461" s="75" t="str">
        <f t="shared" ca="1" si="162"/>
        <v/>
      </c>
      <c r="H1461" s="75" t="str">
        <f t="shared" ca="1" si="166"/>
        <v/>
      </c>
      <c r="I1461" s="75" t="str">
        <f t="shared" ca="1" si="167"/>
        <v/>
      </c>
    </row>
    <row r="1462" spans="2:9" ht="15.75" thickBot="1" x14ac:dyDescent="0.3">
      <c r="B1462" s="72" t="str">
        <f t="shared" ca="1" si="164"/>
        <v/>
      </c>
      <c r="C1462" s="73" t="str">
        <f t="shared" ca="1" si="161"/>
        <v/>
      </c>
      <c r="D1462" s="76" t="str">
        <f t="shared" ca="1" si="165"/>
        <v/>
      </c>
      <c r="E1462" s="74">
        <f t="shared" ca="1" si="163"/>
        <v>0</v>
      </c>
      <c r="F1462" s="76"/>
      <c r="G1462" s="75" t="str">
        <f t="shared" ca="1" si="162"/>
        <v/>
      </c>
      <c r="H1462" s="75" t="str">
        <f t="shared" ca="1" si="166"/>
        <v/>
      </c>
      <c r="I1462" s="75" t="str">
        <f t="shared" ca="1" si="167"/>
        <v/>
      </c>
    </row>
    <row r="1463" spans="2:9" ht="15.75" thickBot="1" x14ac:dyDescent="0.3">
      <c r="B1463" s="72" t="str">
        <f t="shared" ca="1" si="164"/>
        <v/>
      </c>
      <c r="C1463" s="73" t="str">
        <f t="shared" ca="1" si="161"/>
        <v/>
      </c>
      <c r="D1463" s="76" t="str">
        <f t="shared" ca="1" si="165"/>
        <v/>
      </c>
      <c r="E1463" s="74">
        <f t="shared" ca="1" si="163"/>
        <v>0</v>
      </c>
      <c r="F1463" s="76"/>
      <c r="G1463" s="75" t="str">
        <f t="shared" ca="1" si="162"/>
        <v/>
      </c>
      <c r="H1463" s="75" t="str">
        <f t="shared" ca="1" si="166"/>
        <v/>
      </c>
      <c r="I1463" s="75" t="str">
        <f t="shared" ca="1" si="167"/>
        <v/>
      </c>
    </row>
    <row r="1464" spans="2:9" ht="15.75" thickBot="1" x14ac:dyDescent="0.3">
      <c r="B1464" s="72" t="str">
        <f t="shared" ca="1" si="164"/>
        <v/>
      </c>
      <c r="C1464" s="73" t="str">
        <f t="shared" ca="1" si="161"/>
        <v/>
      </c>
      <c r="D1464" s="76" t="str">
        <f t="shared" ca="1" si="165"/>
        <v/>
      </c>
      <c r="E1464" s="74">
        <f t="shared" ca="1" si="163"/>
        <v>0</v>
      </c>
      <c r="F1464" s="76"/>
      <c r="G1464" s="75" t="str">
        <f t="shared" ca="1" si="162"/>
        <v/>
      </c>
      <c r="H1464" s="75" t="str">
        <f t="shared" ca="1" si="166"/>
        <v/>
      </c>
      <c r="I1464" s="75" t="str">
        <f t="shared" ca="1" si="167"/>
        <v/>
      </c>
    </row>
    <row r="1465" spans="2:9" ht="15.75" thickBot="1" x14ac:dyDescent="0.3">
      <c r="B1465" s="72" t="str">
        <f t="shared" ca="1" si="164"/>
        <v/>
      </c>
      <c r="C1465" s="73" t="str">
        <f t="shared" ca="1" si="161"/>
        <v/>
      </c>
      <c r="D1465" s="76" t="str">
        <f t="shared" ca="1" si="165"/>
        <v/>
      </c>
      <c r="E1465" s="74">
        <f t="shared" ca="1" si="163"/>
        <v>0</v>
      </c>
      <c r="F1465" s="76"/>
      <c r="G1465" s="75" t="str">
        <f t="shared" ca="1" si="162"/>
        <v/>
      </c>
      <c r="H1465" s="75" t="str">
        <f t="shared" ca="1" si="166"/>
        <v/>
      </c>
      <c r="I1465" s="75" t="str">
        <f t="shared" ca="1" si="167"/>
        <v/>
      </c>
    </row>
    <row r="1466" spans="2:9" ht="15.75" thickBot="1" x14ac:dyDescent="0.3">
      <c r="B1466" s="72" t="str">
        <f t="shared" ca="1" si="164"/>
        <v/>
      </c>
      <c r="C1466" s="73" t="str">
        <f t="shared" ca="1" si="161"/>
        <v/>
      </c>
      <c r="D1466" s="76" t="str">
        <f t="shared" ca="1" si="165"/>
        <v/>
      </c>
      <c r="E1466" s="74">
        <f t="shared" ca="1" si="163"/>
        <v>0</v>
      </c>
      <c r="F1466" s="76"/>
      <c r="G1466" s="75" t="str">
        <f t="shared" ca="1" si="162"/>
        <v/>
      </c>
      <c r="H1466" s="75" t="str">
        <f t="shared" ca="1" si="166"/>
        <v/>
      </c>
      <c r="I1466" s="75" t="str">
        <f t="shared" ca="1" si="167"/>
        <v/>
      </c>
    </row>
    <row r="1467" spans="2:9" ht="15.75" thickBot="1" x14ac:dyDescent="0.3">
      <c r="B1467" s="72" t="str">
        <f t="shared" ca="1" si="164"/>
        <v/>
      </c>
      <c r="C1467" s="73" t="str">
        <f t="shared" ca="1" si="161"/>
        <v/>
      </c>
      <c r="D1467" s="76" t="str">
        <f t="shared" ca="1" si="165"/>
        <v/>
      </c>
      <c r="E1467" s="74">
        <f t="shared" ca="1" si="163"/>
        <v>0</v>
      </c>
      <c r="F1467" s="76"/>
      <c r="G1467" s="75" t="str">
        <f t="shared" ca="1" si="162"/>
        <v/>
      </c>
      <c r="H1467" s="75" t="str">
        <f t="shared" ca="1" si="166"/>
        <v/>
      </c>
      <c r="I1467" s="75" t="str">
        <f t="shared" ca="1" si="167"/>
        <v/>
      </c>
    </row>
    <row r="1468" spans="2:9" ht="15.75" thickBot="1" x14ac:dyDescent="0.3">
      <c r="B1468" s="72" t="str">
        <f t="shared" ca="1" si="164"/>
        <v/>
      </c>
      <c r="C1468" s="73" t="str">
        <f t="shared" ca="1" si="161"/>
        <v/>
      </c>
      <c r="D1468" s="76" t="str">
        <f t="shared" ca="1" si="165"/>
        <v/>
      </c>
      <c r="E1468" s="74">
        <f t="shared" ca="1" si="163"/>
        <v>0</v>
      </c>
      <c r="F1468" s="76"/>
      <c r="G1468" s="75" t="str">
        <f t="shared" ca="1" si="162"/>
        <v/>
      </c>
      <c r="H1468" s="75" t="str">
        <f t="shared" ca="1" si="166"/>
        <v/>
      </c>
      <c r="I1468" s="75" t="str">
        <f t="shared" ca="1" si="167"/>
        <v/>
      </c>
    </row>
    <row r="1469" spans="2:9" ht="15.75" thickBot="1" x14ac:dyDescent="0.3">
      <c r="B1469" s="72" t="str">
        <f t="shared" ca="1" si="164"/>
        <v/>
      </c>
      <c r="C1469" s="73" t="str">
        <f t="shared" ca="1" si="161"/>
        <v/>
      </c>
      <c r="D1469" s="76" t="str">
        <f t="shared" ca="1" si="165"/>
        <v/>
      </c>
      <c r="E1469" s="74">
        <f t="shared" ca="1" si="163"/>
        <v>0</v>
      </c>
      <c r="F1469" s="76"/>
      <c r="G1469" s="75" t="str">
        <f t="shared" ca="1" si="162"/>
        <v/>
      </c>
      <c r="H1469" s="75" t="str">
        <f t="shared" ca="1" si="166"/>
        <v/>
      </c>
      <c r="I1469" s="75" t="str">
        <f t="shared" ca="1" si="167"/>
        <v/>
      </c>
    </row>
    <row r="1470" spans="2:9" ht="15.75" thickBot="1" x14ac:dyDescent="0.3">
      <c r="B1470" s="72" t="str">
        <f t="shared" ca="1" si="164"/>
        <v/>
      </c>
      <c r="C1470" s="73" t="str">
        <f t="shared" ca="1" si="161"/>
        <v/>
      </c>
      <c r="D1470" s="76" t="str">
        <f t="shared" ca="1" si="165"/>
        <v/>
      </c>
      <c r="E1470" s="74">
        <f t="shared" ca="1" si="163"/>
        <v>0</v>
      </c>
      <c r="F1470" s="76"/>
      <c r="G1470" s="75" t="str">
        <f t="shared" ca="1" si="162"/>
        <v/>
      </c>
      <c r="H1470" s="75" t="str">
        <f t="shared" ca="1" si="166"/>
        <v/>
      </c>
      <c r="I1470" s="75" t="str">
        <f t="shared" ca="1" si="167"/>
        <v/>
      </c>
    </row>
    <row r="1471" spans="2:9" ht="15.75" thickBot="1" x14ac:dyDescent="0.3">
      <c r="B1471" s="72" t="str">
        <f t="shared" ca="1" si="164"/>
        <v/>
      </c>
      <c r="C1471" s="73" t="str">
        <f t="shared" ca="1" si="161"/>
        <v/>
      </c>
      <c r="D1471" s="76" t="str">
        <f t="shared" ca="1" si="165"/>
        <v/>
      </c>
      <c r="E1471" s="74">
        <f t="shared" ca="1" si="163"/>
        <v>0</v>
      </c>
      <c r="F1471" s="76"/>
      <c r="G1471" s="75" t="str">
        <f t="shared" ca="1" si="162"/>
        <v/>
      </c>
      <c r="H1471" s="75" t="str">
        <f t="shared" ca="1" si="166"/>
        <v/>
      </c>
      <c r="I1471" s="75" t="str">
        <f t="shared" ca="1" si="167"/>
        <v/>
      </c>
    </row>
    <row r="1472" spans="2:9" ht="15.75" thickBot="1" x14ac:dyDescent="0.3">
      <c r="B1472" s="72" t="str">
        <f t="shared" ca="1" si="164"/>
        <v/>
      </c>
      <c r="C1472" s="73" t="str">
        <f t="shared" ca="1" si="161"/>
        <v/>
      </c>
      <c r="D1472" s="76" t="str">
        <f t="shared" ca="1" si="165"/>
        <v/>
      </c>
      <c r="E1472" s="74">
        <f t="shared" ca="1" si="163"/>
        <v>0</v>
      </c>
      <c r="F1472" s="76"/>
      <c r="G1472" s="75" t="str">
        <f t="shared" ca="1" si="162"/>
        <v/>
      </c>
      <c r="H1472" s="75" t="str">
        <f t="shared" ca="1" si="166"/>
        <v/>
      </c>
      <c r="I1472" s="75" t="str">
        <f t="shared" ca="1" si="167"/>
        <v/>
      </c>
    </row>
    <row r="1473" spans="2:9" ht="15.75" thickBot="1" x14ac:dyDescent="0.3">
      <c r="B1473" s="72" t="str">
        <f t="shared" ca="1" si="164"/>
        <v/>
      </c>
      <c r="C1473" s="73" t="str">
        <f t="shared" ca="1" si="161"/>
        <v/>
      </c>
      <c r="D1473" s="76" t="str">
        <f t="shared" ca="1" si="165"/>
        <v/>
      </c>
      <c r="E1473" s="74">
        <f t="shared" ca="1" si="163"/>
        <v>0</v>
      </c>
      <c r="F1473" s="76"/>
      <c r="G1473" s="75" t="str">
        <f t="shared" ca="1" si="162"/>
        <v/>
      </c>
      <c r="H1473" s="75" t="str">
        <f t="shared" ca="1" si="166"/>
        <v/>
      </c>
      <c r="I1473" s="75" t="str">
        <f t="shared" ca="1" si="167"/>
        <v/>
      </c>
    </row>
    <row r="1474" spans="2:9" ht="15.75" thickBot="1" x14ac:dyDescent="0.3">
      <c r="B1474" s="72" t="str">
        <f t="shared" ca="1" si="164"/>
        <v/>
      </c>
      <c r="C1474" s="73" t="str">
        <f t="shared" ca="1" si="161"/>
        <v/>
      </c>
      <c r="D1474" s="76" t="str">
        <f t="shared" ca="1" si="165"/>
        <v/>
      </c>
      <c r="E1474" s="74">
        <f t="shared" ca="1" si="163"/>
        <v>0</v>
      </c>
      <c r="F1474" s="76"/>
      <c r="G1474" s="75" t="str">
        <f t="shared" ca="1" si="162"/>
        <v/>
      </c>
      <c r="H1474" s="75" t="str">
        <f t="shared" ca="1" si="166"/>
        <v/>
      </c>
      <c r="I1474" s="75" t="str">
        <f t="shared" ca="1" si="167"/>
        <v/>
      </c>
    </row>
    <row r="1475" spans="2:9" ht="15.75" thickBot="1" x14ac:dyDescent="0.3">
      <c r="B1475" s="72" t="str">
        <f t="shared" ca="1" si="164"/>
        <v/>
      </c>
      <c r="C1475" s="73" t="str">
        <f t="shared" ca="1" si="161"/>
        <v/>
      </c>
      <c r="D1475" s="76" t="str">
        <f t="shared" ca="1" si="165"/>
        <v/>
      </c>
      <c r="E1475" s="74">
        <f t="shared" ca="1" si="163"/>
        <v>0</v>
      </c>
      <c r="F1475" s="76"/>
      <c r="G1475" s="75" t="str">
        <f t="shared" ca="1" si="162"/>
        <v/>
      </c>
      <c r="H1475" s="75" t="str">
        <f t="shared" ca="1" si="166"/>
        <v/>
      </c>
      <c r="I1475" s="75" t="str">
        <f t="shared" ca="1" si="167"/>
        <v/>
      </c>
    </row>
    <row r="1476" spans="2:9" ht="15.75" thickBot="1" x14ac:dyDescent="0.3">
      <c r="B1476" s="72" t="str">
        <f t="shared" ca="1" si="164"/>
        <v/>
      </c>
      <c r="C1476" s="73" t="str">
        <f t="shared" ca="1" si="161"/>
        <v/>
      </c>
      <c r="D1476" s="76" t="str">
        <f t="shared" ca="1" si="165"/>
        <v/>
      </c>
      <c r="E1476" s="74">
        <f t="shared" ca="1" si="163"/>
        <v>0</v>
      </c>
      <c r="F1476" s="76"/>
      <c r="G1476" s="75" t="str">
        <f t="shared" ca="1" si="162"/>
        <v/>
      </c>
      <c r="H1476" s="75" t="str">
        <f t="shared" ca="1" si="166"/>
        <v/>
      </c>
      <c r="I1476" s="75" t="str">
        <f t="shared" ca="1" si="167"/>
        <v/>
      </c>
    </row>
    <row r="1477" spans="2:9" ht="15.75" thickBot="1" x14ac:dyDescent="0.3">
      <c r="B1477" s="72" t="str">
        <f t="shared" ca="1" si="164"/>
        <v/>
      </c>
      <c r="C1477" s="73" t="str">
        <f t="shared" ca="1" si="161"/>
        <v/>
      </c>
      <c r="D1477" s="76" t="str">
        <f t="shared" ca="1" si="165"/>
        <v/>
      </c>
      <c r="E1477" s="74">
        <f t="shared" ca="1" si="163"/>
        <v>0</v>
      </c>
      <c r="F1477" s="76"/>
      <c r="G1477" s="75" t="str">
        <f t="shared" ca="1" si="162"/>
        <v/>
      </c>
      <c r="H1477" s="75" t="str">
        <f t="shared" ca="1" si="166"/>
        <v/>
      </c>
      <c r="I1477" s="75" t="str">
        <f t="shared" ca="1" si="167"/>
        <v/>
      </c>
    </row>
    <row r="1478" spans="2:9" ht="15.75" thickBot="1" x14ac:dyDescent="0.3">
      <c r="B1478" s="72" t="str">
        <f t="shared" ca="1" si="164"/>
        <v/>
      </c>
      <c r="C1478" s="73" t="str">
        <f t="shared" ca="1" si="161"/>
        <v/>
      </c>
      <c r="D1478" s="76" t="str">
        <f t="shared" ca="1" si="165"/>
        <v/>
      </c>
      <c r="E1478" s="74">
        <f t="shared" ca="1" si="163"/>
        <v>0</v>
      </c>
      <c r="F1478" s="76"/>
      <c r="G1478" s="75" t="str">
        <f t="shared" ca="1" si="162"/>
        <v/>
      </c>
      <c r="H1478" s="75" t="str">
        <f t="shared" ca="1" si="166"/>
        <v/>
      </c>
      <c r="I1478" s="75" t="str">
        <f t="shared" ca="1" si="167"/>
        <v/>
      </c>
    </row>
    <row r="1479" spans="2:9" ht="15.75" thickBot="1" x14ac:dyDescent="0.3">
      <c r="B1479" s="72" t="str">
        <f t="shared" ca="1" si="164"/>
        <v/>
      </c>
      <c r="C1479" s="73" t="str">
        <f t="shared" ca="1" si="161"/>
        <v/>
      </c>
      <c r="D1479" s="76" t="str">
        <f t="shared" ca="1" si="165"/>
        <v/>
      </c>
      <c r="E1479" s="74">
        <f t="shared" ca="1" si="163"/>
        <v>0</v>
      </c>
      <c r="F1479" s="76"/>
      <c r="G1479" s="75" t="str">
        <f t="shared" ca="1" si="162"/>
        <v/>
      </c>
      <c r="H1479" s="75" t="str">
        <f t="shared" ca="1" si="166"/>
        <v/>
      </c>
      <c r="I1479" s="75" t="str">
        <f t="shared" ca="1" si="167"/>
        <v/>
      </c>
    </row>
    <row r="1480" spans="2:9" ht="15.75" thickBot="1" x14ac:dyDescent="0.3">
      <c r="B1480" s="72" t="str">
        <f t="shared" ca="1" si="164"/>
        <v/>
      </c>
      <c r="C1480" s="73" t="str">
        <f t="shared" ca="1" si="161"/>
        <v/>
      </c>
      <c r="D1480" s="76" t="str">
        <f t="shared" ca="1" si="165"/>
        <v/>
      </c>
      <c r="E1480" s="74">
        <f t="shared" ca="1" si="163"/>
        <v>0</v>
      </c>
      <c r="F1480" s="76"/>
      <c r="G1480" s="75" t="str">
        <f t="shared" ca="1" si="162"/>
        <v/>
      </c>
      <c r="H1480" s="75" t="str">
        <f t="shared" ca="1" si="166"/>
        <v/>
      </c>
      <c r="I1480" s="75" t="str">
        <f t="shared" ca="1" si="167"/>
        <v/>
      </c>
    </row>
    <row r="1481" spans="2:9" ht="15.75" thickBot="1" x14ac:dyDescent="0.3">
      <c r="B1481" s="72" t="str">
        <f t="shared" ca="1" si="164"/>
        <v/>
      </c>
      <c r="C1481" s="73" t="str">
        <f t="shared" ca="1" si="161"/>
        <v/>
      </c>
      <c r="D1481" s="76" t="str">
        <f t="shared" ca="1" si="165"/>
        <v/>
      </c>
      <c r="E1481" s="74">
        <f t="shared" ca="1" si="163"/>
        <v>0</v>
      </c>
      <c r="F1481" s="76"/>
      <c r="G1481" s="75" t="str">
        <f t="shared" ca="1" si="162"/>
        <v/>
      </c>
      <c r="H1481" s="75" t="str">
        <f t="shared" ca="1" si="166"/>
        <v/>
      </c>
      <c r="I1481" s="75" t="str">
        <f t="shared" ca="1" si="167"/>
        <v/>
      </c>
    </row>
    <row r="1482" spans="2:9" ht="15.75" thickBot="1" x14ac:dyDescent="0.3">
      <c r="B1482" s="72" t="str">
        <f t="shared" ca="1" si="164"/>
        <v/>
      </c>
      <c r="C1482" s="73" t="str">
        <f t="shared" ca="1" si="161"/>
        <v/>
      </c>
      <c r="D1482" s="76" t="str">
        <f t="shared" ca="1" si="165"/>
        <v/>
      </c>
      <c r="E1482" s="74">
        <f t="shared" ca="1" si="163"/>
        <v>0</v>
      </c>
      <c r="F1482" s="76"/>
      <c r="G1482" s="75" t="str">
        <f t="shared" ca="1" si="162"/>
        <v/>
      </c>
      <c r="H1482" s="75" t="str">
        <f t="shared" ca="1" si="166"/>
        <v/>
      </c>
      <c r="I1482" s="75" t="str">
        <f t="shared" ca="1" si="167"/>
        <v/>
      </c>
    </row>
    <row r="1483" spans="2:9" ht="15.75" thickBot="1" x14ac:dyDescent="0.3">
      <c r="B1483" s="72" t="str">
        <f t="shared" ca="1" si="164"/>
        <v/>
      </c>
      <c r="C1483" s="73" t="str">
        <f t="shared" ca="1" si="161"/>
        <v/>
      </c>
      <c r="D1483" s="76" t="str">
        <f t="shared" ca="1" si="165"/>
        <v/>
      </c>
      <c r="E1483" s="74">
        <f t="shared" ca="1" si="163"/>
        <v>0</v>
      </c>
      <c r="F1483" s="76"/>
      <c r="G1483" s="75" t="str">
        <f t="shared" ca="1" si="162"/>
        <v/>
      </c>
      <c r="H1483" s="75" t="str">
        <f t="shared" ca="1" si="166"/>
        <v/>
      </c>
      <c r="I1483" s="75" t="str">
        <f t="shared" ca="1" si="167"/>
        <v/>
      </c>
    </row>
    <row r="1484" spans="2:9" ht="15.75" thickBot="1" x14ac:dyDescent="0.3">
      <c r="B1484" s="72" t="str">
        <f t="shared" ca="1" si="164"/>
        <v/>
      </c>
      <c r="C1484" s="73" t="str">
        <f t="shared" ca="1" si="161"/>
        <v/>
      </c>
      <c r="D1484" s="76" t="str">
        <f t="shared" ca="1" si="165"/>
        <v/>
      </c>
      <c r="E1484" s="74">
        <f t="shared" ca="1" si="163"/>
        <v>0</v>
      </c>
      <c r="F1484" s="76"/>
      <c r="G1484" s="75" t="str">
        <f t="shared" ca="1" si="162"/>
        <v/>
      </c>
      <c r="H1484" s="75" t="str">
        <f t="shared" ca="1" si="166"/>
        <v/>
      </c>
      <c r="I1484" s="75" t="str">
        <f t="shared" ca="1" si="167"/>
        <v/>
      </c>
    </row>
    <row r="1485" spans="2:9" ht="15.75" thickBot="1" x14ac:dyDescent="0.3">
      <c r="B1485" s="72" t="str">
        <f t="shared" ca="1" si="164"/>
        <v/>
      </c>
      <c r="C1485" s="73" t="str">
        <f t="shared" ca="1" si="161"/>
        <v/>
      </c>
      <c r="D1485" s="76" t="str">
        <f t="shared" ca="1" si="165"/>
        <v/>
      </c>
      <c r="E1485" s="74">
        <f t="shared" ca="1" si="163"/>
        <v>0</v>
      </c>
      <c r="F1485" s="76"/>
      <c r="G1485" s="75" t="str">
        <f t="shared" ca="1" si="162"/>
        <v/>
      </c>
      <c r="H1485" s="75" t="str">
        <f t="shared" ca="1" si="166"/>
        <v/>
      </c>
      <c r="I1485" s="75" t="str">
        <f t="shared" ca="1" si="167"/>
        <v/>
      </c>
    </row>
    <row r="1486" spans="2:9" ht="15.75" thickBot="1" x14ac:dyDescent="0.3">
      <c r="B1486" s="72" t="str">
        <f t="shared" ca="1" si="164"/>
        <v/>
      </c>
      <c r="C1486" s="73" t="str">
        <f t="shared" ca="1" si="161"/>
        <v/>
      </c>
      <c r="D1486" s="76" t="str">
        <f t="shared" ca="1" si="165"/>
        <v/>
      </c>
      <c r="E1486" s="74">
        <f t="shared" ca="1" si="163"/>
        <v>0</v>
      </c>
      <c r="F1486" s="76"/>
      <c r="G1486" s="75" t="str">
        <f t="shared" ca="1" si="162"/>
        <v/>
      </c>
      <c r="H1486" s="75" t="str">
        <f t="shared" ca="1" si="166"/>
        <v/>
      </c>
      <c r="I1486" s="75" t="str">
        <f t="shared" ca="1" si="167"/>
        <v/>
      </c>
    </row>
    <row r="1487" spans="2:9" ht="15.75" thickBot="1" x14ac:dyDescent="0.3">
      <c r="B1487" s="72" t="str">
        <f t="shared" ca="1" si="164"/>
        <v/>
      </c>
      <c r="C1487" s="73" t="str">
        <f t="shared" ca="1" si="161"/>
        <v/>
      </c>
      <c r="D1487" s="76" t="str">
        <f t="shared" ca="1" si="165"/>
        <v/>
      </c>
      <c r="E1487" s="74">
        <f t="shared" ca="1" si="163"/>
        <v>0</v>
      </c>
      <c r="F1487" s="76"/>
      <c r="G1487" s="75" t="str">
        <f t="shared" ca="1" si="162"/>
        <v/>
      </c>
      <c r="H1487" s="75" t="str">
        <f t="shared" ca="1" si="166"/>
        <v/>
      </c>
      <c r="I1487" s="75" t="str">
        <f t="shared" ca="1" si="167"/>
        <v/>
      </c>
    </row>
    <row r="1488" spans="2:9" ht="15.75" thickBot="1" x14ac:dyDescent="0.3">
      <c r="B1488" s="72" t="str">
        <f t="shared" ca="1" si="164"/>
        <v/>
      </c>
      <c r="C1488" s="73" t="str">
        <f t="shared" ca="1" si="161"/>
        <v/>
      </c>
      <c r="D1488" s="76" t="str">
        <f t="shared" ca="1" si="165"/>
        <v/>
      </c>
      <c r="E1488" s="74">
        <f t="shared" ca="1" si="163"/>
        <v>0</v>
      </c>
      <c r="F1488" s="76"/>
      <c r="G1488" s="75" t="str">
        <f t="shared" ca="1" si="162"/>
        <v/>
      </c>
      <c r="H1488" s="75" t="str">
        <f t="shared" ca="1" si="166"/>
        <v/>
      </c>
      <c r="I1488" s="75" t="str">
        <f t="shared" ca="1" si="167"/>
        <v/>
      </c>
    </row>
    <row r="1489" spans="2:9" ht="15.75" thickBot="1" x14ac:dyDescent="0.3">
      <c r="B1489" s="72" t="str">
        <f t="shared" ca="1" si="164"/>
        <v/>
      </c>
      <c r="C1489" s="73" t="str">
        <f t="shared" ca="1" si="161"/>
        <v/>
      </c>
      <c r="D1489" s="76" t="str">
        <f t="shared" ca="1" si="165"/>
        <v/>
      </c>
      <c r="E1489" s="74">
        <f t="shared" ca="1" si="163"/>
        <v>0</v>
      </c>
      <c r="F1489" s="76"/>
      <c r="G1489" s="75" t="str">
        <f t="shared" ca="1" si="162"/>
        <v/>
      </c>
      <c r="H1489" s="75" t="str">
        <f t="shared" ca="1" si="166"/>
        <v/>
      </c>
      <c r="I1489" s="75" t="str">
        <f t="shared" ca="1" si="167"/>
        <v/>
      </c>
    </row>
    <row r="1490" spans="2:9" ht="15.75" thickBot="1" x14ac:dyDescent="0.3">
      <c r="B1490" s="72" t="str">
        <f t="shared" ca="1" si="164"/>
        <v/>
      </c>
      <c r="C1490" s="73" t="str">
        <f t="shared" ca="1" si="161"/>
        <v/>
      </c>
      <c r="D1490" s="76" t="str">
        <f t="shared" ca="1" si="165"/>
        <v/>
      </c>
      <c r="E1490" s="74">
        <f t="shared" ca="1" si="163"/>
        <v>0</v>
      </c>
      <c r="F1490" s="76"/>
      <c r="G1490" s="75" t="str">
        <f t="shared" ca="1" si="162"/>
        <v/>
      </c>
      <c r="H1490" s="75" t="str">
        <f t="shared" ca="1" si="166"/>
        <v/>
      </c>
      <c r="I1490" s="75" t="str">
        <f t="shared" ca="1" si="167"/>
        <v/>
      </c>
    </row>
    <row r="1491" spans="2:9" ht="15.75" thickBot="1" x14ac:dyDescent="0.3">
      <c r="B1491" s="72" t="str">
        <f t="shared" ca="1" si="164"/>
        <v/>
      </c>
      <c r="C1491" s="73" t="str">
        <f t="shared" ca="1" si="161"/>
        <v/>
      </c>
      <c r="D1491" s="76" t="str">
        <f t="shared" ca="1" si="165"/>
        <v/>
      </c>
      <c r="E1491" s="74">
        <f t="shared" ca="1" si="163"/>
        <v>0</v>
      </c>
      <c r="F1491" s="76"/>
      <c r="G1491" s="75" t="str">
        <f t="shared" ca="1" si="162"/>
        <v/>
      </c>
      <c r="H1491" s="75" t="str">
        <f t="shared" ca="1" si="166"/>
        <v/>
      </c>
      <c r="I1491" s="75" t="str">
        <f t="shared" ca="1" si="167"/>
        <v/>
      </c>
    </row>
    <row r="1492" spans="2:9" ht="15.75" thickBot="1" x14ac:dyDescent="0.3">
      <c r="B1492" s="72" t="str">
        <f t="shared" ca="1" si="164"/>
        <v/>
      </c>
      <c r="C1492" s="73" t="str">
        <f t="shared" ca="1" si="161"/>
        <v/>
      </c>
      <c r="D1492" s="76" t="str">
        <f t="shared" ca="1" si="165"/>
        <v/>
      </c>
      <c r="E1492" s="74">
        <f t="shared" ca="1" si="163"/>
        <v>0</v>
      </c>
      <c r="F1492" s="76"/>
      <c r="G1492" s="75" t="str">
        <f t="shared" ca="1" si="162"/>
        <v/>
      </c>
      <c r="H1492" s="75" t="str">
        <f t="shared" ca="1" si="166"/>
        <v/>
      </c>
      <c r="I1492" s="75" t="str">
        <f t="shared" ca="1" si="167"/>
        <v/>
      </c>
    </row>
    <row r="1493" spans="2:9" ht="15.75" thickBot="1" x14ac:dyDescent="0.3">
      <c r="B1493" s="72" t="str">
        <f t="shared" ca="1" si="164"/>
        <v/>
      </c>
      <c r="C1493" s="73" t="str">
        <f t="shared" ca="1" si="161"/>
        <v/>
      </c>
      <c r="D1493" s="76" t="str">
        <f t="shared" ca="1" si="165"/>
        <v/>
      </c>
      <c r="E1493" s="74">
        <f t="shared" ca="1" si="163"/>
        <v>0</v>
      </c>
      <c r="F1493" s="76"/>
      <c r="G1493" s="75" t="str">
        <f t="shared" ca="1" si="162"/>
        <v/>
      </c>
      <c r="H1493" s="75" t="str">
        <f t="shared" ca="1" si="166"/>
        <v/>
      </c>
      <c r="I1493" s="75" t="str">
        <f t="shared" ca="1" si="167"/>
        <v/>
      </c>
    </row>
    <row r="1494" spans="2:9" ht="15.75" thickBot="1" x14ac:dyDescent="0.3">
      <c r="B1494" s="72" t="str">
        <f t="shared" ca="1" si="164"/>
        <v/>
      </c>
      <c r="C1494" s="73" t="str">
        <f t="shared" ca="1" si="161"/>
        <v/>
      </c>
      <c r="D1494" s="76" t="str">
        <f t="shared" ca="1" si="165"/>
        <v/>
      </c>
      <c r="E1494" s="74">
        <f t="shared" ca="1" si="163"/>
        <v>0</v>
      </c>
      <c r="F1494" s="76"/>
      <c r="G1494" s="75" t="str">
        <f t="shared" ca="1" si="162"/>
        <v/>
      </c>
      <c r="H1494" s="75" t="str">
        <f t="shared" ca="1" si="166"/>
        <v/>
      </c>
      <c r="I1494" s="75" t="str">
        <f t="shared" ca="1" si="167"/>
        <v/>
      </c>
    </row>
    <row r="1495" spans="2:9" ht="15.75" thickBot="1" x14ac:dyDescent="0.3">
      <c r="B1495" s="72" t="str">
        <f t="shared" ca="1" si="164"/>
        <v/>
      </c>
      <c r="C1495" s="73" t="str">
        <f t="shared" ca="1" si="161"/>
        <v/>
      </c>
      <c r="D1495" s="76" t="str">
        <f t="shared" ca="1" si="165"/>
        <v/>
      </c>
      <c r="E1495" s="74">
        <f t="shared" ca="1" si="163"/>
        <v>0</v>
      </c>
      <c r="F1495" s="76"/>
      <c r="G1495" s="75" t="str">
        <f t="shared" ca="1" si="162"/>
        <v/>
      </c>
      <c r="H1495" s="75" t="str">
        <f t="shared" ca="1" si="166"/>
        <v/>
      </c>
      <c r="I1495" s="75" t="str">
        <f t="shared" ca="1" si="167"/>
        <v/>
      </c>
    </row>
    <row r="1496" spans="2:9" ht="15.75" thickBot="1" x14ac:dyDescent="0.3">
      <c r="B1496" s="72" t="str">
        <f t="shared" ca="1" si="164"/>
        <v/>
      </c>
      <c r="C1496" s="73" t="str">
        <f t="shared" ref="C1496:C1559" ca="1" si="168">IF($E$10="End of the Period",IF(B1496="","",IF(OR(payment_frequency="Weekly",payment_frequency="Bi-weekly",payment_frequency="Semi-monthly"),first_payment_date+B1496*VLOOKUP(payment_frequency,periodic_table,2,0),EDATE(first_payment_date,B1496*VLOOKUP(payment_frequency,periodic_table,2,0)))),IF(B1496="","",IF(OR(payment_frequency="Weekly",payment_frequency="Bi-weekly",payment_frequency="Semi-monthly"),first_payment_date+(B1496-1)*VLOOKUP(payment_frequency,periodic_table,2,0),EDATE(first_payment_date,(B1496-1)*VLOOKUP(payment_frequency,periodic_table,2,0)))))</f>
        <v/>
      </c>
      <c r="D1496" s="76" t="str">
        <f t="shared" ca="1" si="165"/>
        <v/>
      </c>
      <c r="E1496" s="74">
        <f t="shared" ca="1" si="163"/>
        <v>0</v>
      </c>
      <c r="F1496" s="76"/>
      <c r="G1496" s="75" t="str">
        <f t="shared" ref="G1496:G1559" ca="1" si="169">IF(AND(payment_type=1,B1496=1),0,IF(B1496="","",I1495*rate))</f>
        <v/>
      </c>
      <c r="H1496" s="75" t="str">
        <f t="shared" ca="1" si="166"/>
        <v/>
      </c>
      <c r="I1496" s="75" t="str">
        <f t="shared" ca="1" si="167"/>
        <v/>
      </c>
    </row>
    <row r="1497" spans="2:9" ht="15.75" thickBot="1" x14ac:dyDescent="0.3">
      <c r="B1497" s="72" t="str">
        <f t="shared" ca="1" si="164"/>
        <v/>
      </c>
      <c r="C1497" s="73" t="str">
        <f t="shared" ca="1" si="168"/>
        <v/>
      </c>
      <c r="D1497" s="76" t="str">
        <f t="shared" ca="1" si="165"/>
        <v/>
      </c>
      <c r="E1497" s="74">
        <f t="shared" ca="1" si="163"/>
        <v>0</v>
      </c>
      <c r="F1497" s="76"/>
      <c r="G1497" s="75" t="str">
        <f t="shared" ca="1" si="169"/>
        <v/>
      </c>
      <c r="H1497" s="75" t="str">
        <f t="shared" ca="1" si="166"/>
        <v/>
      </c>
      <c r="I1497" s="75" t="str">
        <f t="shared" ca="1" si="167"/>
        <v/>
      </c>
    </row>
    <row r="1498" spans="2:9" ht="15.75" thickBot="1" x14ac:dyDescent="0.3">
      <c r="B1498" s="72" t="str">
        <f t="shared" ca="1" si="164"/>
        <v/>
      </c>
      <c r="C1498" s="73" t="str">
        <f t="shared" ca="1" si="168"/>
        <v/>
      </c>
      <c r="D1498" s="76" t="str">
        <f t="shared" ca="1" si="165"/>
        <v/>
      </c>
      <c r="E1498" s="74">
        <f t="shared" ca="1" si="163"/>
        <v>0</v>
      </c>
      <c r="F1498" s="76"/>
      <c r="G1498" s="75" t="str">
        <f t="shared" ca="1" si="169"/>
        <v/>
      </c>
      <c r="H1498" s="75" t="str">
        <f t="shared" ca="1" si="166"/>
        <v/>
      </c>
      <c r="I1498" s="75" t="str">
        <f t="shared" ca="1" si="167"/>
        <v/>
      </c>
    </row>
    <row r="1499" spans="2:9" ht="15.75" thickBot="1" x14ac:dyDescent="0.3">
      <c r="B1499" s="72" t="str">
        <f t="shared" ca="1" si="164"/>
        <v/>
      </c>
      <c r="C1499" s="73" t="str">
        <f t="shared" ca="1" si="168"/>
        <v/>
      </c>
      <c r="D1499" s="76" t="str">
        <f t="shared" ca="1" si="165"/>
        <v/>
      </c>
      <c r="E1499" s="74">
        <f t="shared" ca="1" si="163"/>
        <v>0</v>
      </c>
      <c r="F1499" s="76"/>
      <c r="G1499" s="75" t="str">
        <f t="shared" ca="1" si="169"/>
        <v/>
      </c>
      <c r="H1499" s="75" t="str">
        <f t="shared" ca="1" si="166"/>
        <v/>
      </c>
      <c r="I1499" s="75" t="str">
        <f t="shared" ca="1" si="167"/>
        <v/>
      </c>
    </row>
    <row r="1500" spans="2:9" ht="15.75" thickBot="1" x14ac:dyDescent="0.3">
      <c r="B1500" s="72" t="str">
        <f t="shared" ca="1" si="164"/>
        <v/>
      </c>
      <c r="C1500" s="73" t="str">
        <f t="shared" ca="1" si="168"/>
        <v/>
      </c>
      <c r="D1500" s="76" t="str">
        <f t="shared" ca="1" si="165"/>
        <v/>
      </c>
      <c r="E1500" s="74">
        <f t="shared" ca="1" si="163"/>
        <v>0</v>
      </c>
      <c r="F1500" s="76"/>
      <c r="G1500" s="75" t="str">
        <f t="shared" ca="1" si="169"/>
        <v/>
      </c>
      <c r="H1500" s="75" t="str">
        <f t="shared" ca="1" si="166"/>
        <v/>
      </c>
      <c r="I1500" s="75" t="str">
        <f t="shared" ca="1" si="167"/>
        <v/>
      </c>
    </row>
    <row r="1501" spans="2:9" ht="15.75" thickBot="1" x14ac:dyDescent="0.3">
      <c r="B1501" s="72" t="str">
        <f t="shared" ca="1" si="164"/>
        <v/>
      </c>
      <c r="C1501" s="73" t="str">
        <f t="shared" ca="1" si="168"/>
        <v/>
      </c>
      <c r="D1501" s="76" t="str">
        <f t="shared" ca="1" si="165"/>
        <v/>
      </c>
      <c r="E1501" s="74">
        <f t="shared" ca="1" si="163"/>
        <v>0</v>
      </c>
      <c r="F1501" s="76"/>
      <c r="G1501" s="75" t="str">
        <f t="shared" ca="1" si="169"/>
        <v/>
      </c>
      <c r="H1501" s="75" t="str">
        <f t="shared" ca="1" si="166"/>
        <v/>
      </c>
      <c r="I1501" s="75" t="str">
        <f t="shared" ca="1" si="167"/>
        <v/>
      </c>
    </row>
    <row r="1502" spans="2:9" ht="15.75" thickBot="1" x14ac:dyDescent="0.3">
      <c r="B1502" s="72" t="str">
        <f t="shared" ca="1" si="164"/>
        <v/>
      </c>
      <c r="C1502" s="73" t="str">
        <f t="shared" ca="1" si="168"/>
        <v/>
      </c>
      <c r="D1502" s="76" t="str">
        <f t="shared" ca="1" si="165"/>
        <v/>
      </c>
      <c r="E1502" s="74">
        <f t="shared" ca="1" si="163"/>
        <v>0</v>
      </c>
      <c r="F1502" s="76"/>
      <c r="G1502" s="75" t="str">
        <f t="shared" ca="1" si="169"/>
        <v/>
      </c>
      <c r="H1502" s="75" t="str">
        <f t="shared" ca="1" si="166"/>
        <v/>
      </c>
      <c r="I1502" s="75" t="str">
        <f t="shared" ca="1" si="167"/>
        <v/>
      </c>
    </row>
    <row r="1503" spans="2:9" ht="15.75" thickBot="1" x14ac:dyDescent="0.3">
      <c r="B1503" s="72" t="str">
        <f t="shared" ca="1" si="164"/>
        <v/>
      </c>
      <c r="C1503" s="73" t="str">
        <f t="shared" ca="1" si="168"/>
        <v/>
      </c>
      <c r="D1503" s="76" t="str">
        <f t="shared" ca="1" si="165"/>
        <v/>
      </c>
      <c r="E1503" s="74">
        <f t="shared" ca="1" si="163"/>
        <v>0</v>
      </c>
      <c r="F1503" s="76"/>
      <c r="G1503" s="75" t="str">
        <f t="shared" ca="1" si="169"/>
        <v/>
      </c>
      <c r="H1503" s="75" t="str">
        <f t="shared" ca="1" si="166"/>
        <v/>
      </c>
      <c r="I1503" s="75" t="str">
        <f t="shared" ca="1" si="167"/>
        <v/>
      </c>
    </row>
    <row r="1504" spans="2:9" ht="15.75" thickBot="1" x14ac:dyDescent="0.3">
      <c r="B1504" s="72" t="str">
        <f t="shared" ca="1" si="164"/>
        <v/>
      </c>
      <c r="C1504" s="73" t="str">
        <f t="shared" ca="1" si="168"/>
        <v/>
      </c>
      <c r="D1504" s="76" t="str">
        <f t="shared" ca="1" si="165"/>
        <v/>
      </c>
      <c r="E1504" s="74">
        <f t="shared" ca="1" si="163"/>
        <v>0</v>
      </c>
      <c r="F1504" s="76"/>
      <c r="G1504" s="75" t="str">
        <f t="shared" ca="1" si="169"/>
        <v/>
      </c>
      <c r="H1504" s="75" t="str">
        <f t="shared" ca="1" si="166"/>
        <v/>
      </c>
      <c r="I1504" s="75" t="str">
        <f t="shared" ca="1" si="167"/>
        <v/>
      </c>
    </row>
    <row r="1505" spans="2:9" ht="15.75" thickBot="1" x14ac:dyDescent="0.3">
      <c r="B1505" s="72" t="str">
        <f t="shared" ca="1" si="164"/>
        <v/>
      </c>
      <c r="C1505" s="73" t="str">
        <f t="shared" ca="1" si="168"/>
        <v/>
      </c>
      <c r="D1505" s="76" t="str">
        <f t="shared" ca="1" si="165"/>
        <v/>
      </c>
      <c r="E1505" s="74">
        <f t="shared" ca="1" si="163"/>
        <v>0</v>
      </c>
      <c r="F1505" s="76"/>
      <c r="G1505" s="75" t="str">
        <f t="shared" ca="1" si="169"/>
        <v/>
      </c>
      <c r="H1505" s="75" t="str">
        <f t="shared" ca="1" si="166"/>
        <v/>
      </c>
      <c r="I1505" s="75" t="str">
        <f t="shared" ca="1" si="167"/>
        <v/>
      </c>
    </row>
    <row r="1506" spans="2:9" ht="15.75" thickBot="1" x14ac:dyDescent="0.3">
      <c r="B1506" s="72" t="str">
        <f t="shared" ca="1" si="164"/>
        <v/>
      </c>
      <c r="C1506" s="73" t="str">
        <f t="shared" ca="1" si="168"/>
        <v/>
      </c>
      <c r="D1506" s="76" t="str">
        <f t="shared" ca="1" si="165"/>
        <v/>
      </c>
      <c r="E1506" s="74">
        <f t="shared" ca="1" si="163"/>
        <v>0</v>
      </c>
      <c r="F1506" s="76"/>
      <c r="G1506" s="75" t="str">
        <f t="shared" ca="1" si="169"/>
        <v/>
      </c>
      <c r="H1506" s="75" t="str">
        <f t="shared" ca="1" si="166"/>
        <v/>
      </c>
      <c r="I1506" s="75" t="str">
        <f t="shared" ca="1" si="167"/>
        <v/>
      </c>
    </row>
    <row r="1507" spans="2:9" ht="15.75" thickBot="1" x14ac:dyDescent="0.3">
      <c r="B1507" s="72" t="str">
        <f t="shared" ca="1" si="164"/>
        <v/>
      </c>
      <c r="C1507" s="73" t="str">
        <f t="shared" ca="1" si="168"/>
        <v/>
      </c>
      <c r="D1507" s="76" t="str">
        <f t="shared" ca="1" si="165"/>
        <v/>
      </c>
      <c r="E1507" s="74">
        <f t="shared" ca="1" si="163"/>
        <v>0</v>
      </c>
      <c r="F1507" s="76"/>
      <c r="G1507" s="75" t="str">
        <f t="shared" ca="1" si="169"/>
        <v/>
      </c>
      <c r="H1507" s="75" t="str">
        <f t="shared" ca="1" si="166"/>
        <v/>
      </c>
      <c r="I1507" s="75" t="str">
        <f t="shared" ca="1" si="167"/>
        <v/>
      </c>
    </row>
    <row r="1508" spans="2:9" ht="15.75" thickBot="1" x14ac:dyDescent="0.3">
      <c r="B1508" s="72" t="str">
        <f t="shared" ca="1" si="164"/>
        <v/>
      </c>
      <c r="C1508" s="73" t="str">
        <f t="shared" ca="1" si="168"/>
        <v/>
      </c>
      <c r="D1508" s="76" t="str">
        <f t="shared" ca="1" si="165"/>
        <v/>
      </c>
      <c r="E1508" s="74">
        <f t="shared" ref="E1508:E1571" ca="1" si="170">IFERROR(IF(I1507-D1508&lt;$E$13,0,IF(B1508=$I$17,$E$13,IF(B1508&lt;$I$17,0,IF(MOD(B1508-$I$17,$E$18)=0,$E$13,0)))),0)</f>
        <v>0</v>
      </c>
      <c r="F1508" s="76"/>
      <c r="G1508" s="75" t="str">
        <f t="shared" ca="1" si="169"/>
        <v/>
      </c>
      <c r="H1508" s="75" t="str">
        <f t="shared" ca="1" si="166"/>
        <v/>
      </c>
      <c r="I1508" s="75" t="str">
        <f t="shared" ca="1" si="167"/>
        <v/>
      </c>
    </row>
    <row r="1509" spans="2:9" ht="15.75" thickBot="1" x14ac:dyDescent="0.3">
      <c r="B1509" s="72" t="str">
        <f t="shared" ca="1" si="164"/>
        <v/>
      </c>
      <c r="C1509" s="73" t="str">
        <f t="shared" ca="1" si="168"/>
        <v/>
      </c>
      <c r="D1509" s="76" t="str">
        <f t="shared" ca="1" si="165"/>
        <v/>
      </c>
      <c r="E1509" s="74">
        <f t="shared" ca="1" si="170"/>
        <v>0</v>
      </c>
      <c r="F1509" s="76"/>
      <c r="G1509" s="75" t="str">
        <f t="shared" ca="1" si="169"/>
        <v/>
      </c>
      <c r="H1509" s="75" t="str">
        <f t="shared" ca="1" si="166"/>
        <v/>
      </c>
      <c r="I1509" s="75" t="str">
        <f t="shared" ca="1" si="167"/>
        <v/>
      </c>
    </row>
    <row r="1510" spans="2:9" ht="15.75" thickBot="1" x14ac:dyDescent="0.3">
      <c r="B1510" s="72" t="str">
        <f t="shared" ca="1" si="164"/>
        <v/>
      </c>
      <c r="C1510" s="73" t="str">
        <f t="shared" ca="1" si="168"/>
        <v/>
      </c>
      <c r="D1510" s="76" t="str">
        <f t="shared" ca="1" si="165"/>
        <v/>
      </c>
      <c r="E1510" s="74">
        <f t="shared" ca="1" si="170"/>
        <v>0</v>
      </c>
      <c r="F1510" s="76"/>
      <c r="G1510" s="75" t="str">
        <f t="shared" ca="1" si="169"/>
        <v/>
      </c>
      <c r="H1510" s="75" t="str">
        <f t="shared" ca="1" si="166"/>
        <v/>
      </c>
      <c r="I1510" s="75" t="str">
        <f t="shared" ca="1" si="167"/>
        <v/>
      </c>
    </row>
    <row r="1511" spans="2:9" ht="15.75" thickBot="1" x14ac:dyDescent="0.3">
      <c r="B1511" s="72" t="str">
        <f t="shared" ca="1" si="164"/>
        <v/>
      </c>
      <c r="C1511" s="73" t="str">
        <f t="shared" ca="1" si="168"/>
        <v/>
      </c>
      <c r="D1511" s="76" t="str">
        <f t="shared" ca="1" si="165"/>
        <v/>
      </c>
      <c r="E1511" s="74">
        <f t="shared" ca="1" si="170"/>
        <v>0</v>
      </c>
      <c r="F1511" s="76"/>
      <c r="G1511" s="75" t="str">
        <f t="shared" ca="1" si="169"/>
        <v/>
      </c>
      <c r="H1511" s="75" t="str">
        <f t="shared" ca="1" si="166"/>
        <v/>
      </c>
      <c r="I1511" s="75" t="str">
        <f t="shared" ca="1" si="167"/>
        <v/>
      </c>
    </row>
    <row r="1512" spans="2:9" ht="15.75" thickBot="1" x14ac:dyDescent="0.3">
      <c r="B1512" s="72" t="str">
        <f t="shared" ca="1" si="164"/>
        <v/>
      </c>
      <c r="C1512" s="73" t="str">
        <f t="shared" ca="1" si="168"/>
        <v/>
      </c>
      <c r="D1512" s="76" t="str">
        <f t="shared" ca="1" si="165"/>
        <v/>
      </c>
      <c r="E1512" s="74">
        <f t="shared" ca="1" si="170"/>
        <v>0</v>
      </c>
      <c r="F1512" s="76"/>
      <c r="G1512" s="75" t="str">
        <f t="shared" ca="1" si="169"/>
        <v/>
      </c>
      <c r="H1512" s="75" t="str">
        <f t="shared" ca="1" si="166"/>
        <v/>
      </c>
      <c r="I1512" s="75" t="str">
        <f t="shared" ca="1" si="167"/>
        <v/>
      </c>
    </row>
    <row r="1513" spans="2:9" ht="15.75" thickBot="1" x14ac:dyDescent="0.3">
      <c r="B1513" s="72" t="str">
        <f t="shared" ref="B1513:B1576" ca="1" si="171">IFERROR(IF(I1512&lt;=0,"",B1512+1),"")</f>
        <v/>
      </c>
      <c r="C1513" s="73" t="str">
        <f t="shared" ca="1" si="168"/>
        <v/>
      </c>
      <c r="D1513" s="76" t="str">
        <f t="shared" ref="D1513:D1576" ca="1" si="172">IF(B1513="","",IF(I1512&lt;payment,I1512*(1+rate),payment))</f>
        <v/>
      </c>
      <c r="E1513" s="74">
        <f t="shared" ca="1" si="170"/>
        <v>0</v>
      </c>
      <c r="F1513" s="76"/>
      <c r="G1513" s="75" t="str">
        <f t="shared" ca="1" si="169"/>
        <v/>
      </c>
      <c r="H1513" s="75" t="str">
        <f t="shared" ref="H1513:H1576" ca="1" si="173">IF(B1513="","",D1513-G1513+E1513+F1513)</f>
        <v/>
      </c>
      <c r="I1513" s="75" t="str">
        <f t="shared" ref="I1513:I1576" ca="1" si="174">IFERROR(IF(H1513&lt;=0,"",I1512-H1513),"")</f>
        <v/>
      </c>
    </row>
    <row r="1514" spans="2:9" ht="15.75" thickBot="1" x14ac:dyDescent="0.3">
      <c r="B1514" s="72" t="str">
        <f t="shared" ca="1" si="171"/>
        <v/>
      </c>
      <c r="C1514" s="73" t="str">
        <f t="shared" ca="1" si="168"/>
        <v/>
      </c>
      <c r="D1514" s="76" t="str">
        <f t="shared" ca="1" si="172"/>
        <v/>
      </c>
      <c r="E1514" s="74">
        <f t="shared" ca="1" si="170"/>
        <v>0</v>
      </c>
      <c r="F1514" s="76"/>
      <c r="G1514" s="75" t="str">
        <f t="shared" ca="1" si="169"/>
        <v/>
      </c>
      <c r="H1514" s="75" t="str">
        <f t="shared" ca="1" si="173"/>
        <v/>
      </c>
      <c r="I1514" s="75" t="str">
        <f t="shared" ca="1" si="174"/>
        <v/>
      </c>
    </row>
    <row r="1515" spans="2:9" ht="15.75" thickBot="1" x14ac:dyDescent="0.3">
      <c r="B1515" s="72" t="str">
        <f t="shared" ca="1" si="171"/>
        <v/>
      </c>
      <c r="C1515" s="73" t="str">
        <f t="shared" ca="1" si="168"/>
        <v/>
      </c>
      <c r="D1515" s="76" t="str">
        <f t="shared" ca="1" si="172"/>
        <v/>
      </c>
      <c r="E1515" s="74">
        <f t="shared" ca="1" si="170"/>
        <v>0</v>
      </c>
      <c r="F1515" s="76"/>
      <c r="G1515" s="75" t="str">
        <f t="shared" ca="1" si="169"/>
        <v/>
      </c>
      <c r="H1515" s="75" t="str">
        <f t="shared" ca="1" si="173"/>
        <v/>
      </c>
      <c r="I1515" s="75" t="str">
        <f t="shared" ca="1" si="174"/>
        <v/>
      </c>
    </row>
    <row r="1516" spans="2:9" ht="15.75" thickBot="1" x14ac:dyDescent="0.3">
      <c r="B1516" s="72" t="str">
        <f t="shared" ca="1" si="171"/>
        <v/>
      </c>
      <c r="C1516" s="73" t="str">
        <f t="shared" ca="1" si="168"/>
        <v/>
      </c>
      <c r="D1516" s="76" t="str">
        <f t="shared" ca="1" si="172"/>
        <v/>
      </c>
      <c r="E1516" s="74">
        <f t="shared" ca="1" si="170"/>
        <v>0</v>
      </c>
      <c r="F1516" s="76"/>
      <c r="G1516" s="75" t="str">
        <f t="shared" ca="1" si="169"/>
        <v/>
      </c>
      <c r="H1516" s="75" t="str">
        <f t="shared" ca="1" si="173"/>
        <v/>
      </c>
      <c r="I1516" s="75" t="str">
        <f t="shared" ca="1" si="174"/>
        <v/>
      </c>
    </row>
    <row r="1517" spans="2:9" ht="15.75" thickBot="1" x14ac:dyDescent="0.3">
      <c r="B1517" s="72" t="str">
        <f t="shared" ca="1" si="171"/>
        <v/>
      </c>
      <c r="C1517" s="73" t="str">
        <f t="shared" ca="1" si="168"/>
        <v/>
      </c>
      <c r="D1517" s="76" t="str">
        <f t="shared" ca="1" si="172"/>
        <v/>
      </c>
      <c r="E1517" s="74">
        <f t="shared" ca="1" si="170"/>
        <v>0</v>
      </c>
      <c r="F1517" s="76"/>
      <c r="G1517" s="75" t="str">
        <f t="shared" ca="1" si="169"/>
        <v/>
      </c>
      <c r="H1517" s="75" t="str">
        <f t="shared" ca="1" si="173"/>
        <v/>
      </c>
      <c r="I1517" s="75" t="str">
        <f t="shared" ca="1" si="174"/>
        <v/>
      </c>
    </row>
    <row r="1518" spans="2:9" ht="15.75" thickBot="1" x14ac:dyDescent="0.3">
      <c r="B1518" s="72" t="str">
        <f t="shared" ca="1" si="171"/>
        <v/>
      </c>
      <c r="C1518" s="73" t="str">
        <f t="shared" ca="1" si="168"/>
        <v/>
      </c>
      <c r="D1518" s="76" t="str">
        <f t="shared" ca="1" si="172"/>
        <v/>
      </c>
      <c r="E1518" s="74">
        <f t="shared" ca="1" si="170"/>
        <v>0</v>
      </c>
      <c r="F1518" s="76"/>
      <c r="G1518" s="75" t="str">
        <f t="shared" ca="1" si="169"/>
        <v/>
      </c>
      <c r="H1518" s="75" t="str">
        <f t="shared" ca="1" si="173"/>
        <v/>
      </c>
      <c r="I1518" s="75" t="str">
        <f t="shared" ca="1" si="174"/>
        <v/>
      </c>
    </row>
    <row r="1519" spans="2:9" ht="15.75" thickBot="1" x14ac:dyDescent="0.3">
      <c r="B1519" s="72" t="str">
        <f t="shared" ca="1" si="171"/>
        <v/>
      </c>
      <c r="C1519" s="73" t="str">
        <f t="shared" ca="1" si="168"/>
        <v/>
      </c>
      <c r="D1519" s="76" t="str">
        <f t="shared" ca="1" si="172"/>
        <v/>
      </c>
      <c r="E1519" s="74">
        <f t="shared" ca="1" si="170"/>
        <v>0</v>
      </c>
      <c r="F1519" s="76"/>
      <c r="G1519" s="75" t="str">
        <f t="shared" ca="1" si="169"/>
        <v/>
      </c>
      <c r="H1519" s="75" t="str">
        <f t="shared" ca="1" si="173"/>
        <v/>
      </c>
      <c r="I1519" s="75" t="str">
        <f t="shared" ca="1" si="174"/>
        <v/>
      </c>
    </row>
    <row r="1520" spans="2:9" ht="15.75" thickBot="1" x14ac:dyDescent="0.3">
      <c r="B1520" s="72" t="str">
        <f t="shared" ca="1" si="171"/>
        <v/>
      </c>
      <c r="C1520" s="73" t="str">
        <f t="shared" ca="1" si="168"/>
        <v/>
      </c>
      <c r="D1520" s="76" t="str">
        <f t="shared" ca="1" si="172"/>
        <v/>
      </c>
      <c r="E1520" s="74">
        <f t="shared" ca="1" si="170"/>
        <v>0</v>
      </c>
      <c r="F1520" s="76"/>
      <c r="G1520" s="75" t="str">
        <f t="shared" ca="1" si="169"/>
        <v/>
      </c>
      <c r="H1520" s="75" t="str">
        <f t="shared" ca="1" si="173"/>
        <v/>
      </c>
      <c r="I1520" s="75" t="str">
        <f t="shared" ca="1" si="174"/>
        <v/>
      </c>
    </row>
    <row r="1521" spans="2:9" ht="15.75" thickBot="1" x14ac:dyDescent="0.3">
      <c r="B1521" s="72" t="str">
        <f t="shared" ca="1" si="171"/>
        <v/>
      </c>
      <c r="C1521" s="73" t="str">
        <f t="shared" ca="1" si="168"/>
        <v/>
      </c>
      <c r="D1521" s="76" t="str">
        <f t="shared" ca="1" si="172"/>
        <v/>
      </c>
      <c r="E1521" s="74">
        <f t="shared" ca="1" si="170"/>
        <v>0</v>
      </c>
      <c r="F1521" s="76"/>
      <c r="G1521" s="75" t="str">
        <f t="shared" ca="1" si="169"/>
        <v/>
      </c>
      <c r="H1521" s="75" t="str">
        <f t="shared" ca="1" si="173"/>
        <v/>
      </c>
      <c r="I1521" s="75" t="str">
        <f t="shared" ca="1" si="174"/>
        <v/>
      </c>
    </row>
    <row r="1522" spans="2:9" ht="15.75" thickBot="1" x14ac:dyDescent="0.3">
      <c r="B1522" s="72" t="str">
        <f t="shared" ca="1" si="171"/>
        <v/>
      </c>
      <c r="C1522" s="73" t="str">
        <f t="shared" ca="1" si="168"/>
        <v/>
      </c>
      <c r="D1522" s="76" t="str">
        <f t="shared" ca="1" si="172"/>
        <v/>
      </c>
      <c r="E1522" s="74">
        <f t="shared" ca="1" si="170"/>
        <v>0</v>
      </c>
      <c r="F1522" s="76"/>
      <c r="G1522" s="75" t="str">
        <f t="shared" ca="1" si="169"/>
        <v/>
      </c>
      <c r="H1522" s="75" t="str">
        <f t="shared" ca="1" si="173"/>
        <v/>
      </c>
      <c r="I1522" s="75" t="str">
        <f t="shared" ca="1" si="174"/>
        <v/>
      </c>
    </row>
    <row r="1523" spans="2:9" ht="15.75" thickBot="1" x14ac:dyDescent="0.3">
      <c r="B1523" s="72" t="str">
        <f t="shared" ca="1" si="171"/>
        <v/>
      </c>
      <c r="C1523" s="73" t="str">
        <f t="shared" ca="1" si="168"/>
        <v/>
      </c>
      <c r="D1523" s="76" t="str">
        <f t="shared" ca="1" si="172"/>
        <v/>
      </c>
      <c r="E1523" s="74">
        <f t="shared" ca="1" si="170"/>
        <v>0</v>
      </c>
      <c r="F1523" s="76"/>
      <c r="G1523" s="75" t="str">
        <f t="shared" ca="1" si="169"/>
        <v/>
      </c>
      <c r="H1523" s="75" t="str">
        <f t="shared" ca="1" si="173"/>
        <v/>
      </c>
      <c r="I1523" s="75" t="str">
        <f t="shared" ca="1" si="174"/>
        <v/>
      </c>
    </row>
    <row r="1524" spans="2:9" ht="15.75" thickBot="1" x14ac:dyDescent="0.3">
      <c r="B1524" s="72" t="str">
        <f t="shared" ca="1" si="171"/>
        <v/>
      </c>
      <c r="C1524" s="73" t="str">
        <f t="shared" ca="1" si="168"/>
        <v/>
      </c>
      <c r="D1524" s="76" t="str">
        <f t="shared" ca="1" si="172"/>
        <v/>
      </c>
      <c r="E1524" s="74">
        <f t="shared" ca="1" si="170"/>
        <v>0</v>
      </c>
      <c r="F1524" s="76"/>
      <c r="G1524" s="75" t="str">
        <f t="shared" ca="1" si="169"/>
        <v/>
      </c>
      <c r="H1524" s="75" t="str">
        <f t="shared" ca="1" si="173"/>
        <v/>
      </c>
      <c r="I1524" s="75" t="str">
        <f t="shared" ca="1" si="174"/>
        <v/>
      </c>
    </row>
    <row r="1525" spans="2:9" ht="15.75" thickBot="1" x14ac:dyDescent="0.3">
      <c r="B1525" s="72" t="str">
        <f t="shared" ca="1" si="171"/>
        <v/>
      </c>
      <c r="C1525" s="73" t="str">
        <f t="shared" ca="1" si="168"/>
        <v/>
      </c>
      <c r="D1525" s="76" t="str">
        <f t="shared" ca="1" si="172"/>
        <v/>
      </c>
      <c r="E1525" s="74">
        <f t="shared" ca="1" si="170"/>
        <v>0</v>
      </c>
      <c r="F1525" s="76"/>
      <c r="G1525" s="75" t="str">
        <f t="shared" ca="1" si="169"/>
        <v/>
      </c>
      <c r="H1525" s="75" t="str">
        <f t="shared" ca="1" si="173"/>
        <v/>
      </c>
      <c r="I1525" s="75" t="str">
        <f t="shared" ca="1" si="174"/>
        <v/>
      </c>
    </row>
    <row r="1526" spans="2:9" ht="15.75" thickBot="1" x14ac:dyDescent="0.3">
      <c r="B1526" s="72" t="str">
        <f t="shared" ca="1" si="171"/>
        <v/>
      </c>
      <c r="C1526" s="73" t="str">
        <f t="shared" ca="1" si="168"/>
        <v/>
      </c>
      <c r="D1526" s="76" t="str">
        <f t="shared" ca="1" si="172"/>
        <v/>
      </c>
      <c r="E1526" s="74">
        <f t="shared" ca="1" si="170"/>
        <v>0</v>
      </c>
      <c r="F1526" s="76"/>
      <c r="G1526" s="75" t="str">
        <f t="shared" ca="1" si="169"/>
        <v/>
      </c>
      <c r="H1526" s="75" t="str">
        <f t="shared" ca="1" si="173"/>
        <v/>
      </c>
      <c r="I1526" s="75" t="str">
        <f t="shared" ca="1" si="174"/>
        <v/>
      </c>
    </row>
    <row r="1527" spans="2:9" ht="15.75" thickBot="1" x14ac:dyDescent="0.3">
      <c r="B1527" s="72" t="str">
        <f t="shared" ca="1" si="171"/>
        <v/>
      </c>
      <c r="C1527" s="73" t="str">
        <f t="shared" ca="1" si="168"/>
        <v/>
      </c>
      <c r="D1527" s="76" t="str">
        <f t="shared" ca="1" si="172"/>
        <v/>
      </c>
      <c r="E1527" s="74">
        <f t="shared" ca="1" si="170"/>
        <v>0</v>
      </c>
      <c r="F1527" s="76"/>
      <c r="G1527" s="75" t="str">
        <f t="shared" ca="1" si="169"/>
        <v/>
      </c>
      <c r="H1527" s="75" t="str">
        <f t="shared" ca="1" si="173"/>
        <v/>
      </c>
      <c r="I1527" s="75" t="str">
        <f t="shared" ca="1" si="174"/>
        <v/>
      </c>
    </row>
    <row r="1528" spans="2:9" ht="15.75" thickBot="1" x14ac:dyDescent="0.3">
      <c r="B1528" s="72" t="str">
        <f t="shared" ca="1" si="171"/>
        <v/>
      </c>
      <c r="C1528" s="73" t="str">
        <f t="shared" ca="1" si="168"/>
        <v/>
      </c>
      <c r="D1528" s="76" t="str">
        <f t="shared" ca="1" si="172"/>
        <v/>
      </c>
      <c r="E1528" s="74">
        <f t="shared" ca="1" si="170"/>
        <v>0</v>
      </c>
      <c r="F1528" s="76"/>
      <c r="G1528" s="75" t="str">
        <f t="shared" ca="1" si="169"/>
        <v/>
      </c>
      <c r="H1528" s="75" t="str">
        <f t="shared" ca="1" si="173"/>
        <v/>
      </c>
      <c r="I1528" s="75" t="str">
        <f t="shared" ca="1" si="174"/>
        <v/>
      </c>
    </row>
    <row r="1529" spans="2:9" ht="15.75" thickBot="1" x14ac:dyDescent="0.3">
      <c r="B1529" s="72" t="str">
        <f t="shared" ca="1" si="171"/>
        <v/>
      </c>
      <c r="C1529" s="73" t="str">
        <f t="shared" ca="1" si="168"/>
        <v/>
      </c>
      <c r="D1529" s="76" t="str">
        <f t="shared" ca="1" si="172"/>
        <v/>
      </c>
      <c r="E1529" s="74">
        <f t="shared" ca="1" si="170"/>
        <v>0</v>
      </c>
      <c r="F1529" s="76"/>
      <c r="G1529" s="75" t="str">
        <f t="shared" ca="1" si="169"/>
        <v/>
      </c>
      <c r="H1529" s="75" t="str">
        <f t="shared" ca="1" si="173"/>
        <v/>
      </c>
      <c r="I1529" s="75" t="str">
        <f t="shared" ca="1" si="174"/>
        <v/>
      </c>
    </row>
    <row r="1530" spans="2:9" ht="15.75" thickBot="1" x14ac:dyDescent="0.3">
      <c r="B1530" s="72" t="str">
        <f t="shared" ca="1" si="171"/>
        <v/>
      </c>
      <c r="C1530" s="73" t="str">
        <f t="shared" ca="1" si="168"/>
        <v/>
      </c>
      <c r="D1530" s="76" t="str">
        <f t="shared" ca="1" si="172"/>
        <v/>
      </c>
      <c r="E1530" s="74">
        <f t="shared" ca="1" si="170"/>
        <v>0</v>
      </c>
      <c r="F1530" s="76"/>
      <c r="G1530" s="75" t="str">
        <f t="shared" ca="1" si="169"/>
        <v/>
      </c>
      <c r="H1530" s="75" t="str">
        <f t="shared" ca="1" si="173"/>
        <v/>
      </c>
      <c r="I1530" s="75" t="str">
        <f t="shared" ca="1" si="174"/>
        <v/>
      </c>
    </row>
    <row r="1531" spans="2:9" ht="15.75" thickBot="1" x14ac:dyDescent="0.3">
      <c r="B1531" s="72" t="str">
        <f t="shared" ca="1" si="171"/>
        <v/>
      </c>
      <c r="C1531" s="73" t="str">
        <f t="shared" ca="1" si="168"/>
        <v/>
      </c>
      <c r="D1531" s="76" t="str">
        <f t="shared" ca="1" si="172"/>
        <v/>
      </c>
      <c r="E1531" s="74">
        <f t="shared" ca="1" si="170"/>
        <v>0</v>
      </c>
      <c r="F1531" s="76"/>
      <c r="G1531" s="75" t="str">
        <f t="shared" ca="1" si="169"/>
        <v/>
      </c>
      <c r="H1531" s="75" t="str">
        <f t="shared" ca="1" si="173"/>
        <v/>
      </c>
      <c r="I1531" s="75" t="str">
        <f t="shared" ca="1" si="174"/>
        <v/>
      </c>
    </row>
    <row r="1532" spans="2:9" ht="15.75" thickBot="1" x14ac:dyDescent="0.3">
      <c r="B1532" s="72" t="str">
        <f t="shared" ca="1" si="171"/>
        <v/>
      </c>
      <c r="C1532" s="73" t="str">
        <f t="shared" ca="1" si="168"/>
        <v/>
      </c>
      <c r="D1532" s="76" t="str">
        <f t="shared" ca="1" si="172"/>
        <v/>
      </c>
      <c r="E1532" s="74">
        <f t="shared" ca="1" si="170"/>
        <v>0</v>
      </c>
      <c r="F1532" s="76"/>
      <c r="G1532" s="75" t="str">
        <f t="shared" ca="1" si="169"/>
        <v/>
      </c>
      <c r="H1532" s="75" t="str">
        <f t="shared" ca="1" si="173"/>
        <v/>
      </c>
      <c r="I1532" s="75" t="str">
        <f t="shared" ca="1" si="174"/>
        <v/>
      </c>
    </row>
    <row r="1533" spans="2:9" ht="15.75" thickBot="1" x14ac:dyDescent="0.3">
      <c r="B1533" s="72" t="str">
        <f t="shared" ca="1" si="171"/>
        <v/>
      </c>
      <c r="C1533" s="73" t="str">
        <f t="shared" ca="1" si="168"/>
        <v/>
      </c>
      <c r="D1533" s="76" t="str">
        <f t="shared" ca="1" si="172"/>
        <v/>
      </c>
      <c r="E1533" s="74">
        <f t="shared" ca="1" si="170"/>
        <v>0</v>
      </c>
      <c r="F1533" s="76"/>
      <c r="G1533" s="75" t="str">
        <f t="shared" ca="1" si="169"/>
        <v/>
      </c>
      <c r="H1533" s="75" t="str">
        <f t="shared" ca="1" si="173"/>
        <v/>
      </c>
      <c r="I1533" s="75" t="str">
        <f t="shared" ca="1" si="174"/>
        <v/>
      </c>
    </row>
    <row r="1534" spans="2:9" ht="15.75" thickBot="1" x14ac:dyDescent="0.3">
      <c r="B1534" s="72" t="str">
        <f t="shared" ca="1" si="171"/>
        <v/>
      </c>
      <c r="C1534" s="73" t="str">
        <f t="shared" ca="1" si="168"/>
        <v/>
      </c>
      <c r="D1534" s="76" t="str">
        <f t="shared" ca="1" si="172"/>
        <v/>
      </c>
      <c r="E1534" s="74">
        <f t="shared" ca="1" si="170"/>
        <v>0</v>
      </c>
      <c r="F1534" s="76"/>
      <c r="G1534" s="75" t="str">
        <f t="shared" ca="1" si="169"/>
        <v/>
      </c>
      <c r="H1534" s="75" t="str">
        <f t="shared" ca="1" si="173"/>
        <v/>
      </c>
      <c r="I1534" s="75" t="str">
        <f t="shared" ca="1" si="174"/>
        <v/>
      </c>
    </row>
    <row r="1535" spans="2:9" ht="15.75" thickBot="1" x14ac:dyDescent="0.3">
      <c r="B1535" s="72" t="str">
        <f t="shared" ca="1" si="171"/>
        <v/>
      </c>
      <c r="C1535" s="73" t="str">
        <f t="shared" ca="1" si="168"/>
        <v/>
      </c>
      <c r="D1535" s="76" t="str">
        <f t="shared" ca="1" si="172"/>
        <v/>
      </c>
      <c r="E1535" s="74">
        <f t="shared" ca="1" si="170"/>
        <v>0</v>
      </c>
      <c r="F1535" s="76"/>
      <c r="G1535" s="75" t="str">
        <f t="shared" ca="1" si="169"/>
        <v/>
      </c>
      <c r="H1535" s="75" t="str">
        <f t="shared" ca="1" si="173"/>
        <v/>
      </c>
      <c r="I1535" s="75" t="str">
        <f t="shared" ca="1" si="174"/>
        <v/>
      </c>
    </row>
    <row r="1536" spans="2:9" ht="15.75" thickBot="1" x14ac:dyDescent="0.3">
      <c r="B1536" s="72" t="str">
        <f t="shared" ca="1" si="171"/>
        <v/>
      </c>
      <c r="C1536" s="73" t="str">
        <f t="shared" ca="1" si="168"/>
        <v/>
      </c>
      <c r="D1536" s="76" t="str">
        <f t="shared" ca="1" si="172"/>
        <v/>
      </c>
      <c r="E1536" s="74">
        <f t="shared" ca="1" si="170"/>
        <v>0</v>
      </c>
      <c r="F1536" s="76"/>
      <c r="G1536" s="75" t="str">
        <f t="shared" ca="1" si="169"/>
        <v/>
      </c>
      <c r="H1536" s="75" t="str">
        <f t="shared" ca="1" si="173"/>
        <v/>
      </c>
      <c r="I1536" s="75" t="str">
        <f t="shared" ca="1" si="174"/>
        <v/>
      </c>
    </row>
    <row r="1537" spans="2:9" ht="15.75" thickBot="1" x14ac:dyDescent="0.3">
      <c r="B1537" s="72" t="str">
        <f t="shared" ca="1" si="171"/>
        <v/>
      </c>
      <c r="C1537" s="73" t="str">
        <f t="shared" ca="1" si="168"/>
        <v/>
      </c>
      <c r="D1537" s="76" t="str">
        <f t="shared" ca="1" si="172"/>
        <v/>
      </c>
      <c r="E1537" s="74">
        <f t="shared" ca="1" si="170"/>
        <v>0</v>
      </c>
      <c r="F1537" s="76"/>
      <c r="G1537" s="75" t="str">
        <f t="shared" ca="1" si="169"/>
        <v/>
      </c>
      <c r="H1537" s="75" t="str">
        <f t="shared" ca="1" si="173"/>
        <v/>
      </c>
      <c r="I1537" s="75" t="str">
        <f t="shared" ca="1" si="174"/>
        <v/>
      </c>
    </row>
    <row r="1538" spans="2:9" ht="15.75" thickBot="1" x14ac:dyDescent="0.3">
      <c r="B1538" s="72" t="str">
        <f t="shared" ca="1" si="171"/>
        <v/>
      </c>
      <c r="C1538" s="73" t="str">
        <f t="shared" ca="1" si="168"/>
        <v/>
      </c>
      <c r="D1538" s="76" t="str">
        <f t="shared" ca="1" si="172"/>
        <v/>
      </c>
      <c r="E1538" s="74">
        <f t="shared" ca="1" si="170"/>
        <v>0</v>
      </c>
      <c r="F1538" s="76"/>
      <c r="G1538" s="75" t="str">
        <f t="shared" ca="1" si="169"/>
        <v/>
      </c>
      <c r="H1538" s="75" t="str">
        <f t="shared" ca="1" si="173"/>
        <v/>
      </c>
      <c r="I1538" s="75" t="str">
        <f t="shared" ca="1" si="174"/>
        <v/>
      </c>
    </row>
    <row r="1539" spans="2:9" ht="15.75" thickBot="1" x14ac:dyDescent="0.3">
      <c r="B1539" s="72" t="str">
        <f t="shared" ca="1" si="171"/>
        <v/>
      </c>
      <c r="C1539" s="73" t="str">
        <f t="shared" ca="1" si="168"/>
        <v/>
      </c>
      <c r="D1539" s="76" t="str">
        <f t="shared" ca="1" si="172"/>
        <v/>
      </c>
      <c r="E1539" s="74">
        <f t="shared" ca="1" si="170"/>
        <v>0</v>
      </c>
      <c r="F1539" s="76"/>
      <c r="G1539" s="75" t="str">
        <f t="shared" ca="1" si="169"/>
        <v/>
      </c>
      <c r="H1539" s="75" t="str">
        <f t="shared" ca="1" si="173"/>
        <v/>
      </c>
      <c r="I1539" s="75" t="str">
        <f t="shared" ca="1" si="174"/>
        <v/>
      </c>
    </row>
    <row r="1540" spans="2:9" ht="15.75" thickBot="1" x14ac:dyDescent="0.3">
      <c r="B1540" s="72" t="str">
        <f t="shared" ca="1" si="171"/>
        <v/>
      </c>
      <c r="C1540" s="73" t="str">
        <f t="shared" ca="1" si="168"/>
        <v/>
      </c>
      <c r="D1540" s="76" t="str">
        <f t="shared" ca="1" si="172"/>
        <v/>
      </c>
      <c r="E1540" s="74">
        <f t="shared" ca="1" si="170"/>
        <v>0</v>
      </c>
      <c r="F1540" s="76"/>
      <c r="G1540" s="75" t="str">
        <f t="shared" ca="1" si="169"/>
        <v/>
      </c>
      <c r="H1540" s="75" t="str">
        <f t="shared" ca="1" si="173"/>
        <v/>
      </c>
      <c r="I1540" s="75" t="str">
        <f t="shared" ca="1" si="174"/>
        <v/>
      </c>
    </row>
    <row r="1541" spans="2:9" ht="15.75" thickBot="1" x14ac:dyDescent="0.3">
      <c r="B1541" s="72" t="str">
        <f t="shared" ca="1" si="171"/>
        <v/>
      </c>
      <c r="C1541" s="73" t="str">
        <f t="shared" ca="1" si="168"/>
        <v/>
      </c>
      <c r="D1541" s="76" t="str">
        <f t="shared" ca="1" si="172"/>
        <v/>
      </c>
      <c r="E1541" s="74">
        <f t="shared" ca="1" si="170"/>
        <v>0</v>
      </c>
      <c r="F1541" s="76"/>
      <c r="G1541" s="75" t="str">
        <f t="shared" ca="1" si="169"/>
        <v/>
      </c>
      <c r="H1541" s="75" t="str">
        <f t="shared" ca="1" si="173"/>
        <v/>
      </c>
      <c r="I1541" s="75" t="str">
        <f t="shared" ca="1" si="174"/>
        <v/>
      </c>
    </row>
    <row r="1542" spans="2:9" ht="15.75" thickBot="1" x14ac:dyDescent="0.3">
      <c r="B1542" s="72" t="str">
        <f t="shared" ca="1" si="171"/>
        <v/>
      </c>
      <c r="C1542" s="73" t="str">
        <f t="shared" ca="1" si="168"/>
        <v/>
      </c>
      <c r="D1542" s="76" t="str">
        <f t="shared" ca="1" si="172"/>
        <v/>
      </c>
      <c r="E1542" s="74">
        <f t="shared" ca="1" si="170"/>
        <v>0</v>
      </c>
      <c r="F1542" s="76"/>
      <c r="G1542" s="75" t="str">
        <f t="shared" ca="1" si="169"/>
        <v/>
      </c>
      <c r="H1542" s="75" t="str">
        <f t="shared" ca="1" si="173"/>
        <v/>
      </c>
      <c r="I1542" s="75" t="str">
        <f t="shared" ca="1" si="174"/>
        <v/>
      </c>
    </row>
    <row r="1543" spans="2:9" ht="15.75" thickBot="1" x14ac:dyDescent="0.3">
      <c r="B1543" s="72" t="str">
        <f t="shared" ca="1" si="171"/>
        <v/>
      </c>
      <c r="C1543" s="73" t="str">
        <f t="shared" ca="1" si="168"/>
        <v/>
      </c>
      <c r="D1543" s="76" t="str">
        <f t="shared" ca="1" si="172"/>
        <v/>
      </c>
      <c r="E1543" s="74">
        <f t="shared" ca="1" si="170"/>
        <v>0</v>
      </c>
      <c r="F1543" s="76"/>
      <c r="G1543" s="75" t="str">
        <f t="shared" ca="1" si="169"/>
        <v/>
      </c>
      <c r="H1543" s="75" t="str">
        <f t="shared" ca="1" si="173"/>
        <v/>
      </c>
      <c r="I1543" s="75" t="str">
        <f t="shared" ca="1" si="174"/>
        <v/>
      </c>
    </row>
    <row r="1544" spans="2:9" ht="15.75" thickBot="1" x14ac:dyDescent="0.3">
      <c r="B1544" s="72" t="str">
        <f t="shared" ca="1" si="171"/>
        <v/>
      </c>
      <c r="C1544" s="73" t="str">
        <f t="shared" ca="1" si="168"/>
        <v/>
      </c>
      <c r="D1544" s="76" t="str">
        <f t="shared" ca="1" si="172"/>
        <v/>
      </c>
      <c r="E1544" s="74">
        <f t="shared" ca="1" si="170"/>
        <v>0</v>
      </c>
      <c r="F1544" s="76"/>
      <c r="G1544" s="75" t="str">
        <f t="shared" ca="1" si="169"/>
        <v/>
      </c>
      <c r="H1544" s="75" t="str">
        <f t="shared" ca="1" si="173"/>
        <v/>
      </c>
      <c r="I1544" s="75" t="str">
        <f t="shared" ca="1" si="174"/>
        <v/>
      </c>
    </row>
    <row r="1545" spans="2:9" ht="15.75" thickBot="1" x14ac:dyDescent="0.3">
      <c r="B1545" s="72" t="str">
        <f t="shared" ca="1" si="171"/>
        <v/>
      </c>
      <c r="C1545" s="73" t="str">
        <f t="shared" ca="1" si="168"/>
        <v/>
      </c>
      <c r="D1545" s="76" t="str">
        <f t="shared" ca="1" si="172"/>
        <v/>
      </c>
      <c r="E1545" s="74">
        <f t="shared" ca="1" si="170"/>
        <v>0</v>
      </c>
      <c r="F1545" s="76"/>
      <c r="G1545" s="75" t="str">
        <f t="shared" ca="1" si="169"/>
        <v/>
      </c>
      <c r="H1545" s="75" t="str">
        <f t="shared" ca="1" si="173"/>
        <v/>
      </c>
      <c r="I1545" s="75" t="str">
        <f t="shared" ca="1" si="174"/>
        <v/>
      </c>
    </row>
    <row r="1546" spans="2:9" ht="15.75" thickBot="1" x14ac:dyDescent="0.3">
      <c r="B1546" s="72" t="str">
        <f t="shared" ca="1" si="171"/>
        <v/>
      </c>
      <c r="C1546" s="73" t="str">
        <f t="shared" ca="1" si="168"/>
        <v/>
      </c>
      <c r="D1546" s="76" t="str">
        <f t="shared" ca="1" si="172"/>
        <v/>
      </c>
      <c r="E1546" s="74">
        <f t="shared" ca="1" si="170"/>
        <v>0</v>
      </c>
      <c r="F1546" s="76"/>
      <c r="G1546" s="75" t="str">
        <f t="shared" ca="1" si="169"/>
        <v/>
      </c>
      <c r="H1546" s="75" t="str">
        <f t="shared" ca="1" si="173"/>
        <v/>
      </c>
      <c r="I1546" s="75" t="str">
        <f t="shared" ca="1" si="174"/>
        <v/>
      </c>
    </row>
    <row r="1547" spans="2:9" ht="15.75" thickBot="1" x14ac:dyDescent="0.3">
      <c r="B1547" s="72" t="str">
        <f t="shared" ca="1" si="171"/>
        <v/>
      </c>
      <c r="C1547" s="73" t="str">
        <f t="shared" ca="1" si="168"/>
        <v/>
      </c>
      <c r="D1547" s="76" t="str">
        <f t="shared" ca="1" si="172"/>
        <v/>
      </c>
      <c r="E1547" s="74">
        <f t="shared" ca="1" si="170"/>
        <v>0</v>
      </c>
      <c r="F1547" s="76"/>
      <c r="G1547" s="75" t="str">
        <f t="shared" ca="1" si="169"/>
        <v/>
      </c>
      <c r="H1547" s="75" t="str">
        <f t="shared" ca="1" si="173"/>
        <v/>
      </c>
      <c r="I1547" s="75" t="str">
        <f t="shared" ca="1" si="174"/>
        <v/>
      </c>
    </row>
    <row r="1548" spans="2:9" ht="15.75" thickBot="1" x14ac:dyDescent="0.3">
      <c r="B1548" s="72" t="str">
        <f t="shared" ca="1" si="171"/>
        <v/>
      </c>
      <c r="C1548" s="73" t="str">
        <f t="shared" ca="1" si="168"/>
        <v/>
      </c>
      <c r="D1548" s="76" t="str">
        <f t="shared" ca="1" si="172"/>
        <v/>
      </c>
      <c r="E1548" s="74">
        <f t="shared" ca="1" si="170"/>
        <v>0</v>
      </c>
      <c r="F1548" s="76"/>
      <c r="G1548" s="75" t="str">
        <f t="shared" ca="1" si="169"/>
        <v/>
      </c>
      <c r="H1548" s="75" t="str">
        <f t="shared" ca="1" si="173"/>
        <v/>
      </c>
      <c r="I1548" s="75" t="str">
        <f t="shared" ca="1" si="174"/>
        <v/>
      </c>
    </row>
    <row r="1549" spans="2:9" ht="15.75" thickBot="1" x14ac:dyDescent="0.3">
      <c r="B1549" s="72" t="str">
        <f t="shared" ca="1" si="171"/>
        <v/>
      </c>
      <c r="C1549" s="73" t="str">
        <f t="shared" ca="1" si="168"/>
        <v/>
      </c>
      <c r="D1549" s="76" t="str">
        <f t="shared" ca="1" si="172"/>
        <v/>
      </c>
      <c r="E1549" s="74">
        <f t="shared" ca="1" si="170"/>
        <v>0</v>
      </c>
      <c r="F1549" s="76"/>
      <c r="G1549" s="75" t="str">
        <f t="shared" ca="1" si="169"/>
        <v/>
      </c>
      <c r="H1549" s="75" t="str">
        <f t="shared" ca="1" si="173"/>
        <v/>
      </c>
      <c r="I1549" s="75" t="str">
        <f t="shared" ca="1" si="174"/>
        <v/>
      </c>
    </row>
    <row r="1550" spans="2:9" ht="15.75" thickBot="1" x14ac:dyDescent="0.3">
      <c r="B1550" s="72" t="str">
        <f t="shared" ca="1" si="171"/>
        <v/>
      </c>
      <c r="C1550" s="73" t="str">
        <f t="shared" ca="1" si="168"/>
        <v/>
      </c>
      <c r="D1550" s="76" t="str">
        <f t="shared" ca="1" si="172"/>
        <v/>
      </c>
      <c r="E1550" s="74">
        <f t="shared" ca="1" si="170"/>
        <v>0</v>
      </c>
      <c r="F1550" s="76"/>
      <c r="G1550" s="75" t="str">
        <f t="shared" ca="1" si="169"/>
        <v/>
      </c>
      <c r="H1550" s="75" t="str">
        <f t="shared" ca="1" si="173"/>
        <v/>
      </c>
      <c r="I1550" s="75" t="str">
        <f t="shared" ca="1" si="174"/>
        <v/>
      </c>
    </row>
    <row r="1551" spans="2:9" ht="15.75" thickBot="1" x14ac:dyDescent="0.3">
      <c r="B1551" s="72" t="str">
        <f t="shared" ca="1" si="171"/>
        <v/>
      </c>
      <c r="C1551" s="73" t="str">
        <f t="shared" ca="1" si="168"/>
        <v/>
      </c>
      <c r="D1551" s="76" t="str">
        <f t="shared" ca="1" si="172"/>
        <v/>
      </c>
      <c r="E1551" s="74">
        <f t="shared" ca="1" si="170"/>
        <v>0</v>
      </c>
      <c r="F1551" s="76"/>
      <c r="G1551" s="75" t="str">
        <f t="shared" ca="1" si="169"/>
        <v/>
      </c>
      <c r="H1551" s="75" t="str">
        <f t="shared" ca="1" si="173"/>
        <v/>
      </c>
      <c r="I1551" s="75" t="str">
        <f t="shared" ca="1" si="174"/>
        <v/>
      </c>
    </row>
    <row r="1552" spans="2:9" ht="15.75" thickBot="1" x14ac:dyDescent="0.3">
      <c r="B1552" s="72" t="str">
        <f t="shared" ca="1" si="171"/>
        <v/>
      </c>
      <c r="C1552" s="73" t="str">
        <f t="shared" ca="1" si="168"/>
        <v/>
      </c>
      <c r="D1552" s="76" t="str">
        <f t="shared" ca="1" si="172"/>
        <v/>
      </c>
      <c r="E1552" s="74">
        <f t="shared" ca="1" si="170"/>
        <v>0</v>
      </c>
      <c r="F1552" s="76"/>
      <c r="G1552" s="75" t="str">
        <f t="shared" ca="1" si="169"/>
        <v/>
      </c>
      <c r="H1552" s="75" t="str">
        <f t="shared" ca="1" si="173"/>
        <v/>
      </c>
      <c r="I1552" s="75" t="str">
        <f t="shared" ca="1" si="174"/>
        <v/>
      </c>
    </row>
    <row r="1553" spans="2:9" ht="15.75" thickBot="1" x14ac:dyDescent="0.3">
      <c r="B1553" s="72" t="str">
        <f t="shared" ca="1" si="171"/>
        <v/>
      </c>
      <c r="C1553" s="73" t="str">
        <f t="shared" ca="1" si="168"/>
        <v/>
      </c>
      <c r="D1553" s="76" t="str">
        <f t="shared" ca="1" si="172"/>
        <v/>
      </c>
      <c r="E1553" s="74">
        <f t="shared" ca="1" si="170"/>
        <v>0</v>
      </c>
      <c r="F1553" s="76"/>
      <c r="G1553" s="75" t="str">
        <f t="shared" ca="1" si="169"/>
        <v/>
      </c>
      <c r="H1553" s="75" t="str">
        <f t="shared" ca="1" si="173"/>
        <v/>
      </c>
      <c r="I1553" s="75" t="str">
        <f t="shared" ca="1" si="174"/>
        <v/>
      </c>
    </row>
    <row r="1554" spans="2:9" ht="15.75" thickBot="1" x14ac:dyDescent="0.3">
      <c r="B1554" s="72" t="str">
        <f t="shared" ca="1" si="171"/>
        <v/>
      </c>
      <c r="C1554" s="73" t="str">
        <f t="shared" ca="1" si="168"/>
        <v/>
      </c>
      <c r="D1554" s="76" t="str">
        <f t="shared" ca="1" si="172"/>
        <v/>
      </c>
      <c r="E1554" s="74">
        <f t="shared" ca="1" si="170"/>
        <v>0</v>
      </c>
      <c r="F1554" s="76"/>
      <c r="G1554" s="75" t="str">
        <f t="shared" ca="1" si="169"/>
        <v/>
      </c>
      <c r="H1554" s="75" t="str">
        <f t="shared" ca="1" si="173"/>
        <v/>
      </c>
      <c r="I1554" s="75" t="str">
        <f t="shared" ca="1" si="174"/>
        <v/>
      </c>
    </row>
    <row r="1555" spans="2:9" ht="15.75" thickBot="1" x14ac:dyDescent="0.3">
      <c r="B1555" s="72" t="str">
        <f t="shared" ca="1" si="171"/>
        <v/>
      </c>
      <c r="C1555" s="73" t="str">
        <f t="shared" ca="1" si="168"/>
        <v/>
      </c>
      <c r="D1555" s="76" t="str">
        <f t="shared" ca="1" si="172"/>
        <v/>
      </c>
      <c r="E1555" s="74">
        <f t="shared" ca="1" si="170"/>
        <v>0</v>
      </c>
      <c r="F1555" s="76"/>
      <c r="G1555" s="75" t="str">
        <f t="shared" ca="1" si="169"/>
        <v/>
      </c>
      <c r="H1555" s="75" t="str">
        <f t="shared" ca="1" si="173"/>
        <v/>
      </c>
      <c r="I1555" s="75" t="str">
        <f t="shared" ca="1" si="174"/>
        <v/>
      </c>
    </row>
    <row r="1556" spans="2:9" ht="15.75" thickBot="1" x14ac:dyDescent="0.3">
      <c r="B1556" s="72" t="str">
        <f t="shared" ca="1" si="171"/>
        <v/>
      </c>
      <c r="C1556" s="73" t="str">
        <f t="shared" ca="1" si="168"/>
        <v/>
      </c>
      <c r="D1556" s="76" t="str">
        <f t="shared" ca="1" si="172"/>
        <v/>
      </c>
      <c r="E1556" s="74">
        <f t="shared" ca="1" si="170"/>
        <v>0</v>
      </c>
      <c r="F1556" s="76"/>
      <c r="G1556" s="75" t="str">
        <f t="shared" ca="1" si="169"/>
        <v/>
      </c>
      <c r="H1556" s="75" t="str">
        <f t="shared" ca="1" si="173"/>
        <v/>
      </c>
      <c r="I1556" s="75" t="str">
        <f t="shared" ca="1" si="174"/>
        <v/>
      </c>
    </row>
    <row r="1557" spans="2:9" ht="15.75" thickBot="1" x14ac:dyDescent="0.3">
      <c r="B1557" s="72" t="str">
        <f t="shared" ca="1" si="171"/>
        <v/>
      </c>
      <c r="C1557" s="73" t="str">
        <f t="shared" ca="1" si="168"/>
        <v/>
      </c>
      <c r="D1557" s="76" t="str">
        <f t="shared" ca="1" si="172"/>
        <v/>
      </c>
      <c r="E1557" s="74">
        <f t="shared" ca="1" si="170"/>
        <v>0</v>
      </c>
      <c r="F1557" s="76"/>
      <c r="G1557" s="75" t="str">
        <f t="shared" ca="1" si="169"/>
        <v/>
      </c>
      <c r="H1557" s="75" t="str">
        <f t="shared" ca="1" si="173"/>
        <v/>
      </c>
      <c r="I1557" s="75" t="str">
        <f t="shared" ca="1" si="174"/>
        <v/>
      </c>
    </row>
    <row r="1558" spans="2:9" ht="15.75" thickBot="1" x14ac:dyDescent="0.3">
      <c r="B1558" s="72" t="str">
        <f t="shared" ca="1" si="171"/>
        <v/>
      </c>
      <c r="C1558" s="73" t="str">
        <f t="shared" ca="1" si="168"/>
        <v/>
      </c>
      <c r="D1558" s="76" t="str">
        <f t="shared" ca="1" si="172"/>
        <v/>
      </c>
      <c r="E1558" s="74">
        <f t="shared" ca="1" si="170"/>
        <v>0</v>
      </c>
      <c r="F1558" s="76"/>
      <c r="G1558" s="75" t="str">
        <f t="shared" ca="1" si="169"/>
        <v/>
      </c>
      <c r="H1558" s="75" t="str">
        <f t="shared" ca="1" si="173"/>
        <v/>
      </c>
      <c r="I1558" s="75" t="str">
        <f t="shared" ca="1" si="174"/>
        <v/>
      </c>
    </row>
    <row r="1559" spans="2:9" ht="15.75" thickBot="1" x14ac:dyDescent="0.3">
      <c r="B1559" s="72" t="str">
        <f t="shared" ca="1" si="171"/>
        <v/>
      </c>
      <c r="C1559" s="73" t="str">
        <f t="shared" ca="1" si="168"/>
        <v/>
      </c>
      <c r="D1559" s="76" t="str">
        <f t="shared" ca="1" si="172"/>
        <v/>
      </c>
      <c r="E1559" s="74">
        <f t="shared" ca="1" si="170"/>
        <v>0</v>
      </c>
      <c r="F1559" s="76"/>
      <c r="G1559" s="75" t="str">
        <f t="shared" ca="1" si="169"/>
        <v/>
      </c>
      <c r="H1559" s="75" t="str">
        <f t="shared" ca="1" si="173"/>
        <v/>
      </c>
      <c r="I1559" s="75" t="str">
        <f t="shared" ca="1" si="174"/>
        <v/>
      </c>
    </row>
    <row r="1560" spans="2:9" ht="15.75" thickBot="1" x14ac:dyDescent="0.3">
      <c r="B1560" s="72" t="str">
        <f t="shared" ca="1" si="171"/>
        <v/>
      </c>
      <c r="C1560" s="73" t="str">
        <f t="shared" ref="C1560:C1623" ca="1" si="175">IF($E$10="End of the Period",IF(B1560="","",IF(OR(payment_frequency="Weekly",payment_frequency="Bi-weekly",payment_frequency="Semi-monthly"),first_payment_date+B1560*VLOOKUP(payment_frequency,periodic_table,2,0),EDATE(first_payment_date,B1560*VLOOKUP(payment_frequency,periodic_table,2,0)))),IF(B1560="","",IF(OR(payment_frequency="Weekly",payment_frequency="Bi-weekly",payment_frequency="Semi-monthly"),first_payment_date+(B1560-1)*VLOOKUP(payment_frequency,periodic_table,2,0),EDATE(first_payment_date,(B1560-1)*VLOOKUP(payment_frequency,periodic_table,2,0)))))</f>
        <v/>
      </c>
      <c r="D1560" s="76" t="str">
        <f t="shared" ca="1" si="172"/>
        <v/>
      </c>
      <c r="E1560" s="74">
        <f t="shared" ca="1" si="170"/>
        <v>0</v>
      </c>
      <c r="F1560" s="76"/>
      <c r="G1560" s="75" t="str">
        <f t="shared" ref="G1560:G1623" ca="1" si="176">IF(AND(payment_type=1,B1560=1),0,IF(B1560="","",I1559*rate))</f>
        <v/>
      </c>
      <c r="H1560" s="75" t="str">
        <f t="shared" ca="1" si="173"/>
        <v/>
      </c>
      <c r="I1560" s="75" t="str">
        <f t="shared" ca="1" si="174"/>
        <v/>
      </c>
    </row>
    <row r="1561" spans="2:9" ht="15.75" thickBot="1" x14ac:dyDescent="0.3">
      <c r="B1561" s="72" t="str">
        <f t="shared" ca="1" si="171"/>
        <v/>
      </c>
      <c r="C1561" s="73" t="str">
        <f t="shared" ca="1" si="175"/>
        <v/>
      </c>
      <c r="D1561" s="76" t="str">
        <f t="shared" ca="1" si="172"/>
        <v/>
      </c>
      <c r="E1561" s="74">
        <f t="shared" ca="1" si="170"/>
        <v>0</v>
      </c>
      <c r="F1561" s="76"/>
      <c r="G1561" s="75" t="str">
        <f t="shared" ca="1" si="176"/>
        <v/>
      </c>
      <c r="H1561" s="75" t="str">
        <f t="shared" ca="1" si="173"/>
        <v/>
      </c>
      <c r="I1561" s="75" t="str">
        <f t="shared" ca="1" si="174"/>
        <v/>
      </c>
    </row>
    <row r="1562" spans="2:9" ht="15.75" thickBot="1" x14ac:dyDescent="0.3">
      <c r="B1562" s="72" t="str">
        <f t="shared" ca="1" si="171"/>
        <v/>
      </c>
      <c r="C1562" s="73" t="str">
        <f t="shared" ca="1" si="175"/>
        <v/>
      </c>
      <c r="D1562" s="76" t="str">
        <f t="shared" ca="1" si="172"/>
        <v/>
      </c>
      <c r="E1562" s="74">
        <f t="shared" ca="1" si="170"/>
        <v>0</v>
      </c>
      <c r="F1562" s="76"/>
      <c r="G1562" s="75" t="str">
        <f t="shared" ca="1" si="176"/>
        <v/>
      </c>
      <c r="H1562" s="75" t="str">
        <f t="shared" ca="1" si="173"/>
        <v/>
      </c>
      <c r="I1562" s="75" t="str">
        <f t="shared" ca="1" si="174"/>
        <v/>
      </c>
    </row>
    <row r="1563" spans="2:9" ht="15.75" thickBot="1" x14ac:dyDescent="0.3">
      <c r="B1563" s="72" t="str">
        <f t="shared" ca="1" si="171"/>
        <v/>
      </c>
      <c r="C1563" s="73" t="str">
        <f t="shared" ca="1" si="175"/>
        <v/>
      </c>
      <c r="D1563" s="76" t="str">
        <f t="shared" ca="1" si="172"/>
        <v/>
      </c>
      <c r="E1563" s="74">
        <f t="shared" ca="1" si="170"/>
        <v>0</v>
      </c>
      <c r="F1563" s="76"/>
      <c r="G1563" s="75" t="str">
        <f t="shared" ca="1" si="176"/>
        <v/>
      </c>
      <c r="H1563" s="75" t="str">
        <f t="shared" ca="1" si="173"/>
        <v/>
      </c>
      <c r="I1563" s="75" t="str">
        <f t="shared" ca="1" si="174"/>
        <v/>
      </c>
    </row>
    <row r="1564" spans="2:9" ht="15.75" thickBot="1" x14ac:dyDescent="0.3">
      <c r="B1564" s="72" t="str">
        <f t="shared" ca="1" si="171"/>
        <v/>
      </c>
      <c r="C1564" s="73" t="str">
        <f t="shared" ca="1" si="175"/>
        <v/>
      </c>
      <c r="D1564" s="76" t="str">
        <f t="shared" ca="1" si="172"/>
        <v/>
      </c>
      <c r="E1564" s="74">
        <f t="shared" ca="1" si="170"/>
        <v>0</v>
      </c>
      <c r="F1564" s="76"/>
      <c r="G1564" s="75" t="str">
        <f t="shared" ca="1" si="176"/>
        <v/>
      </c>
      <c r="H1564" s="75" t="str">
        <f t="shared" ca="1" si="173"/>
        <v/>
      </c>
      <c r="I1564" s="75" t="str">
        <f t="shared" ca="1" si="174"/>
        <v/>
      </c>
    </row>
    <row r="1565" spans="2:9" ht="15.75" thickBot="1" x14ac:dyDescent="0.3">
      <c r="B1565" s="72" t="str">
        <f t="shared" ca="1" si="171"/>
        <v/>
      </c>
      <c r="C1565" s="73" t="str">
        <f t="shared" ca="1" si="175"/>
        <v/>
      </c>
      <c r="D1565" s="76" t="str">
        <f t="shared" ca="1" si="172"/>
        <v/>
      </c>
      <c r="E1565" s="74">
        <f t="shared" ca="1" si="170"/>
        <v>0</v>
      </c>
      <c r="F1565" s="76"/>
      <c r="G1565" s="75" t="str">
        <f t="shared" ca="1" si="176"/>
        <v/>
      </c>
      <c r="H1565" s="75" t="str">
        <f t="shared" ca="1" si="173"/>
        <v/>
      </c>
      <c r="I1565" s="75" t="str">
        <f t="shared" ca="1" si="174"/>
        <v/>
      </c>
    </row>
    <row r="1566" spans="2:9" ht="15.75" thickBot="1" x14ac:dyDescent="0.3">
      <c r="B1566" s="72" t="str">
        <f t="shared" ca="1" si="171"/>
        <v/>
      </c>
      <c r="C1566" s="73" t="str">
        <f t="shared" ca="1" si="175"/>
        <v/>
      </c>
      <c r="D1566" s="76" t="str">
        <f t="shared" ca="1" si="172"/>
        <v/>
      </c>
      <c r="E1566" s="74">
        <f t="shared" ca="1" si="170"/>
        <v>0</v>
      </c>
      <c r="F1566" s="76"/>
      <c r="G1566" s="75" t="str">
        <f t="shared" ca="1" si="176"/>
        <v/>
      </c>
      <c r="H1566" s="75" t="str">
        <f t="shared" ca="1" si="173"/>
        <v/>
      </c>
      <c r="I1566" s="75" t="str">
        <f t="shared" ca="1" si="174"/>
        <v/>
      </c>
    </row>
    <row r="1567" spans="2:9" ht="15.75" thickBot="1" x14ac:dyDescent="0.3">
      <c r="B1567" s="72" t="str">
        <f t="shared" ca="1" si="171"/>
        <v/>
      </c>
      <c r="C1567" s="73" t="str">
        <f t="shared" ca="1" si="175"/>
        <v/>
      </c>
      <c r="D1567" s="76" t="str">
        <f t="shared" ca="1" si="172"/>
        <v/>
      </c>
      <c r="E1567" s="74">
        <f t="shared" ca="1" si="170"/>
        <v>0</v>
      </c>
      <c r="F1567" s="76"/>
      <c r="G1567" s="75" t="str">
        <f t="shared" ca="1" si="176"/>
        <v/>
      </c>
      <c r="H1567" s="75" t="str">
        <f t="shared" ca="1" si="173"/>
        <v/>
      </c>
      <c r="I1567" s="75" t="str">
        <f t="shared" ca="1" si="174"/>
        <v/>
      </c>
    </row>
    <row r="1568" spans="2:9" ht="15.75" thickBot="1" x14ac:dyDescent="0.3">
      <c r="B1568" s="72" t="str">
        <f t="shared" ca="1" si="171"/>
        <v/>
      </c>
      <c r="C1568" s="73" t="str">
        <f t="shared" ca="1" si="175"/>
        <v/>
      </c>
      <c r="D1568" s="76" t="str">
        <f t="shared" ca="1" si="172"/>
        <v/>
      </c>
      <c r="E1568" s="74">
        <f t="shared" ca="1" si="170"/>
        <v>0</v>
      </c>
      <c r="F1568" s="76"/>
      <c r="G1568" s="75" t="str">
        <f t="shared" ca="1" si="176"/>
        <v/>
      </c>
      <c r="H1568" s="75" t="str">
        <f t="shared" ca="1" si="173"/>
        <v/>
      </c>
      <c r="I1568" s="75" t="str">
        <f t="shared" ca="1" si="174"/>
        <v/>
      </c>
    </row>
    <row r="1569" spans="2:9" ht="15.75" thickBot="1" x14ac:dyDescent="0.3">
      <c r="B1569" s="72" t="str">
        <f t="shared" ca="1" si="171"/>
        <v/>
      </c>
      <c r="C1569" s="73" t="str">
        <f t="shared" ca="1" si="175"/>
        <v/>
      </c>
      <c r="D1569" s="76" t="str">
        <f t="shared" ca="1" si="172"/>
        <v/>
      </c>
      <c r="E1569" s="74">
        <f t="shared" ca="1" si="170"/>
        <v>0</v>
      </c>
      <c r="F1569" s="76"/>
      <c r="G1569" s="75" t="str">
        <f t="shared" ca="1" si="176"/>
        <v/>
      </c>
      <c r="H1569" s="75" t="str">
        <f t="shared" ca="1" si="173"/>
        <v/>
      </c>
      <c r="I1569" s="75" t="str">
        <f t="shared" ca="1" si="174"/>
        <v/>
      </c>
    </row>
    <row r="1570" spans="2:9" ht="15.75" thickBot="1" x14ac:dyDescent="0.3">
      <c r="B1570" s="72" t="str">
        <f t="shared" ca="1" si="171"/>
        <v/>
      </c>
      <c r="C1570" s="73" t="str">
        <f t="shared" ca="1" si="175"/>
        <v/>
      </c>
      <c r="D1570" s="76" t="str">
        <f t="shared" ca="1" si="172"/>
        <v/>
      </c>
      <c r="E1570" s="74">
        <f t="shared" ca="1" si="170"/>
        <v>0</v>
      </c>
      <c r="F1570" s="76"/>
      <c r="G1570" s="75" t="str">
        <f t="shared" ca="1" si="176"/>
        <v/>
      </c>
      <c r="H1570" s="75" t="str">
        <f t="shared" ca="1" si="173"/>
        <v/>
      </c>
      <c r="I1570" s="75" t="str">
        <f t="shared" ca="1" si="174"/>
        <v/>
      </c>
    </row>
    <row r="1571" spans="2:9" ht="15.75" thickBot="1" x14ac:dyDescent="0.3">
      <c r="B1571" s="72" t="str">
        <f t="shared" ca="1" si="171"/>
        <v/>
      </c>
      <c r="C1571" s="73" t="str">
        <f t="shared" ca="1" si="175"/>
        <v/>
      </c>
      <c r="D1571" s="76" t="str">
        <f t="shared" ca="1" si="172"/>
        <v/>
      </c>
      <c r="E1571" s="74">
        <f t="shared" ca="1" si="170"/>
        <v>0</v>
      </c>
      <c r="F1571" s="76"/>
      <c r="G1571" s="75" t="str">
        <f t="shared" ca="1" si="176"/>
        <v/>
      </c>
      <c r="H1571" s="75" t="str">
        <f t="shared" ca="1" si="173"/>
        <v/>
      </c>
      <c r="I1571" s="75" t="str">
        <f t="shared" ca="1" si="174"/>
        <v/>
      </c>
    </row>
    <row r="1572" spans="2:9" ht="15.75" thickBot="1" x14ac:dyDescent="0.3">
      <c r="B1572" s="72" t="str">
        <f t="shared" ca="1" si="171"/>
        <v/>
      </c>
      <c r="C1572" s="73" t="str">
        <f t="shared" ca="1" si="175"/>
        <v/>
      </c>
      <c r="D1572" s="76" t="str">
        <f t="shared" ca="1" si="172"/>
        <v/>
      </c>
      <c r="E1572" s="74">
        <f t="shared" ref="E1572:E1635" ca="1" si="177">IFERROR(IF(I1571-D1572&lt;$E$13,0,IF(B1572=$I$17,$E$13,IF(B1572&lt;$I$17,0,IF(MOD(B1572-$I$17,$E$18)=0,$E$13,0)))),0)</f>
        <v>0</v>
      </c>
      <c r="F1572" s="76"/>
      <c r="G1572" s="75" t="str">
        <f t="shared" ca="1" si="176"/>
        <v/>
      </c>
      <c r="H1572" s="75" t="str">
        <f t="shared" ca="1" si="173"/>
        <v/>
      </c>
      <c r="I1572" s="75" t="str">
        <f t="shared" ca="1" si="174"/>
        <v/>
      </c>
    </row>
    <row r="1573" spans="2:9" ht="15.75" thickBot="1" x14ac:dyDescent="0.3">
      <c r="B1573" s="72" t="str">
        <f t="shared" ca="1" si="171"/>
        <v/>
      </c>
      <c r="C1573" s="73" t="str">
        <f t="shared" ca="1" si="175"/>
        <v/>
      </c>
      <c r="D1573" s="76" t="str">
        <f t="shared" ca="1" si="172"/>
        <v/>
      </c>
      <c r="E1573" s="74">
        <f t="shared" ca="1" si="177"/>
        <v>0</v>
      </c>
      <c r="F1573" s="76"/>
      <c r="G1573" s="75" t="str">
        <f t="shared" ca="1" si="176"/>
        <v/>
      </c>
      <c r="H1573" s="75" t="str">
        <f t="shared" ca="1" si="173"/>
        <v/>
      </c>
      <c r="I1573" s="75" t="str">
        <f t="shared" ca="1" si="174"/>
        <v/>
      </c>
    </row>
    <row r="1574" spans="2:9" ht="15.75" thickBot="1" x14ac:dyDescent="0.3">
      <c r="B1574" s="72" t="str">
        <f t="shared" ca="1" si="171"/>
        <v/>
      </c>
      <c r="C1574" s="73" t="str">
        <f t="shared" ca="1" si="175"/>
        <v/>
      </c>
      <c r="D1574" s="76" t="str">
        <f t="shared" ca="1" si="172"/>
        <v/>
      </c>
      <c r="E1574" s="74">
        <f t="shared" ca="1" si="177"/>
        <v>0</v>
      </c>
      <c r="F1574" s="76"/>
      <c r="G1574" s="75" t="str">
        <f t="shared" ca="1" si="176"/>
        <v/>
      </c>
      <c r="H1574" s="75" t="str">
        <f t="shared" ca="1" si="173"/>
        <v/>
      </c>
      <c r="I1574" s="75" t="str">
        <f t="shared" ca="1" si="174"/>
        <v/>
      </c>
    </row>
    <row r="1575" spans="2:9" ht="15.75" thickBot="1" x14ac:dyDescent="0.3">
      <c r="B1575" s="72" t="str">
        <f t="shared" ca="1" si="171"/>
        <v/>
      </c>
      <c r="C1575" s="73" t="str">
        <f t="shared" ca="1" si="175"/>
        <v/>
      </c>
      <c r="D1575" s="76" t="str">
        <f t="shared" ca="1" si="172"/>
        <v/>
      </c>
      <c r="E1575" s="74">
        <f t="shared" ca="1" si="177"/>
        <v>0</v>
      </c>
      <c r="F1575" s="76"/>
      <c r="G1575" s="75" t="str">
        <f t="shared" ca="1" si="176"/>
        <v/>
      </c>
      <c r="H1575" s="75" t="str">
        <f t="shared" ca="1" si="173"/>
        <v/>
      </c>
      <c r="I1575" s="75" t="str">
        <f t="shared" ca="1" si="174"/>
        <v/>
      </c>
    </row>
    <row r="1576" spans="2:9" ht="15.75" thickBot="1" x14ac:dyDescent="0.3">
      <c r="B1576" s="72" t="str">
        <f t="shared" ca="1" si="171"/>
        <v/>
      </c>
      <c r="C1576" s="73" t="str">
        <f t="shared" ca="1" si="175"/>
        <v/>
      </c>
      <c r="D1576" s="76" t="str">
        <f t="shared" ca="1" si="172"/>
        <v/>
      </c>
      <c r="E1576" s="74">
        <f t="shared" ca="1" si="177"/>
        <v>0</v>
      </c>
      <c r="F1576" s="76"/>
      <c r="G1576" s="75" t="str">
        <f t="shared" ca="1" si="176"/>
        <v/>
      </c>
      <c r="H1576" s="75" t="str">
        <f t="shared" ca="1" si="173"/>
        <v/>
      </c>
      <c r="I1576" s="75" t="str">
        <f t="shared" ca="1" si="174"/>
        <v/>
      </c>
    </row>
    <row r="1577" spans="2:9" ht="15.75" thickBot="1" x14ac:dyDescent="0.3">
      <c r="B1577" s="72" t="str">
        <f t="shared" ref="B1577:B1633" ca="1" si="178">IFERROR(IF(I1576&lt;=0,"",B1576+1),"")</f>
        <v/>
      </c>
      <c r="C1577" s="73" t="str">
        <f t="shared" ca="1" si="175"/>
        <v/>
      </c>
      <c r="D1577" s="76" t="str">
        <f t="shared" ref="D1577:D1633" ca="1" si="179">IF(B1577="","",IF(I1576&lt;payment,I1576*(1+rate),payment))</f>
        <v/>
      </c>
      <c r="E1577" s="74">
        <f t="shared" ca="1" si="177"/>
        <v>0</v>
      </c>
      <c r="F1577" s="76"/>
      <c r="G1577" s="75" t="str">
        <f t="shared" ca="1" si="176"/>
        <v/>
      </c>
      <c r="H1577" s="75" t="str">
        <f t="shared" ref="H1577:H1633" ca="1" si="180">IF(B1577="","",D1577-G1577+E1577+F1577)</f>
        <v/>
      </c>
      <c r="I1577" s="75" t="str">
        <f t="shared" ref="I1577:I1633" ca="1" si="181">IFERROR(IF(H1577&lt;=0,"",I1576-H1577),"")</f>
        <v/>
      </c>
    </row>
    <row r="1578" spans="2:9" ht="15.75" thickBot="1" x14ac:dyDescent="0.3">
      <c r="B1578" s="72" t="str">
        <f t="shared" ca="1" si="178"/>
        <v/>
      </c>
      <c r="C1578" s="73" t="str">
        <f t="shared" ca="1" si="175"/>
        <v/>
      </c>
      <c r="D1578" s="76" t="str">
        <f t="shared" ca="1" si="179"/>
        <v/>
      </c>
      <c r="E1578" s="74">
        <f t="shared" ca="1" si="177"/>
        <v>0</v>
      </c>
      <c r="F1578" s="76"/>
      <c r="G1578" s="75" t="str">
        <f t="shared" ca="1" si="176"/>
        <v/>
      </c>
      <c r="H1578" s="75" t="str">
        <f t="shared" ca="1" si="180"/>
        <v/>
      </c>
      <c r="I1578" s="75" t="str">
        <f t="shared" ca="1" si="181"/>
        <v/>
      </c>
    </row>
    <row r="1579" spans="2:9" ht="15.75" thickBot="1" x14ac:dyDescent="0.3">
      <c r="B1579" s="72" t="str">
        <f t="shared" ca="1" si="178"/>
        <v/>
      </c>
      <c r="C1579" s="73" t="str">
        <f t="shared" ca="1" si="175"/>
        <v/>
      </c>
      <c r="D1579" s="76" t="str">
        <f t="shared" ca="1" si="179"/>
        <v/>
      </c>
      <c r="E1579" s="74">
        <f t="shared" ca="1" si="177"/>
        <v>0</v>
      </c>
      <c r="F1579" s="76"/>
      <c r="G1579" s="75" t="str">
        <f t="shared" ca="1" si="176"/>
        <v/>
      </c>
      <c r="H1579" s="75" t="str">
        <f t="shared" ca="1" si="180"/>
        <v/>
      </c>
      <c r="I1579" s="75" t="str">
        <f t="shared" ca="1" si="181"/>
        <v/>
      </c>
    </row>
    <row r="1580" spans="2:9" ht="15.75" thickBot="1" x14ac:dyDescent="0.3">
      <c r="B1580" s="72" t="str">
        <f t="shared" ca="1" si="178"/>
        <v/>
      </c>
      <c r="C1580" s="73" t="str">
        <f t="shared" ca="1" si="175"/>
        <v/>
      </c>
      <c r="D1580" s="76" t="str">
        <f t="shared" ca="1" si="179"/>
        <v/>
      </c>
      <c r="E1580" s="74">
        <f t="shared" ca="1" si="177"/>
        <v>0</v>
      </c>
      <c r="F1580" s="76"/>
      <c r="G1580" s="75" t="str">
        <f t="shared" ca="1" si="176"/>
        <v/>
      </c>
      <c r="H1580" s="75" t="str">
        <f t="shared" ca="1" si="180"/>
        <v/>
      </c>
      <c r="I1580" s="75" t="str">
        <f t="shared" ca="1" si="181"/>
        <v/>
      </c>
    </row>
    <row r="1581" spans="2:9" ht="15.75" thickBot="1" x14ac:dyDescent="0.3">
      <c r="B1581" s="72" t="str">
        <f t="shared" ca="1" si="178"/>
        <v/>
      </c>
      <c r="C1581" s="73" t="str">
        <f t="shared" ca="1" si="175"/>
        <v/>
      </c>
      <c r="D1581" s="76" t="str">
        <f t="shared" ca="1" si="179"/>
        <v/>
      </c>
      <c r="E1581" s="74">
        <f t="shared" ca="1" si="177"/>
        <v>0</v>
      </c>
      <c r="F1581" s="76"/>
      <c r="G1581" s="75" t="str">
        <f t="shared" ca="1" si="176"/>
        <v/>
      </c>
      <c r="H1581" s="75" t="str">
        <f t="shared" ca="1" si="180"/>
        <v/>
      </c>
      <c r="I1581" s="75" t="str">
        <f t="shared" ca="1" si="181"/>
        <v/>
      </c>
    </row>
    <row r="1582" spans="2:9" ht="15.75" thickBot="1" x14ac:dyDescent="0.3">
      <c r="B1582" s="72" t="str">
        <f t="shared" ca="1" si="178"/>
        <v/>
      </c>
      <c r="C1582" s="73" t="str">
        <f t="shared" ca="1" si="175"/>
        <v/>
      </c>
      <c r="D1582" s="76" t="str">
        <f t="shared" ca="1" si="179"/>
        <v/>
      </c>
      <c r="E1582" s="74">
        <f t="shared" ca="1" si="177"/>
        <v>0</v>
      </c>
      <c r="F1582" s="76"/>
      <c r="G1582" s="75" t="str">
        <f t="shared" ca="1" si="176"/>
        <v/>
      </c>
      <c r="H1582" s="75" t="str">
        <f t="shared" ca="1" si="180"/>
        <v/>
      </c>
      <c r="I1582" s="75" t="str">
        <f t="shared" ca="1" si="181"/>
        <v/>
      </c>
    </row>
    <row r="1583" spans="2:9" ht="15.75" thickBot="1" x14ac:dyDescent="0.3">
      <c r="B1583" s="72" t="str">
        <f t="shared" ca="1" si="178"/>
        <v/>
      </c>
      <c r="C1583" s="73" t="str">
        <f t="shared" ca="1" si="175"/>
        <v/>
      </c>
      <c r="D1583" s="76" t="str">
        <f t="shared" ca="1" si="179"/>
        <v/>
      </c>
      <c r="E1583" s="74">
        <f t="shared" ca="1" si="177"/>
        <v>0</v>
      </c>
      <c r="F1583" s="76"/>
      <c r="G1583" s="75" t="str">
        <f t="shared" ca="1" si="176"/>
        <v/>
      </c>
      <c r="H1583" s="75" t="str">
        <f t="shared" ca="1" si="180"/>
        <v/>
      </c>
      <c r="I1583" s="75" t="str">
        <f t="shared" ca="1" si="181"/>
        <v/>
      </c>
    </row>
    <row r="1584" spans="2:9" ht="15.75" thickBot="1" x14ac:dyDescent="0.3">
      <c r="B1584" s="72" t="str">
        <f t="shared" ca="1" si="178"/>
        <v/>
      </c>
      <c r="C1584" s="73" t="str">
        <f t="shared" ca="1" si="175"/>
        <v/>
      </c>
      <c r="D1584" s="76" t="str">
        <f t="shared" ca="1" si="179"/>
        <v/>
      </c>
      <c r="E1584" s="74">
        <f t="shared" ca="1" si="177"/>
        <v>0</v>
      </c>
      <c r="F1584" s="76"/>
      <c r="G1584" s="75" t="str">
        <f t="shared" ca="1" si="176"/>
        <v/>
      </c>
      <c r="H1584" s="75" t="str">
        <f t="shared" ca="1" si="180"/>
        <v/>
      </c>
      <c r="I1584" s="75" t="str">
        <f t="shared" ca="1" si="181"/>
        <v/>
      </c>
    </row>
    <row r="1585" spans="2:9" ht="15.75" thickBot="1" x14ac:dyDescent="0.3">
      <c r="B1585" s="72" t="str">
        <f t="shared" ca="1" si="178"/>
        <v/>
      </c>
      <c r="C1585" s="73" t="str">
        <f t="shared" ca="1" si="175"/>
        <v/>
      </c>
      <c r="D1585" s="76" t="str">
        <f t="shared" ca="1" si="179"/>
        <v/>
      </c>
      <c r="E1585" s="74">
        <f t="shared" ca="1" si="177"/>
        <v>0</v>
      </c>
      <c r="F1585" s="76"/>
      <c r="G1585" s="75" t="str">
        <f t="shared" ca="1" si="176"/>
        <v/>
      </c>
      <c r="H1585" s="75" t="str">
        <f t="shared" ca="1" si="180"/>
        <v/>
      </c>
      <c r="I1585" s="75" t="str">
        <f t="shared" ca="1" si="181"/>
        <v/>
      </c>
    </row>
    <row r="1586" spans="2:9" ht="15.75" thickBot="1" x14ac:dyDescent="0.3">
      <c r="B1586" s="72" t="str">
        <f t="shared" ca="1" si="178"/>
        <v/>
      </c>
      <c r="C1586" s="73" t="str">
        <f t="shared" ca="1" si="175"/>
        <v/>
      </c>
      <c r="D1586" s="76" t="str">
        <f t="shared" ca="1" si="179"/>
        <v/>
      </c>
      <c r="E1586" s="74">
        <f t="shared" ca="1" si="177"/>
        <v>0</v>
      </c>
      <c r="F1586" s="76"/>
      <c r="G1586" s="75" t="str">
        <f t="shared" ca="1" si="176"/>
        <v/>
      </c>
      <c r="H1586" s="75" t="str">
        <f t="shared" ca="1" si="180"/>
        <v/>
      </c>
      <c r="I1586" s="75" t="str">
        <f t="shared" ca="1" si="181"/>
        <v/>
      </c>
    </row>
    <row r="1587" spans="2:9" ht="15.75" thickBot="1" x14ac:dyDescent="0.3">
      <c r="B1587" s="72" t="str">
        <f t="shared" ca="1" si="178"/>
        <v/>
      </c>
      <c r="C1587" s="73" t="str">
        <f t="shared" ca="1" si="175"/>
        <v/>
      </c>
      <c r="D1587" s="76" t="str">
        <f t="shared" ca="1" si="179"/>
        <v/>
      </c>
      <c r="E1587" s="74">
        <f t="shared" ca="1" si="177"/>
        <v>0</v>
      </c>
      <c r="F1587" s="76"/>
      <c r="G1587" s="75" t="str">
        <f t="shared" ca="1" si="176"/>
        <v/>
      </c>
      <c r="H1587" s="75" t="str">
        <f t="shared" ca="1" si="180"/>
        <v/>
      </c>
      <c r="I1587" s="75" t="str">
        <f t="shared" ca="1" si="181"/>
        <v/>
      </c>
    </row>
    <row r="1588" spans="2:9" ht="15.75" thickBot="1" x14ac:dyDescent="0.3">
      <c r="B1588" s="72" t="str">
        <f t="shared" ca="1" si="178"/>
        <v/>
      </c>
      <c r="C1588" s="73" t="str">
        <f t="shared" ca="1" si="175"/>
        <v/>
      </c>
      <c r="D1588" s="76" t="str">
        <f t="shared" ca="1" si="179"/>
        <v/>
      </c>
      <c r="E1588" s="74">
        <f t="shared" ca="1" si="177"/>
        <v>0</v>
      </c>
      <c r="F1588" s="76"/>
      <c r="G1588" s="75" t="str">
        <f t="shared" ca="1" si="176"/>
        <v/>
      </c>
      <c r="H1588" s="75" t="str">
        <f t="shared" ca="1" si="180"/>
        <v/>
      </c>
      <c r="I1588" s="75" t="str">
        <f t="shared" ca="1" si="181"/>
        <v/>
      </c>
    </row>
    <row r="1589" spans="2:9" ht="15.75" thickBot="1" x14ac:dyDescent="0.3">
      <c r="B1589" s="72" t="str">
        <f t="shared" ca="1" si="178"/>
        <v/>
      </c>
      <c r="C1589" s="73" t="str">
        <f t="shared" ca="1" si="175"/>
        <v/>
      </c>
      <c r="D1589" s="76" t="str">
        <f t="shared" ca="1" si="179"/>
        <v/>
      </c>
      <c r="E1589" s="74">
        <f t="shared" ca="1" si="177"/>
        <v>0</v>
      </c>
      <c r="F1589" s="76"/>
      <c r="G1589" s="75" t="str">
        <f t="shared" ca="1" si="176"/>
        <v/>
      </c>
      <c r="H1589" s="75" t="str">
        <f t="shared" ca="1" si="180"/>
        <v/>
      </c>
      <c r="I1589" s="75" t="str">
        <f t="shared" ca="1" si="181"/>
        <v/>
      </c>
    </row>
    <row r="1590" spans="2:9" ht="15.75" thickBot="1" x14ac:dyDescent="0.3">
      <c r="B1590" s="72" t="str">
        <f t="shared" ca="1" si="178"/>
        <v/>
      </c>
      <c r="C1590" s="73" t="str">
        <f t="shared" ca="1" si="175"/>
        <v/>
      </c>
      <c r="D1590" s="76" t="str">
        <f t="shared" ca="1" si="179"/>
        <v/>
      </c>
      <c r="E1590" s="74">
        <f t="shared" ca="1" si="177"/>
        <v>0</v>
      </c>
      <c r="F1590" s="76"/>
      <c r="G1590" s="75" t="str">
        <f t="shared" ca="1" si="176"/>
        <v/>
      </c>
      <c r="H1590" s="75" t="str">
        <f t="shared" ca="1" si="180"/>
        <v/>
      </c>
      <c r="I1590" s="75" t="str">
        <f t="shared" ca="1" si="181"/>
        <v/>
      </c>
    </row>
    <row r="1591" spans="2:9" ht="15.75" thickBot="1" x14ac:dyDescent="0.3">
      <c r="B1591" s="72" t="str">
        <f t="shared" ca="1" si="178"/>
        <v/>
      </c>
      <c r="C1591" s="73" t="str">
        <f t="shared" ca="1" si="175"/>
        <v/>
      </c>
      <c r="D1591" s="76" t="str">
        <f t="shared" ca="1" si="179"/>
        <v/>
      </c>
      <c r="E1591" s="74">
        <f t="shared" ca="1" si="177"/>
        <v>0</v>
      </c>
      <c r="F1591" s="76"/>
      <c r="G1591" s="75" t="str">
        <f t="shared" ca="1" si="176"/>
        <v/>
      </c>
      <c r="H1591" s="75" t="str">
        <f t="shared" ca="1" si="180"/>
        <v/>
      </c>
      <c r="I1591" s="75" t="str">
        <f t="shared" ca="1" si="181"/>
        <v/>
      </c>
    </row>
    <row r="1592" spans="2:9" ht="15.75" thickBot="1" x14ac:dyDescent="0.3">
      <c r="B1592" s="72" t="str">
        <f t="shared" ca="1" si="178"/>
        <v/>
      </c>
      <c r="C1592" s="73" t="str">
        <f t="shared" ca="1" si="175"/>
        <v/>
      </c>
      <c r="D1592" s="76" t="str">
        <f t="shared" ca="1" si="179"/>
        <v/>
      </c>
      <c r="E1592" s="74">
        <f t="shared" ca="1" si="177"/>
        <v>0</v>
      </c>
      <c r="F1592" s="76"/>
      <c r="G1592" s="75" t="str">
        <f t="shared" ca="1" si="176"/>
        <v/>
      </c>
      <c r="H1592" s="75" t="str">
        <f t="shared" ca="1" si="180"/>
        <v/>
      </c>
      <c r="I1592" s="75" t="str">
        <f t="shared" ca="1" si="181"/>
        <v/>
      </c>
    </row>
    <row r="1593" spans="2:9" ht="15.75" thickBot="1" x14ac:dyDescent="0.3">
      <c r="B1593" s="72" t="str">
        <f t="shared" ca="1" si="178"/>
        <v/>
      </c>
      <c r="C1593" s="73" t="str">
        <f t="shared" ca="1" si="175"/>
        <v/>
      </c>
      <c r="D1593" s="76" t="str">
        <f t="shared" ca="1" si="179"/>
        <v/>
      </c>
      <c r="E1593" s="74">
        <f t="shared" ca="1" si="177"/>
        <v>0</v>
      </c>
      <c r="F1593" s="76"/>
      <c r="G1593" s="75" t="str">
        <f t="shared" ca="1" si="176"/>
        <v/>
      </c>
      <c r="H1593" s="75" t="str">
        <f t="shared" ca="1" si="180"/>
        <v/>
      </c>
      <c r="I1593" s="75" t="str">
        <f t="shared" ca="1" si="181"/>
        <v/>
      </c>
    </row>
    <row r="1594" spans="2:9" ht="15.75" thickBot="1" x14ac:dyDescent="0.3">
      <c r="B1594" s="72" t="str">
        <f t="shared" ca="1" si="178"/>
        <v/>
      </c>
      <c r="C1594" s="73" t="str">
        <f t="shared" ca="1" si="175"/>
        <v/>
      </c>
      <c r="D1594" s="76" t="str">
        <f t="shared" ca="1" si="179"/>
        <v/>
      </c>
      <c r="E1594" s="74">
        <f t="shared" ca="1" si="177"/>
        <v>0</v>
      </c>
      <c r="F1594" s="76"/>
      <c r="G1594" s="75" t="str">
        <f t="shared" ca="1" si="176"/>
        <v/>
      </c>
      <c r="H1594" s="75" t="str">
        <f t="shared" ca="1" si="180"/>
        <v/>
      </c>
      <c r="I1594" s="75" t="str">
        <f t="shared" ca="1" si="181"/>
        <v/>
      </c>
    </row>
    <row r="1595" spans="2:9" ht="15.75" thickBot="1" x14ac:dyDescent="0.3">
      <c r="B1595" s="72" t="str">
        <f t="shared" ca="1" si="178"/>
        <v/>
      </c>
      <c r="C1595" s="73" t="str">
        <f t="shared" ca="1" si="175"/>
        <v/>
      </c>
      <c r="D1595" s="76" t="str">
        <f t="shared" ca="1" si="179"/>
        <v/>
      </c>
      <c r="E1595" s="74">
        <f t="shared" ca="1" si="177"/>
        <v>0</v>
      </c>
      <c r="F1595" s="76"/>
      <c r="G1595" s="75" t="str">
        <f t="shared" ca="1" si="176"/>
        <v/>
      </c>
      <c r="H1595" s="75" t="str">
        <f t="shared" ca="1" si="180"/>
        <v/>
      </c>
      <c r="I1595" s="75" t="str">
        <f t="shared" ca="1" si="181"/>
        <v/>
      </c>
    </row>
    <row r="1596" spans="2:9" ht="15.75" thickBot="1" x14ac:dyDescent="0.3">
      <c r="B1596" s="72" t="str">
        <f t="shared" ca="1" si="178"/>
        <v/>
      </c>
      <c r="C1596" s="73" t="str">
        <f t="shared" ca="1" si="175"/>
        <v/>
      </c>
      <c r="D1596" s="76" t="str">
        <f t="shared" ca="1" si="179"/>
        <v/>
      </c>
      <c r="E1596" s="74">
        <f t="shared" ca="1" si="177"/>
        <v>0</v>
      </c>
      <c r="F1596" s="76"/>
      <c r="G1596" s="75" t="str">
        <f t="shared" ca="1" si="176"/>
        <v/>
      </c>
      <c r="H1596" s="75" t="str">
        <f t="shared" ca="1" si="180"/>
        <v/>
      </c>
      <c r="I1596" s="75" t="str">
        <f t="shared" ca="1" si="181"/>
        <v/>
      </c>
    </row>
    <row r="1597" spans="2:9" ht="15.75" thickBot="1" x14ac:dyDescent="0.3">
      <c r="B1597" s="72" t="str">
        <f t="shared" ca="1" si="178"/>
        <v/>
      </c>
      <c r="C1597" s="73" t="str">
        <f t="shared" ca="1" si="175"/>
        <v/>
      </c>
      <c r="D1597" s="76" t="str">
        <f t="shared" ca="1" si="179"/>
        <v/>
      </c>
      <c r="E1597" s="74">
        <f t="shared" ca="1" si="177"/>
        <v>0</v>
      </c>
      <c r="F1597" s="76"/>
      <c r="G1597" s="75" t="str">
        <f t="shared" ca="1" si="176"/>
        <v/>
      </c>
      <c r="H1597" s="75" t="str">
        <f t="shared" ca="1" si="180"/>
        <v/>
      </c>
      <c r="I1597" s="75" t="str">
        <f t="shared" ca="1" si="181"/>
        <v/>
      </c>
    </row>
    <row r="1598" spans="2:9" ht="15.75" thickBot="1" x14ac:dyDescent="0.3">
      <c r="B1598" s="72" t="str">
        <f t="shared" ca="1" si="178"/>
        <v/>
      </c>
      <c r="C1598" s="73" t="str">
        <f t="shared" ca="1" si="175"/>
        <v/>
      </c>
      <c r="D1598" s="76" t="str">
        <f t="shared" ca="1" si="179"/>
        <v/>
      </c>
      <c r="E1598" s="74">
        <f t="shared" ca="1" si="177"/>
        <v>0</v>
      </c>
      <c r="F1598" s="76"/>
      <c r="G1598" s="75" t="str">
        <f t="shared" ca="1" si="176"/>
        <v/>
      </c>
      <c r="H1598" s="75" t="str">
        <f t="shared" ca="1" si="180"/>
        <v/>
      </c>
      <c r="I1598" s="75" t="str">
        <f t="shared" ca="1" si="181"/>
        <v/>
      </c>
    </row>
    <row r="1599" spans="2:9" ht="15.75" thickBot="1" x14ac:dyDescent="0.3">
      <c r="B1599" s="72" t="str">
        <f t="shared" ca="1" si="178"/>
        <v/>
      </c>
      <c r="C1599" s="73" t="str">
        <f t="shared" ca="1" si="175"/>
        <v/>
      </c>
      <c r="D1599" s="76" t="str">
        <f t="shared" ca="1" si="179"/>
        <v/>
      </c>
      <c r="E1599" s="74">
        <f t="shared" ca="1" si="177"/>
        <v>0</v>
      </c>
      <c r="F1599" s="76"/>
      <c r="G1599" s="75" t="str">
        <f t="shared" ca="1" si="176"/>
        <v/>
      </c>
      <c r="H1599" s="75" t="str">
        <f t="shared" ca="1" si="180"/>
        <v/>
      </c>
      <c r="I1599" s="75" t="str">
        <f t="shared" ca="1" si="181"/>
        <v/>
      </c>
    </row>
    <row r="1600" spans="2:9" ht="15.75" thickBot="1" x14ac:dyDescent="0.3">
      <c r="B1600" s="72" t="str">
        <f t="shared" ca="1" si="178"/>
        <v/>
      </c>
      <c r="C1600" s="73" t="str">
        <f t="shared" ca="1" si="175"/>
        <v/>
      </c>
      <c r="D1600" s="76" t="str">
        <f t="shared" ca="1" si="179"/>
        <v/>
      </c>
      <c r="E1600" s="74">
        <f t="shared" ca="1" si="177"/>
        <v>0</v>
      </c>
      <c r="F1600" s="76"/>
      <c r="G1600" s="75" t="str">
        <f t="shared" ca="1" si="176"/>
        <v/>
      </c>
      <c r="H1600" s="75" t="str">
        <f t="shared" ca="1" si="180"/>
        <v/>
      </c>
      <c r="I1600" s="75" t="str">
        <f t="shared" ca="1" si="181"/>
        <v/>
      </c>
    </row>
    <row r="1601" spans="2:9" ht="15.75" thickBot="1" x14ac:dyDescent="0.3">
      <c r="B1601" s="72" t="str">
        <f t="shared" ca="1" si="178"/>
        <v/>
      </c>
      <c r="C1601" s="73" t="str">
        <f t="shared" ca="1" si="175"/>
        <v/>
      </c>
      <c r="D1601" s="76" t="str">
        <f t="shared" ca="1" si="179"/>
        <v/>
      </c>
      <c r="E1601" s="74">
        <f t="shared" ca="1" si="177"/>
        <v>0</v>
      </c>
      <c r="F1601" s="76"/>
      <c r="G1601" s="75" t="str">
        <f t="shared" ca="1" si="176"/>
        <v/>
      </c>
      <c r="H1601" s="75" t="str">
        <f t="shared" ca="1" si="180"/>
        <v/>
      </c>
      <c r="I1601" s="75" t="str">
        <f t="shared" ca="1" si="181"/>
        <v/>
      </c>
    </row>
    <row r="1602" spans="2:9" ht="15.75" thickBot="1" x14ac:dyDescent="0.3">
      <c r="B1602" s="72" t="str">
        <f t="shared" ca="1" si="178"/>
        <v/>
      </c>
      <c r="C1602" s="73" t="str">
        <f t="shared" ca="1" si="175"/>
        <v/>
      </c>
      <c r="D1602" s="76" t="str">
        <f t="shared" ca="1" si="179"/>
        <v/>
      </c>
      <c r="E1602" s="74">
        <f t="shared" ca="1" si="177"/>
        <v>0</v>
      </c>
      <c r="F1602" s="76"/>
      <c r="G1602" s="75" t="str">
        <f t="shared" ca="1" si="176"/>
        <v/>
      </c>
      <c r="H1602" s="75" t="str">
        <f t="shared" ca="1" si="180"/>
        <v/>
      </c>
      <c r="I1602" s="75" t="str">
        <f t="shared" ca="1" si="181"/>
        <v/>
      </c>
    </row>
    <row r="1603" spans="2:9" ht="15.75" thickBot="1" x14ac:dyDescent="0.3">
      <c r="B1603" s="72" t="str">
        <f t="shared" ca="1" si="178"/>
        <v/>
      </c>
      <c r="C1603" s="73" t="str">
        <f t="shared" ca="1" si="175"/>
        <v/>
      </c>
      <c r="D1603" s="76" t="str">
        <f t="shared" ca="1" si="179"/>
        <v/>
      </c>
      <c r="E1603" s="74">
        <f t="shared" ca="1" si="177"/>
        <v>0</v>
      </c>
      <c r="F1603" s="76"/>
      <c r="G1603" s="75" t="str">
        <f t="shared" ca="1" si="176"/>
        <v/>
      </c>
      <c r="H1603" s="75" t="str">
        <f t="shared" ca="1" si="180"/>
        <v/>
      </c>
      <c r="I1603" s="75" t="str">
        <f t="shared" ca="1" si="181"/>
        <v/>
      </c>
    </row>
    <row r="1604" spans="2:9" ht="15.75" thickBot="1" x14ac:dyDescent="0.3">
      <c r="B1604" s="72" t="str">
        <f t="shared" ca="1" si="178"/>
        <v/>
      </c>
      <c r="C1604" s="73" t="str">
        <f t="shared" ca="1" si="175"/>
        <v/>
      </c>
      <c r="D1604" s="76" t="str">
        <f t="shared" ca="1" si="179"/>
        <v/>
      </c>
      <c r="E1604" s="74">
        <f t="shared" ca="1" si="177"/>
        <v>0</v>
      </c>
      <c r="F1604" s="76"/>
      <c r="G1604" s="75" t="str">
        <f t="shared" ca="1" si="176"/>
        <v/>
      </c>
      <c r="H1604" s="75" t="str">
        <f t="shared" ca="1" si="180"/>
        <v/>
      </c>
      <c r="I1604" s="75" t="str">
        <f t="shared" ca="1" si="181"/>
        <v/>
      </c>
    </row>
    <row r="1605" spans="2:9" ht="15.75" thickBot="1" x14ac:dyDescent="0.3">
      <c r="B1605" s="72" t="str">
        <f t="shared" ca="1" si="178"/>
        <v/>
      </c>
      <c r="C1605" s="73" t="str">
        <f t="shared" ca="1" si="175"/>
        <v/>
      </c>
      <c r="D1605" s="76" t="str">
        <f t="shared" ca="1" si="179"/>
        <v/>
      </c>
      <c r="E1605" s="74">
        <f t="shared" ca="1" si="177"/>
        <v>0</v>
      </c>
      <c r="F1605" s="76"/>
      <c r="G1605" s="75" t="str">
        <f t="shared" ca="1" si="176"/>
        <v/>
      </c>
      <c r="H1605" s="75" t="str">
        <f t="shared" ca="1" si="180"/>
        <v/>
      </c>
      <c r="I1605" s="75" t="str">
        <f t="shared" ca="1" si="181"/>
        <v/>
      </c>
    </row>
    <row r="1606" spans="2:9" ht="15.75" thickBot="1" x14ac:dyDescent="0.3">
      <c r="B1606" s="72" t="str">
        <f t="shared" ca="1" si="178"/>
        <v/>
      </c>
      <c r="C1606" s="73" t="str">
        <f t="shared" ca="1" si="175"/>
        <v/>
      </c>
      <c r="D1606" s="76" t="str">
        <f t="shared" ca="1" si="179"/>
        <v/>
      </c>
      <c r="E1606" s="74">
        <f t="shared" ca="1" si="177"/>
        <v>0</v>
      </c>
      <c r="F1606" s="76"/>
      <c r="G1606" s="75" t="str">
        <f t="shared" ca="1" si="176"/>
        <v/>
      </c>
      <c r="H1606" s="75" t="str">
        <f t="shared" ca="1" si="180"/>
        <v/>
      </c>
      <c r="I1606" s="75" t="str">
        <f t="shared" ca="1" si="181"/>
        <v/>
      </c>
    </row>
    <row r="1607" spans="2:9" ht="15.75" thickBot="1" x14ac:dyDescent="0.3">
      <c r="B1607" s="72" t="str">
        <f t="shared" ca="1" si="178"/>
        <v/>
      </c>
      <c r="C1607" s="73" t="str">
        <f t="shared" ca="1" si="175"/>
        <v/>
      </c>
      <c r="D1607" s="76" t="str">
        <f t="shared" ca="1" si="179"/>
        <v/>
      </c>
      <c r="E1607" s="74">
        <f t="shared" ca="1" si="177"/>
        <v>0</v>
      </c>
      <c r="F1607" s="76"/>
      <c r="G1607" s="75" t="str">
        <f t="shared" ca="1" si="176"/>
        <v/>
      </c>
      <c r="H1607" s="75" t="str">
        <f t="shared" ca="1" si="180"/>
        <v/>
      </c>
      <c r="I1607" s="75" t="str">
        <f t="shared" ca="1" si="181"/>
        <v/>
      </c>
    </row>
    <row r="1608" spans="2:9" ht="15.75" thickBot="1" x14ac:dyDescent="0.3">
      <c r="B1608" s="72" t="str">
        <f t="shared" ca="1" si="178"/>
        <v/>
      </c>
      <c r="C1608" s="73" t="str">
        <f t="shared" ca="1" si="175"/>
        <v/>
      </c>
      <c r="D1608" s="76" t="str">
        <f t="shared" ca="1" si="179"/>
        <v/>
      </c>
      <c r="E1608" s="74">
        <f t="shared" ca="1" si="177"/>
        <v>0</v>
      </c>
      <c r="F1608" s="76"/>
      <c r="G1608" s="75" t="str">
        <f t="shared" ca="1" si="176"/>
        <v/>
      </c>
      <c r="H1608" s="75" t="str">
        <f t="shared" ca="1" si="180"/>
        <v/>
      </c>
      <c r="I1608" s="75" t="str">
        <f t="shared" ca="1" si="181"/>
        <v/>
      </c>
    </row>
    <row r="1609" spans="2:9" ht="15.75" thickBot="1" x14ac:dyDescent="0.3">
      <c r="B1609" s="72" t="str">
        <f t="shared" ca="1" si="178"/>
        <v/>
      </c>
      <c r="C1609" s="73" t="str">
        <f t="shared" ca="1" si="175"/>
        <v/>
      </c>
      <c r="D1609" s="76" t="str">
        <f t="shared" ca="1" si="179"/>
        <v/>
      </c>
      <c r="E1609" s="74">
        <f t="shared" ca="1" si="177"/>
        <v>0</v>
      </c>
      <c r="F1609" s="76"/>
      <c r="G1609" s="75" t="str">
        <f t="shared" ca="1" si="176"/>
        <v/>
      </c>
      <c r="H1609" s="75" t="str">
        <f t="shared" ca="1" si="180"/>
        <v/>
      </c>
      <c r="I1609" s="75" t="str">
        <f t="shared" ca="1" si="181"/>
        <v/>
      </c>
    </row>
    <row r="1610" spans="2:9" ht="15.75" thickBot="1" x14ac:dyDescent="0.3">
      <c r="B1610" s="72" t="str">
        <f t="shared" ca="1" si="178"/>
        <v/>
      </c>
      <c r="C1610" s="73" t="str">
        <f t="shared" ca="1" si="175"/>
        <v/>
      </c>
      <c r="D1610" s="76" t="str">
        <f t="shared" ca="1" si="179"/>
        <v/>
      </c>
      <c r="E1610" s="74">
        <f t="shared" ca="1" si="177"/>
        <v>0</v>
      </c>
      <c r="F1610" s="76"/>
      <c r="G1610" s="75" t="str">
        <f t="shared" ca="1" si="176"/>
        <v/>
      </c>
      <c r="H1610" s="75" t="str">
        <f t="shared" ca="1" si="180"/>
        <v/>
      </c>
      <c r="I1610" s="75" t="str">
        <f t="shared" ca="1" si="181"/>
        <v/>
      </c>
    </row>
    <row r="1611" spans="2:9" ht="15.75" thickBot="1" x14ac:dyDescent="0.3">
      <c r="B1611" s="72" t="str">
        <f t="shared" ca="1" si="178"/>
        <v/>
      </c>
      <c r="C1611" s="73" t="str">
        <f t="shared" ca="1" si="175"/>
        <v/>
      </c>
      <c r="D1611" s="76" t="str">
        <f t="shared" ca="1" si="179"/>
        <v/>
      </c>
      <c r="E1611" s="74">
        <f t="shared" ca="1" si="177"/>
        <v>0</v>
      </c>
      <c r="F1611" s="76"/>
      <c r="G1611" s="75" t="str">
        <f t="shared" ca="1" si="176"/>
        <v/>
      </c>
      <c r="H1611" s="75" t="str">
        <f t="shared" ca="1" si="180"/>
        <v/>
      </c>
      <c r="I1611" s="75" t="str">
        <f t="shared" ca="1" si="181"/>
        <v/>
      </c>
    </row>
    <row r="1612" spans="2:9" ht="15.75" thickBot="1" x14ac:dyDescent="0.3">
      <c r="B1612" s="72" t="str">
        <f t="shared" ca="1" si="178"/>
        <v/>
      </c>
      <c r="C1612" s="73" t="str">
        <f t="shared" ca="1" si="175"/>
        <v/>
      </c>
      <c r="D1612" s="76" t="str">
        <f t="shared" ca="1" si="179"/>
        <v/>
      </c>
      <c r="E1612" s="74">
        <f t="shared" ca="1" si="177"/>
        <v>0</v>
      </c>
      <c r="F1612" s="76"/>
      <c r="G1612" s="75" t="str">
        <f t="shared" ca="1" si="176"/>
        <v/>
      </c>
      <c r="H1612" s="75" t="str">
        <f t="shared" ca="1" si="180"/>
        <v/>
      </c>
      <c r="I1612" s="75" t="str">
        <f t="shared" ca="1" si="181"/>
        <v/>
      </c>
    </row>
    <row r="1613" spans="2:9" ht="15.75" thickBot="1" x14ac:dyDescent="0.3">
      <c r="B1613" s="72" t="str">
        <f t="shared" ca="1" si="178"/>
        <v/>
      </c>
      <c r="C1613" s="73" t="str">
        <f t="shared" ca="1" si="175"/>
        <v/>
      </c>
      <c r="D1613" s="76" t="str">
        <f t="shared" ca="1" si="179"/>
        <v/>
      </c>
      <c r="E1613" s="74">
        <f t="shared" ca="1" si="177"/>
        <v>0</v>
      </c>
      <c r="F1613" s="76"/>
      <c r="G1613" s="75" t="str">
        <f t="shared" ca="1" si="176"/>
        <v/>
      </c>
      <c r="H1613" s="75" t="str">
        <f t="shared" ca="1" si="180"/>
        <v/>
      </c>
      <c r="I1613" s="75" t="str">
        <f t="shared" ca="1" si="181"/>
        <v/>
      </c>
    </row>
    <row r="1614" spans="2:9" ht="15.75" thickBot="1" x14ac:dyDescent="0.3">
      <c r="B1614" s="72" t="str">
        <f t="shared" ca="1" si="178"/>
        <v/>
      </c>
      <c r="C1614" s="73" t="str">
        <f t="shared" ca="1" si="175"/>
        <v/>
      </c>
      <c r="D1614" s="76" t="str">
        <f t="shared" ca="1" si="179"/>
        <v/>
      </c>
      <c r="E1614" s="74">
        <f t="shared" ca="1" si="177"/>
        <v>0</v>
      </c>
      <c r="F1614" s="76"/>
      <c r="G1614" s="75" t="str">
        <f t="shared" ca="1" si="176"/>
        <v/>
      </c>
      <c r="H1614" s="75" t="str">
        <f t="shared" ca="1" si="180"/>
        <v/>
      </c>
      <c r="I1614" s="75" t="str">
        <f t="shared" ca="1" si="181"/>
        <v/>
      </c>
    </row>
    <row r="1615" spans="2:9" ht="15.75" thickBot="1" x14ac:dyDescent="0.3">
      <c r="B1615" s="72" t="str">
        <f t="shared" ca="1" si="178"/>
        <v/>
      </c>
      <c r="C1615" s="73" t="str">
        <f t="shared" ca="1" si="175"/>
        <v/>
      </c>
      <c r="D1615" s="76" t="str">
        <f t="shared" ca="1" si="179"/>
        <v/>
      </c>
      <c r="E1615" s="74">
        <f t="shared" ca="1" si="177"/>
        <v>0</v>
      </c>
      <c r="F1615" s="76"/>
      <c r="G1615" s="75" t="str">
        <f t="shared" ca="1" si="176"/>
        <v/>
      </c>
      <c r="H1615" s="75" t="str">
        <f t="shared" ca="1" si="180"/>
        <v/>
      </c>
      <c r="I1615" s="75" t="str">
        <f t="shared" ca="1" si="181"/>
        <v/>
      </c>
    </row>
    <row r="1616" spans="2:9" ht="15.75" thickBot="1" x14ac:dyDescent="0.3">
      <c r="B1616" s="72" t="str">
        <f t="shared" ca="1" si="178"/>
        <v/>
      </c>
      <c r="C1616" s="73" t="str">
        <f t="shared" ca="1" si="175"/>
        <v/>
      </c>
      <c r="D1616" s="76" t="str">
        <f t="shared" ca="1" si="179"/>
        <v/>
      </c>
      <c r="E1616" s="74">
        <f t="shared" ca="1" si="177"/>
        <v>0</v>
      </c>
      <c r="F1616" s="76"/>
      <c r="G1616" s="75" t="str">
        <f t="shared" ca="1" si="176"/>
        <v/>
      </c>
      <c r="H1616" s="75" t="str">
        <f t="shared" ca="1" si="180"/>
        <v/>
      </c>
      <c r="I1616" s="75" t="str">
        <f t="shared" ca="1" si="181"/>
        <v/>
      </c>
    </row>
    <row r="1617" spans="2:9" ht="15.75" thickBot="1" x14ac:dyDescent="0.3">
      <c r="B1617" s="72" t="str">
        <f t="shared" ca="1" si="178"/>
        <v/>
      </c>
      <c r="C1617" s="73" t="str">
        <f t="shared" ca="1" si="175"/>
        <v/>
      </c>
      <c r="D1617" s="76" t="str">
        <f t="shared" ca="1" si="179"/>
        <v/>
      </c>
      <c r="E1617" s="74">
        <f t="shared" ca="1" si="177"/>
        <v>0</v>
      </c>
      <c r="F1617" s="76"/>
      <c r="G1617" s="75" t="str">
        <f t="shared" ca="1" si="176"/>
        <v/>
      </c>
      <c r="H1617" s="75" t="str">
        <f t="shared" ca="1" si="180"/>
        <v/>
      </c>
      <c r="I1617" s="75" t="str">
        <f t="shared" ca="1" si="181"/>
        <v/>
      </c>
    </row>
    <row r="1618" spans="2:9" ht="15.75" thickBot="1" x14ac:dyDescent="0.3">
      <c r="B1618" s="72" t="str">
        <f t="shared" ca="1" si="178"/>
        <v/>
      </c>
      <c r="C1618" s="73" t="str">
        <f t="shared" ca="1" si="175"/>
        <v/>
      </c>
      <c r="D1618" s="76" t="str">
        <f t="shared" ca="1" si="179"/>
        <v/>
      </c>
      <c r="E1618" s="74">
        <f t="shared" ca="1" si="177"/>
        <v>0</v>
      </c>
      <c r="F1618" s="76"/>
      <c r="G1618" s="75" t="str">
        <f t="shared" ca="1" si="176"/>
        <v/>
      </c>
      <c r="H1618" s="75" t="str">
        <f t="shared" ca="1" si="180"/>
        <v/>
      </c>
      <c r="I1618" s="75" t="str">
        <f t="shared" ca="1" si="181"/>
        <v/>
      </c>
    </row>
    <row r="1619" spans="2:9" ht="15.75" thickBot="1" x14ac:dyDescent="0.3">
      <c r="B1619" s="72" t="str">
        <f t="shared" ca="1" si="178"/>
        <v/>
      </c>
      <c r="C1619" s="73" t="str">
        <f t="shared" ca="1" si="175"/>
        <v/>
      </c>
      <c r="D1619" s="76" t="str">
        <f t="shared" ca="1" si="179"/>
        <v/>
      </c>
      <c r="E1619" s="74">
        <f t="shared" ca="1" si="177"/>
        <v>0</v>
      </c>
      <c r="F1619" s="76"/>
      <c r="G1619" s="75" t="str">
        <f t="shared" ca="1" si="176"/>
        <v/>
      </c>
      <c r="H1619" s="75" t="str">
        <f t="shared" ca="1" si="180"/>
        <v/>
      </c>
      <c r="I1619" s="75" t="str">
        <f t="shared" ca="1" si="181"/>
        <v/>
      </c>
    </row>
    <row r="1620" spans="2:9" ht="15.75" thickBot="1" x14ac:dyDescent="0.3">
      <c r="B1620" s="72" t="str">
        <f t="shared" ca="1" si="178"/>
        <v/>
      </c>
      <c r="C1620" s="73" t="str">
        <f t="shared" ca="1" si="175"/>
        <v/>
      </c>
      <c r="D1620" s="76" t="str">
        <f t="shared" ca="1" si="179"/>
        <v/>
      </c>
      <c r="E1620" s="74">
        <f t="shared" ca="1" si="177"/>
        <v>0</v>
      </c>
      <c r="F1620" s="76"/>
      <c r="G1620" s="75" t="str">
        <f t="shared" ca="1" si="176"/>
        <v/>
      </c>
      <c r="H1620" s="75" t="str">
        <f t="shared" ca="1" si="180"/>
        <v/>
      </c>
      <c r="I1620" s="75" t="str">
        <f t="shared" ca="1" si="181"/>
        <v/>
      </c>
    </row>
    <row r="1621" spans="2:9" ht="15.75" thickBot="1" x14ac:dyDescent="0.3">
      <c r="B1621" s="72" t="str">
        <f t="shared" ca="1" si="178"/>
        <v/>
      </c>
      <c r="C1621" s="73" t="str">
        <f t="shared" ca="1" si="175"/>
        <v/>
      </c>
      <c r="D1621" s="76" t="str">
        <f t="shared" ca="1" si="179"/>
        <v/>
      </c>
      <c r="E1621" s="74">
        <f t="shared" ca="1" si="177"/>
        <v>0</v>
      </c>
      <c r="F1621" s="76"/>
      <c r="G1621" s="75" t="str">
        <f t="shared" ca="1" si="176"/>
        <v/>
      </c>
      <c r="H1621" s="75" t="str">
        <f t="shared" ca="1" si="180"/>
        <v/>
      </c>
      <c r="I1621" s="75" t="str">
        <f t="shared" ca="1" si="181"/>
        <v/>
      </c>
    </row>
    <row r="1622" spans="2:9" ht="15.75" thickBot="1" x14ac:dyDescent="0.3">
      <c r="B1622" s="72" t="str">
        <f t="shared" ca="1" si="178"/>
        <v/>
      </c>
      <c r="C1622" s="73" t="str">
        <f t="shared" ca="1" si="175"/>
        <v/>
      </c>
      <c r="D1622" s="76" t="str">
        <f t="shared" ca="1" si="179"/>
        <v/>
      </c>
      <c r="E1622" s="74">
        <f t="shared" ca="1" si="177"/>
        <v>0</v>
      </c>
      <c r="F1622" s="76"/>
      <c r="G1622" s="75" t="str">
        <f t="shared" ca="1" si="176"/>
        <v/>
      </c>
      <c r="H1622" s="75" t="str">
        <f t="shared" ca="1" si="180"/>
        <v/>
      </c>
      <c r="I1622" s="75" t="str">
        <f t="shared" ca="1" si="181"/>
        <v/>
      </c>
    </row>
    <row r="1623" spans="2:9" ht="15.75" thickBot="1" x14ac:dyDescent="0.3">
      <c r="B1623" s="72" t="str">
        <f t="shared" ca="1" si="178"/>
        <v/>
      </c>
      <c r="C1623" s="73" t="str">
        <f t="shared" ca="1" si="175"/>
        <v/>
      </c>
      <c r="D1623" s="76" t="str">
        <f t="shared" ca="1" si="179"/>
        <v/>
      </c>
      <c r="E1623" s="74">
        <f t="shared" ca="1" si="177"/>
        <v>0</v>
      </c>
      <c r="F1623" s="76"/>
      <c r="G1623" s="75" t="str">
        <f t="shared" ca="1" si="176"/>
        <v/>
      </c>
      <c r="H1623" s="75" t="str">
        <f t="shared" ca="1" si="180"/>
        <v/>
      </c>
      <c r="I1623" s="75" t="str">
        <f t="shared" ca="1" si="181"/>
        <v/>
      </c>
    </row>
    <row r="1624" spans="2:9" ht="15.75" thickBot="1" x14ac:dyDescent="0.3">
      <c r="B1624" s="72" t="str">
        <f t="shared" ca="1" si="178"/>
        <v/>
      </c>
      <c r="C1624" s="73" t="str">
        <f t="shared" ref="C1624:C1650" ca="1" si="182">IF($E$10="End of the Period",IF(B1624="","",IF(OR(payment_frequency="Weekly",payment_frequency="Bi-weekly",payment_frequency="Semi-monthly"),first_payment_date+B1624*VLOOKUP(payment_frequency,periodic_table,2,0),EDATE(first_payment_date,B1624*VLOOKUP(payment_frequency,periodic_table,2,0)))),IF(B1624="","",IF(OR(payment_frequency="Weekly",payment_frequency="Bi-weekly",payment_frequency="Semi-monthly"),first_payment_date+(B1624-1)*VLOOKUP(payment_frequency,periodic_table,2,0),EDATE(first_payment_date,(B1624-1)*VLOOKUP(payment_frequency,periodic_table,2,0)))))</f>
        <v/>
      </c>
      <c r="D1624" s="76" t="str">
        <f t="shared" ca="1" si="179"/>
        <v/>
      </c>
      <c r="E1624" s="74">
        <f t="shared" ca="1" si="177"/>
        <v>0</v>
      </c>
      <c r="F1624" s="76"/>
      <c r="G1624" s="75" t="str">
        <f t="shared" ref="G1624:G1650" ca="1" si="183">IF(AND(payment_type=1,B1624=1),0,IF(B1624="","",I1623*rate))</f>
        <v/>
      </c>
      <c r="H1624" s="75" t="str">
        <f t="shared" ca="1" si="180"/>
        <v/>
      </c>
      <c r="I1624" s="75" t="str">
        <f t="shared" ca="1" si="181"/>
        <v/>
      </c>
    </row>
    <row r="1625" spans="2:9" ht="15.75" thickBot="1" x14ac:dyDescent="0.3">
      <c r="B1625" s="72" t="str">
        <f t="shared" ca="1" si="178"/>
        <v/>
      </c>
      <c r="C1625" s="73" t="str">
        <f t="shared" ca="1" si="182"/>
        <v/>
      </c>
      <c r="D1625" s="76" t="str">
        <f t="shared" ca="1" si="179"/>
        <v/>
      </c>
      <c r="E1625" s="74">
        <f t="shared" ca="1" si="177"/>
        <v>0</v>
      </c>
      <c r="F1625" s="76"/>
      <c r="G1625" s="75" t="str">
        <f t="shared" ca="1" si="183"/>
        <v/>
      </c>
      <c r="H1625" s="75" t="str">
        <f t="shared" ca="1" si="180"/>
        <v/>
      </c>
      <c r="I1625" s="75" t="str">
        <f t="shared" ca="1" si="181"/>
        <v/>
      </c>
    </row>
    <row r="1626" spans="2:9" ht="15.75" thickBot="1" x14ac:dyDescent="0.3">
      <c r="B1626" s="72" t="str">
        <f t="shared" ca="1" si="178"/>
        <v/>
      </c>
      <c r="C1626" s="73" t="str">
        <f t="shared" ca="1" si="182"/>
        <v/>
      </c>
      <c r="D1626" s="76" t="str">
        <f t="shared" ca="1" si="179"/>
        <v/>
      </c>
      <c r="E1626" s="74">
        <f t="shared" ca="1" si="177"/>
        <v>0</v>
      </c>
      <c r="F1626" s="76"/>
      <c r="G1626" s="75" t="str">
        <f t="shared" ca="1" si="183"/>
        <v/>
      </c>
      <c r="H1626" s="75" t="str">
        <f t="shared" ca="1" si="180"/>
        <v/>
      </c>
      <c r="I1626" s="75" t="str">
        <f t="shared" ca="1" si="181"/>
        <v/>
      </c>
    </row>
    <row r="1627" spans="2:9" ht="15.75" thickBot="1" x14ac:dyDescent="0.3">
      <c r="B1627" s="72" t="str">
        <f t="shared" ca="1" si="178"/>
        <v/>
      </c>
      <c r="C1627" s="73" t="str">
        <f t="shared" ca="1" si="182"/>
        <v/>
      </c>
      <c r="D1627" s="76" t="str">
        <f t="shared" ca="1" si="179"/>
        <v/>
      </c>
      <c r="E1627" s="74">
        <f t="shared" ca="1" si="177"/>
        <v>0</v>
      </c>
      <c r="F1627" s="76"/>
      <c r="G1627" s="75" t="str">
        <f t="shared" ca="1" si="183"/>
        <v/>
      </c>
      <c r="H1627" s="75" t="str">
        <f t="shared" ca="1" si="180"/>
        <v/>
      </c>
      <c r="I1627" s="75" t="str">
        <f t="shared" ca="1" si="181"/>
        <v/>
      </c>
    </row>
    <row r="1628" spans="2:9" ht="15.75" thickBot="1" x14ac:dyDescent="0.3">
      <c r="B1628" s="72" t="str">
        <f t="shared" ca="1" si="178"/>
        <v/>
      </c>
      <c r="C1628" s="73" t="str">
        <f t="shared" ca="1" si="182"/>
        <v/>
      </c>
      <c r="D1628" s="76" t="str">
        <f t="shared" ca="1" si="179"/>
        <v/>
      </c>
      <c r="E1628" s="74">
        <f t="shared" ca="1" si="177"/>
        <v>0</v>
      </c>
      <c r="F1628" s="76"/>
      <c r="G1628" s="75" t="str">
        <f t="shared" ca="1" si="183"/>
        <v/>
      </c>
      <c r="H1628" s="75" t="str">
        <f t="shared" ca="1" si="180"/>
        <v/>
      </c>
      <c r="I1628" s="75" t="str">
        <f t="shared" ca="1" si="181"/>
        <v/>
      </c>
    </row>
    <row r="1629" spans="2:9" ht="15.75" thickBot="1" x14ac:dyDescent="0.3">
      <c r="B1629" s="72" t="str">
        <f t="shared" ca="1" si="178"/>
        <v/>
      </c>
      <c r="C1629" s="73" t="str">
        <f t="shared" ca="1" si="182"/>
        <v/>
      </c>
      <c r="D1629" s="76" t="str">
        <f t="shared" ca="1" si="179"/>
        <v/>
      </c>
      <c r="E1629" s="74">
        <f t="shared" ca="1" si="177"/>
        <v>0</v>
      </c>
      <c r="F1629" s="76"/>
      <c r="G1629" s="75" t="str">
        <f t="shared" ca="1" si="183"/>
        <v/>
      </c>
      <c r="H1629" s="75" t="str">
        <f t="shared" ca="1" si="180"/>
        <v/>
      </c>
      <c r="I1629" s="75" t="str">
        <f t="shared" ca="1" si="181"/>
        <v/>
      </c>
    </row>
    <row r="1630" spans="2:9" ht="15.75" thickBot="1" x14ac:dyDescent="0.3">
      <c r="B1630" s="72" t="str">
        <f t="shared" ca="1" si="178"/>
        <v/>
      </c>
      <c r="C1630" s="73" t="str">
        <f t="shared" ca="1" si="182"/>
        <v/>
      </c>
      <c r="D1630" s="76" t="str">
        <f t="shared" ca="1" si="179"/>
        <v/>
      </c>
      <c r="E1630" s="74">
        <f t="shared" ca="1" si="177"/>
        <v>0</v>
      </c>
      <c r="F1630" s="76"/>
      <c r="G1630" s="75" t="str">
        <f t="shared" ca="1" si="183"/>
        <v/>
      </c>
      <c r="H1630" s="75" t="str">
        <f t="shared" ca="1" si="180"/>
        <v/>
      </c>
      <c r="I1630" s="75" t="str">
        <f t="shared" ca="1" si="181"/>
        <v/>
      </c>
    </row>
    <row r="1631" spans="2:9" ht="15.75" thickBot="1" x14ac:dyDescent="0.3">
      <c r="B1631" s="72" t="str">
        <f t="shared" ca="1" si="178"/>
        <v/>
      </c>
      <c r="C1631" s="73" t="str">
        <f t="shared" ca="1" si="182"/>
        <v/>
      </c>
      <c r="D1631" s="76" t="str">
        <f t="shared" ca="1" si="179"/>
        <v/>
      </c>
      <c r="E1631" s="74">
        <f t="shared" ca="1" si="177"/>
        <v>0</v>
      </c>
      <c r="F1631" s="76"/>
      <c r="G1631" s="75" t="str">
        <f t="shared" ca="1" si="183"/>
        <v/>
      </c>
      <c r="H1631" s="75" t="str">
        <f t="shared" ca="1" si="180"/>
        <v/>
      </c>
      <c r="I1631" s="75" t="str">
        <f t="shared" ca="1" si="181"/>
        <v/>
      </c>
    </row>
    <row r="1632" spans="2:9" ht="15.75" thickBot="1" x14ac:dyDescent="0.3">
      <c r="B1632" s="72" t="str">
        <f t="shared" ca="1" si="178"/>
        <v/>
      </c>
      <c r="C1632" s="73" t="str">
        <f t="shared" ca="1" si="182"/>
        <v/>
      </c>
      <c r="D1632" s="76" t="str">
        <f t="shared" ca="1" si="179"/>
        <v/>
      </c>
      <c r="E1632" s="74">
        <f t="shared" ca="1" si="177"/>
        <v>0</v>
      </c>
      <c r="F1632" s="76"/>
      <c r="G1632" s="75" t="str">
        <f t="shared" ca="1" si="183"/>
        <v/>
      </c>
      <c r="H1632" s="75" t="str">
        <f t="shared" ca="1" si="180"/>
        <v/>
      </c>
      <c r="I1632" s="75" t="str">
        <f t="shared" ca="1" si="181"/>
        <v/>
      </c>
    </row>
    <row r="1633" spans="2:9" ht="15.75" thickBot="1" x14ac:dyDescent="0.3">
      <c r="B1633" s="72" t="str">
        <f t="shared" ca="1" si="178"/>
        <v/>
      </c>
      <c r="C1633" s="73" t="str">
        <f t="shared" ca="1" si="182"/>
        <v/>
      </c>
      <c r="D1633" s="76" t="str">
        <f t="shared" ca="1" si="179"/>
        <v/>
      </c>
      <c r="E1633" s="74">
        <f t="shared" ca="1" si="177"/>
        <v>0</v>
      </c>
      <c r="F1633" s="76"/>
      <c r="G1633" s="75" t="str">
        <f t="shared" ca="1" si="183"/>
        <v/>
      </c>
      <c r="H1633" s="75" t="str">
        <f t="shared" ca="1" si="180"/>
        <v/>
      </c>
      <c r="I1633" s="75" t="str">
        <f t="shared" ca="1" si="181"/>
        <v/>
      </c>
    </row>
    <row r="1634" spans="2:9" ht="15.75" thickBot="1" x14ac:dyDescent="0.3">
      <c r="B1634" s="72" t="str">
        <f t="shared" ref="B1634:B1650" ca="1" si="184">IFERROR(IF(I1633&lt;=0,"",B1633+1),"")</f>
        <v/>
      </c>
      <c r="C1634" s="73" t="str">
        <f t="shared" ca="1" si="182"/>
        <v/>
      </c>
      <c r="D1634" s="76" t="str">
        <f t="shared" ref="D1634:D1650" ca="1" si="185">IF(B1634="","",IF(I1633&lt;payment,I1633*(1+rate),payment))</f>
        <v/>
      </c>
      <c r="E1634" s="74">
        <f t="shared" ca="1" si="177"/>
        <v>0</v>
      </c>
      <c r="F1634" s="76"/>
      <c r="G1634" s="75" t="str">
        <f t="shared" ca="1" si="183"/>
        <v/>
      </c>
      <c r="H1634" s="75" t="str">
        <f t="shared" ref="H1634:H1650" ca="1" si="186">IF(B1634="","",D1634-G1634+E1634+F1634)</f>
        <v/>
      </c>
      <c r="I1634" s="75" t="str">
        <f t="shared" ref="I1634:I1650" ca="1" si="187">IFERROR(IF(H1634&lt;=0,"",I1633-H1634),"")</f>
        <v/>
      </c>
    </row>
    <row r="1635" spans="2:9" ht="15.75" thickBot="1" x14ac:dyDescent="0.3">
      <c r="B1635" s="72" t="str">
        <f t="shared" ca="1" si="184"/>
        <v/>
      </c>
      <c r="C1635" s="73" t="str">
        <f t="shared" ca="1" si="182"/>
        <v/>
      </c>
      <c r="D1635" s="76" t="str">
        <f t="shared" ca="1" si="185"/>
        <v/>
      </c>
      <c r="E1635" s="74">
        <f t="shared" ca="1" si="177"/>
        <v>0</v>
      </c>
      <c r="F1635" s="76"/>
      <c r="G1635" s="75" t="str">
        <f t="shared" ca="1" si="183"/>
        <v/>
      </c>
      <c r="H1635" s="75" t="str">
        <f t="shared" ca="1" si="186"/>
        <v/>
      </c>
      <c r="I1635" s="75" t="str">
        <f t="shared" ca="1" si="187"/>
        <v/>
      </c>
    </row>
    <row r="1636" spans="2:9" ht="15.75" thickBot="1" x14ac:dyDescent="0.3">
      <c r="B1636" s="72" t="str">
        <f t="shared" ca="1" si="184"/>
        <v/>
      </c>
      <c r="C1636" s="73" t="str">
        <f t="shared" ca="1" si="182"/>
        <v/>
      </c>
      <c r="D1636" s="76" t="str">
        <f t="shared" ca="1" si="185"/>
        <v/>
      </c>
      <c r="E1636" s="74">
        <f t="shared" ref="E1636:E1650" ca="1" si="188">IFERROR(IF(I1635-D1636&lt;$E$13,0,IF(B1636=$I$17,$E$13,IF(B1636&lt;$I$17,0,IF(MOD(B1636-$I$17,$E$18)=0,$E$13,0)))),0)</f>
        <v>0</v>
      </c>
      <c r="F1636" s="76"/>
      <c r="G1636" s="75" t="str">
        <f t="shared" ca="1" si="183"/>
        <v/>
      </c>
      <c r="H1636" s="75" t="str">
        <f t="shared" ca="1" si="186"/>
        <v/>
      </c>
      <c r="I1636" s="75" t="str">
        <f t="shared" ca="1" si="187"/>
        <v/>
      </c>
    </row>
    <row r="1637" spans="2:9" ht="15.75" thickBot="1" x14ac:dyDescent="0.3">
      <c r="B1637" s="72" t="str">
        <f t="shared" ca="1" si="184"/>
        <v/>
      </c>
      <c r="C1637" s="73" t="str">
        <f t="shared" ca="1" si="182"/>
        <v/>
      </c>
      <c r="D1637" s="76" t="str">
        <f t="shared" ca="1" si="185"/>
        <v/>
      </c>
      <c r="E1637" s="74">
        <f t="shared" ca="1" si="188"/>
        <v>0</v>
      </c>
      <c r="F1637" s="76"/>
      <c r="G1637" s="75" t="str">
        <f t="shared" ca="1" si="183"/>
        <v/>
      </c>
      <c r="H1637" s="75" t="str">
        <f t="shared" ca="1" si="186"/>
        <v/>
      </c>
      <c r="I1637" s="75" t="str">
        <f t="shared" ca="1" si="187"/>
        <v/>
      </c>
    </row>
    <row r="1638" spans="2:9" ht="15.75" thickBot="1" x14ac:dyDescent="0.3">
      <c r="B1638" s="72" t="str">
        <f t="shared" ca="1" si="184"/>
        <v/>
      </c>
      <c r="C1638" s="73" t="str">
        <f t="shared" ca="1" si="182"/>
        <v/>
      </c>
      <c r="D1638" s="76" t="str">
        <f t="shared" ca="1" si="185"/>
        <v/>
      </c>
      <c r="E1638" s="74">
        <f t="shared" ca="1" si="188"/>
        <v>0</v>
      </c>
      <c r="F1638" s="76"/>
      <c r="G1638" s="75" t="str">
        <f t="shared" ca="1" si="183"/>
        <v/>
      </c>
      <c r="H1638" s="75" t="str">
        <f t="shared" ca="1" si="186"/>
        <v/>
      </c>
      <c r="I1638" s="75" t="str">
        <f t="shared" ca="1" si="187"/>
        <v/>
      </c>
    </row>
    <row r="1639" spans="2:9" ht="15.75" thickBot="1" x14ac:dyDescent="0.3">
      <c r="B1639" s="72" t="str">
        <f t="shared" ca="1" si="184"/>
        <v/>
      </c>
      <c r="C1639" s="73" t="str">
        <f t="shared" ca="1" si="182"/>
        <v/>
      </c>
      <c r="D1639" s="76" t="str">
        <f t="shared" ca="1" si="185"/>
        <v/>
      </c>
      <c r="E1639" s="74">
        <f t="shared" ca="1" si="188"/>
        <v>0</v>
      </c>
      <c r="F1639" s="76"/>
      <c r="G1639" s="75" t="str">
        <f t="shared" ca="1" si="183"/>
        <v/>
      </c>
      <c r="H1639" s="75" t="str">
        <f t="shared" ca="1" si="186"/>
        <v/>
      </c>
      <c r="I1639" s="75" t="str">
        <f t="shared" ca="1" si="187"/>
        <v/>
      </c>
    </row>
    <row r="1640" spans="2:9" ht="15.75" thickBot="1" x14ac:dyDescent="0.3">
      <c r="B1640" s="72" t="str">
        <f t="shared" ca="1" si="184"/>
        <v/>
      </c>
      <c r="C1640" s="73" t="str">
        <f t="shared" ca="1" si="182"/>
        <v/>
      </c>
      <c r="D1640" s="76" t="str">
        <f t="shared" ca="1" si="185"/>
        <v/>
      </c>
      <c r="E1640" s="74">
        <f t="shared" ca="1" si="188"/>
        <v>0</v>
      </c>
      <c r="F1640" s="76"/>
      <c r="G1640" s="75" t="str">
        <f t="shared" ca="1" si="183"/>
        <v/>
      </c>
      <c r="H1640" s="75" t="str">
        <f t="shared" ca="1" si="186"/>
        <v/>
      </c>
      <c r="I1640" s="75" t="str">
        <f t="shared" ca="1" si="187"/>
        <v/>
      </c>
    </row>
    <row r="1641" spans="2:9" ht="15.75" thickBot="1" x14ac:dyDescent="0.3">
      <c r="B1641" s="72" t="str">
        <f t="shared" ca="1" si="184"/>
        <v/>
      </c>
      <c r="C1641" s="73" t="str">
        <f t="shared" ca="1" si="182"/>
        <v/>
      </c>
      <c r="D1641" s="76" t="str">
        <f t="shared" ca="1" si="185"/>
        <v/>
      </c>
      <c r="E1641" s="74">
        <f t="shared" ca="1" si="188"/>
        <v>0</v>
      </c>
      <c r="F1641" s="76"/>
      <c r="G1641" s="75" t="str">
        <f t="shared" ca="1" si="183"/>
        <v/>
      </c>
      <c r="H1641" s="75" t="str">
        <f t="shared" ca="1" si="186"/>
        <v/>
      </c>
      <c r="I1641" s="75" t="str">
        <f t="shared" ca="1" si="187"/>
        <v/>
      </c>
    </row>
    <row r="1642" spans="2:9" ht="15.75" thickBot="1" x14ac:dyDescent="0.3">
      <c r="B1642" s="72" t="str">
        <f t="shared" ca="1" si="184"/>
        <v/>
      </c>
      <c r="C1642" s="73" t="str">
        <f t="shared" ca="1" si="182"/>
        <v/>
      </c>
      <c r="D1642" s="76" t="str">
        <f t="shared" ca="1" si="185"/>
        <v/>
      </c>
      <c r="E1642" s="74">
        <f t="shared" ca="1" si="188"/>
        <v>0</v>
      </c>
      <c r="F1642" s="76"/>
      <c r="G1642" s="75" t="str">
        <f t="shared" ca="1" si="183"/>
        <v/>
      </c>
      <c r="H1642" s="75" t="str">
        <f t="shared" ca="1" si="186"/>
        <v/>
      </c>
      <c r="I1642" s="75" t="str">
        <f t="shared" ca="1" si="187"/>
        <v/>
      </c>
    </row>
    <row r="1643" spans="2:9" ht="15.75" thickBot="1" x14ac:dyDescent="0.3">
      <c r="B1643" s="72" t="str">
        <f t="shared" ca="1" si="184"/>
        <v/>
      </c>
      <c r="C1643" s="73" t="str">
        <f t="shared" ca="1" si="182"/>
        <v/>
      </c>
      <c r="D1643" s="76" t="str">
        <f t="shared" ca="1" si="185"/>
        <v/>
      </c>
      <c r="E1643" s="74">
        <f t="shared" ca="1" si="188"/>
        <v>0</v>
      </c>
      <c r="F1643" s="76"/>
      <c r="G1643" s="75" t="str">
        <f t="shared" ca="1" si="183"/>
        <v/>
      </c>
      <c r="H1643" s="75" t="str">
        <f t="shared" ca="1" si="186"/>
        <v/>
      </c>
      <c r="I1643" s="75" t="str">
        <f t="shared" ca="1" si="187"/>
        <v/>
      </c>
    </row>
    <row r="1644" spans="2:9" ht="15.75" thickBot="1" x14ac:dyDescent="0.3">
      <c r="B1644" s="72" t="str">
        <f t="shared" ca="1" si="184"/>
        <v/>
      </c>
      <c r="C1644" s="73" t="str">
        <f t="shared" ca="1" si="182"/>
        <v/>
      </c>
      <c r="D1644" s="76" t="str">
        <f t="shared" ca="1" si="185"/>
        <v/>
      </c>
      <c r="E1644" s="74">
        <f t="shared" ca="1" si="188"/>
        <v>0</v>
      </c>
      <c r="F1644" s="76"/>
      <c r="G1644" s="75" t="str">
        <f t="shared" ca="1" si="183"/>
        <v/>
      </c>
      <c r="H1644" s="75" t="str">
        <f t="shared" ca="1" si="186"/>
        <v/>
      </c>
      <c r="I1644" s="75" t="str">
        <f t="shared" ca="1" si="187"/>
        <v/>
      </c>
    </row>
    <row r="1645" spans="2:9" ht="15.75" thickBot="1" x14ac:dyDescent="0.3">
      <c r="B1645" s="72" t="str">
        <f t="shared" ca="1" si="184"/>
        <v/>
      </c>
      <c r="C1645" s="73" t="str">
        <f t="shared" ca="1" si="182"/>
        <v/>
      </c>
      <c r="D1645" s="76" t="str">
        <f t="shared" ca="1" si="185"/>
        <v/>
      </c>
      <c r="E1645" s="74">
        <f t="shared" ca="1" si="188"/>
        <v>0</v>
      </c>
      <c r="F1645" s="76"/>
      <c r="G1645" s="75" t="str">
        <f t="shared" ca="1" si="183"/>
        <v/>
      </c>
      <c r="H1645" s="75" t="str">
        <f t="shared" ca="1" si="186"/>
        <v/>
      </c>
      <c r="I1645" s="75" t="str">
        <f t="shared" ca="1" si="187"/>
        <v/>
      </c>
    </row>
    <row r="1646" spans="2:9" ht="15.75" thickBot="1" x14ac:dyDescent="0.3">
      <c r="B1646" s="72" t="str">
        <f t="shared" ca="1" si="184"/>
        <v/>
      </c>
      <c r="C1646" s="73" t="str">
        <f t="shared" ca="1" si="182"/>
        <v/>
      </c>
      <c r="D1646" s="76" t="str">
        <f t="shared" ca="1" si="185"/>
        <v/>
      </c>
      <c r="E1646" s="74">
        <f t="shared" ca="1" si="188"/>
        <v>0</v>
      </c>
      <c r="F1646" s="76"/>
      <c r="G1646" s="75" t="str">
        <f t="shared" ca="1" si="183"/>
        <v/>
      </c>
      <c r="H1646" s="75" t="str">
        <f t="shared" ca="1" si="186"/>
        <v/>
      </c>
      <c r="I1646" s="75" t="str">
        <f t="shared" ca="1" si="187"/>
        <v/>
      </c>
    </row>
    <row r="1647" spans="2:9" ht="15.75" thickBot="1" x14ac:dyDescent="0.3">
      <c r="B1647" s="72" t="str">
        <f t="shared" ca="1" si="184"/>
        <v/>
      </c>
      <c r="C1647" s="73" t="str">
        <f t="shared" ca="1" si="182"/>
        <v/>
      </c>
      <c r="D1647" s="76" t="str">
        <f t="shared" ca="1" si="185"/>
        <v/>
      </c>
      <c r="E1647" s="74">
        <f t="shared" ca="1" si="188"/>
        <v>0</v>
      </c>
      <c r="F1647" s="76"/>
      <c r="G1647" s="75" t="str">
        <f t="shared" ca="1" si="183"/>
        <v/>
      </c>
      <c r="H1647" s="75" t="str">
        <f t="shared" ca="1" si="186"/>
        <v/>
      </c>
      <c r="I1647" s="75" t="str">
        <f t="shared" ca="1" si="187"/>
        <v/>
      </c>
    </row>
    <row r="1648" spans="2:9" ht="15.75" thickBot="1" x14ac:dyDescent="0.3">
      <c r="B1648" s="72" t="str">
        <f t="shared" ca="1" si="184"/>
        <v/>
      </c>
      <c r="C1648" s="73" t="str">
        <f t="shared" ca="1" si="182"/>
        <v/>
      </c>
      <c r="D1648" s="76" t="str">
        <f t="shared" ca="1" si="185"/>
        <v/>
      </c>
      <c r="E1648" s="74">
        <f t="shared" ca="1" si="188"/>
        <v>0</v>
      </c>
      <c r="F1648" s="76"/>
      <c r="G1648" s="75" t="str">
        <f t="shared" ca="1" si="183"/>
        <v/>
      </c>
      <c r="H1648" s="75" t="str">
        <f t="shared" ca="1" si="186"/>
        <v/>
      </c>
      <c r="I1648" s="75" t="str">
        <f t="shared" ca="1" si="187"/>
        <v/>
      </c>
    </row>
    <row r="1649" spans="2:9" ht="15.75" thickBot="1" x14ac:dyDescent="0.3">
      <c r="B1649" s="72" t="str">
        <f t="shared" ca="1" si="184"/>
        <v/>
      </c>
      <c r="C1649" s="73" t="str">
        <f t="shared" ca="1" si="182"/>
        <v/>
      </c>
      <c r="D1649" s="76" t="str">
        <f t="shared" ca="1" si="185"/>
        <v/>
      </c>
      <c r="E1649" s="74">
        <f t="shared" ca="1" si="188"/>
        <v>0</v>
      </c>
      <c r="F1649" s="76"/>
      <c r="G1649" s="75" t="str">
        <f t="shared" ca="1" si="183"/>
        <v/>
      </c>
      <c r="H1649" s="75" t="str">
        <f t="shared" ca="1" si="186"/>
        <v/>
      </c>
      <c r="I1649" s="75" t="str">
        <f t="shared" ca="1" si="187"/>
        <v/>
      </c>
    </row>
    <row r="1650" spans="2:9" ht="15.75" thickBot="1" x14ac:dyDescent="0.3">
      <c r="B1650" s="72" t="str">
        <f t="shared" ca="1" si="184"/>
        <v/>
      </c>
      <c r="C1650" s="73" t="str">
        <f t="shared" ca="1" si="182"/>
        <v/>
      </c>
      <c r="D1650" s="76" t="str">
        <f t="shared" ca="1" si="185"/>
        <v/>
      </c>
      <c r="E1650" s="74">
        <f t="shared" ca="1" si="188"/>
        <v>0</v>
      </c>
      <c r="F1650" s="76"/>
      <c r="G1650" s="75" t="str">
        <f t="shared" ca="1" si="183"/>
        <v/>
      </c>
      <c r="H1650" s="75" t="str">
        <f t="shared" ca="1" si="186"/>
        <v/>
      </c>
      <c r="I1650" s="75" t="str">
        <f t="shared" ca="1" si="187"/>
        <v/>
      </c>
    </row>
    <row r="1651" spans="2:9" x14ac:dyDescent="0.25">
      <c r="B1651" s="64"/>
      <c r="C1651" s="64"/>
      <c r="D1651" s="65"/>
      <c r="E1651" s="65"/>
      <c r="F1651" s="65"/>
      <c r="G1651" s="65"/>
      <c r="H1651" s="65"/>
      <c r="I1651" s="65"/>
    </row>
  </sheetData>
  <sheetProtection sheet="1" objects="1" scenarios="1"/>
  <mergeCells count="8">
    <mergeCell ref="B20:C20"/>
    <mergeCell ref="J5:L11"/>
    <mergeCell ref="B6:D6"/>
    <mergeCell ref="B4:D4"/>
    <mergeCell ref="G4:I4"/>
    <mergeCell ref="G6:H6"/>
    <mergeCell ref="F14:I15"/>
    <mergeCell ref="F12:I13"/>
  </mergeCells>
  <conditionalFormatting sqref="B23">
    <cfRule type="expression" dxfId="20" priority="23">
      <formula>$B24=""</formula>
    </cfRule>
  </conditionalFormatting>
  <conditionalFormatting sqref="C23">
    <cfRule type="expression" dxfId="19" priority="22">
      <formula>$B24=""</formula>
    </cfRule>
  </conditionalFormatting>
  <conditionalFormatting sqref="D23:F23">
    <cfRule type="expression" dxfId="18" priority="21">
      <formula>$B24=""</formula>
    </cfRule>
  </conditionalFormatting>
  <conditionalFormatting sqref="G23:H23">
    <cfRule type="expression" dxfId="17" priority="20">
      <formula>$B24=""</formula>
    </cfRule>
  </conditionalFormatting>
  <conditionalFormatting sqref="I23">
    <cfRule type="expression" dxfId="16" priority="19">
      <formula>$B24=""</formula>
    </cfRule>
  </conditionalFormatting>
  <conditionalFormatting sqref="B23:I23">
    <cfRule type="expression" dxfId="15" priority="18">
      <formula>$C24&lt;=TODAY()</formula>
    </cfRule>
  </conditionalFormatting>
  <conditionalFormatting sqref="B24">
    <cfRule type="expression" dxfId="14" priority="16">
      <formula>$B24=""</formula>
    </cfRule>
  </conditionalFormatting>
  <conditionalFormatting sqref="C24">
    <cfRule type="expression" dxfId="13" priority="15">
      <formula>$B24=""</formula>
    </cfRule>
  </conditionalFormatting>
  <conditionalFormatting sqref="D24:F24">
    <cfRule type="expression" dxfId="12" priority="14">
      <formula>$B24=""</formula>
    </cfRule>
  </conditionalFormatting>
  <conditionalFormatting sqref="G24:H24">
    <cfRule type="expression" dxfId="11" priority="13">
      <formula>$B24=""</formula>
    </cfRule>
  </conditionalFormatting>
  <conditionalFormatting sqref="I24">
    <cfRule type="expression" dxfId="10" priority="12">
      <formula>$B24=""</formula>
    </cfRule>
  </conditionalFormatting>
  <conditionalFormatting sqref="B25:B1650">
    <cfRule type="expression" dxfId="9" priority="9">
      <formula>$B25=""</formula>
    </cfRule>
  </conditionalFormatting>
  <conditionalFormatting sqref="C25:C1650">
    <cfRule type="expression" dxfId="8" priority="8">
      <formula>$B25=""</formula>
    </cfRule>
  </conditionalFormatting>
  <conditionalFormatting sqref="D25:F1650">
    <cfRule type="expression" dxfId="7" priority="7">
      <formula>$B25=""</formula>
    </cfRule>
  </conditionalFormatting>
  <conditionalFormatting sqref="G25:H1650">
    <cfRule type="expression" dxfId="6" priority="6">
      <formula>$B25=""</formula>
    </cfRule>
  </conditionalFormatting>
  <conditionalFormatting sqref="I25:I1650">
    <cfRule type="expression" dxfId="5" priority="5">
      <formula>$B25=""</formula>
    </cfRule>
  </conditionalFormatting>
  <conditionalFormatting sqref="B23:I1650">
    <cfRule type="expression" dxfId="4" priority="1">
      <formula>$C23&lt;=TODAY()</formula>
    </cfRule>
    <cfRule type="expression" dxfId="3" priority="2">
      <formula>MOD($B23,VLOOKUP(payment_frequency,periodic_table,3,FALSE))=0</formula>
    </cfRule>
  </conditionalFormatting>
  <dataValidations count="5">
    <dataValidation type="list" allowBlank="1" showInputMessage="1" showErrorMessage="1" sqref="E11:E12" xr:uid="{FF9779AC-27FA-4B34-BB0B-E3FA808BBC8F}">
      <formula1>payment_due</formula1>
    </dataValidation>
    <dataValidation type="list" allowBlank="1" showInputMessage="1" showErrorMessage="1" sqref="E10" xr:uid="{79BA11A3-AD4C-4165-B0D5-20774CBBC998}">
      <formula1>payment_types</formula1>
    </dataValidation>
    <dataValidation type="list" allowBlank="1" showInputMessage="1" showErrorMessage="1" sqref="E14" xr:uid="{876B5034-ED8D-4F06-BC12-DDDF3B4327EA}">
      <formula1>INDIRECT(SUBSTITUTE($E$11,"-","_")&amp;"_ep")</formula1>
    </dataValidation>
    <dataValidation type="whole" operator="greaterThan" allowBlank="1" showInputMessage="1" showErrorMessage="1" errorTitle="Whole Numbers" error="Only whole numbers that are greater than 0" sqref="I17" xr:uid="{73789810-2B09-47B2-B3CC-9EF90E18CF7B}">
      <formula1>0</formula1>
    </dataValidation>
    <dataValidation type="list" allowBlank="1" showInputMessage="1" showErrorMessage="1" sqref="N14" xr:uid="{85B5971C-D855-40AE-8BF1-8EAFA4A8C017}">
      <formula1>$M$6:$M$11</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7FAA9-C99F-494A-BB5E-E7C250F7296A}">
  <dimension ref="A1:AL2101"/>
  <sheetViews>
    <sheetView showGridLines="0" tabSelected="1" zoomScale="80" zoomScaleNormal="80" workbookViewId="0">
      <pane ySplit="34" topLeftCell="A35" activePane="bottomLeft" state="frozen"/>
      <selection pane="bottomLeft" activeCell="S40" sqref="S40"/>
    </sheetView>
  </sheetViews>
  <sheetFormatPr defaultColWidth="8.85546875" defaultRowHeight="15" x14ac:dyDescent="0.25"/>
  <cols>
    <col min="1" max="1" width="3.140625" style="58" customWidth="1"/>
    <col min="2" max="2" width="13.85546875" style="58" customWidth="1"/>
    <col min="3" max="3" width="13" style="58" customWidth="1"/>
    <col min="4" max="4" width="10.7109375" style="58" customWidth="1"/>
    <col min="5" max="5" width="17.140625" style="58" customWidth="1"/>
    <col min="6" max="6" width="11.5703125" style="58" customWidth="1"/>
    <col min="7" max="7" width="9" style="58" customWidth="1"/>
    <col min="8" max="8" width="11.140625" style="58" customWidth="1"/>
    <col min="9" max="9" width="21.28515625" style="58" customWidth="1"/>
    <col min="10" max="10" width="11.5703125" style="58" customWidth="1"/>
    <col min="11" max="11" width="2.42578125" style="58" customWidth="1"/>
    <col min="12" max="12" width="11.85546875" style="58" hidden="1" customWidth="1"/>
    <col min="13" max="13" width="15.28515625" style="58" hidden="1" customWidth="1"/>
    <col min="14" max="14" width="14.5703125" style="58" hidden="1" customWidth="1"/>
    <col min="15" max="15" width="17.85546875" style="58" bestFit="1" customWidth="1"/>
    <col min="16" max="16" width="13.85546875" style="58" customWidth="1"/>
    <col min="17" max="17" width="26" style="58" customWidth="1"/>
    <col min="18" max="18" width="40.140625" style="58" bestFit="1" customWidth="1"/>
    <col min="19" max="19" width="12.5703125" style="58" bestFit="1" customWidth="1"/>
    <col min="20" max="33" width="8.85546875" style="58"/>
    <col min="34" max="34" width="17.5703125" style="58" bestFit="1" customWidth="1"/>
    <col min="35" max="37" width="8.85546875" style="58"/>
    <col min="38" max="38" width="11.5703125" style="58" bestFit="1" customWidth="1"/>
    <col min="39" max="16384" width="8.85546875" style="58"/>
  </cols>
  <sheetData>
    <row r="1" spans="1:14" ht="10.9" customHeight="1" x14ac:dyDescent="0.25"/>
    <row r="2" spans="1:14" ht="31.5" customHeight="1" x14ac:dyDescent="0.25"/>
    <row r="3" spans="1:14" ht="13.9" customHeight="1" thickBot="1" x14ac:dyDescent="0.3"/>
    <row r="4" spans="1:14" ht="42" customHeight="1" thickBot="1" x14ac:dyDescent="0.3">
      <c r="A4" s="79"/>
      <c r="B4" s="141" t="s">
        <v>15</v>
      </c>
      <c r="C4" s="132"/>
      <c r="D4" s="132"/>
      <c r="E4" s="23" t="s">
        <v>60</v>
      </c>
      <c r="H4" s="142" t="s">
        <v>16</v>
      </c>
      <c r="I4" s="143"/>
      <c r="J4" s="143"/>
      <c r="L4" s="141" t="s">
        <v>72</v>
      </c>
      <c r="M4" s="132"/>
      <c r="N4" s="132"/>
    </row>
    <row r="5" spans="1:14" ht="19.899999999999999" customHeight="1" thickBot="1" x14ac:dyDescent="0.3">
      <c r="B5" s="25"/>
      <c r="C5" s="26"/>
      <c r="D5" s="24" t="s">
        <v>48</v>
      </c>
      <c r="E5" s="80">
        <v>10</v>
      </c>
      <c r="H5" s="81"/>
      <c r="I5" s="121" t="s">
        <v>43</v>
      </c>
      <c r="J5" s="67">
        <f>(1+apr/VLOOKUP(interest_compounded,periodic_table,3,0))^(VLOOKUP(interest_compounded,periodic_table,3,0)/VLOOKUP(payment_frequency,periodic_table,3,0))-1</f>
        <v>4.8675505653430484E-3</v>
      </c>
      <c r="L5" s="83"/>
      <c r="M5" s="82" t="s">
        <v>43</v>
      </c>
      <c r="N5" s="67">
        <f>(1+apr/VLOOKUP(interest_compounded,periodic_table,3,0))^(VLOOKUP(interest_compounded,periodic_table,3,0)/VLOOKUP(payment_frequency,periodic_table,3,0))-1</f>
        <v>4.8675505653430484E-3</v>
      </c>
    </row>
    <row r="6" spans="1:14" ht="15.75" thickBot="1" x14ac:dyDescent="0.3">
      <c r="B6" s="84"/>
      <c r="C6" s="28"/>
      <c r="D6" s="30" t="s">
        <v>79</v>
      </c>
      <c r="E6" s="85">
        <v>120000</v>
      </c>
      <c r="F6" s="86"/>
      <c r="H6" s="87"/>
      <c r="I6" s="122" t="s">
        <v>44</v>
      </c>
      <c r="J6" s="68">
        <f ca="1">SUM(Principal_Paid_Moratorium,Interest_Paid_Moratorium)</f>
        <v>163280.5094756062</v>
      </c>
      <c r="L6" s="90"/>
      <c r="M6" s="88" t="s">
        <v>44</v>
      </c>
      <c r="N6" s="89">
        <f ca="1">SUM(Principal_Paid,Interest_Paid)</f>
        <v>160819.67860711829</v>
      </c>
    </row>
    <row r="7" spans="1:14" ht="15.75" thickBot="1" x14ac:dyDescent="0.3">
      <c r="B7" s="91"/>
      <c r="C7" s="28"/>
      <c r="D7" s="29" t="s">
        <v>49</v>
      </c>
      <c r="E7" s="92">
        <v>0.06</v>
      </c>
      <c r="F7" s="86"/>
      <c r="H7" s="87"/>
      <c r="I7" s="122" t="s">
        <v>45</v>
      </c>
      <c r="J7" s="68">
        <f ca="1">SUM(Interest_Paid_Moratorium)</f>
        <v>39857.240021964084</v>
      </c>
      <c r="L7" s="93"/>
      <c r="M7" s="82" t="s">
        <v>45</v>
      </c>
      <c r="N7" s="89">
        <f ca="1">SUM(Interest_Paid)</f>
        <v>40819.678607118236</v>
      </c>
    </row>
    <row r="8" spans="1:14" ht="16.5" thickBot="1" x14ac:dyDescent="0.3">
      <c r="B8" s="91"/>
      <c r="C8" s="28"/>
      <c r="D8" s="29" t="s">
        <v>80</v>
      </c>
      <c r="E8" s="94">
        <v>44927</v>
      </c>
      <c r="F8" s="86"/>
      <c r="H8" s="95"/>
      <c r="I8" s="122" t="s">
        <v>73</v>
      </c>
      <c r="J8" s="96">
        <f ca="1">VLOOKUP(J9,$B$22:$E$2101,4,FALSE)</f>
        <v>48761</v>
      </c>
      <c r="L8" s="97"/>
      <c r="M8" s="98" t="s">
        <v>73</v>
      </c>
      <c r="N8" s="96">
        <f>VLOOKUP(nper,$AG$22:$AH$2101,2,FALSE)</f>
        <v>48580</v>
      </c>
    </row>
    <row r="9" spans="1:14" ht="15.75" thickBot="1" x14ac:dyDescent="0.3">
      <c r="B9" s="27"/>
      <c r="C9" s="28"/>
      <c r="D9" s="30" t="s">
        <v>50</v>
      </c>
      <c r="E9" s="99" t="s">
        <v>18</v>
      </c>
      <c r="F9" s="100"/>
      <c r="H9" s="87"/>
      <c r="I9" s="123" t="str">
        <f>"Actual " &amp; SUBSTITUTE(payment_frequency,"ly","s") &amp; " Elapsed"</f>
        <v>Actual Months Elapsed</v>
      </c>
      <c r="J9" s="101" cm="1">
        <f t="array" aca="1" ref="J9" ca="1">COUNTIF(array,"&gt;0")</f>
        <v>126</v>
      </c>
      <c r="L9" s="102"/>
      <c r="M9" s="103" t="str">
        <f>"Actual " &amp; SUBSTITUTE(payment_frequency,"ly","s") &amp; " Elapsed"</f>
        <v>Actual Months Elapsed</v>
      </c>
      <c r="N9" s="101" cm="1">
        <f t="array" aca="1" ref="N9" ca="1">COUNTIF(array2,"&gt;0")</f>
        <v>126</v>
      </c>
    </row>
    <row r="10" spans="1:14" ht="15.75" thickBot="1" x14ac:dyDescent="0.3">
      <c r="B10" s="27"/>
      <c r="C10" s="104"/>
      <c r="D10" s="115" t="s">
        <v>52</v>
      </c>
      <c r="E10" s="99" t="s">
        <v>12</v>
      </c>
      <c r="F10" s="100"/>
      <c r="H10" s="102"/>
      <c r="I10" s="124" t="s">
        <v>77</v>
      </c>
      <c r="J10" s="70">
        <f ca="1">$N$7-$J$7</f>
        <v>962.43858515415195</v>
      </c>
    </row>
    <row r="11" spans="1:14" ht="15.75" thickBot="1" x14ac:dyDescent="0.3">
      <c r="B11" s="120"/>
      <c r="C11" s="117"/>
      <c r="D11" s="115" t="s">
        <v>51</v>
      </c>
      <c r="E11" s="99" t="s">
        <v>8</v>
      </c>
      <c r="F11" s="100"/>
      <c r="H11" s="102"/>
      <c r="I11" s="124" t="s">
        <v>76</v>
      </c>
      <c r="J11" s="106">
        <f>E13-E12+1</f>
        <v>6</v>
      </c>
    </row>
    <row r="12" spans="1:14" ht="15.75" thickBot="1" x14ac:dyDescent="0.3">
      <c r="B12" s="116"/>
      <c r="C12" s="117"/>
      <c r="D12" s="115" t="s">
        <v>81</v>
      </c>
      <c r="E12" s="99">
        <v>7</v>
      </c>
      <c r="F12" s="118"/>
    </row>
    <row r="13" spans="1:14" x14ac:dyDescent="0.25">
      <c r="B13" s="125"/>
      <c r="C13" s="105"/>
      <c r="D13" s="119" t="s">
        <v>82</v>
      </c>
      <c r="E13" s="99">
        <v>12</v>
      </c>
      <c r="F13" s="118"/>
    </row>
    <row r="14" spans="1:14" hidden="1" x14ac:dyDescent="0.25">
      <c r="B14" s="60"/>
      <c r="C14" s="144" t="s">
        <v>76</v>
      </c>
      <c r="D14" s="144"/>
      <c r="E14" s="60">
        <f>J11</f>
        <v>6</v>
      </c>
      <c r="F14" s="100"/>
    </row>
    <row r="15" spans="1:14" hidden="1" x14ac:dyDescent="0.25">
      <c r="B15" s="60"/>
      <c r="C15" s="144" t="s">
        <v>14</v>
      </c>
      <c r="D15" s="144"/>
      <c r="E15" s="60">
        <f>IF($E$9="Beginning of the Period", 1,0)</f>
        <v>0</v>
      </c>
      <c r="G15" s="107"/>
    </row>
    <row r="16" spans="1:14" hidden="1" x14ac:dyDescent="0.25">
      <c r="B16" s="60"/>
      <c r="C16" s="144" t="s">
        <v>24</v>
      </c>
      <c r="D16" s="144"/>
      <c r="E16" s="60">
        <f>term*VLOOKUP(payment_frequency,periodic_table,3,FALSE)</f>
        <v>120</v>
      </c>
    </row>
    <row r="17" spans="1:38" customFormat="1" x14ac:dyDescent="0.25"/>
    <row r="18" spans="1:38" ht="15.75" x14ac:dyDescent="0.25">
      <c r="B18" s="126" t="str">
        <f>E11&amp;" Payment Amount"</f>
        <v>Monthly Payment Amount</v>
      </c>
      <c r="C18" s="126"/>
      <c r="D18" s="71">
        <f>-IF(Payment_Type=1,PMT(Compound_Rate,nper+$J$11,loan,,1),PMT(Compound_Rate,nper+$J$11,loan,,0))</f>
        <v>1276.3466556120491</v>
      </c>
      <c r="E18" s="114"/>
    </row>
    <row r="19" spans="1:38" ht="15.75" thickBot="1" x14ac:dyDescent="0.3">
      <c r="B19" s="108"/>
      <c r="D19" s="108"/>
    </row>
    <row r="20" spans="1:38" ht="48" thickBot="1" x14ac:dyDescent="0.3">
      <c r="A20" s="109"/>
      <c r="B20" s="45" t="s">
        <v>74</v>
      </c>
      <c r="C20" s="46" t="s">
        <v>76</v>
      </c>
      <c r="D20" s="46" t="s">
        <v>1</v>
      </c>
      <c r="E20" s="46" t="s">
        <v>0</v>
      </c>
      <c r="F20" s="46" t="s">
        <v>2</v>
      </c>
      <c r="G20" s="46" t="s">
        <v>22</v>
      </c>
      <c r="H20" s="46" t="s">
        <v>23</v>
      </c>
      <c r="I20" s="23" t="s">
        <v>75</v>
      </c>
      <c r="J20" s="23" t="s">
        <v>3</v>
      </c>
      <c r="AG20" s="110" t="s">
        <v>1</v>
      </c>
      <c r="AH20" s="46" t="s">
        <v>0</v>
      </c>
      <c r="AI20" s="46" t="s">
        <v>2</v>
      </c>
      <c r="AJ20" s="46" t="s">
        <v>22</v>
      </c>
      <c r="AK20" s="46" t="s">
        <v>23</v>
      </c>
      <c r="AL20" s="23" t="s">
        <v>3</v>
      </c>
    </row>
    <row r="21" spans="1:38" ht="15.75" thickBot="1" x14ac:dyDescent="0.3">
      <c r="B21" s="72"/>
      <c r="C21" s="72"/>
      <c r="D21" s="72"/>
      <c r="E21" s="73"/>
      <c r="F21" s="72"/>
      <c r="G21" s="72"/>
      <c r="H21" s="72"/>
      <c r="I21" s="72"/>
      <c r="J21" s="76">
        <f>loan</f>
        <v>120000</v>
      </c>
      <c r="AG21" s="111"/>
      <c r="AH21" s="112"/>
      <c r="AI21" s="113"/>
      <c r="AJ21" s="113"/>
      <c r="AK21" s="113"/>
      <c r="AL21" s="113">
        <f>loan</f>
        <v>120000</v>
      </c>
    </row>
    <row r="22" spans="1:38" ht="15.75" thickBot="1" x14ac:dyDescent="0.3">
      <c r="B22" s="72">
        <f>IFERROR(IF(TRUNC(J21)&lt;=0,"",B21+1),"")</f>
        <v>1</v>
      </c>
      <c r="C22" s="72" t="str">
        <f>IF(B22="","",IF(AND(B22&lt;=$E$13,B22&gt;=$E$12),"Yes","No"))</f>
        <v>No</v>
      </c>
      <c r="D22" s="72">
        <f>IFERROR(IF(J21&lt;=0,"",IF(C22="Yes","",B22-COUNTIF($C$22:C22,"Yes"))),"")</f>
        <v>1</v>
      </c>
      <c r="E22" s="73">
        <f t="shared" ref="E22:E85" si="0">IF($E$9="End of the Period",IF(B22="","",IF(payment_frequency="Bi-weekly",first_payment_date+B22*VLOOKUP(payment_frequency,periodic_table,2,0),IF(payment_frequency="Weekly",first_payment_date+B22*VLOOKUP(payment_frequency,periodic_table,2,0),IF(payment_frequency="Semi-monthly",first_payment_date+B22*VLOOKUP(payment_frequency,periodic_table,2,0),EDATE(first_payment_date,B22*VLOOKUP(payment_frequency,periodic_table,2,0)))))),IF(B22="","",IF(payment_frequency="Bi-weekly",first_payment_date+(B22-1)*VLOOKUP(payment_frequency,periodic_table,2,0),IF(payment_frequency="Weekly",first_payment_date+(B22-1)*VLOOKUP(payment_frequency,periodic_table,2,0),IF(payment_frequency="Semi-monthly",first_payment_date+(B22-1)*VLOOKUP(payment_frequency,periodic_table,2,0),EDATE(first_payment_date,(B22-1)*VLOOKUP(payment_frequency,periodic_table,2,0)))))))</f>
        <v>44958</v>
      </c>
      <c r="F22" s="76">
        <f t="shared" ref="F22" si="1">IF(B22="","",IF(C22="Yes",0,IF(J21&lt;payment,J21*(1+Compound_Rate),payment)))</f>
        <v>1276.3466556120491</v>
      </c>
      <c r="G22" s="76">
        <f t="shared" ref="G22:G85" si="2">IF(AND(Payment_Type=1,B22=1),0,IF(B22="","",IF(C22="Yes",0,J21*Compound_Rate)))</f>
        <v>584.10606784116578</v>
      </c>
      <c r="H22" s="76">
        <f>IF(B22="","",F22-G22)</f>
        <v>692.24058777088328</v>
      </c>
      <c r="I22" s="76">
        <f t="shared" ref="I22:I85" si="3">IF(B22="","",IF(C22="Yes",J21*Compound_Rate,0))</f>
        <v>0</v>
      </c>
      <c r="J22" s="76">
        <f>IFERROR(IF(B22="","",J21-H22+I22),"")</f>
        <v>119307.75941222912</v>
      </c>
      <c r="AG22" s="111">
        <f>IFERROR(IF(AL21&lt;=0,"",AG21+1),"")</f>
        <v>1</v>
      </c>
      <c r="AH22" s="112">
        <f t="shared" ref="AH22:AH85" si="4">IF($E$9="End of the Period",IF(AG22="","",IF(payment_frequency="Bi-weekly",first_payment_date+AG22*VLOOKUP(payment_frequency,periodic_table,2,0),IF(payment_frequency="Weekly",first_payment_date+AG22*VLOOKUP(payment_frequency,periodic_table,2,0),IF(payment_frequency="Semi-monthly",first_payment_date+AG22*VLOOKUP(payment_frequency,periodic_table,2,0),EDATE(first_payment_date,AG22*VLOOKUP(payment_frequency,periodic_table,2,0)))))),IF(AG22="","",IF(payment_frequency="Bi-weekly",first_payment_date+(AG22-1)*VLOOKUP(payment_frequency,periodic_table,2,0),IF(payment_frequency="Weekly",first_payment_date+(AG22-1)*VLOOKUP(payment_frequency,periodic_table,2,0),IF(payment_frequency="Semi-monthly",first_payment_date+(AG22-1)*VLOOKUP(payment_frequency,periodic_table,2,0),EDATE(first_payment_date,(AG22-1)*VLOOKUP(payment_frequency,periodic_table,2,0)))))))</f>
        <v>44958</v>
      </c>
      <c r="AI22" s="113">
        <f t="shared" ref="AI22:AI85" si="5">IF(AG22="","",IF(AL21&lt;payment,AL21*(1+Compound_Rate),payment))</f>
        <v>1276.3466556120491</v>
      </c>
      <c r="AJ22" s="113">
        <f t="shared" ref="AJ22:AJ85" si="6">IF(AND(Payment_Type=1,AG22=1),0,IF(AG22="","",AL21*Compound_Rate))</f>
        <v>584.10606784116578</v>
      </c>
      <c r="AK22" s="113">
        <f>IF(AG22="","",AI22-AJ22)</f>
        <v>692.24058777088328</v>
      </c>
      <c r="AL22" s="113">
        <f>IFERROR(IF(AK22&lt;=0,"",AL21-AK22),"")</f>
        <v>119307.75941222912</v>
      </c>
    </row>
    <row r="23" spans="1:38" ht="15.75" thickBot="1" x14ac:dyDescent="0.3">
      <c r="B23" s="72">
        <f t="shared" ref="B23:B86" si="7">IFERROR(IF(TRUNC(J22)&lt;=0,"",B22+1),"")</f>
        <v>2</v>
      </c>
      <c r="C23" s="72" t="str">
        <f t="shared" ref="C23:C86" si="8">IF(B23="","",IF(AND(B23&lt;=$E$13,B23&gt;=$E$12),"Yes","No"))</f>
        <v>No</v>
      </c>
      <c r="D23" s="72">
        <f>IFERROR(IF(J22&lt;=0,"",IF(C23="Yes","",B23-COUNTIF($C$22:C23,"Yes"))),"")</f>
        <v>2</v>
      </c>
      <c r="E23" s="73">
        <f t="shared" si="0"/>
        <v>44986</v>
      </c>
      <c r="F23" s="76">
        <f t="shared" ref="F23:F86" si="9">IF(B23="","",IF(C23="Yes",0,IF(J22&lt;payment,J22*(1+Compound_Rate),-PMT($J$5,nper-B23+1+$E$14,J22))))</f>
        <v>1276.3466556120495</v>
      </c>
      <c r="G23" s="76">
        <f t="shared" si="2"/>
        <v>580.73655177680826</v>
      </c>
      <c r="H23" s="76">
        <f t="shared" ref="H23:H86" si="10">IF(B23="","",F23-G23)</f>
        <v>695.61010383524126</v>
      </c>
      <c r="I23" s="76">
        <f t="shared" si="3"/>
        <v>0</v>
      </c>
      <c r="J23" s="76">
        <f t="shared" ref="J23:J86" si="11">IFERROR(IF(B23="","",J22-H23+I23),"")</f>
        <v>118612.14930839388</v>
      </c>
      <c r="AG23" s="111">
        <f t="shared" ref="AG23:AG86" si="12">IFERROR(IF(AL22&lt;=0,"",AG22+1),"")</f>
        <v>2</v>
      </c>
      <c r="AH23" s="112">
        <f t="shared" si="4"/>
        <v>44986</v>
      </c>
      <c r="AI23" s="113">
        <f t="shared" si="5"/>
        <v>1276.3466556120491</v>
      </c>
      <c r="AJ23" s="113">
        <f t="shared" si="6"/>
        <v>580.73655177680826</v>
      </c>
      <c r="AK23" s="113">
        <f t="shared" ref="AK23:AK86" si="13">IF(AG23="","",AI23-AJ23)</f>
        <v>695.61010383524081</v>
      </c>
      <c r="AL23" s="113">
        <f t="shared" ref="AL23:AL86" si="14">IFERROR(IF(AK23&lt;=0,"",AL22-AK23),"")</f>
        <v>118612.14930839388</v>
      </c>
    </row>
    <row r="24" spans="1:38" ht="15.75" thickBot="1" x14ac:dyDescent="0.3">
      <c r="B24" s="72">
        <f t="shared" si="7"/>
        <v>3</v>
      </c>
      <c r="C24" s="72" t="str">
        <f t="shared" si="8"/>
        <v>No</v>
      </c>
      <c r="D24" s="72">
        <f>IFERROR(IF(J23&lt;=0,"",IF(C24="Yes","",B24-COUNTIF($C$22:C24,"Yes"))),"")</f>
        <v>3</v>
      </c>
      <c r="E24" s="73">
        <f t="shared" si="0"/>
        <v>45017</v>
      </c>
      <c r="F24" s="76">
        <f t="shared" si="9"/>
        <v>1276.3466556120495</v>
      </c>
      <c r="G24" s="76">
        <f t="shared" si="2"/>
        <v>577.35063442262674</v>
      </c>
      <c r="H24" s="76">
        <f t="shared" si="10"/>
        <v>698.99602118942278</v>
      </c>
      <c r="I24" s="76">
        <f t="shared" si="3"/>
        <v>0</v>
      </c>
      <c r="J24" s="76">
        <f t="shared" si="11"/>
        <v>117913.15328720446</v>
      </c>
      <c r="AG24" s="111">
        <f t="shared" si="12"/>
        <v>3</v>
      </c>
      <c r="AH24" s="112">
        <f t="shared" si="4"/>
        <v>45017</v>
      </c>
      <c r="AI24" s="113">
        <f t="shared" si="5"/>
        <v>1276.3466556120491</v>
      </c>
      <c r="AJ24" s="113">
        <f t="shared" si="6"/>
        <v>577.35063442262674</v>
      </c>
      <c r="AK24" s="113">
        <f t="shared" si="13"/>
        <v>698.99602118942232</v>
      </c>
      <c r="AL24" s="113">
        <f t="shared" si="14"/>
        <v>117913.15328720446</v>
      </c>
    </row>
    <row r="25" spans="1:38" ht="15.75" thickBot="1" x14ac:dyDescent="0.3">
      <c r="B25" s="72">
        <f t="shared" si="7"/>
        <v>4</v>
      </c>
      <c r="C25" s="72" t="str">
        <f t="shared" si="8"/>
        <v>No</v>
      </c>
      <c r="D25" s="72">
        <f>IFERROR(IF(J24&lt;=0,"",IF(C25="Yes","",B25-COUNTIF($C$22:C25,"Yes"))),"")</f>
        <v>4</v>
      </c>
      <c r="E25" s="73">
        <f t="shared" si="0"/>
        <v>45047</v>
      </c>
      <c r="F25" s="76">
        <f t="shared" si="9"/>
        <v>1276.3466556120497</v>
      </c>
      <c r="G25" s="76">
        <f t="shared" si="2"/>
        <v>573.94823594451361</v>
      </c>
      <c r="H25" s="76">
        <f t="shared" si="10"/>
        <v>702.39841966753613</v>
      </c>
      <c r="I25" s="76">
        <f t="shared" si="3"/>
        <v>0</v>
      </c>
      <c r="J25" s="76">
        <f t="shared" si="11"/>
        <v>117210.75486753693</v>
      </c>
      <c r="L25" s="114"/>
      <c r="AG25" s="111">
        <f t="shared" si="12"/>
        <v>4</v>
      </c>
      <c r="AH25" s="112">
        <f t="shared" si="4"/>
        <v>45047</v>
      </c>
      <c r="AI25" s="113">
        <f t="shared" si="5"/>
        <v>1276.3466556120491</v>
      </c>
      <c r="AJ25" s="113">
        <f t="shared" si="6"/>
        <v>573.94823594451361</v>
      </c>
      <c r="AK25" s="113">
        <f t="shared" si="13"/>
        <v>702.39841966753545</v>
      </c>
      <c r="AL25" s="113">
        <f t="shared" si="14"/>
        <v>117210.75486753693</v>
      </c>
    </row>
    <row r="26" spans="1:38" ht="15.75" thickBot="1" x14ac:dyDescent="0.3">
      <c r="B26" s="72">
        <f t="shared" si="7"/>
        <v>5</v>
      </c>
      <c r="C26" s="72" t="str">
        <f t="shared" si="8"/>
        <v>No</v>
      </c>
      <c r="D26" s="72">
        <f>IFERROR(IF(J25&lt;=0,"",IF(C26="Yes","",B26-COUNTIF($C$22:C26,"Yes"))),"")</f>
        <v>5</v>
      </c>
      <c r="E26" s="73">
        <f t="shared" si="0"/>
        <v>45078</v>
      </c>
      <c r="F26" s="76">
        <f t="shared" si="9"/>
        <v>1276.3466556120497</v>
      </c>
      <c r="G26" s="76">
        <f t="shared" si="2"/>
        <v>570.52927611976486</v>
      </c>
      <c r="H26" s="76">
        <f t="shared" si="10"/>
        <v>705.81737949228489</v>
      </c>
      <c r="I26" s="76">
        <f t="shared" si="3"/>
        <v>0</v>
      </c>
      <c r="J26" s="76">
        <f t="shared" si="11"/>
        <v>116504.93748804464</v>
      </c>
      <c r="AG26" s="111">
        <f t="shared" si="12"/>
        <v>5</v>
      </c>
      <c r="AH26" s="112">
        <f t="shared" si="4"/>
        <v>45078</v>
      </c>
      <c r="AI26" s="113">
        <f t="shared" si="5"/>
        <v>1276.3466556120491</v>
      </c>
      <c r="AJ26" s="113">
        <f t="shared" si="6"/>
        <v>570.52927611976486</v>
      </c>
      <c r="AK26" s="113">
        <f t="shared" si="13"/>
        <v>705.8173794922842</v>
      </c>
      <c r="AL26" s="113">
        <f t="shared" si="14"/>
        <v>116504.93748804464</v>
      </c>
    </row>
    <row r="27" spans="1:38" ht="15.75" thickBot="1" x14ac:dyDescent="0.3">
      <c r="B27" s="72">
        <f t="shared" si="7"/>
        <v>6</v>
      </c>
      <c r="C27" s="72" t="str">
        <f t="shared" si="8"/>
        <v>No</v>
      </c>
      <c r="D27" s="72">
        <f>IFERROR(IF(J26&lt;=0,"",IF(C27="Yes","",B27-COUNTIF($C$22:C27,"Yes"))),"")</f>
        <v>6</v>
      </c>
      <c r="E27" s="73">
        <f t="shared" si="0"/>
        <v>45108</v>
      </c>
      <c r="F27" s="76">
        <f t="shared" si="9"/>
        <v>1276.3466556120495</v>
      </c>
      <c r="G27" s="76">
        <f t="shared" si="2"/>
        <v>567.09367433518821</v>
      </c>
      <c r="H27" s="76">
        <f t="shared" si="10"/>
        <v>709.25298127686131</v>
      </c>
      <c r="I27" s="76">
        <f t="shared" si="3"/>
        <v>0</v>
      </c>
      <c r="J27" s="76">
        <f t="shared" si="11"/>
        <v>115795.68450676778</v>
      </c>
      <c r="AG27" s="111">
        <f t="shared" si="12"/>
        <v>6</v>
      </c>
      <c r="AH27" s="112">
        <f t="shared" si="4"/>
        <v>45108</v>
      </c>
      <c r="AI27" s="113">
        <f t="shared" si="5"/>
        <v>1276.3466556120491</v>
      </c>
      <c r="AJ27" s="113">
        <f t="shared" si="6"/>
        <v>567.09367433518821</v>
      </c>
      <c r="AK27" s="113">
        <f t="shared" si="13"/>
        <v>709.25298127686085</v>
      </c>
      <c r="AL27" s="113">
        <f t="shared" si="14"/>
        <v>115795.68450676778</v>
      </c>
    </row>
    <row r="28" spans="1:38" ht="15.75" thickBot="1" x14ac:dyDescent="0.3">
      <c r="B28" s="72">
        <f t="shared" si="7"/>
        <v>7</v>
      </c>
      <c r="C28" s="72" t="str">
        <f t="shared" si="8"/>
        <v>Yes</v>
      </c>
      <c r="D28" s="72" t="str">
        <f>IFERROR(IF(J27&lt;=0,"",IF(C28="Yes","",B28-COUNTIF($C$22:C28,"Yes"))),"")</f>
        <v/>
      </c>
      <c r="E28" s="73">
        <f t="shared" si="0"/>
        <v>45139</v>
      </c>
      <c r="F28" s="76">
        <f t="shared" si="9"/>
        <v>0</v>
      </c>
      <c r="G28" s="76">
        <f t="shared" si="2"/>
        <v>0</v>
      </c>
      <c r="H28" s="76">
        <f t="shared" si="10"/>
        <v>0</v>
      </c>
      <c r="I28" s="76">
        <f t="shared" si="3"/>
        <v>563.64134958520276</v>
      </c>
      <c r="J28" s="76">
        <f t="shared" si="11"/>
        <v>116359.32585635298</v>
      </c>
      <c r="AG28" s="111">
        <f t="shared" si="12"/>
        <v>7</v>
      </c>
      <c r="AH28" s="112">
        <f t="shared" si="4"/>
        <v>45139</v>
      </c>
      <c r="AI28" s="113">
        <f t="shared" si="5"/>
        <v>1276.3466556120491</v>
      </c>
      <c r="AJ28" s="113">
        <f t="shared" si="6"/>
        <v>563.64134958520276</v>
      </c>
      <c r="AK28" s="113">
        <f t="shared" si="13"/>
        <v>712.7053060268463</v>
      </c>
      <c r="AL28" s="113">
        <f t="shared" si="14"/>
        <v>115082.97920074093</v>
      </c>
    </row>
    <row r="29" spans="1:38" ht="15.75" thickBot="1" x14ac:dyDescent="0.3">
      <c r="B29" s="72">
        <f t="shared" si="7"/>
        <v>8</v>
      </c>
      <c r="C29" s="72" t="str">
        <f t="shared" si="8"/>
        <v>Yes</v>
      </c>
      <c r="D29" s="72" t="str">
        <f>IFERROR(IF(J28&lt;=0,"",IF(C29="Yes","",B29-COUNTIF($C$22:C29,"Yes"))),"")</f>
        <v/>
      </c>
      <c r="E29" s="73">
        <f t="shared" si="0"/>
        <v>45170</v>
      </c>
      <c r="F29" s="76">
        <f t="shared" si="9"/>
        <v>0</v>
      </c>
      <c r="G29" s="76">
        <f t="shared" si="2"/>
        <v>0</v>
      </c>
      <c r="H29" s="76">
        <f t="shared" si="10"/>
        <v>0</v>
      </c>
      <c r="I29" s="76">
        <f t="shared" si="3"/>
        <v>566.38490235502695</v>
      </c>
      <c r="J29" s="76">
        <f t="shared" si="11"/>
        <v>116925.71075870801</v>
      </c>
      <c r="AG29" s="111">
        <f t="shared" si="12"/>
        <v>8</v>
      </c>
      <c r="AH29" s="112">
        <f t="shared" si="4"/>
        <v>45170</v>
      </c>
      <c r="AI29" s="113">
        <f t="shared" si="5"/>
        <v>1276.3466556120491</v>
      </c>
      <c r="AJ29" s="113">
        <f t="shared" si="6"/>
        <v>560.17222046992879</v>
      </c>
      <c r="AK29" s="113">
        <f t="shared" si="13"/>
        <v>716.17443514212027</v>
      </c>
      <c r="AL29" s="113">
        <f t="shared" si="14"/>
        <v>114366.8047655988</v>
      </c>
    </row>
    <row r="30" spans="1:38" ht="15.75" thickBot="1" x14ac:dyDescent="0.3">
      <c r="B30" s="72">
        <f t="shared" si="7"/>
        <v>9</v>
      </c>
      <c r="C30" s="72" t="str">
        <f t="shared" si="8"/>
        <v>Yes</v>
      </c>
      <c r="D30" s="72" t="str">
        <f>IFERROR(IF(J29&lt;=0,"",IF(C30="Yes","",B30-COUNTIF($C$22:C30,"Yes"))),"")</f>
        <v/>
      </c>
      <c r="E30" s="73">
        <f t="shared" si="0"/>
        <v>45200</v>
      </c>
      <c r="F30" s="76">
        <f t="shared" si="9"/>
        <v>0</v>
      </c>
      <c r="G30" s="76">
        <f t="shared" si="2"/>
        <v>0</v>
      </c>
      <c r="H30" s="76">
        <f t="shared" si="10"/>
        <v>0</v>
      </c>
      <c r="I30" s="76">
        <f t="shared" si="3"/>
        <v>569.14180950668697</v>
      </c>
      <c r="J30" s="76">
        <f t="shared" si="11"/>
        <v>117494.8525682147</v>
      </c>
      <c r="AG30" s="111">
        <f t="shared" si="12"/>
        <v>9</v>
      </c>
      <c r="AH30" s="112">
        <f t="shared" si="4"/>
        <v>45200</v>
      </c>
      <c r="AI30" s="113">
        <f t="shared" si="5"/>
        <v>1276.3466556120491</v>
      </c>
      <c r="AJ30" s="113">
        <f t="shared" si="6"/>
        <v>556.68620519326851</v>
      </c>
      <c r="AK30" s="113">
        <f t="shared" si="13"/>
        <v>719.66045041878056</v>
      </c>
      <c r="AL30" s="113">
        <f t="shared" si="14"/>
        <v>113647.14431518002</v>
      </c>
    </row>
    <row r="31" spans="1:38" ht="15.75" thickBot="1" x14ac:dyDescent="0.3">
      <c r="B31" s="72">
        <f t="shared" si="7"/>
        <v>10</v>
      </c>
      <c r="C31" s="72" t="str">
        <f t="shared" si="8"/>
        <v>Yes</v>
      </c>
      <c r="D31" s="72" t="str">
        <f>IFERROR(IF(J30&lt;=0,"",IF(C31="Yes","",B31-COUNTIF($C$22:C31,"Yes"))),"")</f>
        <v/>
      </c>
      <c r="E31" s="73">
        <f t="shared" si="0"/>
        <v>45231</v>
      </c>
      <c r="F31" s="76">
        <f t="shared" si="9"/>
        <v>0</v>
      </c>
      <c r="G31" s="76">
        <f t="shared" si="2"/>
        <v>0</v>
      </c>
      <c r="H31" s="76">
        <f t="shared" si="10"/>
        <v>0</v>
      </c>
      <c r="I31" s="76">
        <f t="shared" si="3"/>
        <v>571.91213604331165</v>
      </c>
      <c r="J31" s="76">
        <f t="shared" si="11"/>
        <v>118066.76470425801</v>
      </c>
      <c r="AG31" s="111">
        <f t="shared" si="12"/>
        <v>10</v>
      </c>
      <c r="AH31" s="112">
        <f t="shared" si="4"/>
        <v>45231</v>
      </c>
      <c r="AI31" s="113">
        <f t="shared" si="5"/>
        <v>1276.3466556120491</v>
      </c>
      <c r="AJ31" s="113">
        <f t="shared" si="6"/>
        <v>553.18322156097747</v>
      </c>
      <c r="AK31" s="113">
        <f t="shared" si="13"/>
        <v>723.16343405107159</v>
      </c>
      <c r="AL31" s="113">
        <f t="shared" si="14"/>
        <v>112923.98088112895</v>
      </c>
    </row>
    <row r="32" spans="1:38" ht="15.75" thickBot="1" x14ac:dyDescent="0.3">
      <c r="B32" s="72">
        <f t="shared" si="7"/>
        <v>11</v>
      </c>
      <c r="C32" s="72" t="str">
        <f t="shared" si="8"/>
        <v>Yes</v>
      </c>
      <c r="D32" s="72" t="str">
        <f>IFERROR(IF(J31&lt;=0,"",IF(C32="Yes","",B32-COUNTIF($C$22:C32,"Yes"))),"")</f>
        <v/>
      </c>
      <c r="E32" s="73">
        <f t="shared" si="0"/>
        <v>45261</v>
      </c>
      <c r="F32" s="76">
        <f t="shared" si="9"/>
        <v>0</v>
      </c>
      <c r="G32" s="76">
        <f t="shared" si="2"/>
        <v>0</v>
      </c>
      <c r="H32" s="76">
        <f t="shared" si="10"/>
        <v>0</v>
      </c>
      <c r="I32" s="76">
        <f t="shared" si="3"/>
        <v>574.69594728443576</v>
      </c>
      <c r="J32" s="76">
        <f t="shared" si="11"/>
        <v>118641.46065154244</v>
      </c>
      <c r="AG32" s="111">
        <f t="shared" si="12"/>
        <v>11</v>
      </c>
      <c r="AH32" s="112">
        <f t="shared" si="4"/>
        <v>45261</v>
      </c>
      <c r="AI32" s="113">
        <f t="shared" si="5"/>
        <v>1276.3466556120491</v>
      </c>
      <c r="AJ32" s="113">
        <f t="shared" si="6"/>
        <v>549.6631869787268</v>
      </c>
      <c r="AK32" s="113">
        <f t="shared" si="13"/>
        <v>726.68346863332226</v>
      </c>
      <c r="AL32" s="113">
        <f t="shared" si="14"/>
        <v>112197.29741249564</v>
      </c>
    </row>
    <row r="33" spans="2:38" ht="15.75" thickBot="1" x14ac:dyDescent="0.3">
      <c r="B33" s="72">
        <f t="shared" si="7"/>
        <v>12</v>
      </c>
      <c r="C33" s="72" t="str">
        <f t="shared" si="8"/>
        <v>Yes</v>
      </c>
      <c r="D33" s="72" t="str">
        <f>IFERROR(IF(J32&lt;=0,"",IF(C33="Yes","",B33-COUNTIF($C$22:C33,"Yes"))),"")</f>
        <v/>
      </c>
      <c r="E33" s="73">
        <f t="shared" si="0"/>
        <v>45292</v>
      </c>
      <c r="F33" s="76">
        <f t="shared" si="9"/>
        <v>0</v>
      </c>
      <c r="G33" s="76">
        <f t="shared" si="2"/>
        <v>0</v>
      </c>
      <c r="H33" s="76">
        <f t="shared" si="10"/>
        <v>0</v>
      </c>
      <c r="I33" s="76">
        <f t="shared" si="3"/>
        <v>577.49330886754046</v>
      </c>
      <c r="J33" s="76">
        <f t="shared" si="11"/>
        <v>119218.95396040998</v>
      </c>
      <c r="AG33" s="111">
        <f t="shared" si="12"/>
        <v>12</v>
      </c>
      <c r="AH33" s="112">
        <f t="shared" si="4"/>
        <v>45292</v>
      </c>
      <c r="AI33" s="113">
        <f t="shared" si="5"/>
        <v>1276.3466556120491</v>
      </c>
      <c r="AJ33" s="113">
        <f t="shared" si="6"/>
        <v>546.12601845015524</v>
      </c>
      <c r="AK33" s="113">
        <f t="shared" si="13"/>
        <v>730.22063716189382</v>
      </c>
      <c r="AL33" s="113">
        <f t="shared" si="14"/>
        <v>111467.07677533374</v>
      </c>
    </row>
    <row r="34" spans="2:38" ht="15.75" thickBot="1" x14ac:dyDescent="0.3">
      <c r="B34" s="72">
        <f t="shared" si="7"/>
        <v>13</v>
      </c>
      <c r="C34" s="72" t="str">
        <f t="shared" si="8"/>
        <v>No</v>
      </c>
      <c r="D34" s="72">
        <f>IFERROR(IF(J33&lt;=0,"",IF(C34="Yes","",B34-COUNTIF($C$22:C34,"Yes"))),"")</f>
        <v>7</v>
      </c>
      <c r="E34" s="73">
        <f t="shared" si="0"/>
        <v>45323</v>
      </c>
      <c r="F34" s="76">
        <f t="shared" si="9"/>
        <v>1365.1090310695968</v>
      </c>
      <c r="G34" s="76">
        <f t="shared" si="2"/>
        <v>580.30428674960046</v>
      </c>
      <c r="H34" s="76">
        <f t="shared" si="10"/>
        <v>784.8047443199963</v>
      </c>
      <c r="I34" s="76">
        <f t="shared" si="3"/>
        <v>0</v>
      </c>
      <c r="J34" s="76">
        <f t="shared" si="11"/>
        <v>118434.14921608999</v>
      </c>
      <c r="AG34" s="111">
        <f t="shared" si="12"/>
        <v>13</v>
      </c>
      <c r="AH34" s="112">
        <f t="shared" si="4"/>
        <v>45323</v>
      </c>
      <c r="AI34" s="113">
        <f t="shared" si="5"/>
        <v>1276.3466556120491</v>
      </c>
      <c r="AJ34" s="113">
        <f t="shared" si="6"/>
        <v>542.57163257491277</v>
      </c>
      <c r="AK34" s="113">
        <f t="shared" si="13"/>
        <v>733.77502303713629</v>
      </c>
      <c r="AL34" s="113">
        <f t="shared" si="14"/>
        <v>110733.30175229661</v>
      </c>
    </row>
    <row r="35" spans="2:38" ht="15.75" thickBot="1" x14ac:dyDescent="0.3">
      <c r="B35" s="72">
        <f t="shared" si="7"/>
        <v>14</v>
      </c>
      <c r="C35" s="72" t="str">
        <f t="shared" si="8"/>
        <v>No</v>
      </c>
      <c r="D35" s="72">
        <f>IFERROR(IF(J34&lt;=0,"",IF(C35="Yes","",B35-COUNTIF($C$22:C35,"Yes"))),"")</f>
        <v>8</v>
      </c>
      <c r="E35" s="73">
        <f t="shared" si="0"/>
        <v>45352</v>
      </c>
      <c r="F35" s="76">
        <f t="shared" si="9"/>
        <v>1365.1090310695968</v>
      </c>
      <c r="G35" s="76">
        <f t="shared" si="2"/>
        <v>576.48420997270182</v>
      </c>
      <c r="H35" s="76">
        <f t="shared" si="10"/>
        <v>788.62482109689495</v>
      </c>
      <c r="I35" s="76">
        <f t="shared" si="3"/>
        <v>0</v>
      </c>
      <c r="J35" s="76">
        <f t="shared" si="11"/>
        <v>117645.5243949931</v>
      </c>
      <c r="AG35" s="111">
        <f t="shared" si="12"/>
        <v>14</v>
      </c>
      <c r="AH35" s="112">
        <f t="shared" si="4"/>
        <v>45352</v>
      </c>
      <c r="AI35" s="113">
        <f t="shared" si="5"/>
        <v>1276.3466556120491</v>
      </c>
      <c r="AJ35" s="113">
        <f t="shared" si="6"/>
        <v>538.99994554669377</v>
      </c>
      <c r="AK35" s="113">
        <f t="shared" si="13"/>
        <v>737.3467100653553</v>
      </c>
      <c r="AL35" s="113">
        <f t="shared" si="14"/>
        <v>109995.95504223126</v>
      </c>
    </row>
    <row r="36" spans="2:38" ht="15.75" thickBot="1" x14ac:dyDescent="0.3">
      <c r="B36" s="72">
        <f t="shared" si="7"/>
        <v>15</v>
      </c>
      <c r="C36" s="72" t="str">
        <f t="shared" si="8"/>
        <v>No</v>
      </c>
      <c r="D36" s="72">
        <f>IFERROR(IF(J35&lt;=0,"",IF(C36="Yes","",B36-COUNTIF($C$22:C36,"Yes"))),"")</f>
        <v>9</v>
      </c>
      <c r="E36" s="73">
        <f t="shared" si="0"/>
        <v>45383</v>
      </c>
      <c r="F36" s="76">
        <f t="shared" si="9"/>
        <v>1365.1090310695965</v>
      </c>
      <c r="G36" s="76">
        <f t="shared" si="2"/>
        <v>572.64553877892808</v>
      </c>
      <c r="H36" s="76">
        <f t="shared" si="10"/>
        <v>792.46349229066846</v>
      </c>
      <c r="I36" s="76">
        <f t="shared" si="3"/>
        <v>0</v>
      </c>
      <c r="J36" s="76">
        <f t="shared" si="11"/>
        <v>116853.06090270243</v>
      </c>
      <c r="AG36" s="111">
        <f t="shared" si="12"/>
        <v>15</v>
      </c>
      <c r="AH36" s="112">
        <f t="shared" si="4"/>
        <v>45383</v>
      </c>
      <c r="AI36" s="113">
        <f t="shared" si="5"/>
        <v>1276.3466556120491</v>
      </c>
      <c r="AJ36" s="113">
        <f t="shared" si="6"/>
        <v>535.41087315126128</v>
      </c>
      <c r="AK36" s="113">
        <f t="shared" si="13"/>
        <v>740.93578246078778</v>
      </c>
      <c r="AL36" s="113">
        <f t="shared" si="14"/>
        <v>109255.01925977047</v>
      </c>
    </row>
    <row r="37" spans="2:38" ht="15.75" thickBot="1" x14ac:dyDescent="0.3">
      <c r="B37" s="72">
        <f t="shared" si="7"/>
        <v>16</v>
      </c>
      <c r="C37" s="72" t="str">
        <f t="shared" si="8"/>
        <v>No</v>
      </c>
      <c r="D37" s="72">
        <f>IFERROR(IF(J36&lt;=0,"",IF(C37="Yes","",B37-COUNTIF($C$22:C37,"Yes"))),"")</f>
        <v>10</v>
      </c>
      <c r="E37" s="73">
        <f t="shared" si="0"/>
        <v>45413</v>
      </c>
      <c r="F37" s="76">
        <f t="shared" si="9"/>
        <v>1365.1090310695965</v>
      </c>
      <c r="G37" s="76">
        <f t="shared" si="2"/>
        <v>568.78818265901486</v>
      </c>
      <c r="H37" s="76">
        <f t="shared" si="10"/>
        <v>796.32084841058168</v>
      </c>
      <c r="I37" s="76">
        <f t="shared" si="3"/>
        <v>0</v>
      </c>
      <c r="J37" s="76">
        <f t="shared" si="11"/>
        <v>116056.74005429185</v>
      </c>
      <c r="AG37" s="111">
        <f t="shared" si="12"/>
        <v>16</v>
      </c>
      <c r="AH37" s="112">
        <f t="shared" si="4"/>
        <v>45413</v>
      </c>
      <c r="AI37" s="113">
        <f t="shared" si="5"/>
        <v>1276.3466556120491</v>
      </c>
      <c r="AJ37" s="113">
        <f t="shared" si="6"/>
        <v>531.80433076446138</v>
      </c>
      <c r="AK37" s="113">
        <f t="shared" si="13"/>
        <v>744.54232484758768</v>
      </c>
      <c r="AL37" s="113">
        <f t="shared" si="14"/>
        <v>108510.47693492289</v>
      </c>
    </row>
    <row r="38" spans="2:38" ht="15.75" thickBot="1" x14ac:dyDescent="0.3">
      <c r="B38" s="72">
        <f t="shared" si="7"/>
        <v>17</v>
      </c>
      <c r="C38" s="72" t="str">
        <f t="shared" si="8"/>
        <v>No</v>
      </c>
      <c r="D38" s="72">
        <f>IFERROR(IF(J37&lt;=0,"",IF(C38="Yes","",B38-COUNTIF($C$22:C38,"Yes"))),"")</f>
        <v>11</v>
      </c>
      <c r="E38" s="73">
        <f t="shared" si="0"/>
        <v>45444</v>
      </c>
      <c r="F38" s="76">
        <f t="shared" si="9"/>
        <v>1365.1090310695968</v>
      </c>
      <c r="G38" s="76">
        <f t="shared" si="2"/>
        <v>564.91205066313944</v>
      </c>
      <c r="H38" s="76">
        <f t="shared" si="10"/>
        <v>800.19698040645733</v>
      </c>
      <c r="I38" s="76">
        <f t="shared" si="3"/>
        <v>0</v>
      </c>
      <c r="J38" s="76">
        <f t="shared" si="11"/>
        <v>115256.54307388539</v>
      </c>
      <c r="AG38" s="111">
        <f t="shared" si="12"/>
        <v>17</v>
      </c>
      <c r="AH38" s="112">
        <f t="shared" si="4"/>
        <v>45444</v>
      </c>
      <c r="AI38" s="113">
        <f t="shared" si="5"/>
        <v>1276.3466556120491</v>
      </c>
      <c r="AJ38" s="113">
        <f t="shared" si="6"/>
        <v>528.1802333502277</v>
      </c>
      <c r="AK38" s="113">
        <f t="shared" si="13"/>
        <v>748.16642226182137</v>
      </c>
      <c r="AL38" s="113">
        <f t="shared" si="14"/>
        <v>107762.31051266106</v>
      </c>
    </row>
    <row r="39" spans="2:38" ht="15.75" thickBot="1" x14ac:dyDescent="0.3">
      <c r="B39" s="72">
        <f t="shared" si="7"/>
        <v>18</v>
      </c>
      <c r="C39" s="72" t="str">
        <f t="shared" si="8"/>
        <v>No</v>
      </c>
      <c r="D39" s="72">
        <f>IFERROR(IF(J38&lt;=0,"",IF(C39="Yes","",B39-COUNTIF($C$22:C39,"Yes"))),"")</f>
        <v>12</v>
      </c>
      <c r="E39" s="73">
        <f t="shared" si="0"/>
        <v>45474</v>
      </c>
      <c r="F39" s="76">
        <f t="shared" si="9"/>
        <v>1365.1090310695968</v>
      </c>
      <c r="G39" s="76">
        <f t="shared" si="2"/>
        <v>561.01705139877629</v>
      </c>
      <c r="H39" s="76">
        <f t="shared" si="10"/>
        <v>804.09197967082048</v>
      </c>
      <c r="I39" s="76">
        <f t="shared" si="3"/>
        <v>0</v>
      </c>
      <c r="J39" s="76">
        <f t="shared" si="11"/>
        <v>114452.45109421457</v>
      </c>
      <c r="AG39" s="111">
        <f t="shared" si="12"/>
        <v>18</v>
      </c>
      <c r="AH39" s="112">
        <f t="shared" si="4"/>
        <v>45474</v>
      </c>
      <c r="AI39" s="113">
        <f t="shared" si="5"/>
        <v>1276.3466556120491</v>
      </c>
      <c r="AJ39" s="113">
        <f t="shared" si="6"/>
        <v>524.53849545857645</v>
      </c>
      <c r="AK39" s="113">
        <f t="shared" si="13"/>
        <v>751.80816015347261</v>
      </c>
      <c r="AL39" s="113">
        <f t="shared" si="14"/>
        <v>107010.50235250758</v>
      </c>
    </row>
    <row r="40" spans="2:38" ht="15.75" thickBot="1" x14ac:dyDescent="0.3">
      <c r="B40" s="72">
        <f t="shared" si="7"/>
        <v>19</v>
      </c>
      <c r="C40" s="72" t="str">
        <f t="shared" si="8"/>
        <v>No</v>
      </c>
      <c r="D40" s="72">
        <f>IFERROR(IF(J39&lt;=0,"",IF(C40="Yes","",B40-COUNTIF($C$22:C40,"Yes"))),"")</f>
        <v>13</v>
      </c>
      <c r="E40" s="73">
        <f t="shared" si="0"/>
        <v>45505</v>
      </c>
      <c r="F40" s="76">
        <f t="shared" si="9"/>
        <v>1365.1090310695965</v>
      </c>
      <c r="G40" s="76">
        <f t="shared" si="2"/>
        <v>557.10309302854171</v>
      </c>
      <c r="H40" s="76">
        <f t="shared" si="10"/>
        <v>808.00593804105483</v>
      </c>
      <c r="I40" s="76">
        <f t="shared" si="3"/>
        <v>0</v>
      </c>
      <c r="J40" s="76">
        <f t="shared" si="11"/>
        <v>113644.44515617352</v>
      </c>
      <c r="AG40" s="111">
        <f t="shared" si="12"/>
        <v>19</v>
      </c>
      <c r="AH40" s="112">
        <f t="shared" si="4"/>
        <v>45505</v>
      </c>
      <c r="AI40" s="113">
        <f t="shared" si="5"/>
        <v>1276.3466556120491</v>
      </c>
      <c r="AJ40" s="113">
        <f t="shared" si="6"/>
        <v>520.87903122359194</v>
      </c>
      <c r="AK40" s="113">
        <f t="shared" si="13"/>
        <v>755.46762438845712</v>
      </c>
      <c r="AL40" s="113">
        <f t="shared" si="14"/>
        <v>106255.03472811912</v>
      </c>
    </row>
    <row r="41" spans="2:38" ht="15.75" thickBot="1" x14ac:dyDescent="0.3">
      <c r="B41" s="72">
        <f t="shared" si="7"/>
        <v>20</v>
      </c>
      <c r="C41" s="72" t="str">
        <f t="shared" si="8"/>
        <v>No</v>
      </c>
      <c r="D41" s="72">
        <f>IFERROR(IF(J40&lt;=0,"",IF(C41="Yes","",B41-COUNTIF($C$22:C41,"Yes"))),"")</f>
        <v>14</v>
      </c>
      <c r="E41" s="73">
        <f t="shared" si="0"/>
        <v>45536</v>
      </c>
      <c r="F41" s="76">
        <f t="shared" si="9"/>
        <v>1365.1090310695965</v>
      </c>
      <c r="G41" s="76">
        <f t="shared" si="2"/>
        <v>553.17008326802943</v>
      </c>
      <c r="H41" s="76">
        <f t="shared" si="10"/>
        <v>811.93894780156711</v>
      </c>
      <c r="I41" s="76">
        <f t="shared" si="3"/>
        <v>0</v>
      </c>
      <c r="J41" s="76">
        <f t="shared" si="11"/>
        <v>112832.50620837195</v>
      </c>
      <c r="AG41" s="111">
        <f t="shared" si="12"/>
        <v>20</v>
      </c>
      <c r="AH41" s="112">
        <f t="shared" si="4"/>
        <v>45536</v>
      </c>
      <c r="AI41" s="113">
        <f t="shared" si="5"/>
        <v>1276.3466556120491</v>
      </c>
      <c r="AJ41" s="113">
        <f t="shared" si="6"/>
        <v>517.20175436140141</v>
      </c>
      <c r="AK41" s="113">
        <f t="shared" si="13"/>
        <v>759.14490125064765</v>
      </c>
      <c r="AL41" s="113">
        <f t="shared" si="14"/>
        <v>105495.88982686847</v>
      </c>
    </row>
    <row r="42" spans="2:38" ht="15.75" thickBot="1" x14ac:dyDescent="0.3">
      <c r="B42" s="72">
        <f t="shared" si="7"/>
        <v>21</v>
      </c>
      <c r="C42" s="72" t="str">
        <f t="shared" si="8"/>
        <v>No</v>
      </c>
      <c r="D42" s="72">
        <f>IFERROR(IF(J41&lt;=0,"",IF(C42="Yes","",B42-COUNTIF($C$22:C42,"Yes"))),"")</f>
        <v>15</v>
      </c>
      <c r="E42" s="73">
        <f t="shared" si="0"/>
        <v>45566</v>
      </c>
      <c r="F42" s="76">
        <f t="shared" si="9"/>
        <v>1365.1090310695965</v>
      </c>
      <c r="G42" s="76">
        <f t="shared" si="2"/>
        <v>549.21792938363387</v>
      </c>
      <c r="H42" s="76">
        <f t="shared" si="10"/>
        <v>815.89110168596267</v>
      </c>
      <c r="I42" s="76">
        <f t="shared" si="3"/>
        <v>0</v>
      </c>
      <c r="J42" s="76">
        <f t="shared" si="11"/>
        <v>112016.61510668599</v>
      </c>
      <c r="AG42" s="111">
        <f t="shared" si="12"/>
        <v>21</v>
      </c>
      <c r="AH42" s="112">
        <f t="shared" si="4"/>
        <v>45566</v>
      </c>
      <c r="AI42" s="113">
        <f t="shared" si="5"/>
        <v>1276.3466556120491</v>
      </c>
      <c r="AJ42" s="113">
        <f t="shared" si="6"/>
        <v>513.50657816814157</v>
      </c>
      <c r="AK42" s="113">
        <f t="shared" si="13"/>
        <v>762.84007744390749</v>
      </c>
      <c r="AL42" s="113">
        <f t="shared" si="14"/>
        <v>104733.04974942456</v>
      </c>
    </row>
    <row r="43" spans="2:38" ht="15.75" thickBot="1" x14ac:dyDescent="0.3">
      <c r="B43" s="72">
        <f t="shared" si="7"/>
        <v>22</v>
      </c>
      <c r="C43" s="72" t="str">
        <f t="shared" si="8"/>
        <v>No</v>
      </c>
      <c r="D43" s="72">
        <f>IFERROR(IF(J42&lt;=0,"",IF(C43="Yes","",B43-COUNTIF($C$22:C43,"Yes"))),"")</f>
        <v>16</v>
      </c>
      <c r="E43" s="73">
        <f t="shared" si="0"/>
        <v>45597</v>
      </c>
      <c r="F43" s="76">
        <f t="shared" si="9"/>
        <v>1365.1090310695965</v>
      </c>
      <c r="G43" s="76">
        <f t="shared" si="2"/>
        <v>545.24653819036405</v>
      </c>
      <c r="H43" s="76">
        <f t="shared" si="10"/>
        <v>819.86249287923249</v>
      </c>
      <c r="I43" s="76">
        <f t="shared" si="3"/>
        <v>0</v>
      </c>
      <c r="J43" s="76">
        <f t="shared" si="11"/>
        <v>111196.75261380676</v>
      </c>
      <c r="AG43" s="111">
        <f t="shared" si="12"/>
        <v>22</v>
      </c>
      <c r="AH43" s="112">
        <f t="shared" si="4"/>
        <v>45597</v>
      </c>
      <c r="AI43" s="113">
        <f t="shared" si="5"/>
        <v>1276.3466556120491</v>
      </c>
      <c r="AJ43" s="113">
        <f t="shared" si="6"/>
        <v>509.79341551791316</v>
      </c>
      <c r="AK43" s="113">
        <f t="shared" si="13"/>
        <v>766.55324009413584</v>
      </c>
      <c r="AL43" s="113">
        <f t="shared" si="14"/>
        <v>103966.49650933043</v>
      </c>
    </row>
    <row r="44" spans="2:38" ht="15.75" thickBot="1" x14ac:dyDescent="0.3">
      <c r="B44" s="72">
        <f t="shared" si="7"/>
        <v>23</v>
      </c>
      <c r="C44" s="72" t="str">
        <f t="shared" si="8"/>
        <v>No</v>
      </c>
      <c r="D44" s="72">
        <f>IFERROR(IF(J43&lt;=0,"",IF(C44="Yes","",B44-COUNTIF($C$22:C44,"Yes"))),"")</f>
        <v>17</v>
      </c>
      <c r="E44" s="73">
        <f t="shared" si="0"/>
        <v>45627</v>
      </c>
      <c r="F44" s="76">
        <f t="shared" si="9"/>
        <v>1365.1090310695965</v>
      </c>
      <c r="G44" s="76">
        <f t="shared" si="2"/>
        <v>541.25581604964623</v>
      </c>
      <c r="H44" s="76">
        <f t="shared" si="10"/>
        <v>823.85321501995031</v>
      </c>
      <c r="I44" s="76">
        <f t="shared" si="3"/>
        <v>0</v>
      </c>
      <c r="J44" s="76">
        <f t="shared" si="11"/>
        <v>110372.89939878682</v>
      </c>
      <c r="AG44" s="111">
        <f t="shared" si="12"/>
        <v>23</v>
      </c>
      <c r="AH44" s="112">
        <f t="shared" si="4"/>
        <v>45627</v>
      </c>
      <c r="AI44" s="113">
        <f t="shared" si="5"/>
        <v>1276.3466556120491</v>
      </c>
      <c r="AJ44" s="113">
        <f t="shared" si="6"/>
        <v>506.06217886072744</v>
      </c>
      <c r="AK44" s="113">
        <f t="shared" si="13"/>
        <v>770.28447675132156</v>
      </c>
      <c r="AL44" s="113">
        <f t="shared" si="14"/>
        <v>103196.21203257912</v>
      </c>
    </row>
    <row r="45" spans="2:38" ht="15.75" thickBot="1" x14ac:dyDescent="0.3">
      <c r="B45" s="72">
        <f t="shared" si="7"/>
        <v>24</v>
      </c>
      <c r="C45" s="72" t="str">
        <f t="shared" si="8"/>
        <v>No</v>
      </c>
      <c r="D45" s="72">
        <f>IFERROR(IF(J44&lt;=0,"",IF(C45="Yes","",B45-COUNTIF($C$22:C45,"Yes"))),"")</f>
        <v>18</v>
      </c>
      <c r="E45" s="73">
        <f t="shared" si="0"/>
        <v>45658</v>
      </c>
      <c r="F45" s="76">
        <f t="shared" si="9"/>
        <v>1365.1090310695968</v>
      </c>
      <c r="G45" s="76">
        <f t="shared" si="2"/>
        <v>537.24566886711614</v>
      </c>
      <c r="H45" s="76">
        <f t="shared" si="10"/>
        <v>827.86336220248063</v>
      </c>
      <c r="I45" s="76">
        <f t="shared" si="3"/>
        <v>0</v>
      </c>
      <c r="J45" s="76">
        <f t="shared" si="11"/>
        <v>109545.03603658434</v>
      </c>
      <c r="AG45" s="111">
        <f t="shared" si="12"/>
        <v>24</v>
      </c>
      <c r="AH45" s="112">
        <f t="shared" si="4"/>
        <v>45658</v>
      </c>
      <c r="AI45" s="113">
        <f t="shared" si="5"/>
        <v>1276.3466556120491</v>
      </c>
      <c r="AJ45" s="113">
        <f t="shared" si="6"/>
        <v>502.3127802204416</v>
      </c>
      <c r="AK45" s="113">
        <f t="shared" si="13"/>
        <v>774.03387539160747</v>
      </c>
      <c r="AL45" s="113">
        <f t="shared" si="14"/>
        <v>102422.17815718752</v>
      </c>
    </row>
    <row r="46" spans="2:38" ht="15.75" thickBot="1" x14ac:dyDescent="0.3">
      <c r="B46" s="72">
        <f t="shared" si="7"/>
        <v>25</v>
      </c>
      <c r="C46" s="72" t="str">
        <f t="shared" si="8"/>
        <v>No</v>
      </c>
      <c r="D46" s="72">
        <f>IFERROR(IF(J45&lt;=0,"",IF(C46="Yes","",B46-COUNTIF($C$22:C46,"Yes"))),"")</f>
        <v>19</v>
      </c>
      <c r="E46" s="73">
        <f t="shared" si="0"/>
        <v>45689</v>
      </c>
      <c r="F46" s="76">
        <f t="shared" si="9"/>
        <v>1365.1090310695968</v>
      </c>
      <c r="G46" s="76">
        <f t="shared" si="2"/>
        <v>533.21600209040071</v>
      </c>
      <c r="H46" s="76">
        <f t="shared" si="10"/>
        <v>831.89302897919606</v>
      </c>
      <c r="I46" s="76">
        <f t="shared" si="3"/>
        <v>0</v>
      </c>
      <c r="J46" s="76">
        <f t="shared" si="11"/>
        <v>108713.14300760515</v>
      </c>
      <c r="AG46" s="111">
        <f t="shared" si="12"/>
        <v>25</v>
      </c>
      <c r="AH46" s="112">
        <f t="shared" si="4"/>
        <v>45689</v>
      </c>
      <c r="AI46" s="113">
        <f t="shared" si="5"/>
        <v>1276.3466556120491</v>
      </c>
      <c r="AJ46" s="113">
        <f t="shared" si="6"/>
        <v>498.54513119268455</v>
      </c>
      <c r="AK46" s="113">
        <f t="shared" si="13"/>
        <v>777.80152441936457</v>
      </c>
      <c r="AL46" s="113">
        <f t="shared" si="14"/>
        <v>101644.37663276815</v>
      </c>
    </row>
    <row r="47" spans="2:38" ht="15.75" thickBot="1" x14ac:dyDescent="0.3">
      <c r="B47" s="72">
        <f t="shared" si="7"/>
        <v>26</v>
      </c>
      <c r="C47" s="72" t="str">
        <f t="shared" si="8"/>
        <v>No</v>
      </c>
      <c r="D47" s="72">
        <f>IFERROR(IF(J46&lt;=0,"",IF(C47="Yes","",B47-COUNTIF($C$22:C47,"Yes"))),"")</f>
        <v>20</v>
      </c>
      <c r="E47" s="73">
        <f t="shared" si="0"/>
        <v>45717</v>
      </c>
      <c r="F47" s="76">
        <f t="shared" si="9"/>
        <v>1365.1090310695968</v>
      </c>
      <c r="G47" s="76">
        <f t="shared" si="2"/>
        <v>529.1667207068881</v>
      </c>
      <c r="H47" s="76">
        <f t="shared" si="10"/>
        <v>835.94231036270867</v>
      </c>
      <c r="I47" s="76">
        <f t="shared" si="3"/>
        <v>0</v>
      </c>
      <c r="J47" s="76">
        <f t="shared" si="11"/>
        <v>107877.20069724244</v>
      </c>
      <c r="AG47" s="111">
        <f t="shared" si="12"/>
        <v>26</v>
      </c>
      <c r="AH47" s="112">
        <f t="shared" si="4"/>
        <v>45717</v>
      </c>
      <c r="AI47" s="113">
        <f t="shared" si="5"/>
        <v>1276.3466556120491</v>
      </c>
      <c r="AJ47" s="113">
        <f t="shared" si="6"/>
        <v>494.75914294277237</v>
      </c>
      <c r="AK47" s="113">
        <f t="shared" si="13"/>
        <v>781.58751266927675</v>
      </c>
      <c r="AL47" s="113">
        <f t="shared" si="14"/>
        <v>100862.78912009888</v>
      </c>
    </row>
    <row r="48" spans="2:38" ht="15.75" thickBot="1" x14ac:dyDescent="0.3">
      <c r="B48" s="72">
        <f t="shared" si="7"/>
        <v>27</v>
      </c>
      <c r="C48" s="72" t="str">
        <f t="shared" si="8"/>
        <v>No</v>
      </c>
      <c r="D48" s="72">
        <f>IFERROR(IF(J47&lt;=0,"",IF(C48="Yes","",B48-COUNTIF($C$22:C48,"Yes"))),"")</f>
        <v>21</v>
      </c>
      <c r="E48" s="73">
        <f t="shared" si="0"/>
        <v>45748</v>
      </c>
      <c r="F48" s="76">
        <f t="shared" si="9"/>
        <v>1365.1090310695968</v>
      </c>
      <c r="G48" s="76">
        <f t="shared" si="2"/>
        <v>525.09772924148797</v>
      </c>
      <c r="H48" s="76">
        <f t="shared" si="10"/>
        <v>840.0113018281088</v>
      </c>
      <c r="I48" s="76">
        <f t="shared" si="3"/>
        <v>0</v>
      </c>
      <c r="J48" s="76">
        <f t="shared" si="11"/>
        <v>107037.18939541433</v>
      </c>
      <c r="AG48" s="111">
        <f t="shared" si="12"/>
        <v>27</v>
      </c>
      <c r="AH48" s="112">
        <f t="shared" si="4"/>
        <v>45748</v>
      </c>
      <c r="AI48" s="113">
        <f t="shared" si="5"/>
        <v>1276.3466556120491</v>
      </c>
      <c r="AJ48" s="113">
        <f t="shared" si="6"/>
        <v>490.95472620361397</v>
      </c>
      <c r="AK48" s="113">
        <f t="shared" si="13"/>
        <v>785.39192940843509</v>
      </c>
      <c r="AL48" s="113">
        <f t="shared" si="14"/>
        <v>100077.39719069045</v>
      </c>
    </row>
    <row r="49" spans="2:38" ht="15.75" thickBot="1" x14ac:dyDescent="0.3">
      <c r="B49" s="72">
        <f t="shared" si="7"/>
        <v>28</v>
      </c>
      <c r="C49" s="72" t="str">
        <f t="shared" si="8"/>
        <v>No</v>
      </c>
      <c r="D49" s="72">
        <f>IFERROR(IF(J48&lt;=0,"",IF(C49="Yes","",B49-COUNTIF($C$22:C49,"Yes"))),"")</f>
        <v>22</v>
      </c>
      <c r="E49" s="73">
        <f t="shared" si="0"/>
        <v>45778</v>
      </c>
      <c r="F49" s="76">
        <f t="shared" si="9"/>
        <v>1365.1090310695968</v>
      </c>
      <c r="G49" s="76">
        <f t="shared" si="2"/>
        <v>521.00893175438</v>
      </c>
      <c r="H49" s="76">
        <f t="shared" si="10"/>
        <v>844.10009931521677</v>
      </c>
      <c r="I49" s="76">
        <f t="shared" si="3"/>
        <v>0</v>
      </c>
      <c r="J49" s="76">
        <f t="shared" si="11"/>
        <v>106193.08929609912</v>
      </c>
      <c r="AG49" s="111">
        <f t="shared" si="12"/>
        <v>28</v>
      </c>
      <c r="AH49" s="112">
        <f t="shared" si="4"/>
        <v>45778</v>
      </c>
      <c r="AI49" s="113">
        <f t="shared" si="5"/>
        <v>1276.3466556120491</v>
      </c>
      <c r="AJ49" s="113">
        <f t="shared" si="6"/>
        <v>487.1317912736061</v>
      </c>
      <c r="AK49" s="113">
        <f t="shared" si="13"/>
        <v>789.21486433844302</v>
      </c>
      <c r="AL49" s="113">
        <f t="shared" si="14"/>
        <v>99288.182326352005</v>
      </c>
    </row>
    <row r="50" spans="2:38" ht="15.75" thickBot="1" x14ac:dyDescent="0.3">
      <c r="B50" s="72">
        <f t="shared" si="7"/>
        <v>29</v>
      </c>
      <c r="C50" s="72" t="str">
        <f t="shared" si="8"/>
        <v>No</v>
      </c>
      <c r="D50" s="72">
        <f>IFERROR(IF(J49&lt;=0,"",IF(C50="Yes","",B50-COUNTIF($C$22:C50,"Yes"))),"")</f>
        <v>23</v>
      </c>
      <c r="E50" s="73">
        <f t="shared" si="0"/>
        <v>45809</v>
      </c>
      <c r="F50" s="76">
        <f t="shared" si="9"/>
        <v>1365.1090310695968</v>
      </c>
      <c r="G50" s="76">
        <f t="shared" si="2"/>
        <v>516.90023183875212</v>
      </c>
      <c r="H50" s="76">
        <f t="shared" si="10"/>
        <v>848.20879923084465</v>
      </c>
      <c r="I50" s="76">
        <f t="shared" si="3"/>
        <v>0</v>
      </c>
      <c r="J50" s="76">
        <f t="shared" si="11"/>
        <v>105344.88049686827</v>
      </c>
      <c r="AG50" s="111">
        <f t="shared" si="12"/>
        <v>29</v>
      </c>
      <c r="AH50" s="112">
        <f t="shared" si="4"/>
        <v>45809</v>
      </c>
      <c r="AI50" s="113">
        <f t="shared" si="5"/>
        <v>1276.3466556120491</v>
      </c>
      <c r="AJ50" s="113">
        <f t="shared" si="6"/>
        <v>483.2902480145184</v>
      </c>
      <c r="AK50" s="113">
        <f t="shared" si="13"/>
        <v>793.05640759753067</v>
      </c>
      <c r="AL50" s="113">
        <f t="shared" si="14"/>
        <v>98495.125918754478</v>
      </c>
    </row>
    <row r="51" spans="2:38" ht="15.75" thickBot="1" x14ac:dyDescent="0.3">
      <c r="B51" s="72">
        <f t="shared" si="7"/>
        <v>30</v>
      </c>
      <c r="C51" s="72" t="str">
        <f t="shared" si="8"/>
        <v>No</v>
      </c>
      <c r="D51" s="72">
        <f>IFERROR(IF(J50&lt;=0,"",IF(C51="Yes","",B51-COUNTIF($C$22:C51,"Yes"))),"")</f>
        <v>24</v>
      </c>
      <c r="E51" s="73">
        <f t="shared" si="0"/>
        <v>45839</v>
      </c>
      <c r="F51" s="76">
        <f t="shared" si="9"/>
        <v>1365.1090310695968</v>
      </c>
      <c r="G51" s="76">
        <f t="shared" si="2"/>
        <v>512.77153261852698</v>
      </c>
      <c r="H51" s="76">
        <f t="shared" si="10"/>
        <v>852.33749845106979</v>
      </c>
      <c r="I51" s="76">
        <f t="shared" si="3"/>
        <v>0</v>
      </c>
      <c r="J51" s="76">
        <f t="shared" si="11"/>
        <v>104492.54299841719</v>
      </c>
      <c r="AG51" s="111">
        <f t="shared" si="12"/>
        <v>30</v>
      </c>
      <c r="AH51" s="112">
        <f t="shared" si="4"/>
        <v>45839</v>
      </c>
      <c r="AI51" s="113">
        <f t="shared" si="5"/>
        <v>1276.3466556120491</v>
      </c>
      <c r="AJ51" s="113">
        <f t="shared" si="6"/>
        <v>479.43000584936811</v>
      </c>
      <c r="AK51" s="113">
        <f t="shared" si="13"/>
        <v>796.91664976268089</v>
      </c>
      <c r="AL51" s="113">
        <f t="shared" si="14"/>
        <v>97698.209268991792</v>
      </c>
    </row>
    <row r="52" spans="2:38" ht="15.75" thickBot="1" x14ac:dyDescent="0.3">
      <c r="B52" s="72">
        <f t="shared" si="7"/>
        <v>31</v>
      </c>
      <c r="C52" s="72" t="str">
        <f t="shared" si="8"/>
        <v>No</v>
      </c>
      <c r="D52" s="72">
        <f>IFERROR(IF(J51&lt;=0,"",IF(C52="Yes","",B52-COUNTIF($C$22:C52,"Yes"))),"")</f>
        <v>25</v>
      </c>
      <c r="E52" s="73">
        <f t="shared" si="0"/>
        <v>45870</v>
      </c>
      <c r="F52" s="76">
        <f t="shared" si="9"/>
        <v>1365.1090310695968</v>
      </c>
      <c r="G52" s="76">
        <f t="shared" si="2"/>
        <v>508.62273674607843</v>
      </c>
      <c r="H52" s="76">
        <f t="shared" si="10"/>
        <v>856.48629432351834</v>
      </c>
      <c r="I52" s="76">
        <f t="shared" si="3"/>
        <v>0</v>
      </c>
      <c r="J52" s="76">
        <f t="shared" si="11"/>
        <v>103636.05670409367</v>
      </c>
      <c r="AG52" s="111">
        <f t="shared" si="12"/>
        <v>31</v>
      </c>
      <c r="AH52" s="112">
        <f t="shared" si="4"/>
        <v>45870</v>
      </c>
      <c r="AI52" s="113">
        <f t="shared" si="5"/>
        <v>1276.3466556120491</v>
      </c>
      <c r="AJ52" s="113">
        <f t="shared" si="6"/>
        <v>475.55097376028442</v>
      </c>
      <c r="AK52" s="113">
        <f t="shared" si="13"/>
        <v>800.79568185176458</v>
      </c>
      <c r="AL52" s="113">
        <f t="shared" si="14"/>
        <v>96897.413587140021</v>
      </c>
    </row>
    <row r="53" spans="2:38" ht="15.75" thickBot="1" x14ac:dyDescent="0.3">
      <c r="B53" s="72">
        <f t="shared" si="7"/>
        <v>32</v>
      </c>
      <c r="C53" s="72" t="str">
        <f t="shared" si="8"/>
        <v>No</v>
      </c>
      <c r="D53" s="72">
        <f>IFERROR(IF(J52&lt;=0,"",IF(C53="Yes","",B53-COUNTIF($C$22:C53,"Yes"))),"")</f>
        <v>26</v>
      </c>
      <c r="E53" s="73">
        <f t="shared" si="0"/>
        <v>45901</v>
      </c>
      <c r="F53" s="76">
        <f t="shared" si="9"/>
        <v>1365.1090310695968</v>
      </c>
      <c r="G53" s="76">
        <f t="shared" si="2"/>
        <v>504.45374639993537</v>
      </c>
      <c r="H53" s="76">
        <f t="shared" si="10"/>
        <v>860.65528466966134</v>
      </c>
      <c r="I53" s="76">
        <f t="shared" si="3"/>
        <v>0</v>
      </c>
      <c r="J53" s="76">
        <f t="shared" si="11"/>
        <v>102775.40141942402</v>
      </c>
      <c r="AG53" s="111">
        <f t="shared" si="12"/>
        <v>32</v>
      </c>
      <c r="AH53" s="112">
        <f t="shared" si="4"/>
        <v>45901</v>
      </c>
      <c r="AI53" s="113">
        <f t="shared" si="5"/>
        <v>1276.3466556120491</v>
      </c>
      <c r="AJ53" s="113">
        <f t="shared" si="6"/>
        <v>471.65306028636257</v>
      </c>
      <c r="AK53" s="113">
        <f t="shared" si="13"/>
        <v>804.69359532568649</v>
      </c>
      <c r="AL53" s="113">
        <f t="shared" si="14"/>
        <v>96092.719991814331</v>
      </c>
    </row>
    <row r="54" spans="2:38" ht="15.75" thickBot="1" x14ac:dyDescent="0.3">
      <c r="B54" s="72">
        <f t="shared" si="7"/>
        <v>33</v>
      </c>
      <c r="C54" s="72" t="str">
        <f t="shared" si="8"/>
        <v>No</v>
      </c>
      <c r="D54" s="72">
        <f>IFERROR(IF(J53&lt;=0,"",IF(C54="Yes","",B54-COUNTIF($C$22:C54,"Yes"))),"")</f>
        <v>27</v>
      </c>
      <c r="E54" s="73">
        <f t="shared" si="0"/>
        <v>45931</v>
      </c>
      <c r="F54" s="76">
        <f t="shared" si="9"/>
        <v>1365.1090310695968</v>
      </c>
      <c r="G54" s="76">
        <f t="shared" si="2"/>
        <v>500.26446328247613</v>
      </c>
      <c r="H54" s="76">
        <f t="shared" si="10"/>
        <v>864.8445677871207</v>
      </c>
      <c r="I54" s="76">
        <f t="shared" si="3"/>
        <v>0</v>
      </c>
      <c r="J54" s="76">
        <f t="shared" si="11"/>
        <v>101910.55685163689</v>
      </c>
      <c r="AG54" s="111">
        <f t="shared" si="12"/>
        <v>33</v>
      </c>
      <c r="AH54" s="112">
        <f t="shared" si="4"/>
        <v>45931</v>
      </c>
      <c r="AI54" s="113">
        <f t="shared" si="5"/>
        <v>1276.3466556120491</v>
      </c>
      <c r="AJ54" s="113">
        <f t="shared" si="6"/>
        <v>467.73617352150711</v>
      </c>
      <c r="AK54" s="113">
        <f t="shared" si="13"/>
        <v>808.61048209054195</v>
      </c>
      <c r="AL54" s="113">
        <f t="shared" si="14"/>
        <v>95284.109509723785</v>
      </c>
    </row>
    <row r="55" spans="2:38" ht="15.75" thickBot="1" x14ac:dyDescent="0.3">
      <c r="B55" s="72">
        <f t="shared" si="7"/>
        <v>34</v>
      </c>
      <c r="C55" s="72" t="str">
        <f t="shared" si="8"/>
        <v>No</v>
      </c>
      <c r="D55" s="72">
        <f>IFERROR(IF(J54&lt;=0,"",IF(C55="Yes","",B55-COUNTIF($C$22:C55,"Yes"))),"")</f>
        <v>28</v>
      </c>
      <c r="E55" s="73">
        <f t="shared" si="0"/>
        <v>45962</v>
      </c>
      <c r="F55" s="76">
        <f t="shared" si="9"/>
        <v>1365.1090310695968</v>
      </c>
      <c r="G55" s="76">
        <f t="shared" si="2"/>
        <v>496.05478861761003</v>
      </c>
      <c r="H55" s="76">
        <f t="shared" si="10"/>
        <v>869.05424245198674</v>
      </c>
      <c r="I55" s="76">
        <f t="shared" si="3"/>
        <v>0</v>
      </c>
      <c r="J55" s="76">
        <f t="shared" si="11"/>
        <v>101041.50260918491</v>
      </c>
      <c r="AG55" s="111">
        <f t="shared" si="12"/>
        <v>34</v>
      </c>
      <c r="AH55" s="112">
        <f t="shared" si="4"/>
        <v>45962</v>
      </c>
      <c r="AI55" s="113">
        <f t="shared" si="5"/>
        <v>1276.3466556120491</v>
      </c>
      <c r="AJ55" s="113">
        <f t="shared" si="6"/>
        <v>463.80022111226492</v>
      </c>
      <c r="AK55" s="113">
        <f t="shared" si="13"/>
        <v>812.54643449978414</v>
      </c>
      <c r="AL55" s="113">
        <f t="shared" si="14"/>
        <v>94471.563075223996</v>
      </c>
    </row>
    <row r="56" spans="2:38" ht="15.75" thickBot="1" x14ac:dyDescent="0.3">
      <c r="B56" s="72">
        <f t="shared" si="7"/>
        <v>35</v>
      </c>
      <c r="C56" s="72" t="str">
        <f t="shared" si="8"/>
        <v>No</v>
      </c>
      <c r="D56" s="72">
        <f>IFERROR(IF(J55&lt;=0,"",IF(C56="Yes","",B56-COUNTIF($C$22:C56,"Yes"))),"")</f>
        <v>29</v>
      </c>
      <c r="E56" s="73">
        <f t="shared" si="0"/>
        <v>45992</v>
      </c>
      <c r="F56" s="76">
        <f t="shared" si="9"/>
        <v>1365.1090310695968</v>
      </c>
      <c r="G56" s="76">
        <f t="shared" si="2"/>
        <v>491.82462314844912</v>
      </c>
      <c r="H56" s="76">
        <f t="shared" si="10"/>
        <v>873.2844079211477</v>
      </c>
      <c r="I56" s="76">
        <f t="shared" si="3"/>
        <v>0</v>
      </c>
      <c r="J56" s="76">
        <f t="shared" si="11"/>
        <v>100168.21820126376</v>
      </c>
      <c r="AG56" s="111">
        <f t="shared" si="12"/>
        <v>35</v>
      </c>
      <c r="AH56" s="112">
        <f t="shared" si="4"/>
        <v>45992</v>
      </c>
      <c r="AI56" s="113">
        <f t="shared" si="5"/>
        <v>1276.3466556120491</v>
      </c>
      <c r="AJ56" s="113">
        <f t="shared" si="6"/>
        <v>459.84511025564802</v>
      </c>
      <c r="AK56" s="113">
        <f t="shared" si="13"/>
        <v>816.50154535640104</v>
      </c>
      <c r="AL56" s="113">
        <f t="shared" si="14"/>
        <v>93655.061529867598</v>
      </c>
    </row>
    <row r="57" spans="2:38" ht="15.75" thickBot="1" x14ac:dyDescent="0.3">
      <c r="B57" s="72">
        <f t="shared" si="7"/>
        <v>36</v>
      </c>
      <c r="C57" s="72" t="str">
        <f t="shared" si="8"/>
        <v>No</v>
      </c>
      <c r="D57" s="72">
        <f>IFERROR(IF(J56&lt;=0,"",IF(C57="Yes","",B57-COUNTIF($C$22:C57,"Yes"))),"")</f>
        <v>30</v>
      </c>
      <c r="E57" s="73">
        <f t="shared" si="0"/>
        <v>46023</v>
      </c>
      <c r="F57" s="76">
        <f t="shared" si="9"/>
        <v>1365.1090310695968</v>
      </c>
      <c r="G57" s="76">
        <f t="shared" si="2"/>
        <v>487.57386713496726</v>
      </c>
      <c r="H57" s="76">
        <f t="shared" si="10"/>
        <v>877.53516393462951</v>
      </c>
      <c r="I57" s="76">
        <f t="shared" si="3"/>
        <v>0</v>
      </c>
      <c r="J57" s="76">
        <f t="shared" si="11"/>
        <v>99290.68303732913</v>
      </c>
      <c r="AG57" s="111">
        <f t="shared" si="12"/>
        <v>36</v>
      </c>
      <c r="AH57" s="112">
        <f t="shared" si="4"/>
        <v>46023</v>
      </c>
      <c r="AI57" s="113">
        <f t="shared" si="5"/>
        <v>1276.3466556120491</v>
      </c>
      <c r="AJ57" s="113">
        <f t="shared" si="6"/>
        <v>455.87074769694499</v>
      </c>
      <c r="AK57" s="113">
        <f t="shared" si="13"/>
        <v>820.47590791510402</v>
      </c>
      <c r="AL57" s="113">
        <f t="shared" si="14"/>
        <v>92834.585621952501</v>
      </c>
    </row>
    <row r="58" spans="2:38" ht="15.75" thickBot="1" x14ac:dyDescent="0.3">
      <c r="B58" s="72">
        <f t="shared" si="7"/>
        <v>37</v>
      </c>
      <c r="C58" s="72" t="str">
        <f t="shared" si="8"/>
        <v>No</v>
      </c>
      <c r="D58" s="72">
        <f>IFERROR(IF(J57&lt;=0,"",IF(C58="Yes","",B58-COUNTIF($C$22:C58,"Yes"))),"")</f>
        <v>31</v>
      </c>
      <c r="E58" s="73">
        <f t="shared" si="0"/>
        <v>46054</v>
      </c>
      <c r="F58" s="76">
        <f t="shared" si="9"/>
        <v>1365.1090310695968</v>
      </c>
      <c r="G58" s="76">
        <f t="shared" si="2"/>
        <v>483.30242035164883</v>
      </c>
      <c r="H58" s="76">
        <f t="shared" si="10"/>
        <v>881.80661071794793</v>
      </c>
      <c r="I58" s="76">
        <f t="shared" si="3"/>
        <v>0</v>
      </c>
      <c r="J58" s="76">
        <f t="shared" si="11"/>
        <v>98408.876426611183</v>
      </c>
      <c r="AG58" s="111">
        <f t="shared" si="12"/>
        <v>37</v>
      </c>
      <c r="AH58" s="112">
        <f t="shared" si="4"/>
        <v>46054</v>
      </c>
      <c r="AI58" s="113">
        <f t="shared" si="5"/>
        <v>1276.3466556120491</v>
      </c>
      <c r="AJ58" s="113">
        <f t="shared" si="6"/>
        <v>451.87703972752252</v>
      </c>
      <c r="AK58" s="113">
        <f t="shared" si="13"/>
        <v>824.46961588452655</v>
      </c>
      <c r="AL58" s="113">
        <f t="shared" si="14"/>
        <v>92010.116006067969</v>
      </c>
    </row>
    <row r="59" spans="2:38" ht="15.75" thickBot="1" x14ac:dyDescent="0.3">
      <c r="B59" s="72">
        <f t="shared" si="7"/>
        <v>38</v>
      </c>
      <c r="C59" s="72" t="str">
        <f t="shared" si="8"/>
        <v>No</v>
      </c>
      <c r="D59" s="72">
        <f>IFERROR(IF(J58&lt;=0,"",IF(C59="Yes","",B59-COUNTIF($C$22:C59,"Yes"))),"")</f>
        <v>32</v>
      </c>
      <c r="E59" s="73">
        <f t="shared" si="0"/>
        <v>46082</v>
      </c>
      <c r="F59" s="76">
        <f t="shared" si="9"/>
        <v>1365.1090310695968</v>
      </c>
      <c r="G59" s="76">
        <f t="shared" si="2"/>
        <v>479.01018208512545</v>
      </c>
      <c r="H59" s="76">
        <f t="shared" si="10"/>
        <v>886.09884898447126</v>
      </c>
      <c r="I59" s="76">
        <f t="shared" si="3"/>
        <v>0</v>
      </c>
      <c r="J59" s="76">
        <f t="shared" si="11"/>
        <v>97522.777577626708</v>
      </c>
      <c r="AG59" s="111">
        <f t="shared" si="12"/>
        <v>38</v>
      </c>
      <c r="AH59" s="112">
        <f t="shared" si="4"/>
        <v>46082</v>
      </c>
      <c r="AI59" s="113">
        <f t="shared" si="5"/>
        <v>1276.3466556120491</v>
      </c>
      <c r="AJ59" s="113">
        <f t="shared" si="6"/>
        <v>447.86389218261559</v>
      </c>
      <c r="AK59" s="113">
        <f t="shared" si="13"/>
        <v>828.48276342943348</v>
      </c>
      <c r="AL59" s="113">
        <f t="shared" si="14"/>
        <v>91181.633242638534</v>
      </c>
    </row>
    <row r="60" spans="2:38" ht="15.75" thickBot="1" x14ac:dyDescent="0.3">
      <c r="B60" s="72">
        <f t="shared" si="7"/>
        <v>39</v>
      </c>
      <c r="C60" s="72" t="str">
        <f t="shared" si="8"/>
        <v>No</v>
      </c>
      <c r="D60" s="72">
        <f>IFERROR(IF(J59&lt;=0,"",IF(C60="Yes","",B60-COUNTIF($C$22:C60,"Yes"))),"")</f>
        <v>33</v>
      </c>
      <c r="E60" s="73">
        <f t="shared" si="0"/>
        <v>46113</v>
      </c>
      <c r="F60" s="76">
        <f t="shared" si="9"/>
        <v>1365.1090310695968</v>
      </c>
      <c r="G60" s="76">
        <f t="shared" si="2"/>
        <v>474.69705113180123</v>
      </c>
      <c r="H60" s="76">
        <f t="shared" si="10"/>
        <v>890.41197993779554</v>
      </c>
      <c r="I60" s="76">
        <f t="shared" si="3"/>
        <v>0</v>
      </c>
      <c r="J60" s="76">
        <f t="shared" si="11"/>
        <v>96632.365597688913</v>
      </c>
      <c r="AG60" s="111">
        <f t="shared" si="12"/>
        <v>39</v>
      </c>
      <c r="AH60" s="112">
        <f t="shared" si="4"/>
        <v>46113</v>
      </c>
      <c r="AI60" s="113">
        <f t="shared" si="5"/>
        <v>1276.3466556120491</v>
      </c>
      <c r="AJ60" s="113">
        <f t="shared" si="6"/>
        <v>443.83121043910768</v>
      </c>
      <c r="AK60" s="113">
        <f t="shared" si="13"/>
        <v>832.51544517294133</v>
      </c>
      <c r="AL60" s="113">
        <f t="shared" si="14"/>
        <v>90349.117797465588</v>
      </c>
    </row>
    <row r="61" spans="2:38" ht="15.75" thickBot="1" x14ac:dyDescent="0.3">
      <c r="B61" s="72">
        <f t="shared" si="7"/>
        <v>40</v>
      </c>
      <c r="C61" s="72" t="str">
        <f t="shared" si="8"/>
        <v>No</v>
      </c>
      <c r="D61" s="72">
        <f>IFERROR(IF(J60&lt;=0,"",IF(C61="Yes","",B61-COUNTIF($C$22:C61,"Yes"))),"")</f>
        <v>34</v>
      </c>
      <c r="E61" s="73">
        <f t="shared" si="0"/>
        <v>46143</v>
      </c>
      <c r="F61" s="76">
        <f t="shared" si="9"/>
        <v>1365.1090310695968</v>
      </c>
      <c r="G61" s="76">
        <f t="shared" si="2"/>
        <v>470.36292579546682</v>
      </c>
      <c r="H61" s="76">
        <f t="shared" si="10"/>
        <v>894.74610527412995</v>
      </c>
      <c r="I61" s="76">
        <f t="shared" si="3"/>
        <v>0</v>
      </c>
      <c r="J61" s="76">
        <f t="shared" si="11"/>
        <v>95737.619492414786</v>
      </c>
      <c r="AG61" s="111">
        <f t="shared" si="12"/>
        <v>40</v>
      </c>
      <c r="AH61" s="112">
        <f t="shared" si="4"/>
        <v>46143</v>
      </c>
      <c r="AI61" s="113">
        <f t="shared" si="5"/>
        <v>1276.3466556120491</v>
      </c>
      <c r="AJ61" s="113">
        <f t="shared" si="6"/>
        <v>439.77889941329931</v>
      </c>
      <c r="AK61" s="113">
        <f t="shared" si="13"/>
        <v>836.56775619874975</v>
      </c>
      <c r="AL61" s="113">
        <f t="shared" si="14"/>
        <v>89512.550041266833</v>
      </c>
    </row>
    <row r="62" spans="2:38" ht="15.75" thickBot="1" x14ac:dyDescent="0.3">
      <c r="B62" s="72">
        <f t="shared" si="7"/>
        <v>41</v>
      </c>
      <c r="C62" s="72" t="str">
        <f t="shared" si="8"/>
        <v>No</v>
      </c>
      <c r="D62" s="72">
        <f>IFERROR(IF(J61&lt;=0,"",IF(C62="Yes","",B62-COUNTIF($C$22:C62,"Yes"))),"")</f>
        <v>35</v>
      </c>
      <c r="E62" s="73">
        <f t="shared" si="0"/>
        <v>46174</v>
      </c>
      <c r="F62" s="76">
        <f t="shared" si="9"/>
        <v>1365.1090310695968</v>
      </c>
      <c r="G62" s="76">
        <f t="shared" si="2"/>
        <v>466.00770388490122</v>
      </c>
      <c r="H62" s="76">
        <f t="shared" si="10"/>
        <v>899.10132718469549</v>
      </c>
      <c r="I62" s="76">
        <f t="shared" si="3"/>
        <v>0</v>
      </c>
      <c r="J62" s="76">
        <f t="shared" si="11"/>
        <v>94838.518165230096</v>
      </c>
      <c r="AG62" s="111">
        <f t="shared" si="12"/>
        <v>41</v>
      </c>
      <c r="AH62" s="112">
        <f t="shared" si="4"/>
        <v>46174</v>
      </c>
      <c r="AI62" s="113">
        <f t="shared" si="5"/>
        <v>1276.3466556120491</v>
      </c>
      <c r="AJ62" s="113">
        <f t="shared" si="6"/>
        <v>435.70686355866627</v>
      </c>
      <c r="AK62" s="113">
        <f t="shared" si="13"/>
        <v>840.63979205338273</v>
      </c>
      <c r="AL62" s="113">
        <f t="shared" si="14"/>
        <v>88671.910249213455</v>
      </c>
    </row>
    <row r="63" spans="2:38" ht="15.75" thickBot="1" x14ac:dyDescent="0.3">
      <c r="B63" s="72">
        <f t="shared" si="7"/>
        <v>42</v>
      </c>
      <c r="C63" s="72" t="str">
        <f t="shared" si="8"/>
        <v>No</v>
      </c>
      <c r="D63" s="72">
        <f>IFERROR(IF(J62&lt;=0,"",IF(C63="Yes","",B63-COUNTIF($C$22:C63,"Yes"))),"")</f>
        <v>36</v>
      </c>
      <c r="E63" s="73">
        <f t="shared" si="0"/>
        <v>46204</v>
      </c>
      <c r="F63" s="76">
        <f t="shared" si="9"/>
        <v>1365.1090310695968</v>
      </c>
      <c r="G63" s="76">
        <f t="shared" si="2"/>
        <v>461.63128271146275</v>
      </c>
      <c r="H63" s="76">
        <f t="shared" si="10"/>
        <v>903.47774835813402</v>
      </c>
      <c r="I63" s="76">
        <f t="shared" si="3"/>
        <v>0</v>
      </c>
      <c r="J63" s="76">
        <f t="shared" si="11"/>
        <v>93935.040416871969</v>
      </c>
      <c r="AG63" s="111">
        <f t="shared" si="12"/>
        <v>42</v>
      </c>
      <c r="AH63" s="112">
        <f t="shared" si="4"/>
        <v>46204</v>
      </c>
      <c r="AI63" s="113">
        <f t="shared" si="5"/>
        <v>1276.3466556120491</v>
      </c>
      <c r="AJ63" s="113">
        <f t="shared" si="6"/>
        <v>431.61500686360699</v>
      </c>
      <c r="AK63" s="113">
        <f t="shared" si="13"/>
        <v>844.73164874844201</v>
      </c>
      <c r="AL63" s="113">
        <f t="shared" si="14"/>
        <v>87827.17860046502</v>
      </c>
    </row>
    <row r="64" spans="2:38" ht="15.75" thickBot="1" x14ac:dyDescent="0.3">
      <c r="B64" s="72">
        <f t="shared" si="7"/>
        <v>43</v>
      </c>
      <c r="C64" s="72" t="str">
        <f t="shared" si="8"/>
        <v>No</v>
      </c>
      <c r="D64" s="72">
        <f>IFERROR(IF(J63&lt;=0,"",IF(C64="Yes","",B64-COUNTIF($C$22:C64,"Yes"))),"")</f>
        <v>37</v>
      </c>
      <c r="E64" s="73">
        <f t="shared" si="0"/>
        <v>46235</v>
      </c>
      <c r="F64" s="76">
        <f t="shared" si="9"/>
        <v>1365.1090310695972</v>
      </c>
      <c r="G64" s="76">
        <f t="shared" si="2"/>
        <v>457.23355908666724</v>
      </c>
      <c r="H64" s="76">
        <f t="shared" si="10"/>
        <v>907.87547198292998</v>
      </c>
      <c r="I64" s="76">
        <f t="shared" si="3"/>
        <v>0</v>
      </c>
      <c r="J64" s="76">
        <f t="shared" si="11"/>
        <v>93027.164944889038</v>
      </c>
      <c r="AG64" s="111">
        <f t="shared" si="12"/>
        <v>43</v>
      </c>
      <c r="AH64" s="112">
        <f t="shared" si="4"/>
        <v>46235</v>
      </c>
      <c r="AI64" s="113">
        <f t="shared" si="5"/>
        <v>1276.3466556120491</v>
      </c>
      <c r="AJ64" s="113">
        <f t="shared" si="6"/>
        <v>427.5032328491784</v>
      </c>
      <c r="AK64" s="113">
        <f t="shared" si="13"/>
        <v>848.84342276287066</v>
      </c>
      <c r="AL64" s="113">
        <f t="shared" si="14"/>
        <v>86978.335177702145</v>
      </c>
    </row>
    <row r="65" spans="2:38" ht="15.75" thickBot="1" x14ac:dyDescent="0.3">
      <c r="B65" s="72">
        <f t="shared" si="7"/>
        <v>44</v>
      </c>
      <c r="C65" s="72" t="str">
        <f t="shared" si="8"/>
        <v>No</v>
      </c>
      <c r="D65" s="72">
        <f>IFERROR(IF(J64&lt;=0,"",IF(C65="Yes","",B65-COUNTIF($C$22:C65,"Yes"))),"")</f>
        <v>38</v>
      </c>
      <c r="E65" s="73">
        <f t="shared" si="0"/>
        <v>46266</v>
      </c>
      <c r="F65" s="76">
        <f t="shared" si="9"/>
        <v>1365.1090310695968</v>
      </c>
      <c r="G65" s="76">
        <f t="shared" si="2"/>
        <v>452.81442931975567</v>
      </c>
      <c r="H65" s="76">
        <f t="shared" si="10"/>
        <v>912.29460174984115</v>
      </c>
      <c r="I65" s="76">
        <f t="shared" si="3"/>
        <v>0</v>
      </c>
      <c r="J65" s="76">
        <f t="shared" si="11"/>
        <v>92114.870343139191</v>
      </c>
      <c r="AG65" s="111">
        <f t="shared" si="12"/>
        <v>44</v>
      </c>
      <c r="AH65" s="112">
        <f t="shared" si="4"/>
        <v>46266</v>
      </c>
      <c r="AI65" s="113">
        <f t="shared" si="5"/>
        <v>1276.3466556120491</v>
      </c>
      <c r="AJ65" s="113">
        <f t="shared" si="6"/>
        <v>423.37144456682125</v>
      </c>
      <c r="AK65" s="113">
        <f t="shared" si="13"/>
        <v>852.97521104522775</v>
      </c>
      <c r="AL65" s="113">
        <f t="shared" si="14"/>
        <v>86125.359966656921</v>
      </c>
    </row>
    <row r="66" spans="2:38" ht="15.75" thickBot="1" x14ac:dyDescent="0.3">
      <c r="B66" s="72">
        <f t="shared" si="7"/>
        <v>45</v>
      </c>
      <c r="C66" s="72" t="str">
        <f t="shared" si="8"/>
        <v>No</v>
      </c>
      <c r="D66" s="72">
        <f>IFERROR(IF(J65&lt;=0,"",IF(C66="Yes","",B66-COUNTIF($C$22:C66,"Yes"))),"")</f>
        <v>39</v>
      </c>
      <c r="E66" s="73">
        <f t="shared" si="0"/>
        <v>46296</v>
      </c>
      <c r="F66" s="76">
        <f t="shared" si="9"/>
        <v>1365.1090310695968</v>
      </c>
      <c r="G66" s="76">
        <f t="shared" si="2"/>
        <v>448.37378921524879</v>
      </c>
      <c r="H66" s="76">
        <f t="shared" si="10"/>
        <v>916.73524185434803</v>
      </c>
      <c r="I66" s="76">
        <f t="shared" si="3"/>
        <v>0</v>
      </c>
      <c r="J66" s="76">
        <f t="shared" si="11"/>
        <v>91198.135101284846</v>
      </c>
      <c r="AG66" s="111">
        <f t="shared" si="12"/>
        <v>45</v>
      </c>
      <c r="AH66" s="112">
        <f t="shared" si="4"/>
        <v>46296</v>
      </c>
      <c r="AI66" s="113">
        <f t="shared" si="5"/>
        <v>1276.3466556120491</v>
      </c>
      <c r="AJ66" s="113">
        <f t="shared" si="6"/>
        <v>419.21954459607446</v>
      </c>
      <c r="AK66" s="113">
        <f t="shared" si="13"/>
        <v>857.12711101597461</v>
      </c>
      <c r="AL66" s="113">
        <f t="shared" si="14"/>
        <v>85268.232855640948</v>
      </c>
    </row>
    <row r="67" spans="2:38" ht="15.75" thickBot="1" x14ac:dyDescent="0.3">
      <c r="B67" s="72">
        <f t="shared" si="7"/>
        <v>46</v>
      </c>
      <c r="C67" s="72" t="str">
        <f t="shared" si="8"/>
        <v>No</v>
      </c>
      <c r="D67" s="72">
        <f>IFERROR(IF(J66&lt;=0,"",IF(C67="Yes","",B67-COUNTIF($C$22:C67,"Yes"))),"")</f>
        <v>40</v>
      </c>
      <c r="E67" s="73">
        <f t="shared" si="0"/>
        <v>46327</v>
      </c>
      <c r="F67" s="76">
        <f t="shared" si="9"/>
        <v>1365.1090310695972</v>
      </c>
      <c r="G67" s="76">
        <f t="shared" si="2"/>
        <v>443.91153407049075</v>
      </c>
      <c r="H67" s="76">
        <f t="shared" si="10"/>
        <v>921.19749699910653</v>
      </c>
      <c r="I67" s="76">
        <f t="shared" si="3"/>
        <v>0</v>
      </c>
      <c r="J67" s="76">
        <f t="shared" si="11"/>
        <v>90276.937604285733</v>
      </c>
      <c r="AG67" s="111">
        <f t="shared" si="12"/>
        <v>46</v>
      </c>
      <c r="AH67" s="112">
        <f t="shared" si="4"/>
        <v>46327</v>
      </c>
      <c r="AI67" s="113">
        <f t="shared" si="5"/>
        <v>1276.3466556120491</v>
      </c>
      <c r="AJ67" s="113">
        <f t="shared" si="6"/>
        <v>415.04743504227781</v>
      </c>
      <c r="AK67" s="113">
        <f t="shared" si="13"/>
        <v>861.29922056977125</v>
      </c>
      <c r="AL67" s="113">
        <f t="shared" si="14"/>
        <v>84406.933635071182</v>
      </c>
    </row>
    <row r="68" spans="2:38" ht="15.75" thickBot="1" x14ac:dyDescent="0.3">
      <c r="B68" s="72">
        <f t="shared" si="7"/>
        <v>47</v>
      </c>
      <c r="C68" s="72" t="str">
        <f t="shared" si="8"/>
        <v>No</v>
      </c>
      <c r="D68" s="72">
        <f>IFERROR(IF(J67&lt;=0,"",IF(C68="Yes","",B68-COUNTIF($C$22:C68,"Yes"))),"")</f>
        <v>41</v>
      </c>
      <c r="E68" s="73">
        <f t="shared" si="0"/>
        <v>46357</v>
      </c>
      <c r="F68" s="76">
        <f t="shared" si="9"/>
        <v>1365.1090310695968</v>
      </c>
      <c r="G68" s="76">
        <f t="shared" si="2"/>
        <v>439.4275586731801</v>
      </c>
      <c r="H68" s="76">
        <f t="shared" si="10"/>
        <v>925.68147239641667</v>
      </c>
      <c r="I68" s="76">
        <f t="shared" si="3"/>
        <v>0</v>
      </c>
      <c r="J68" s="76">
        <f t="shared" si="11"/>
        <v>89351.256131889313</v>
      </c>
      <c r="AG68" s="111">
        <f t="shared" si="12"/>
        <v>47</v>
      </c>
      <c r="AH68" s="112">
        <f t="shared" si="4"/>
        <v>46357</v>
      </c>
      <c r="AI68" s="113">
        <f t="shared" si="5"/>
        <v>1276.3466556120491</v>
      </c>
      <c r="AJ68" s="113">
        <f t="shared" si="6"/>
        <v>410.85501753426388</v>
      </c>
      <c r="AK68" s="113">
        <f t="shared" si="13"/>
        <v>865.49163807778518</v>
      </c>
      <c r="AL68" s="113">
        <f t="shared" si="14"/>
        <v>83541.441996993395</v>
      </c>
    </row>
    <row r="69" spans="2:38" ht="15.75" thickBot="1" x14ac:dyDescent="0.3">
      <c r="B69" s="72">
        <f t="shared" si="7"/>
        <v>48</v>
      </c>
      <c r="C69" s="72" t="str">
        <f t="shared" si="8"/>
        <v>No</v>
      </c>
      <c r="D69" s="72">
        <f>IFERROR(IF(J68&lt;=0,"",IF(C69="Yes","",B69-COUNTIF($C$22:C69,"Yes"))),"")</f>
        <v>42</v>
      </c>
      <c r="E69" s="73">
        <f t="shared" si="0"/>
        <v>46388</v>
      </c>
      <c r="F69" s="76">
        <f t="shared" si="9"/>
        <v>1365.1090310695968</v>
      </c>
      <c r="G69" s="76">
        <f t="shared" si="2"/>
        <v>434.92175729888936</v>
      </c>
      <c r="H69" s="76">
        <f t="shared" si="10"/>
        <v>930.18727377070741</v>
      </c>
      <c r="I69" s="76">
        <f t="shared" si="3"/>
        <v>0</v>
      </c>
      <c r="J69" s="76">
        <f t="shared" si="11"/>
        <v>88421.068858118611</v>
      </c>
      <c r="AG69" s="111">
        <f t="shared" si="12"/>
        <v>48</v>
      </c>
      <c r="AH69" s="112">
        <f t="shared" si="4"/>
        <v>46388</v>
      </c>
      <c r="AI69" s="113">
        <f t="shared" si="5"/>
        <v>1276.3466556120491</v>
      </c>
      <c r="AJ69" s="113">
        <f t="shared" si="6"/>
        <v>406.64219322203871</v>
      </c>
      <c r="AK69" s="113">
        <f t="shared" si="13"/>
        <v>869.70446239001035</v>
      </c>
      <c r="AL69" s="113">
        <f t="shared" si="14"/>
        <v>82671.73753460338</v>
      </c>
    </row>
    <row r="70" spans="2:38" ht="15.75" thickBot="1" x14ac:dyDescent="0.3">
      <c r="B70" s="72">
        <f t="shared" si="7"/>
        <v>49</v>
      </c>
      <c r="C70" s="72" t="str">
        <f t="shared" si="8"/>
        <v>No</v>
      </c>
      <c r="D70" s="72">
        <f>IFERROR(IF(J69&lt;=0,"",IF(C70="Yes","",B70-COUNTIF($C$22:C70,"Yes"))),"")</f>
        <v>43</v>
      </c>
      <c r="E70" s="73">
        <f t="shared" si="0"/>
        <v>46419</v>
      </c>
      <c r="F70" s="76">
        <f t="shared" si="9"/>
        <v>1365.1090310695968</v>
      </c>
      <c r="G70" s="76">
        <f t="shared" si="2"/>
        <v>430.39402370857186</v>
      </c>
      <c r="H70" s="76">
        <f t="shared" si="10"/>
        <v>934.71500736102485</v>
      </c>
      <c r="I70" s="76">
        <f t="shared" si="3"/>
        <v>0</v>
      </c>
      <c r="J70" s="76">
        <f t="shared" si="11"/>
        <v>87486.353850757587</v>
      </c>
      <c r="AG70" s="111">
        <f t="shared" si="12"/>
        <v>49</v>
      </c>
      <c r="AH70" s="112">
        <f t="shared" si="4"/>
        <v>46419</v>
      </c>
      <c r="AI70" s="113">
        <f t="shared" si="5"/>
        <v>1276.3466556120491</v>
      </c>
      <c r="AJ70" s="113">
        <f t="shared" si="6"/>
        <v>402.40886277445082</v>
      </c>
      <c r="AK70" s="113">
        <f t="shared" si="13"/>
        <v>873.93779283759818</v>
      </c>
      <c r="AL70" s="113">
        <f t="shared" si="14"/>
        <v>81797.799741765775</v>
      </c>
    </row>
    <row r="71" spans="2:38" ht="15.75" thickBot="1" x14ac:dyDescent="0.3">
      <c r="B71" s="72">
        <f t="shared" si="7"/>
        <v>50</v>
      </c>
      <c r="C71" s="72" t="str">
        <f t="shared" si="8"/>
        <v>No</v>
      </c>
      <c r="D71" s="72">
        <f>IFERROR(IF(J70&lt;=0,"",IF(C71="Yes","",B71-COUNTIF($C$22:C71,"Yes"))),"")</f>
        <v>44</v>
      </c>
      <c r="E71" s="73">
        <f t="shared" si="0"/>
        <v>46447</v>
      </c>
      <c r="F71" s="76">
        <f t="shared" si="9"/>
        <v>1365.1090310695968</v>
      </c>
      <c r="G71" s="76">
        <f t="shared" si="2"/>
        <v>425.84425114605705</v>
      </c>
      <c r="H71" s="76">
        <f t="shared" si="10"/>
        <v>939.26477992353966</v>
      </c>
      <c r="I71" s="76">
        <f t="shared" si="3"/>
        <v>0</v>
      </c>
      <c r="J71" s="76">
        <f t="shared" si="11"/>
        <v>86547.089070834045</v>
      </c>
      <c r="AG71" s="111">
        <f t="shared" si="12"/>
        <v>50</v>
      </c>
      <c r="AH71" s="112">
        <f t="shared" si="4"/>
        <v>46447</v>
      </c>
      <c r="AI71" s="113">
        <f t="shared" si="5"/>
        <v>1276.3466556120491</v>
      </c>
      <c r="AJ71" s="113">
        <f t="shared" si="6"/>
        <v>398.15492637684946</v>
      </c>
      <c r="AK71" s="113">
        <f t="shared" si="13"/>
        <v>878.19172923519955</v>
      </c>
      <c r="AL71" s="113">
        <f t="shared" si="14"/>
        <v>80919.608012530574</v>
      </c>
    </row>
    <row r="72" spans="2:38" ht="15.75" thickBot="1" x14ac:dyDescent="0.3">
      <c r="B72" s="72">
        <f t="shared" si="7"/>
        <v>51</v>
      </c>
      <c r="C72" s="72" t="str">
        <f t="shared" si="8"/>
        <v>No</v>
      </c>
      <c r="D72" s="72">
        <f>IFERROR(IF(J71&lt;=0,"",IF(C72="Yes","",B72-COUNTIF($C$22:C72,"Yes"))),"")</f>
        <v>45</v>
      </c>
      <c r="E72" s="73">
        <f t="shared" si="0"/>
        <v>46478</v>
      </c>
      <c r="F72" s="76">
        <f t="shared" si="9"/>
        <v>1365.1090310695968</v>
      </c>
      <c r="G72" s="76">
        <f t="shared" si="2"/>
        <v>421.27233233553341</v>
      </c>
      <c r="H72" s="76">
        <f t="shared" si="10"/>
        <v>943.83669873406336</v>
      </c>
      <c r="I72" s="76">
        <f t="shared" si="3"/>
        <v>0</v>
      </c>
      <c r="J72" s="76">
        <f t="shared" si="11"/>
        <v>85603.252372099974</v>
      </c>
      <c r="AG72" s="111">
        <f t="shared" si="12"/>
        <v>51</v>
      </c>
      <c r="AH72" s="112">
        <f t="shared" si="4"/>
        <v>46478</v>
      </c>
      <c r="AI72" s="113">
        <f t="shared" si="5"/>
        <v>1276.3466556120491</v>
      </c>
      <c r="AJ72" s="113">
        <f t="shared" si="6"/>
        <v>393.88028372873106</v>
      </c>
      <c r="AK72" s="113">
        <f t="shared" si="13"/>
        <v>882.46637188331806</v>
      </c>
      <c r="AL72" s="113">
        <f t="shared" si="14"/>
        <v>80037.141640647256</v>
      </c>
    </row>
    <row r="73" spans="2:38" ht="15.75" thickBot="1" x14ac:dyDescent="0.3">
      <c r="B73" s="72">
        <f t="shared" si="7"/>
        <v>52</v>
      </c>
      <c r="C73" s="72" t="str">
        <f t="shared" si="8"/>
        <v>No</v>
      </c>
      <c r="D73" s="72">
        <f>IFERROR(IF(J72&lt;=0,"",IF(C73="Yes","",B73-COUNTIF($C$22:C73,"Yes"))),"")</f>
        <v>46</v>
      </c>
      <c r="E73" s="73">
        <f t="shared" si="0"/>
        <v>46508</v>
      </c>
      <c r="F73" s="76">
        <f t="shared" si="9"/>
        <v>1365.1090310695965</v>
      </c>
      <c r="G73" s="76">
        <f t="shared" si="2"/>
        <v>416.67815947901886</v>
      </c>
      <c r="H73" s="76">
        <f t="shared" si="10"/>
        <v>948.43087159057768</v>
      </c>
      <c r="I73" s="76">
        <f t="shared" si="3"/>
        <v>0</v>
      </c>
      <c r="J73" s="76">
        <f t="shared" si="11"/>
        <v>84654.821500509395</v>
      </c>
      <c r="AG73" s="111">
        <f t="shared" si="12"/>
        <v>52</v>
      </c>
      <c r="AH73" s="112">
        <f t="shared" si="4"/>
        <v>46508</v>
      </c>
      <c r="AI73" s="113">
        <f t="shared" si="5"/>
        <v>1276.3466556120491</v>
      </c>
      <c r="AJ73" s="113">
        <f t="shared" si="6"/>
        <v>389.58483404137422</v>
      </c>
      <c r="AK73" s="113">
        <f t="shared" si="13"/>
        <v>886.76182157067478</v>
      </c>
      <c r="AL73" s="113">
        <f t="shared" si="14"/>
        <v>79150.379819076581</v>
      </c>
    </row>
    <row r="74" spans="2:38" ht="15.75" thickBot="1" x14ac:dyDescent="0.3">
      <c r="B74" s="72">
        <f t="shared" si="7"/>
        <v>53</v>
      </c>
      <c r="C74" s="72" t="str">
        <f t="shared" si="8"/>
        <v>No</v>
      </c>
      <c r="D74" s="72">
        <f>IFERROR(IF(J73&lt;=0,"",IF(C74="Yes","",B74-COUNTIF($C$22:C74,"Yes"))),"")</f>
        <v>47</v>
      </c>
      <c r="E74" s="73">
        <f t="shared" si="0"/>
        <v>46539</v>
      </c>
      <c r="F74" s="76">
        <f t="shared" si="9"/>
        <v>1365.1090310695965</v>
      </c>
      <c r="G74" s="76">
        <f t="shared" si="2"/>
        <v>412.06162425381933</v>
      </c>
      <c r="H74" s="76">
        <f t="shared" si="10"/>
        <v>953.04740681577721</v>
      </c>
      <c r="I74" s="76">
        <f t="shared" si="3"/>
        <v>0</v>
      </c>
      <c r="J74" s="76">
        <f t="shared" si="11"/>
        <v>83701.774093693617</v>
      </c>
      <c r="AG74" s="111">
        <f t="shared" si="12"/>
        <v>53</v>
      </c>
      <c r="AH74" s="112">
        <f t="shared" si="4"/>
        <v>46539</v>
      </c>
      <c r="AI74" s="113">
        <f t="shared" si="5"/>
        <v>1276.3466556120491</v>
      </c>
      <c r="AJ74" s="113">
        <f t="shared" si="6"/>
        <v>385.26847603546321</v>
      </c>
      <c r="AK74" s="113">
        <f t="shared" si="13"/>
        <v>891.07817957658585</v>
      </c>
      <c r="AL74" s="113">
        <f t="shared" si="14"/>
        <v>78259.301639500001</v>
      </c>
    </row>
    <row r="75" spans="2:38" ht="15.75" thickBot="1" x14ac:dyDescent="0.3">
      <c r="B75" s="72">
        <f t="shared" si="7"/>
        <v>54</v>
      </c>
      <c r="C75" s="72" t="str">
        <f t="shared" si="8"/>
        <v>No</v>
      </c>
      <c r="D75" s="72">
        <f>IFERROR(IF(J74&lt;=0,"",IF(C75="Yes","",B75-COUNTIF($C$22:C75,"Yes"))),"")</f>
        <v>48</v>
      </c>
      <c r="E75" s="73">
        <f t="shared" si="0"/>
        <v>46569</v>
      </c>
      <c r="F75" s="76">
        <f t="shared" si="9"/>
        <v>1365.1090310695965</v>
      </c>
      <c r="G75" s="76">
        <f t="shared" si="2"/>
        <v>407.4226178099745</v>
      </c>
      <c r="H75" s="76">
        <f t="shared" si="10"/>
        <v>957.68641325962199</v>
      </c>
      <c r="I75" s="76">
        <f t="shared" si="3"/>
        <v>0</v>
      </c>
      <c r="J75" s="76">
        <f t="shared" si="11"/>
        <v>82744.087680433993</v>
      </c>
      <c r="AG75" s="111">
        <f t="shared" si="12"/>
        <v>54</v>
      </c>
      <c r="AH75" s="112">
        <f t="shared" si="4"/>
        <v>46569</v>
      </c>
      <c r="AI75" s="113">
        <f t="shared" si="5"/>
        <v>1276.3466556120491</v>
      </c>
      <c r="AJ75" s="113">
        <f t="shared" si="6"/>
        <v>380.93110793870039</v>
      </c>
      <c r="AK75" s="113">
        <f t="shared" si="13"/>
        <v>895.41554767334867</v>
      </c>
      <c r="AL75" s="113">
        <f t="shared" si="14"/>
        <v>77363.886091826658</v>
      </c>
    </row>
    <row r="76" spans="2:38" ht="15.75" thickBot="1" x14ac:dyDescent="0.3">
      <c r="B76" s="72">
        <f t="shared" si="7"/>
        <v>55</v>
      </c>
      <c r="C76" s="72" t="str">
        <f t="shared" si="8"/>
        <v>No</v>
      </c>
      <c r="D76" s="72">
        <f>IFERROR(IF(J75&lt;=0,"",IF(C76="Yes","",B76-COUNTIF($C$22:C76,"Yes"))),"")</f>
        <v>49</v>
      </c>
      <c r="E76" s="73">
        <f t="shared" si="0"/>
        <v>46600</v>
      </c>
      <c r="F76" s="76">
        <f t="shared" si="9"/>
        <v>1365.1090310695968</v>
      </c>
      <c r="G76" s="76">
        <f t="shared" si="2"/>
        <v>402.76103076769124</v>
      </c>
      <c r="H76" s="76">
        <f t="shared" si="10"/>
        <v>962.34800030190559</v>
      </c>
      <c r="I76" s="76">
        <f t="shared" si="3"/>
        <v>0</v>
      </c>
      <c r="J76" s="76">
        <f t="shared" si="11"/>
        <v>81781.739680132087</v>
      </c>
      <c r="AG76" s="111">
        <f t="shared" si="12"/>
        <v>55</v>
      </c>
      <c r="AH76" s="112">
        <f t="shared" si="4"/>
        <v>46600</v>
      </c>
      <c r="AI76" s="113">
        <f t="shared" si="5"/>
        <v>1276.3466556120491</v>
      </c>
      <c r="AJ76" s="113">
        <f t="shared" si="6"/>
        <v>376.57262748340605</v>
      </c>
      <c r="AK76" s="113">
        <f t="shared" si="13"/>
        <v>899.77402812864307</v>
      </c>
      <c r="AL76" s="113">
        <f t="shared" si="14"/>
        <v>76464.112063698019</v>
      </c>
    </row>
    <row r="77" spans="2:38" ht="15.75" thickBot="1" x14ac:dyDescent="0.3">
      <c r="B77" s="72">
        <f t="shared" si="7"/>
        <v>56</v>
      </c>
      <c r="C77" s="72" t="str">
        <f t="shared" si="8"/>
        <v>No</v>
      </c>
      <c r="D77" s="72">
        <f>IFERROR(IF(J76&lt;=0,"",IF(C77="Yes","",B77-COUNTIF($C$22:C77,"Yes"))),"")</f>
        <v>50</v>
      </c>
      <c r="E77" s="73">
        <f t="shared" si="0"/>
        <v>46631</v>
      </c>
      <c r="F77" s="76">
        <f t="shared" si="9"/>
        <v>1365.1090310695965</v>
      </c>
      <c r="G77" s="76">
        <f t="shared" si="2"/>
        <v>398.07675321476495</v>
      </c>
      <c r="H77" s="76">
        <f t="shared" si="10"/>
        <v>967.03227785483159</v>
      </c>
      <c r="I77" s="76">
        <f t="shared" si="3"/>
        <v>0</v>
      </c>
      <c r="J77" s="76">
        <f t="shared" si="11"/>
        <v>80814.707402277258</v>
      </c>
      <c r="AG77" s="111">
        <f t="shared" si="12"/>
        <v>56</v>
      </c>
      <c r="AH77" s="112">
        <f t="shared" si="4"/>
        <v>46631</v>
      </c>
      <c r="AI77" s="113">
        <f t="shared" si="5"/>
        <v>1276.3466556120491</v>
      </c>
      <c r="AJ77" s="113">
        <f t="shared" si="6"/>
        <v>372.19293190410752</v>
      </c>
      <c r="AK77" s="113">
        <f t="shared" si="13"/>
        <v>904.15372370794148</v>
      </c>
      <c r="AL77" s="113">
        <f t="shared" si="14"/>
        <v>75559.958339990073</v>
      </c>
    </row>
    <row r="78" spans="2:38" ht="15.75" thickBot="1" x14ac:dyDescent="0.3">
      <c r="B78" s="72">
        <f t="shared" si="7"/>
        <v>57</v>
      </c>
      <c r="C78" s="72" t="str">
        <f t="shared" si="8"/>
        <v>No</v>
      </c>
      <c r="D78" s="72">
        <f>IFERROR(IF(J77&lt;=0,"",IF(C78="Yes","",B78-COUNTIF($C$22:C78,"Yes"))),"")</f>
        <v>51</v>
      </c>
      <c r="E78" s="73">
        <f t="shared" si="0"/>
        <v>46661</v>
      </c>
      <c r="F78" s="76">
        <f t="shared" si="9"/>
        <v>1365.1090310695965</v>
      </c>
      <c r="G78" s="76">
        <f t="shared" si="2"/>
        <v>393.3696747039877</v>
      </c>
      <c r="H78" s="76">
        <f t="shared" si="10"/>
        <v>971.73935636560884</v>
      </c>
      <c r="I78" s="76">
        <f t="shared" si="3"/>
        <v>0</v>
      </c>
      <c r="J78" s="76">
        <f t="shared" si="11"/>
        <v>79842.96804591165</v>
      </c>
      <c r="AG78" s="111">
        <f t="shared" si="12"/>
        <v>57</v>
      </c>
      <c r="AH78" s="112">
        <f t="shared" si="4"/>
        <v>46661</v>
      </c>
      <c r="AI78" s="113">
        <f t="shared" si="5"/>
        <v>1276.3466556120491</v>
      </c>
      <c r="AJ78" s="113">
        <f t="shared" si="6"/>
        <v>367.79191793511586</v>
      </c>
      <c r="AK78" s="113">
        <f t="shared" si="13"/>
        <v>908.5547376769332</v>
      </c>
      <c r="AL78" s="113">
        <f t="shared" si="14"/>
        <v>74651.403602313134</v>
      </c>
    </row>
    <row r="79" spans="2:38" ht="15.75" thickBot="1" x14ac:dyDescent="0.3">
      <c r="B79" s="72">
        <f t="shared" si="7"/>
        <v>58</v>
      </c>
      <c r="C79" s="72" t="str">
        <f t="shared" si="8"/>
        <v>No</v>
      </c>
      <c r="D79" s="72">
        <f>IFERROR(IF(J78&lt;=0,"",IF(C79="Yes","",B79-COUNTIF($C$22:C79,"Yes"))),"")</f>
        <v>52</v>
      </c>
      <c r="E79" s="73">
        <f t="shared" si="0"/>
        <v>46692</v>
      </c>
      <c r="F79" s="76">
        <f t="shared" si="9"/>
        <v>1365.1090310695965</v>
      </c>
      <c r="G79" s="76">
        <f t="shared" si="2"/>
        <v>388.63968425054418</v>
      </c>
      <c r="H79" s="76">
        <f t="shared" si="10"/>
        <v>976.46934681905236</v>
      </c>
      <c r="I79" s="76">
        <f t="shared" si="3"/>
        <v>0</v>
      </c>
      <c r="J79" s="76">
        <f t="shared" si="11"/>
        <v>78866.498699092597</v>
      </c>
      <c r="AG79" s="111">
        <f t="shared" si="12"/>
        <v>58</v>
      </c>
      <c r="AH79" s="112">
        <f t="shared" si="4"/>
        <v>46692</v>
      </c>
      <c r="AI79" s="113">
        <f t="shared" si="5"/>
        <v>1276.3466556120491</v>
      </c>
      <c r="AJ79" s="113">
        <f t="shared" si="6"/>
        <v>363.36948180809139</v>
      </c>
      <c r="AK79" s="113">
        <f t="shared" si="13"/>
        <v>912.97717380395761</v>
      </c>
      <c r="AL79" s="113">
        <f t="shared" si="14"/>
        <v>73738.426428509178</v>
      </c>
    </row>
    <row r="80" spans="2:38" ht="15.75" thickBot="1" x14ac:dyDescent="0.3">
      <c r="B80" s="72">
        <f t="shared" si="7"/>
        <v>59</v>
      </c>
      <c r="C80" s="72" t="str">
        <f t="shared" si="8"/>
        <v>No</v>
      </c>
      <c r="D80" s="72">
        <f>IFERROR(IF(J79&lt;=0,"",IF(C80="Yes","",B80-COUNTIF($C$22:C80,"Yes"))),"")</f>
        <v>53</v>
      </c>
      <c r="E80" s="73">
        <f t="shared" si="0"/>
        <v>46722</v>
      </c>
      <c r="F80" s="76">
        <f t="shared" si="9"/>
        <v>1365.1090310695965</v>
      </c>
      <c r="G80" s="76">
        <f t="shared" si="2"/>
        <v>383.88667032939497</v>
      </c>
      <c r="H80" s="76">
        <f t="shared" si="10"/>
        <v>981.22236074020157</v>
      </c>
      <c r="I80" s="76">
        <f t="shared" si="3"/>
        <v>0</v>
      </c>
      <c r="J80" s="76">
        <f t="shared" si="11"/>
        <v>77885.2763383524</v>
      </c>
      <c r="AG80" s="111">
        <f t="shared" si="12"/>
        <v>59</v>
      </c>
      <c r="AH80" s="112">
        <f t="shared" si="4"/>
        <v>46722</v>
      </c>
      <c r="AI80" s="113">
        <f t="shared" si="5"/>
        <v>1276.3466556120491</v>
      </c>
      <c r="AJ80" s="113">
        <f t="shared" si="6"/>
        <v>358.92551924959662</v>
      </c>
      <c r="AK80" s="113">
        <f t="shared" si="13"/>
        <v>917.42113636245244</v>
      </c>
      <c r="AL80" s="113">
        <f t="shared" si="14"/>
        <v>72821.005292146729</v>
      </c>
    </row>
    <row r="81" spans="2:38" ht="15.75" thickBot="1" x14ac:dyDescent="0.3">
      <c r="B81" s="72">
        <f t="shared" si="7"/>
        <v>60</v>
      </c>
      <c r="C81" s="72" t="str">
        <f t="shared" si="8"/>
        <v>No</v>
      </c>
      <c r="D81" s="72">
        <f>IFERROR(IF(J80&lt;=0,"",IF(C81="Yes","",B81-COUNTIF($C$22:C81,"Yes"))),"")</f>
        <v>54</v>
      </c>
      <c r="E81" s="73">
        <f t="shared" si="0"/>
        <v>46753</v>
      </c>
      <c r="F81" s="76">
        <f t="shared" si="9"/>
        <v>1365.1090310695965</v>
      </c>
      <c r="G81" s="76">
        <f t="shared" si="2"/>
        <v>379.11052087264676</v>
      </c>
      <c r="H81" s="76">
        <f t="shared" si="10"/>
        <v>985.99851019694984</v>
      </c>
      <c r="I81" s="76">
        <f t="shared" si="3"/>
        <v>0</v>
      </c>
      <c r="J81" s="76">
        <f t="shared" si="11"/>
        <v>76899.277828155449</v>
      </c>
      <c r="AG81" s="111">
        <f t="shared" si="12"/>
        <v>60</v>
      </c>
      <c r="AH81" s="112">
        <f t="shared" si="4"/>
        <v>46753</v>
      </c>
      <c r="AI81" s="113">
        <f t="shared" si="5"/>
        <v>1276.3466556120491</v>
      </c>
      <c r="AJ81" s="113">
        <f t="shared" si="6"/>
        <v>354.45992547863796</v>
      </c>
      <c r="AK81" s="113">
        <f t="shared" si="13"/>
        <v>921.88673013341111</v>
      </c>
      <c r="AL81" s="113">
        <f t="shared" si="14"/>
        <v>71899.118562013318</v>
      </c>
    </row>
    <row r="82" spans="2:38" ht="15.75" thickBot="1" x14ac:dyDescent="0.3">
      <c r="B82" s="72">
        <f t="shared" si="7"/>
        <v>61</v>
      </c>
      <c r="C82" s="72" t="str">
        <f t="shared" si="8"/>
        <v>No</v>
      </c>
      <c r="D82" s="72">
        <f>IFERROR(IF(J81&lt;=0,"",IF(C82="Yes","",B82-COUNTIF($C$22:C82,"Yes"))),"")</f>
        <v>55</v>
      </c>
      <c r="E82" s="73">
        <f t="shared" si="0"/>
        <v>46784</v>
      </c>
      <c r="F82" s="76">
        <f t="shared" si="9"/>
        <v>1365.1090310695968</v>
      </c>
      <c r="G82" s="76">
        <f t="shared" si="2"/>
        <v>374.31112326691022</v>
      </c>
      <c r="H82" s="76">
        <f t="shared" si="10"/>
        <v>990.7979078026865</v>
      </c>
      <c r="I82" s="76">
        <f t="shared" si="3"/>
        <v>0</v>
      </c>
      <c r="J82" s="76">
        <f t="shared" si="11"/>
        <v>75908.479920352765</v>
      </c>
      <c r="AG82" s="111">
        <f t="shared" si="12"/>
        <v>61</v>
      </c>
      <c r="AH82" s="112">
        <f t="shared" si="4"/>
        <v>46784</v>
      </c>
      <c r="AI82" s="113">
        <f t="shared" si="5"/>
        <v>1276.3466556120491</v>
      </c>
      <c r="AJ82" s="113">
        <f t="shared" si="6"/>
        <v>349.97259520419482</v>
      </c>
      <c r="AK82" s="113">
        <f t="shared" si="13"/>
        <v>926.37406040785424</v>
      </c>
      <c r="AL82" s="113">
        <f t="shared" si="14"/>
        <v>70972.74450160547</v>
      </c>
    </row>
    <row r="83" spans="2:38" ht="15.75" thickBot="1" x14ac:dyDescent="0.3">
      <c r="B83" s="72">
        <f t="shared" si="7"/>
        <v>62</v>
      </c>
      <c r="C83" s="72" t="str">
        <f t="shared" si="8"/>
        <v>No</v>
      </c>
      <c r="D83" s="72">
        <f>IFERROR(IF(J82&lt;=0,"",IF(C83="Yes","",B83-COUNTIF($C$22:C83,"Yes"))),"")</f>
        <v>56</v>
      </c>
      <c r="E83" s="73">
        <f t="shared" si="0"/>
        <v>46813</v>
      </c>
      <c r="F83" s="76">
        <f t="shared" si="9"/>
        <v>1365.1090310695968</v>
      </c>
      <c r="G83" s="76">
        <f t="shared" si="2"/>
        <v>369.48836435064453</v>
      </c>
      <c r="H83" s="76">
        <f t="shared" si="10"/>
        <v>995.62066671895218</v>
      </c>
      <c r="I83" s="76">
        <f t="shared" si="3"/>
        <v>0</v>
      </c>
      <c r="J83" s="76">
        <f t="shared" si="11"/>
        <v>74912.859253633811</v>
      </c>
      <c r="AG83" s="111">
        <f t="shared" si="12"/>
        <v>62</v>
      </c>
      <c r="AH83" s="112">
        <f t="shared" si="4"/>
        <v>46813</v>
      </c>
      <c r="AI83" s="113">
        <f t="shared" si="5"/>
        <v>1276.3466556120491</v>
      </c>
      <c r="AJ83" s="113">
        <f t="shared" si="6"/>
        <v>345.46342262273743</v>
      </c>
      <c r="AK83" s="113">
        <f t="shared" si="13"/>
        <v>930.88323298931164</v>
      </c>
      <c r="AL83" s="113">
        <f t="shared" si="14"/>
        <v>70041.861268616165</v>
      </c>
    </row>
    <row r="84" spans="2:38" ht="15.75" thickBot="1" x14ac:dyDescent="0.3">
      <c r="B84" s="72">
        <f t="shared" si="7"/>
        <v>63</v>
      </c>
      <c r="C84" s="72" t="str">
        <f t="shared" si="8"/>
        <v>No</v>
      </c>
      <c r="D84" s="72">
        <f>IFERROR(IF(J83&lt;=0,"",IF(C84="Yes","",B84-COUNTIF($C$22:C84,"Yes"))),"")</f>
        <v>57</v>
      </c>
      <c r="E84" s="73">
        <f t="shared" si="0"/>
        <v>46844</v>
      </c>
      <c r="F84" s="76">
        <f t="shared" si="9"/>
        <v>1365.1090310695965</v>
      </c>
      <c r="G84" s="76">
        <f t="shared" si="2"/>
        <v>364.64213041148946</v>
      </c>
      <c r="H84" s="76">
        <f t="shared" si="10"/>
        <v>1000.4669006581071</v>
      </c>
      <c r="I84" s="76">
        <f t="shared" si="3"/>
        <v>0</v>
      </c>
      <c r="J84" s="76">
        <f t="shared" si="11"/>
        <v>73912.392352975701</v>
      </c>
      <c r="AG84" s="111">
        <f t="shared" si="12"/>
        <v>63</v>
      </c>
      <c r="AH84" s="112">
        <f t="shared" si="4"/>
        <v>46844</v>
      </c>
      <c r="AI84" s="113">
        <f t="shared" si="5"/>
        <v>1276.3466556120491</v>
      </c>
      <c r="AJ84" s="113">
        <f t="shared" si="6"/>
        <v>340.93230141573196</v>
      </c>
      <c r="AK84" s="113">
        <f t="shared" si="13"/>
        <v>935.41435419631716</v>
      </c>
      <c r="AL84" s="113">
        <f t="shared" si="14"/>
        <v>69106.446914419852</v>
      </c>
    </row>
    <row r="85" spans="2:38" ht="15.75" thickBot="1" x14ac:dyDescent="0.3">
      <c r="B85" s="72">
        <f t="shared" si="7"/>
        <v>64</v>
      </c>
      <c r="C85" s="72" t="str">
        <f t="shared" si="8"/>
        <v>No</v>
      </c>
      <c r="D85" s="72">
        <f>IFERROR(IF(J84&lt;=0,"",IF(C85="Yes","",B85-COUNTIF($C$22:C85,"Yes"))),"")</f>
        <v>58</v>
      </c>
      <c r="E85" s="73">
        <f t="shared" si="0"/>
        <v>46874</v>
      </c>
      <c r="F85" s="76">
        <f t="shared" si="9"/>
        <v>1365.1090310695965</v>
      </c>
      <c r="G85" s="76">
        <f t="shared" si="2"/>
        <v>359.77230718358408</v>
      </c>
      <c r="H85" s="76">
        <f t="shared" si="10"/>
        <v>1005.3367238860125</v>
      </c>
      <c r="I85" s="76">
        <f t="shared" si="3"/>
        <v>0</v>
      </c>
      <c r="J85" s="76">
        <f t="shared" si="11"/>
        <v>72907.055629089693</v>
      </c>
      <c r="AG85" s="111">
        <f t="shared" si="12"/>
        <v>64</v>
      </c>
      <c r="AH85" s="112">
        <f t="shared" si="4"/>
        <v>46874</v>
      </c>
      <c r="AI85" s="113">
        <f t="shared" si="5"/>
        <v>1276.3466556120491</v>
      </c>
      <c r="AJ85" s="113">
        <f t="shared" si="6"/>
        <v>336.37912474713369</v>
      </c>
      <c r="AK85" s="113">
        <f t="shared" si="13"/>
        <v>939.96753086491537</v>
      </c>
      <c r="AL85" s="113">
        <f t="shared" si="14"/>
        <v>68166.479383554935</v>
      </c>
    </row>
    <row r="86" spans="2:38" ht="15.75" thickBot="1" x14ac:dyDescent="0.3">
      <c r="B86" s="72">
        <f t="shared" si="7"/>
        <v>65</v>
      </c>
      <c r="C86" s="72" t="str">
        <f t="shared" si="8"/>
        <v>No</v>
      </c>
      <c r="D86" s="72">
        <f>IFERROR(IF(J85&lt;=0,"",IF(C86="Yes","",B86-COUNTIF($C$22:C86,"Yes"))),"")</f>
        <v>59</v>
      </c>
      <c r="E86" s="73">
        <f t="shared" ref="E86:E149" si="15">IF($E$9="End of the Period",IF(B86="","",IF(payment_frequency="Bi-weekly",first_payment_date+B86*VLOOKUP(payment_frequency,periodic_table,2,0),IF(payment_frequency="Weekly",first_payment_date+B86*VLOOKUP(payment_frequency,periodic_table,2,0),IF(payment_frequency="Semi-monthly",first_payment_date+B86*VLOOKUP(payment_frequency,periodic_table,2,0),EDATE(first_payment_date,B86*VLOOKUP(payment_frequency,periodic_table,2,0)))))),IF(B86="","",IF(payment_frequency="Bi-weekly",first_payment_date+(B86-1)*VLOOKUP(payment_frequency,periodic_table,2,0),IF(payment_frequency="Weekly",first_payment_date+(B86-1)*VLOOKUP(payment_frequency,periodic_table,2,0),IF(payment_frequency="Semi-monthly",first_payment_date+(B86-1)*VLOOKUP(payment_frequency,periodic_table,2,0),EDATE(first_payment_date,(B86-1)*VLOOKUP(payment_frequency,periodic_table,2,0)))))))</f>
        <v>46905</v>
      </c>
      <c r="F86" s="76">
        <f t="shared" si="9"/>
        <v>1365.1090310695968</v>
      </c>
      <c r="G86" s="76">
        <f t="shared" ref="G86:G149" si="16">IF(AND(Payment_Type=1,B86=1),0,IF(B86="","",IF(C86="Yes",0,J85*Compound_Rate)))</f>
        <v>354.87877984487261</v>
      </c>
      <c r="H86" s="76">
        <f t="shared" si="10"/>
        <v>1010.2302512247242</v>
      </c>
      <c r="I86" s="76">
        <f t="shared" ref="I86:I149" si="17">IF(B86="","",IF(C86="Yes",J85*Compound_Rate,0))</f>
        <v>0</v>
      </c>
      <c r="J86" s="76">
        <f t="shared" si="11"/>
        <v>71896.825377864967</v>
      </c>
      <c r="AG86" s="111">
        <f t="shared" si="12"/>
        <v>65</v>
      </c>
      <c r="AH86" s="112">
        <f t="shared" ref="AH86:AH149" si="18">IF($E$9="End of the Period",IF(AG86="","",IF(payment_frequency="Bi-weekly",first_payment_date+AG86*VLOOKUP(payment_frequency,periodic_table,2,0),IF(payment_frequency="Weekly",first_payment_date+AG86*VLOOKUP(payment_frequency,periodic_table,2,0),IF(payment_frequency="Semi-monthly",first_payment_date+AG86*VLOOKUP(payment_frequency,periodic_table,2,0),EDATE(first_payment_date,AG86*VLOOKUP(payment_frequency,periodic_table,2,0)))))),IF(AG86="","",IF(payment_frequency="Bi-weekly",first_payment_date+(AG86-1)*VLOOKUP(payment_frequency,periodic_table,2,0),IF(payment_frequency="Weekly",first_payment_date+(AG86-1)*VLOOKUP(payment_frequency,periodic_table,2,0),IF(payment_frequency="Semi-monthly",first_payment_date+(AG86-1)*VLOOKUP(payment_frequency,periodic_table,2,0),EDATE(first_payment_date,(AG86-1)*VLOOKUP(payment_frequency,periodic_table,2,0)))))))</f>
        <v>46905</v>
      </c>
      <c r="AI86" s="113">
        <f t="shared" ref="AI86:AI149" si="19">IF(AG86="","",IF(AL85&lt;payment,AL85*(1+Compound_Rate),payment))</f>
        <v>1276.3466556120491</v>
      </c>
      <c r="AJ86" s="113">
        <f t="shared" ref="AJ86:AJ149" si="20">IF(AND(Payment_Type=1,AG86=1),0,IF(AG86="","",AL85*Compound_Rate))</f>
        <v>331.8037852608681</v>
      </c>
      <c r="AK86" s="113">
        <f t="shared" si="13"/>
        <v>944.54287035118091</v>
      </c>
      <c r="AL86" s="113">
        <f t="shared" si="14"/>
        <v>67221.936513203749</v>
      </c>
    </row>
    <row r="87" spans="2:38" ht="15.75" thickBot="1" x14ac:dyDescent="0.3">
      <c r="B87" s="72">
        <f t="shared" ref="B87:B150" si="21">IFERROR(IF(TRUNC(J86)&lt;=0,"",B86+1),"")</f>
        <v>66</v>
      </c>
      <c r="C87" s="72" t="str">
        <f t="shared" ref="C87:C150" si="22">IF(B87="","",IF(AND(B87&lt;=$E$13,B87&gt;=$E$12),"Yes","No"))</f>
        <v>No</v>
      </c>
      <c r="D87" s="72">
        <f>IFERROR(IF(J86&lt;=0,"",IF(C87="Yes","",B87-COUNTIF($C$22:C87,"Yes"))),"")</f>
        <v>60</v>
      </c>
      <c r="E87" s="73">
        <f t="shared" si="15"/>
        <v>46935</v>
      </c>
      <c r="F87" s="76">
        <f t="shared" ref="F87:F150" si="23">IF(B87="","",IF(C87="Yes",0,IF(J86&lt;payment,J86*(1+Compound_Rate),-PMT($J$5,nper-B87+1+$E$14,J86))))</f>
        <v>1365.1090310695968</v>
      </c>
      <c r="G87" s="76">
        <f t="shared" si="16"/>
        <v>349.96143301439707</v>
      </c>
      <c r="H87" s="76">
        <f t="shared" ref="H87:H150" si="24">IF(B87="","",F87-G87)</f>
        <v>1015.1475980551998</v>
      </c>
      <c r="I87" s="76">
        <f t="shared" si="17"/>
        <v>0</v>
      </c>
      <c r="J87" s="76">
        <f t="shared" ref="J87:J150" si="25">IFERROR(IF(B87="","",J86-H87+I87),"")</f>
        <v>70881.677779809761</v>
      </c>
      <c r="AG87" s="111">
        <f t="shared" ref="AG87:AG150" si="26">IFERROR(IF(AL86&lt;=0,"",AG86+1),"")</f>
        <v>66</v>
      </c>
      <c r="AH87" s="112">
        <f t="shared" si="18"/>
        <v>46935</v>
      </c>
      <c r="AI87" s="113">
        <f t="shared" si="19"/>
        <v>1276.3466556120491</v>
      </c>
      <c r="AJ87" s="113">
        <f t="shared" si="20"/>
        <v>327.2061750782994</v>
      </c>
      <c r="AK87" s="113">
        <f t="shared" ref="AK87:AK150" si="27">IF(AG87="","",AI87-AJ87)</f>
        <v>949.14048053374972</v>
      </c>
      <c r="AL87" s="113">
        <f t="shared" ref="AL87:AL150" si="28">IFERROR(IF(AK87&lt;=0,"",AL86-AK87),"")</f>
        <v>66272.796032669998</v>
      </c>
    </row>
    <row r="88" spans="2:38" ht="15.75" thickBot="1" x14ac:dyDescent="0.3">
      <c r="B88" s="72">
        <f t="shared" si="21"/>
        <v>67</v>
      </c>
      <c r="C88" s="72" t="str">
        <f t="shared" si="22"/>
        <v>No</v>
      </c>
      <c r="D88" s="72">
        <f>IFERROR(IF(J87&lt;=0,"",IF(C88="Yes","",B88-COUNTIF($C$22:C88,"Yes"))),"")</f>
        <v>61</v>
      </c>
      <c r="E88" s="73">
        <f t="shared" si="15"/>
        <v>46966</v>
      </c>
      <c r="F88" s="76">
        <f t="shared" si="23"/>
        <v>1365.1090310695965</v>
      </c>
      <c r="G88" s="76">
        <f t="shared" si="16"/>
        <v>345.02015074957677</v>
      </c>
      <c r="H88" s="76">
        <f t="shared" si="24"/>
        <v>1020.0888803200198</v>
      </c>
      <c r="I88" s="76">
        <f t="shared" si="17"/>
        <v>0</v>
      </c>
      <c r="J88" s="76">
        <f t="shared" si="25"/>
        <v>69861.58889948974</v>
      </c>
      <c r="AG88" s="111">
        <f t="shared" si="26"/>
        <v>67</v>
      </c>
      <c r="AH88" s="112">
        <f t="shared" si="18"/>
        <v>46966</v>
      </c>
      <c r="AI88" s="113">
        <f t="shared" si="19"/>
        <v>1276.3466556120491</v>
      </c>
      <c r="AJ88" s="113">
        <f t="shared" si="20"/>
        <v>322.58618579568736</v>
      </c>
      <c r="AK88" s="113">
        <f t="shared" si="27"/>
        <v>953.76046981636171</v>
      </c>
      <c r="AL88" s="113">
        <f t="shared" si="28"/>
        <v>65319.035562853634</v>
      </c>
    </row>
    <row r="89" spans="2:38" ht="15.75" thickBot="1" x14ac:dyDescent="0.3">
      <c r="B89" s="72">
        <f t="shared" si="21"/>
        <v>68</v>
      </c>
      <c r="C89" s="72" t="str">
        <f t="shared" si="22"/>
        <v>No</v>
      </c>
      <c r="D89" s="72">
        <f>IFERROR(IF(J88&lt;=0,"",IF(C89="Yes","",B89-COUNTIF($C$22:C89,"Yes"))),"")</f>
        <v>62</v>
      </c>
      <c r="E89" s="73">
        <f t="shared" si="15"/>
        <v>46997</v>
      </c>
      <c r="F89" s="76">
        <f t="shared" si="23"/>
        <v>1365.1090310695965</v>
      </c>
      <c r="G89" s="76">
        <f t="shared" si="16"/>
        <v>340.05481654347494</v>
      </c>
      <c r="H89" s="76">
        <f t="shared" si="24"/>
        <v>1025.0542145261215</v>
      </c>
      <c r="I89" s="76">
        <f t="shared" si="17"/>
        <v>0</v>
      </c>
      <c r="J89" s="76">
        <f t="shared" si="25"/>
        <v>68836.534684963612</v>
      </c>
      <c r="AG89" s="111">
        <f t="shared" si="26"/>
        <v>68</v>
      </c>
      <c r="AH89" s="112">
        <f t="shared" si="18"/>
        <v>46997</v>
      </c>
      <c r="AI89" s="113">
        <f t="shared" si="19"/>
        <v>1276.3466556120491</v>
      </c>
      <c r="AJ89" s="113">
        <f t="shared" si="20"/>
        <v>317.94370848163089</v>
      </c>
      <c r="AK89" s="113">
        <f t="shared" si="27"/>
        <v>958.40294713041817</v>
      </c>
      <c r="AL89" s="113">
        <f t="shared" si="28"/>
        <v>64360.632615723218</v>
      </c>
    </row>
    <row r="90" spans="2:38" ht="15.75" thickBot="1" x14ac:dyDescent="0.3">
      <c r="B90" s="72">
        <f t="shared" si="21"/>
        <v>69</v>
      </c>
      <c r="C90" s="72" t="str">
        <f t="shared" si="22"/>
        <v>No</v>
      </c>
      <c r="D90" s="72">
        <f>IFERROR(IF(J89&lt;=0,"",IF(C90="Yes","",B90-COUNTIF($C$22:C90,"Yes"))),"")</f>
        <v>63</v>
      </c>
      <c r="E90" s="73">
        <f t="shared" si="15"/>
        <v>47027</v>
      </c>
      <c r="F90" s="76">
        <f t="shared" si="23"/>
        <v>1365.1090310695965</v>
      </c>
      <c r="G90" s="76">
        <f t="shared" si="16"/>
        <v>335.065313322051</v>
      </c>
      <c r="H90" s="76">
        <f t="shared" si="24"/>
        <v>1030.0437177475455</v>
      </c>
      <c r="I90" s="76">
        <f t="shared" si="17"/>
        <v>0</v>
      </c>
      <c r="J90" s="76">
        <f t="shared" si="25"/>
        <v>67806.490967216072</v>
      </c>
      <c r="AG90" s="111">
        <f t="shared" si="26"/>
        <v>69</v>
      </c>
      <c r="AH90" s="112">
        <f t="shared" si="18"/>
        <v>47027</v>
      </c>
      <c r="AI90" s="113">
        <f t="shared" si="19"/>
        <v>1276.3466556120491</v>
      </c>
      <c r="AJ90" s="113">
        <f t="shared" si="20"/>
        <v>313.27863367449982</v>
      </c>
      <c r="AK90" s="113">
        <f t="shared" si="27"/>
        <v>963.06802193754925</v>
      </c>
      <c r="AL90" s="113">
        <f t="shared" si="28"/>
        <v>63397.564593785668</v>
      </c>
    </row>
    <row r="91" spans="2:38" ht="15.75" thickBot="1" x14ac:dyDescent="0.3">
      <c r="B91" s="72">
        <f t="shared" si="21"/>
        <v>70</v>
      </c>
      <c r="C91" s="72" t="str">
        <f t="shared" si="22"/>
        <v>No</v>
      </c>
      <c r="D91" s="72">
        <f>IFERROR(IF(J90&lt;=0,"",IF(C91="Yes","",B91-COUNTIF($C$22:C91,"Yes"))),"")</f>
        <v>64</v>
      </c>
      <c r="E91" s="73">
        <f t="shared" si="15"/>
        <v>47058</v>
      </c>
      <c r="F91" s="76">
        <f t="shared" si="23"/>
        <v>1365.1090310695965</v>
      </c>
      <c r="G91" s="76">
        <f t="shared" si="16"/>
        <v>330.05152344140089</v>
      </c>
      <c r="H91" s="76">
        <f t="shared" si="24"/>
        <v>1035.0575076281957</v>
      </c>
      <c r="I91" s="76">
        <f t="shared" si="17"/>
        <v>0</v>
      </c>
      <c r="J91" s="76">
        <f t="shared" si="25"/>
        <v>66771.433459587875</v>
      </c>
      <c r="AG91" s="111">
        <f t="shared" si="26"/>
        <v>70</v>
      </c>
      <c r="AH91" s="112">
        <f t="shared" si="18"/>
        <v>47058</v>
      </c>
      <c r="AI91" s="113">
        <f t="shared" si="19"/>
        <v>1276.3466556120491</v>
      </c>
      <c r="AJ91" s="113">
        <f t="shared" si="20"/>
        <v>308.59085137985386</v>
      </c>
      <c r="AK91" s="113">
        <f t="shared" si="27"/>
        <v>967.75580423219526</v>
      </c>
      <c r="AL91" s="113">
        <f t="shared" si="28"/>
        <v>62429.80878955347</v>
      </c>
    </row>
    <row r="92" spans="2:38" ht="15.75" thickBot="1" x14ac:dyDescent="0.3">
      <c r="B92" s="72">
        <f t="shared" si="21"/>
        <v>71</v>
      </c>
      <c r="C92" s="72" t="str">
        <f t="shared" si="22"/>
        <v>No</v>
      </c>
      <c r="D92" s="72">
        <f>IFERROR(IF(J91&lt;=0,"",IF(C92="Yes","",B92-COUNTIF($C$22:C92,"Yes"))),"")</f>
        <v>65</v>
      </c>
      <c r="E92" s="73">
        <f t="shared" si="15"/>
        <v>47088</v>
      </c>
      <c r="F92" s="76">
        <f t="shared" si="23"/>
        <v>1365.1090310695965</v>
      </c>
      <c r="G92" s="76">
        <f t="shared" si="16"/>
        <v>325.0133286849827</v>
      </c>
      <c r="H92" s="76">
        <f t="shared" si="24"/>
        <v>1040.0957023846138</v>
      </c>
      <c r="I92" s="76">
        <f t="shared" si="17"/>
        <v>0</v>
      </c>
      <c r="J92" s="76">
        <f t="shared" si="25"/>
        <v>65731.337757203262</v>
      </c>
      <c r="AG92" s="111">
        <f t="shared" si="26"/>
        <v>71</v>
      </c>
      <c r="AH92" s="112">
        <f t="shared" si="18"/>
        <v>47088</v>
      </c>
      <c r="AI92" s="113">
        <f t="shared" si="19"/>
        <v>1276.3466556120491</v>
      </c>
      <c r="AJ92" s="113">
        <f t="shared" si="20"/>
        <v>303.88025106784943</v>
      </c>
      <c r="AK92" s="113">
        <f t="shared" si="27"/>
        <v>972.46640454419958</v>
      </c>
      <c r="AL92" s="113">
        <f t="shared" si="28"/>
        <v>61457.342385009273</v>
      </c>
    </row>
    <row r="93" spans="2:38" ht="15.75" thickBot="1" x14ac:dyDescent="0.3">
      <c r="B93" s="72">
        <f t="shared" si="21"/>
        <v>72</v>
      </c>
      <c r="C93" s="72" t="str">
        <f t="shared" si="22"/>
        <v>No</v>
      </c>
      <c r="D93" s="72">
        <f>IFERROR(IF(J92&lt;=0,"",IF(C93="Yes","",B93-COUNTIF($C$22:C93,"Yes"))),"")</f>
        <v>66</v>
      </c>
      <c r="E93" s="73">
        <f t="shared" si="15"/>
        <v>47119</v>
      </c>
      <c r="F93" s="76">
        <f t="shared" si="23"/>
        <v>1365.1090310695965</v>
      </c>
      <c r="G93" s="76">
        <f t="shared" si="16"/>
        <v>319.95061026082959</v>
      </c>
      <c r="H93" s="76">
        <f t="shared" si="24"/>
        <v>1045.158420808767</v>
      </c>
      <c r="I93" s="76">
        <f t="shared" si="17"/>
        <v>0</v>
      </c>
      <c r="J93" s="76">
        <f t="shared" si="25"/>
        <v>64686.179336394496</v>
      </c>
      <c r="AG93" s="111">
        <f t="shared" si="26"/>
        <v>72</v>
      </c>
      <c r="AH93" s="112">
        <f t="shared" si="18"/>
        <v>47119</v>
      </c>
      <c r="AI93" s="113">
        <f t="shared" si="19"/>
        <v>1276.3466556120491</v>
      </c>
      <c r="AJ93" s="113">
        <f t="shared" si="20"/>
        <v>299.14672167063316</v>
      </c>
      <c r="AK93" s="113">
        <f t="shared" si="27"/>
        <v>977.19993394141591</v>
      </c>
      <c r="AL93" s="113">
        <f t="shared" si="28"/>
        <v>60480.142451067855</v>
      </c>
    </row>
    <row r="94" spans="2:38" ht="15.75" thickBot="1" x14ac:dyDescent="0.3">
      <c r="B94" s="72">
        <f t="shared" si="21"/>
        <v>73</v>
      </c>
      <c r="C94" s="72" t="str">
        <f t="shared" si="22"/>
        <v>No</v>
      </c>
      <c r="D94" s="72">
        <f>IFERROR(IF(J93&lt;=0,"",IF(C94="Yes","",B94-COUNTIF($C$22:C94,"Yes"))),"")</f>
        <v>67</v>
      </c>
      <c r="E94" s="73">
        <f t="shared" si="15"/>
        <v>47150</v>
      </c>
      <c r="F94" s="76">
        <f t="shared" si="23"/>
        <v>1365.1090310695965</v>
      </c>
      <c r="G94" s="76">
        <f t="shared" si="16"/>
        <v>314.86324879874883</v>
      </c>
      <c r="H94" s="76">
        <f t="shared" si="24"/>
        <v>1050.2457822708477</v>
      </c>
      <c r="I94" s="76">
        <f t="shared" si="17"/>
        <v>0</v>
      </c>
      <c r="J94" s="76">
        <f t="shared" si="25"/>
        <v>63635.933554123651</v>
      </c>
      <c r="AG94" s="111">
        <f t="shared" si="26"/>
        <v>73</v>
      </c>
      <c r="AH94" s="112">
        <f t="shared" si="18"/>
        <v>47150</v>
      </c>
      <c r="AI94" s="113">
        <f t="shared" si="19"/>
        <v>1276.3466556120491</v>
      </c>
      <c r="AJ94" s="113">
        <f t="shared" si="20"/>
        <v>294.39015157972347</v>
      </c>
      <c r="AK94" s="113">
        <f t="shared" si="27"/>
        <v>981.9565040323256</v>
      </c>
      <c r="AL94" s="113">
        <f t="shared" si="28"/>
        <v>59498.185947035527</v>
      </c>
    </row>
    <row r="95" spans="2:38" ht="15.75" thickBot="1" x14ac:dyDescent="0.3">
      <c r="B95" s="72">
        <f t="shared" si="21"/>
        <v>74</v>
      </c>
      <c r="C95" s="72" t="str">
        <f t="shared" si="22"/>
        <v>No</v>
      </c>
      <c r="D95" s="72">
        <f>IFERROR(IF(J94&lt;=0,"",IF(C95="Yes","",B95-COUNTIF($C$22:C95,"Yes"))),"")</f>
        <v>68</v>
      </c>
      <c r="E95" s="73">
        <f t="shared" si="15"/>
        <v>47178</v>
      </c>
      <c r="F95" s="76">
        <f t="shared" si="23"/>
        <v>1365.1090310695965</v>
      </c>
      <c r="G95" s="76">
        <f t="shared" si="16"/>
        <v>309.75112434750724</v>
      </c>
      <c r="H95" s="76">
        <f t="shared" si="24"/>
        <v>1055.3579067220894</v>
      </c>
      <c r="I95" s="76">
        <f t="shared" si="17"/>
        <v>0</v>
      </c>
      <c r="J95" s="76">
        <f t="shared" si="25"/>
        <v>62580.575647401558</v>
      </c>
      <c r="AG95" s="111">
        <f t="shared" si="26"/>
        <v>74</v>
      </c>
      <c r="AH95" s="112">
        <f t="shared" si="18"/>
        <v>47178</v>
      </c>
      <c r="AI95" s="113">
        <f t="shared" si="19"/>
        <v>1276.3466556120491</v>
      </c>
      <c r="AJ95" s="113">
        <f t="shared" si="20"/>
        <v>289.61042864337861</v>
      </c>
      <c r="AK95" s="113">
        <f t="shared" si="27"/>
        <v>986.73622696867051</v>
      </c>
      <c r="AL95" s="113">
        <f t="shared" si="28"/>
        <v>58511.449720066856</v>
      </c>
    </row>
    <row r="96" spans="2:38" ht="15.75" thickBot="1" x14ac:dyDescent="0.3">
      <c r="B96" s="72">
        <f t="shared" si="21"/>
        <v>75</v>
      </c>
      <c r="C96" s="72" t="str">
        <f t="shared" si="22"/>
        <v>No</v>
      </c>
      <c r="D96" s="72">
        <f>IFERROR(IF(J95&lt;=0,"",IF(C96="Yes","",B96-COUNTIF($C$22:C96,"Yes"))),"")</f>
        <v>69</v>
      </c>
      <c r="E96" s="73">
        <f t="shared" si="15"/>
        <v>47209</v>
      </c>
      <c r="F96" s="76">
        <f t="shared" si="23"/>
        <v>1365.1090310695965</v>
      </c>
      <c r="G96" s="76">
        <f t="shared" si="16"/>
        <v>304.61411637200285</v>
      </c>
      <c r="H96" s="76">
        <f t="shared" si="24"/>
        <v>1060.4949146975937</v>
      </c>
      <c r="I96" s="76">
        <f t="shared" si="17"/>
        <v>0</v>
      </c>
      <c r="J96" s="76">
        <f t="shared" si="25"/>
        <v>61520.080732703966</v>
      </c>
      <c r="AG96" s="111">
        <f t="shared" si="26"/>
        <v>75</v>
      </c>
      <c r="AH96" s="112">
        <f t="shared" si="18"/>
        <v>47209</v>
      </c>
      <c r="AI96" s="113">
        <f t="shared" si="19"/>
        <v>1276.3466556120491</v>
      </c>
      <c r="AJ96" s="113">
        <f t="shared" si="20"/>
        <v>284.80744016395278</v>
      </c>
      <c r="AK96" s="113">
        <f t="shared" si="27"/>
        <v>991.53921544809623</v>
      </c>
      <c r="AL96" s="113">
        <f t="shared" si="28"/>
        <v>57519.910504618761</v>
      </c>
    </row>
    <row r="97" spans="2:38" ht="15.75" thickBot="1" x14ac:dyDescent="0.3">
      <c r="B97" s="72">
        <f t="shared" si="21"/>
        <v>76</v>
      </c>
      <c r="C97" s="72" t="str">
        <f t="shared" si="22"/>
        <v>No</v>
      </c>
      <c r="D97" s="72">
        <f>IFERROR(IF(J96&lt;=0,"",IF(C97="Yes","",B97-COUNTIF($C$22:C97,"Yes"))),"")</f>
        <v>70</v>
      </c>
      <c r="E97" s="73">
        <f t="shared" si="15"/>
        <v>47239</v>
      </c>
      <c r="F97" s="76">
        <f t="shared" si="23"/>
        <v>1365.1090310695965</v>
      </c>
      <c r="G97" s="76">
        <f t="shared" si="16"/>
        <v>299.45210375042319</v>
      </c>
      <c r="H97" s="76">
        <f t="shared" si="24"/>
        <v>1065.6569273191733</v>
      </c>
      <c r="I97" s="76">
        <f t="shared" si="17"/>
        <v>0</v>
      </c>
      <c r="J97" s="76">
        <f t="shared" si="25"/>
        <v>60454.423805384795</v>
      </c>
      <c r="AG97" s="111">
        <f t="shared" si="26"/>
        <v>76</v>
      </c>
      <c r="AH97" s="112">
        <f t="shared" si="18"/>
        <v>47239</v>
      </c>
      <c r="AI97" s="113">
        <f t="shared" si="19"/>
        <v>1276.3466556120491</v>
      </c>
      <c r="AJ97" s="113">
        <f t="shared" si="20"/>
        <v>279.98107289523858</v>
      </c>
      <c r="AK97" s="113">
        <f t="shared" si="27"/>
        <v>996.36558271681042</v>
      </c>
      <c r="AL97" s="113">
        <f t="shared" si="28"/>
        <v>56523.54492190195</v>
      </c>
    </row>
    <row r="98" spans="2:38" ht="15.75" thickBot="1" x14ac:dyDescent="0.3">
      <c r="B98" s="72">
        <f t="shared" si="21"/>
        <v>77</v>
      </c>
      <c r="C98" s="72" t="str">
        <f t="shared" si="22"/>
        <v>No</v>
      </c>
      <c r="D98" s="72">
        <f>IFERROR(IF(J97&lt;=0,"",IF(C98="Yes","",B98-COUNTIF($C$22:C98,"Yes"))),"")</f>
        <v>71</v>
      </c>
      <c r="E98" s="73">
        <f t="shared" si="15"/>
        <v>47270</v>
      </c>
      <c r="F98" s="76">
        <f t="shared" si="23"/>
        <v>1365.1090310695968</v>
      </c>
      <c r="G98" s="76">
        <f t="shared" si="16"/>
        <v>294.26496477138897</v>
      </c>
      <c r="H98" s="76">
        <f t="shared" si="24"/>
        <v>1070.8440662982077</v>
      </c>
      <c r="I98" s="76">
        <f t="shared" si="17"/>
        <v>0</v>
      </c>
      <c r="J98" s="76">
        <f t="shared" si="25"/>
        <v>59383.579739086585</v>
      </c>
      <c r="AG98" s="111">
        <f t="shared" si="26"/>
        <v>77</v>
      </c>
      <c r="AH98" s="112">
        <f t="shared" si="18"/>
        <v>47270</v>
      </c>
      <c r="AI98" s="113">
        <f t="shared" si="19"/>
        <v>1276.3466556120491</v>
      </c>
      <c r="AJ98" s="113">
        <f t="shared" si="20"/>
        <v>275.13121303979705</v>
      </c>
      <c r="AK98" s="113">
        <f t="shared" si="27"/>
        <v>1001.215442572252</v>
      </c>
      <c r="AL98" s="113">
        <f t="shared" si="28"/>
        <v>55522.329479329695</v>
      </c>
    </row>
    <row r="99" spans="2:38" ht="15.75" thickBot="1" x14ac:dyDescent="0.3">
      <c r="B99" s="72">
        <f t="shared" si="21"/>
        <v>78</v>
      </c>
      <c r="C99" s="72" t="str">
        <f t="shared" si="22"/>
        <v>No</v>
      </c>
      <c r="D99" s="72">
        <f>IFERROR(IF(J98&lt;=0,"",IF(C99="Yes","",B99-COUNTIF($C$22:C99,"Yes"))),"")</f>
        <v>72</v>
      </c>
      <c r="E99" s="73">
        <f t="shared" si="15"/>
        <v>47300</v>
      </c>
      <c r="F99" s="76">
        <f t="shared" si="23"/>
        <v>1365.1090310695965</v>
      </c>
      <c r="G99" s="76">
        <f t="shared" si="16"/>
        <v>289.05257713108489</v>
      </c>
      <c r="H99" s="76">
        <f t="shared" si="24"/>
        <v>1076.0564539385116</v>
      </c>
      <c r="I99" s="76">
        <f t="shared" si="17"/>
        <v>0</v>
      </c>
      <c r="J99" s="76">
        <f t="shared" si="25"/>
        <v>58307.523285148076</v>
      </c>
      <c r="AG99" s="111">
        <f t="shared" si="26"/>
        <v>78</v>
      </c>
      <c r="AH99" s="112">
        <f t="shared" si="18"/>
        <v>47300</v>
      </c>
      <c r="AI99" s="113">
        <f t="shared" si="19"/>
        <v>1276.3466556120491</v>
      </c>
      <c r="AJ99" s="113">
        <f t="shared" si="20"/>
        <v>270.25774624627428</v>
      </c>
      <c r="AK99" s="113">
        <f t="shared" si="27"/>
        <v>1006.0889093657747</v>
      </c>
      <c r="AL99" s="113">
        <f t="shared" si="28"/>
        <v>54516.24056996392</v>
      </c>
    </row>
    <row r="100" spans="2:38" ht="15.75" thickBot="1" x14ac:dyDescent="0.3">
      <c r="B100" s="72">
        <f t="shared" si="21"/>
        <v>79</v>
      </c>
      <c r="C100" s="72" t="str">
        <f t="shared" si="22"/>
        <v>No</v>
      </c>
      <c r="D100" s="72">
        <f>IFERROR(IF(J99&lt;=0,"",IF(C100="Yes","",B100-COUNTIF($C$22:C100,"Yes"))),"")</f>
        <v>73</v>
      </c>
      <c r="E100" s="73">
        <f t="shared" si="15"/>
        <v>47331</v>
      </c>
      <c r="F100" s="76">
        <f t="shared" si="23"/>
        <v>1365.1090310695965</v>
      </c>
      <c r="G100" s="76">
        <f t="shared" si="16"/>
        <v>283.81481793037545</v>
      </c>
      <c r="H100" s="76">
        <f t="shared" si="24"/>
        <v>1081.294213139221</v>
      </c>
      <c r="I100" s="76">
        <f t="shared" si="17"/>
        <v>0</v>
      </c>
      <c r="J100" s="76">
        <f t="shared" si="25"/>
        <v>57226.229072008857</v>
      </c>
      <c r="AG100" s="111">
        <f t="shared" si="26"/>
        <v>79</v>
      </c>
      <c r="AH100" s="112">
        <f t="shared" si="18"/>
        <v>47331</v>
      </c>
      <c r="AI100" s="113">
        <f t="shared" si="19"/>
        <v>1276.3466556120491</v>
      </c>
      <c r="AJ100" s="113">
        <f t="shared" si="20"/>
        <v>265.36055760670553</v>
      </c>
      <c r="AK100" s="113">
        <f t="shared" si="27"/>
        <v>1010.9860980053436</v>
      </c>
      <c r="AL100" s="113">
        <f t="shared" si="28"/>
        <v>53505.254471958579</v>
      </c>
    </row>
    <row r="101" spans="2:38" ht="15.75" thickBot="1" x14ac:dyDescent="0.3">
      <c r="B101" s="72">
        <f t="shared" si="21"/>
        <v>80</v>
      </c>
      <c r="C101" s="72" t="str">
        <f t="shared" si="22"/>
        <v>No</v>
      </c>
      <c r="D101" s="72">
        <f>IFERROR(IF(J100&lt;=0,"",IF(C101="Yes","",B101-COUNTIF($C$22:C101,"Yes"))),"")</f>
        <v>74</v>
      </c>
      <c r="E101" s="73">
        <f t="shared" si="15"/>
        <v>47362</v>
      </c>
      <c r="F101" s="76">
        <f t="shared" si="23"/>
        <v>1365.1090310695965</v>
      </c>
      <c r="G101" s="76">
        <f t="shared" si="16"/>
        <v>278.5515636719075</v>
      </c>
      <c r="H101" s="76">
        <f t="shared" si="24"/>
        <v>1086.5574673976889</v>
      </c>
      <c r="I101" s="76">
        <f t="shared" si="17"/>
        <v>0</v>
      </c>
      <c r="J101" s="76">
        <f t="shared" si="25"/>
        <v>56139.671604611169</v>
      </c>
      <c r="AG101" s="111">
        <f t="shared" si="26"/>
        <v>80</v>
      </c>
      <c r="AH101" s="112">
        <f t="shared" si="18"/>
        <v>47362</v>
      </c>
      <c r="AI101" s="113">
        <f t="shared" si="19"/>
        <v>1276.3466556120491</v>
      </c>
      <c r="AJ101" s="113">
        <f t="shared" si="20"/>
        <v>260.43953165380566</v>
      </c>
      <c r="AK101" s="113">
        <f t="shared" si="27"/>
        <v>1015.9071239582433</v>
      </c>
      <c r="AL101" s="113">
        <f t="shared" si="28"/>
        <v>52489.347348000338</v>
      </c>
    </row>
    <row r="102" spans="2:38" ht="15.75" thickBot="1" x14ac:dyDescent="0.3">
      <c r="B102" s="72">
        <f t="shared" si="21"/>
        <v>81</v>
      </c>
      <c r="C102" s="72" t="str">
        <f t="shared" si="22"/>
        <v>No</v>
      </c>
      <c r="D102" s="72">
        <f>IFERROR(IF(J101&lt;=0,"",IF(C102="Yes","",B102-COUNTIF($C$22:C102,"Yes"))),"")</f>
        <v>75</v>
      </c>
      <c r="E102" s="73">
        <f t="shared" si="15"/>
        <v>47392</v>
      </c>
      <c r="F102" s="76">
        <f t="shared" si="23"/>
        <v>1365.1090310695965</v>
      </c>
      <c r="G102" s="76">
        <f t="shared" si="16"/>
        <v>273.26269025719819</v>
      </c>
      <c r="H102" s="76">
        <f t="shared" si="24"/>
        <v>1091.8463408123985</v>
      </c>
      <c r="I102" s="76">
        <f t="shared" si="17"/>
        <v>0</v>
      </c>
      <c r="J102" s="76">
        <f t="shared" si="25"/>
        <v>55047.825263798768</v>
      </c>
      <c r="AG102" s="111">
        <f t="shared" si="26"/>
        <v>81</v>
      </c>
      <c r="AH102" s="112">
        <f t="shared" si="18"/>
        <v>47392</v>
      </c>
      <c r="AI102" s="113">
        <f t="shared" si="19"/>
        <v>1276.3466556120491</v>
      </c>
      <c r="AJ102" s="113">
        <f t="shared" si="20"/>
        <v>255.49455235824669</v>
      </c>
      <c r="AK102" s="113">
        <f t="shared" si="27"/>
        <v>1020.8521032538024</v>
      </c>
      <c r="AL102" s="113">
        <f t="shared" si="28"/>
        <v>51468.495244746533</v>
      </c>
    </row>
    <row r="103" spans="2:38" ht="15.75" thickBot="1" x14ac:dyDescent="0.3">
      <c r="B103" s="72">
        <f t="shared" si="21"/>
        <v>82</v>
      </c>
      <c r="C103" s="72" t="str">
        <f t="shared" si="22"/>
        <v>No</v>
      </c>
      <c r="D103" s="72">
        <f>IFERROR(IF(J102&lt;=0,"",IF(C103="Yes","",B103-COUNTIF($C$22:C103,"Yes"))),"")</f>
        <v>76</v>
      </c>
      <c r="E103" s="73">
        <f t="shared" si="15"/>
        <v>47423</v>
      </c>
      <c r="F103" s="76">
        <f t="shared" si="23"/>
        <v>1365.1090310695965</v>
      </c>
      <c r="G103" s="76">
        <f t="shared" si="16"/>
        <v>267.94807298370904</v>
      </c>
      <c r="H103" s="76">
        <f t="shared" si="24"/>
        <v>1097.1609580858876</v>
      </c>
      <c r="I103" s="76">
        <f t="shared" si="17"/>
        <v>0</v>
      </c>
      <c r="J103" s="76">
        <f t="shared" si="25"/>
        <v>53950.664305712882</v>
      </c>
      <c r="AG103" s="111">
        <f t="shared" si="26"/>
        <v>82</v>
      </c>
      <c r="AH103" s="112">
        <f t="shared" si="18"/>
        <v>47423</v>
      </c>
      <c r="AI103" s="113">
        <f t="shared" si="19"/>
        <v>1276.3466556120491</v>
      </c>
      <c r="AJ103" s="113">
        <f t="shared" si="20"/>
        <v>250.52550312592197</v>
      </c>
      <c r="AK103" s="113">
        <f t="shared" si="27"/>
        <v>1025.8211524861272</v>
      </c>
      <c r="AL103" s="113">
        <f t="shared" si="28"/>
        <v>50442.674092260408</v>
      </c>
    </row>
    <row r="104" spans="2:38" ht="15.75" thickBot="1" x14ac:dyDescent="0.3">
      <c r="B104" s="72">
        <f t="shared" si="21"/>
        <v>83</v>
      </c>
      <c r="C104" s="72" t="str">
        <f t="shared" si="22"/>
        <v>No</v>
      </c>
      <c r="D104" s="72">
        <f>IFERROR(IF(J103&lt;=0,"",IF(C104="Yes","",B104-COUNTIF($C$22:C104,"Yes"))),"")</f>
        <v>77</v>
      </c>
      <c r="E104" s="73">
        <f t="shared" si="15"/>
        <v>47453</v>
      </c>
      <c r="F104" s="76">
        <f t="shared" si="23"/>
        <v>1365.1090310695965</v>
      </c>
      <c r="G104" s="76">
        <f t="shared" si="16"/>
        <v>262.60758654190579</v>
      </c>
      <c r="H104" s="76">
        <f t="shared" si="24"/>
        <v>1102.5014445276906</v>
      </c>
      <c r="I104" s="76">
        <f t="shared" si="17"/>
        <v>0</v>
      </c>
      <c r="J104" s="76">
        <f t="shared" si="25"/>
        <v>52848.162861185192</v>
      </c>
      <c r="AG104" s="111">
        <f t="shared" si="26"/>
        <v>83</v>
      </c>
      <c r="AH104" s="112">
        <f t="shared" si="18"/>
        <v>47453</v>
      </c>
      <c r="AI104" s="113">
        <f t="shared" si="19"/>
        <v>1276.3466556120491</v>
      </c>
      <c r="AJ104" s="113">
        <f t="shared" si="20"/>
        <v>245.5322667951973</v>
      </c>
      <c r="AK104" s="113">
        <f t="shared" si="27"/>
        <v>1030.8143888168518</v>
      </c>
      <c r="AL104" s="113">
        <f t="shared" si="28"/>
        <v>49411.859703443559</v>
      </c>
    </row>
    <row r="105" spans="2:38" ht="15.75" thickBot="1" x14ac:dyDescent="0.3">
      <c r="B105" s="72">
        <f t="shared" si="21"/>
        <v>84</v>
      </c>
      <c r="C105" s="72" t="str">
        <f t="shared" si="22"/>
        <v>No</v>
      </c>
      <c r="D105" s="72">
        <f>IFERROR(IF(J104&lt;=0,"",IF(C105="Yes","",B105-COUNTIF($C$22:C105,"Yes"))),"")</f>
        <v>78</v>
      </c>
      <c r="E105" s="73">
        <f t="shared" si="15"/>
        <v>47484</v>
      </c>
      <c r="F105" s="76">
        <f t="shared" si="23"/>
        <v>1365.1090310695965</v>
      </c>
      <c r="G105" s="76">
        <f t="shared" si="16"/>
        <v>257.24110501230348</v>
      </c>
      <c r="H105" s="76">
        <f t="shared" si="24"/>
        <v>1107.8679260572931</v>
      </c>
      <c r="I105" s="76">
        <f t="shared" si="17"/>
        <v>0</v>
      </c>
      <c r="J105" s="76">
        <f t="shared" si="25"/>
        <v>51740.294935127902</v>
      </c>
      <c r="AG105" s="111">
        <f t="shared" si="26"/>
        <v>84</v>
      </c>
      <c r="AH105" s="112">
        <f t="shared" si="18"/>
        <v>47484</v>
      </c>
      <c r="AI105" s="113">
        <f t="shared" si="19"/>
        <v>1276.3466556120491</v>
      </c>
      <c r="AJ105" s="113">
        <f t="shared" si="20"/>
        <v>240.51472563414808</v>
      </c>
      <c r="AK105" s="113">
        <f t="shared" si="27"/>
        <v>1035.8319299779009</v>
      </c>
      <c r="AL105" s="113">
        <f t="shared" si="28"/>
        <v>48376.027773465656</v>
      </c>
    </row>
    <row r="106" spans="2:38" ht="15.75" thickBot="1" x14ac:dyDescent="0.3">
      <c r="B106" s="72">
        <f t="shared" si="21"/>
        <v>85</v>
      </c>
      <c r="C106" s="72" t="str">
        <f t="shared" si="22"/>
        <v>No</v>
      </c>
      <c r="D106" s="72">
        <f>IFERROR(IF(J105&lt;=0,"",IF(C106="Yes","",B106-COUNTIF($C$22:C106,"Yes"))),"")</f>
        <v>79</v>
      </c>
      <c r="E106" s="73">
        <f t="shared" si="15"/>
        <v>47515</v>
      </c>
      <c r="F106" s="76">
        <f t="shared" si="23"/>
        <v>1365.1090310695968</v>
      </c>
      <c r="G106" s="76">
        <f t="shared" si="16"/>
        <v>251.8485018624979</v>
      </c>
      <c r="H106" s="76">
        <f t="shared" si="24"/>
        <v>1113.2605292070989</v>
      </c>
      <c r="I106" s="76">
        <f t="shared" si="17"/>
        <v>0</v>
      </c>
      <c r="J106" s="76">
        <f t="shared" si="25"/>
        <v>50627.0344059208</v>
      </c>
      <c r="AG106" s="111">
        <f t="shared" si="26"/>
        <v>85</v>
      </c>
      <c r="AH106" s="112">
        <f t="shared" si="18"/>
        <v>47515</v>
      </c>
      <c r="AI106" s="113">
        <f t="shared" si="19"/>
        <v>1276.3466556120491</v>
      </c>
      <c r="AJ106" s="113">
        <f t="shared" si="20"/>
        <v>235.47276133778377</v>
      </c>
      <c r="AK106" s="113">
        <f t="shared" si="27"/>
        <v>1040.8738942742652</v>
      </c>
      <c r="AL106" s="113">
        <f t="shared" si="28"/>
        <v>47335.153879191392</v>
      </c>
    </row>
    <row r="107" spans="2:38" ht="15.75" thickBot="1" x14ac:dyDescent="0.3">
      <c r="B107" s="72">
        <f t="shared" si="21"/>
        <v>86</v>
      </c>
      <c r="C107" s="72" t="str">
        <f t="shared" si="22"/>
        <v>No</v>
      </c>
      <c r="D107" s="72">
        <f>IFERROR(IF(J106&lt;=0,"",IF(C107="Yes","",B107-COUNTIF($C$22:C107,"Yes"))),"")</f>
        <v>80</v>
      </c>
      <c r="E107" s="73">
        <f t="shared" si="15"/>
        <v>47543</v>
      </c>
      <c r="F107" s="76">
        <f t="shared" si="23"/>
        <v>1365.1090310695968</v>
      </c>
      <c r="G107" s="76">
        <f t="shared" si="16"/>
        <v>246.42964994418176</v>
      </c>
      <c r="H107" s="76">
        <f t="shared" si="24"/>
        <v>1118.6793811254149</v>
      </c>
      <c r="I107" s="76">
        <f t="shared" si="17"/>
        <v>0</v>
      </c>
      <c r="J107" s="76">
        <f t="shared" si="25"/>
        <v>49508.355024795383</v>
      </c>
      <c r="AG107" s="111">
        <f t="shared" si="26"/>
        <v>86</v>
      </c>
      <c r="AH107" s="112">
        <f t="shared" si="18"/>
        <v>47543</v>
      </c>
      <c r="AI107" s="113">
        <f t="shared" si="19"/>
        <v>1276.3466556120491</v>
      </c>
      <c r="AJ107" s="113">
        <f t="shared" si="20"/>
        <v>230.40625502525825</v>
      </c>
      <c r="AK107" s="113">
        <f t="shared" si="27"/>
        <v>1045.9404005867909</v>
      </c>
      <c r="AL107" s="113">
        <f t="shared" si="28"/>
        <v>46289.213478604601</v>
      </c>
    </row>
    <row r="108" spans="2:38" ht="15.75" thickBot="1" x14ac:dyDescent="0.3">
      <c r="B108" s="72">
        <f t="shared" si="21"/>
        <v>87</v>
      </c>
      <c r="C108" s="72" t="str">
        <f t="shared" si="22"/>
        <v>No</v>
      </c>
      <c r="D108" s="72">
        <f>IFERROR(IF(J107&lt;=0,"",IF(C108="Yes","",B108-COUNTIF($C$22:C108,"Yes"))),"")</f>
        <v>81</v>
      </c>
      <c r="E108" s="73">
        <f t="shared" si="15"/>
        <v>47574</v>
      </c>
      <c r="F108" s="76">
        <f t="shared" si="23"/>
        <v>1365.1090310695965</v>
      </c>
      <c r="G108" s="76">
        <f t="shared" si="16"/>
        <v>240.98442149014713</v>
      </c>
      <c r="H108" s="76">
        <f t="shared" si="24"/>
        <v>1124.1246095794495</v>
      </c>
      <c r="I108" s="76">
        <f t="shared" si="17"/>
        <v>0</v>
      </c>
      <c r="J108" s="76">
        <f t="shared" si="25"/>
        <v>48384.230415215934</v>
      </c>
      <c r="AG108" s="111">
        <f t="shared" si="26"/>
        <v>87</v>
      </c>
      <c r="AH108" s="112">
        <f t="shared" si="18"/>
        <v>47574</v>
      </c>
      <c r="AI108" s="113">
        <f t="shared" si="19"/>
        <v>1276.3466556120491</v>
      </c>
      <c r="AJ108" s="113">
        <f t="shared" si="20"/>
        <v>225.31508723706688</v>
      </c>
      <c r="AK108" s="113">
        <f t="shared" si="27"/>
        <v>1051.0315683749823</v>
      </c>
      <c r="AL108" s="113">
        <f t="shared" si="28"/>
        <v>45238.181910229621</v>
      </c>
    </row>
    <row r="109" spans="2:38" ht="15.75" thickBot="1" x14ac:dyDescent="0.3">
      <c r="B109" s="72">
        <f t="shared" si="21"/>
        <v>88</v>
      </c>
      <c r="C109" s="72" t="str">
        <f t="shared" si="22"/>
        <v>No</v>
      </c>
      <c r="D109" s="72">
        <f>IFERROR(IF(J108&lt;=0,"",IF(C109="Yes","",B109-COUNTIF($C$22:C109,"Yes"))),"")</f>
        <v>82</v>
      </c>
      <c r="E109" s="73">
        <f t="shared" si="15"/>
        <v>47604</v>
      </c>
      <c r="F109" s="76">
        <f t="shared" si="23"/>
        <v>1365.1090310695965</v>
      </c>
      <c r="G109" s="76">
        <f t="shared" si="16"/>
        <v>235.51268811127264</v>
      </c>
      <c r="H109" s="76">
        <f t="shared" si="24"/>
        <v>1129.5963429583239</v>
      </c>
      <c r="I109" s="76">
        <f t="shared" si="17"/>
        <v>0</v>
      </c>
      <c r="J109" s="76">
        <f t="shared" si="25"/>
        <v>47254.634072257613</v>
      </c>
      <c r="AG109" s="111">
        <f t="shared" si="26"/>
        <v>88</v>
      </c>
      <c r="AH109" s="112">
        <f t="shared" si="18"/>
        <v>47604</v>
      </c>
      <c r="AI109" s="113">
        <f t="shared" si="19"/>
        <v>1276.3466556120491</v>
      </c>
      <c r="AJ109" s="113">
        <f t="shared" si="20"/>
        <v>220.19913793222986</v>
      </c>
      <c r="AK109" s="113">
        <f t="shared" si="27"/>
        <v>1056.1475176798192</v>
      </c>
      <c r="AL109" s="113">
        <f t="shared" si="28"/>
        <v>44182.034392549802</v>
      </c>
    </row>
    <row r="110" spans="2:38" ht="15.75" thickBot="1" x14ac:dyDescent="0.3">
      <c r="B110" s="72">
        <f t="shared" si="21"/>
        <v>89</v>
      </c>
      <c r="C110" s="72" t="str">
        <f t="shared" si="22"/>
        <v>No</v>
      </c>
      <c r="D110" s="72">
        <f>IFERROR(IF(J109&lt;=0,"",IF(C110="Yes","",B110-COUNTIF($C$22:C110,"Yes"))),"")</f>
        <v>83</v>
      </c>
      <c r="E110" s="73">
        <f t="shared" si="15"/>
        <v>47635</v>
      </c>
      <c r="F110" s="76">
        <f t="shared" si="23"/>
        <v>1365.1090310695968</v>
      </c>
      <c r="G110" s="76">
        <f t="shared" si="16"/>
        <v>230.01432079349644</v>
      </c>
      <c r="H110" s="76">
        <f t="shared" si="24"/>
        <v>1135.0947102761004</v>
      </c>
      <c r="I110" s="76">
        <f t="shared" si="17"/>
        <v>0</v>
      </c>
      <c r="J110" s="76">
        <f t="shared" si="25"/>
        <v>46119.539361981515</v>
      </c>
      <c r="AG110" s="111">
        <f t="shared" si="26"/>
        <v>89</v>
      </c>
      <c r="AH110" s="112">
        <f t="shared" si="18"/>
        <v>47635</v>
      </c>
      <c r="AI110" s="113">
        <f t="shared" si="19"/>
        <v>1276.3466556120491</v>
      </c>
      <c r="AJ110" s="113">
        <f t="shared" si="20"/>
        <v>215.05828648546179</v>
      </c>
      <c r="AK110" s="113">
        <f t="shared" si="27"/>
        <v>1061.2883691265872</v>
      </c>
      <c r="AL110" s="113">
        <f t="shared" si="28"/>
        <v>43120.746023423213</v>
      </c>
    </row>
    <row r="111" spans="2:38" ht="15.75" thickBot="1" x14ac:dyDescent="0.3">
      <c r="B111" s="72">
        <f t="shared" si="21"/>
        <v>90</v>
      </c>
      <c r="C111" s="72" t="str">
        <f t="shared" si="22"/>
        <v>No</v>
      </c>
      <c r="D111" s="72">
        <f>IFERROR(IF(J110&lt;=0,"",IF(C111="Yes","",B111-COUNTIF($C$22:C111,"Yes"))),"")</f>
        <v>84</v>
      </c>
      <c r="E111" s="73">
        <f t="shared" si="15"/>
        <v>47665</v>
      </c>
      <c r="F111" s="76">
        <f t="shared" si="23"/>
        <v>1365.1090310695968</v>
      </c>
      <c r="G111" s="76">
        <f t="shared" si="16"/>
        <v>224.48918989477409</v>
      </c>
      <c r="H111" s="76">
        <f t="shared" si="24"/>
        <v>1140.6198411748228</v>
      </c>
      <c r="I111" s="76">
        <f t="shared" si="17"/>
        <v>0</v>
      </c>
      <c r="J111" s="76">
        <f t="shared" si="25"/>
        <v>44978.919520806696</v>
      </c>
      <c r="AG111" s="111">
        <f t="shared" si="26"/>
        <v>90</v>
      </c>
      <c r="AH111" s="112">
        <f t="shared" si="18"/>
        <v>47665</v>
      </c>
      <c r="AI111" s="113">
        <f t="shared" si="19"/>
        <v>1276.3466556120491</v>
      </c>
      <c r="AJ111" s="113">
        <f t="shared" si="20"/>
        <v>209.89241168432767</v>
      </c>
      <c r="AK111" s="113">
        <f t="shared" si="27"/>
        <v>1066.4542439277213</v>
      </c>
      <c r="AL111" s="113">
        <f t="shared" si="28"/>
        <v>42054.291779495492</v>
      </c>
    </row>
    <row r="112" spans="2:38" ht="15.75" thickBot="1" x14ac:dyDescent="0.3">
      <c r="B112" s="72">
        <f t="shared" si="21"/>
        <v>91</v>
      </c>
      <c r="C112" s="72" t="str">
        <f t="shared" si="22"/>
        <v>No</v>
      </c>
      <c r="D112" s="72">
        <f>IFERROR(IF(J111&lt;=0,"",IF(C112="Yes","",B112-COUNTIF($C$22:C112,"Yes"))),"")</f>
        <v>85</v>
      </c>
      <c r="E112" s="73">
        <f t="shared" si="15"/>
        <v>47696</v>
      </c>
      <c r="F112" s="76">
        <f t="shared" si="23"/>
        <v>1365.1090310695968</v>
      </c>
      <c r="G112" s="76">
        <f t="shared" si="16"/>
        <v>218.93716514202211</v>
      </c>
      <c r="H112" s="76">
        <f t="shared" si="24"/>
        <v>1146.1718659275746</v>
      </c>
      <c r="I112" s="76">
        <f t="shared" si="17"/>
        <v>0</v>
      </c>
      <c r="J112" s="76">
        <f t="shared" si="25"/>
        <v>43832.747654879124</v>
      </c>
      <c r="AG112" s="111">
        <f t="shared" si="26"/>
        <v>91</v>
      </c>
      <c r="AH112" s="112">
        <f t="shared" si="18"/>
        <v>47696</v>
      </c>
      <c r="AI112" s="113">
        <f t="shared" si="19"/>
        <v>1276.3466556120491</v>
      </c>
      <c r="AJ112" s="113">
        <f t="shared" si="20"/>
        <v>204.7013917263848</v>
      </c>
      <c r="AK112" s="113">
        <f t="shared" si="27"/>
        <v>1071.6452638856642</v>
      </c>
      <c r="AL112" s="113">
        <f t="shared" si="28"/>
        <v>40982.646515609827</v>
      </c>
    </row>
    <row r="113" spans="2:38" ht="15.75" thickBot="1" x14ac:dyDescent="0.3">
      <c r="B113" s="72">
        <f t="shared" si="21"/>
        <v>92</v>
      </c>
      <c r="C113" s="72" t="str">
        <f t="shared" si="22"/>
        <v>No</v>
      </c>
      <c r="D113" s="72">
        <f>IFERROR(IF(J112&lt;=0,"",IF(C113="Yes","",B113-COUNTIF($C$22:C113,"Yes"))),"")</f>
        <v>86</v>
      </c>
      <c r="E113" s="73">
        <f t="shared" si="15"/>
        <v>47727</v>
      </c>
      <c r="F113" s="76">
        <f t="shared" si="23"/>
        <v>1365.1090310695968</v>
      </c>
      <c r="G113" s="76">
        <f t="shared" si="16"/>
        <v>213.35811562804605</v>
      </c>
      <c r="H113" s="76">
        <f t="shared" si="24"/>
        <v>1151.7509154415507</v>
      </c>
      <c r="I113" s="76">
        <f t="shared" si="17"/>
        <v>0</v>
      </c>
      <c r="J113" s="76">
        <f t="shared" si="25"/>
        <v>42680.996739437571</v>
      </c>
      <c r="AG113" s="111">
        <f t="shared" si="26"/>
        <v>92</v>
      </c>
      <c r="AH113" s="112">
        <f t="shared" si="18"/>
        <v>47727</v>
      </c>
      <c r="AI113" s="113">
        <f t="shared" si="19"/>
        <v>1276.3466556120491</v>
      </c>
      <c r="AJ113" s="113">
        <f t="shared" si="20"/>
        <v>199.48510421631093</v>
      </c>
      <c r="AK113" s="113">
        <f t="shared" si="27"/>
        <v>1076.8615513957382</v>
      </c>
      <c r="AL113" s="113">
        <f t="shared" si="28"/>
        <v>39905.784964214086</v>
      </c>
    </row>
    <row r="114" spans="2:38" ht="15.75" thickBot="1" x14ac:dyDescent="0.3">
      <c r="B114" s="72">
        <f t="shared" si="21"/>
        <v>93</v>
      </c>
      <c r="C114" s="72" t="str">
        <f t="shared" si="22"/>
        <v>No</v>
      </c>
      <c r="D114" s="72">
        <f>IFERROR(IF(J113&lt;=0,"",IF(C114="Yes","",B114-COUNTIF($C$22:C114,"Yes"))),"")</f>
        <v>87</v>
      </c>
      <c r="E114" s="73">
        <f t="shared" si="15"/>
        <v>47757</v>
      </c>
      <c r="F114" s="76">
        <f t="shared" si="23"/>
        <v>1365.1090310695968</v>
      </c>
      <c r="G114" s="76">
        <f t="shared" si="16"/>
        <v>207.75190980845414</v>
      </c>
      <c r="H114" s="76">
        <f t="shared" si="24"/>
        <v>1157.3571212611425</v>
      </c>
      <c r="I114" s="76">
        <f t="shared" si="17"/>
        <v>0</v>
      </c>
      <c r="J114" s="76">
        <f t="shared" si="25"/>
        <v>41523.639618176428</v>
      </c>
      <c r="AG114" s="111">
        <f t="shared" si="26"/>
        <v>93</v>
      </c>
      <c r="AH114" s="112">
        <f t="shared" si="18"/>
        <v>47757</v>
      </c>
      <c r="AI114" s="113">
        <f t="shared" si="19"/>
        <v>1276.3466556120491</v>
      </c>
      <c r="AJ114" s="113">
        <f t="shared" si="20"/>
        <v>194.2434261630184</v>
      </c>
      <c r="AK114" s="113">
        <f t="shared" si="27"/>
        <v>1082.1032294490306</v>
      </c>
      <c r="AL114" s="113">
        <f t="shared" si="28"/>
        <v>38823.681734765058</v>
      </c>
    </row>
    <row r="115" spans="2:38" ht="15.75" thickBot="1" x14ac:dyDescent="0.3">
      <c r="B115" s="72">
        <f t="shared" si="21"/>
        <v>94</v>
      </c>
      <c r="C115" s="72" t="str">
        <f t="shared" si="22"/>
        <v>No</v>
      </c>
      <c r="D115" s="72">
        <f>IFERROR(IF(J114&lt;=0,"",IF(C115="Yes","",B115-COUNTIF($C$22:C115,"Yes"))),"")</f>
        <v>88</v>
      </c>
      <c r="E115" s="73">
        <f t="shared" si="15"/>
        <v>47788</v>
      </c>
      <c r="F115" s="76">
        <f t="shared" si="23"/>
        <v>1365.1090310695968</v>
      </c>
      <c r="G115" s="76">
        <f t="shared" si="16"/>
        <v>202.11841549855569</v>
      </c>
      <c r="H115" s="76">
        <f t="shared" si="24"/>
        <v>1162.990615571041</v>
      </c>
      <c r="I115" s="76">
        <f t="shared" si="17"/>
        <v>0</v>
      </c>
      <c r="J115" s="76">
        <f t="shared" si="25"/>
        <v>40360.649002605387</v>
      </c>
      <c r="AG115" s="111">
        <f t="shared" si="26"/>
        <v>94</v>
      </c>
      <c r="AH115" s="112">
        <f t="shared" si="18"/>
        <v>47788</v>
      </c>
      <c r="AI115" s="113">
        <f t="shared" si="19"/>
        <v>1276.3466556120491</v>
      </c>
      <c r="AJ115" s="113">
        <f t="shared" si="20"/>
        <v>188.97623397675423</v>
      </c>
      <c r="AK115" s="113">
        <f t="shared" si="27"/>
        <v>1087.3704216352949</v>
      </c>
      <c r="AL115" s="113">
        <f t="shared" si="28"/>
        <v>37736.311313129765</v>
      </c>
    </row>
    <row r="116" spans="2:38" ht="15.75" thickBot="1" x14ac:dyDescent="0.3">
      <c r="B116" s="72">
        <f t="shared" si="21"/>
        <v>95</v>
      </c>
      <c r="C116" s="72" t="str">
        <f t="shared" si="22"/>
        <v>No</v>
      </c>
      <c r="D116" s="72">
        <f>IFERROR(IF(J115&lt;=0,"",IF(C116="Yes","",B116-COUNTIF($C$22:C116,"Yes"))),"")</f>
        <v>89</v>
      </c>
      <c r="E116" s="73">
        <f t="shared" si="15"/>
        <v>47818</v>
      </c>
      <c r="F116" s="76">
        <f t="shared" si="23"/>
        <v>1365.1090310695968</v>
      </c>
      <c r="G116" s="76">
        <f t="shared" si="16"/>
        <v>196.45749987024419</v>
      </c>
      <c r="H116" s="76">
        <f t="shared" si="24"/>
        <v>1168.6515311993526</v>
      </c>
      <c r="I116" s="76">
        <f t="shared" si="17"/>
        <v>0</v>
      </c>
      <c r="J116" s="76">
        <f t="shared" si="25"/>
        <v>39191.997471406037</v>
      </c>
      <c r="AG116" s="111">
        <f t="shared" si="26"/>
        <v>95</v>
      </c>
      <c r="AH116" s="112">
        <f t="shared" si="18"/>
        <v>47818</v>
      </c>
      <c r="AI116" s="113">
        <f t="shared" si="19"/>
        <v>1276.3466556120491</v>
      </c>
      <c r="AJ116" s="113">
        <f t="shared" si="20"/>
        <v>183.68340346618606</v>
      </c>
      <c r="AK116" s="113">
        <f t="shared" si="27"/>
        <v>1092.663252145863</v>
      </c>
      <c r="AL116" s="113">
        <f t="shared" si="28"/>
        <v>36643.648060983905</v>
      </c>
    </row>
    <row r="117" spans="2:38" ht="15.75" thickBot="1" x14ac:dyDescent="0.3">
      <c r="B117" s="72">
        <f t="shared" si="21"/>
        <v>96</v>
      </c>
      <c r="C117" s="72" t="str">
        <f t="shared" si="22"/>
        <v>No</v>
      </c>
      <c r="D117" s="72">
        <f>IFERROR(IF(J116&lt;=0,"",IF(C117="Yes","",B117-COUNTIF($C$22:C117,"Yes"))),"")</f>
        <v>90</v>
      </c>
      <c r="E117" s="73">
        <f t="shared" si="15"/>
        <v>47849</v>
      </c>
      <c r="F117" s="76">
        <f t="shared" si="23"/>
        <v>1365.1090310695968</v>
      </c>
      <c r="G117" s="76">
        <f t="shared" si="16"/>
        <v>190.76902944886578</v>
      </c>
      <c r="H117" s="76">
        <f t="shared" si="24"/>
        <v>1174.3400016207311</v>
      </c>
      <c r="I117" s="76">
        <f t="shared" si="17"/>
        <v>0</v>
      </c>
      <c r="J117" s="76">
        <f t="shared" si="25"/>
        <v>38017.657469785307</v>
      </c>
      <c r="AG117" s="111">
        <f t="shared" si="26"/>
        <v>96</v>
      </c>
      <c r="AH117" s="112">
        <f t="shared" si="18"/>
        <v>47849</v>
      </c>
      <c r="AI117" s="113">
        <f t="shared" si="19"/>
        <v>1276.3466556120491</v>
      </c>
      <c r="AJ117" s="113">
        <f t="shared" si="20"/>
        <v>178.36480983547392</v>
      </c>
      <c r="AK117" s="113">
        <f t="shared" si="27"/>
        <v>1097.981845776575</v>
      </c>
      <c r="AL117" s="113">
        <f t="shared" si="28"/>
        <v>35545.666215207333</v>
      </c>
    </row>
    <row r="118" spans="2:38" ht="15.75" thickBot="1" x14ac:dyDescent="0.3">
      <c r="B118" s="72">
        <f t="shared" si="21"/>
        <v>97</v>
      </c>
      <c r="C118" s="72" t="str">
        <f t="shared" si="22"/>
        <v>No</v>
      </c>
      <c r="D118" s="72">
        <f>IFERROR(IF(J117&lt;=0,"",IF(C118="Yes","",B118-COUNTIF($C$22:C118,"Yes"))),"")</f>
        <v>91</v>
      </c>
      <c r="E118" s="73">
        <f t="shared" si="15"/>
        <v>47880</v>
      </c>
      <c r="F118" s="76">
        <f t="shared" si="23"/>
        <v>1365.1090310695972</v>
      </c>
      <c r="G118" s="76">
        <f t="shared" si="16"/>
        <v>185.05287011007184</v>
      </c>
      <c r="H118" s="76">
        <f t="shared" si="24"/>
        <v>1180.0561609595254</v>
      </c>
      <c r="I118" s="76">
        <f t="shared" si="17"/>
        <v>0</v>
      </c>
      <c r="J118" s="76">
        <f t="shared" si="25"/>
        <v>36837.601308825782</v>
      </c>
      <c r="AG118" s="111">
        <f t="shared" si="26"/>
        <v>97</v>
      </c>
      <c r="AH118" s="112">
        <f t="shared" si="18"/>
        <v>47880</v>
      </c>
      <c r="AI118" s="113">
        <f t="shared" si="19"/>
        <v>1276.3466556120491</v>
      </c>
      <c r="AJ118" s="113">
        <f t="shared" si="20"/>
        <v>173.02032768132776</v>
      </c>
      <c r="AK118" s="113">
        <f t="shared" si="27"/>
        <v>1103.3263279307214</v>
      </c>
      <c r="AL118" s="113">
        <f t="shared" si="28"/>
        <v>34442.339887276612</v>
      </c>
    </row>
    <row r="119" spans="2:38" ht="15.75" thickBot="1" x14ac:dyDescent="0.3">
      <c r="B119" s="72">
        <f t="shared" si="21"/>
        <v>98</v>
      </c>
      <c r="C119" s="72" t="str">
        <f t="shared" si="22"/>
        <v>No</v>
      </c>
      <c r="D119" s="72">
        <f>IFERROR(IF(J118&lt;=0,"",IF(C119="Yes","",B119-COUNTIF($C$22:C119,"Yes"))),"")</f>
        <v>92</v>
      </c>
      <c r="E119" s="73">
        <f t="shared" si="15"/>
        <v>47908</v>
      </c>
      <c r="F119" s="76">
        <f t="shared" si="23"/>
        <v>1365.1090310695968</v>
      </c>
      <c r="G119" s="76">
        <f t="shared" si="16"/>
        <v>179.30888707665676</v>
      </c>
      <c r="H119" s="76">
        <f t="shared" si="24"/>
        <v>1185.8001439929401</v>
      </c>
      <c r="I119" s="76">
        <f t="shared" si="17"/>
        <v>0</v>
      </c>
      <c r="J119" s="76">
        <f t="shared" si="25"/>
        <v>35651.801164832839</v>
      </c>
      <c r="AG119" s="111">
        <f t="shared" si="26"/>
        <v>98</v>
      </c>
      <c r="AH119" s="112">
        <f t="shared" si="18"/>
        <v>47908</v>
      </c>
      <c r="AI119" s="113">
        <f t="shared" si="19"/>
        <v>1276.3466556120491</v>
      </c>
      <c r="AJ119" s="113">
        <f t="shared" si="20"/>
        <v>167.6498309900507</v>
      </c>
      <c r="AK119" s="113">
        <f t="shared" si="27"/>
        <v>1108.6968246219983</v>
      </c>
      <c r="AL119" s="113">
        <f t="shared" si="28"/>
        <v>33333.643062654613</v>
      </c>
    </row>
    <row r="120" spans="2:38" ht="15.75" thickBot="1" x14ac:dyDescent="0.3">
      <c r="B120" s="72">
        <f t="shared" si="21"/>
        <v>99</v>
      </c>
      <c r="C120" s="72" t="str">
        <f t="shared" si="22"/>
        <v>No</v>
      </c>
      <c r="D120" s="72">
        <f>IFERROR(IF(J119&lt;=0,"",IF(C120="Yes","",B120-COUNTIF($C$22:C120,"Yes"))),"")</f>
        <v>93</v>
      </c>
      <c r="E120" s="73">
        <f t="shared" si="15"/>
        <v>47939</v>
      </c>
      <c r="F120" s="76">
        <f t="shared" si="23"/>
        <v>1365.1090310695968</v>
      </c>
      <c r="G120" s="76">
        <f t="shared" si="16"/>
        <v>173.53694491538005</v>
      </c>
      <c r="H120" s="76">
        <f t="shared" si="24"/>
        <v>1191.5720861542168</v>
      </c>
      <c r="I120" s="76">
        <f t="shared" si="17"/>
        <v>0</v>
      </c>
      <c r="J120" s="76">
        <f t="shared" si="25"/>
        <v>34460.229078678625</v>
      </c>
      <c r="AG120" s="111">
        <f t="shared" si="26"/>
        <v>99</v>
      </c>
      <c r="AH120" s="112">
        <f t="shared" si="18"/>
        <v>47939</v>
      </c>
      <c r="AI120" s="113">
        <f t="shared" si="19"/>
        <v>1276.3466556120491</v>
      </c>
      <c r="AJ120" s="113">
        <f t="shared" si="20"/>
        <v>162.25319313456785</v>
      </c>
      <c r="AK120" s="113">
        <f t="shared" si="27"/>
        <v>1114.0934624774811</v>
      </c>
      <c r="AL120" s="113">
        <f t="shared" si="28"/>
        <v>32219.549600177132</v>
      </c>
    </row>
    <row r="121" spans="2:38" ht="15.75" thickBot="1" x14ac:dyDescent="0.3">
      <c r="B121" s="72">
        <f t="shared" si="21"/>
        <v>100</v>
      </c>
      <c r="C121" s="72" t="str">
        <f t="shared" si="22"/>
        <v>No</v>
      </c>
      <c r="D121" s="72">
        <f>IFERROR(IF(J120&lt;=0,"",IF(C121="Yes","",B121-COUNTIF($C$22:C121,"Yes"))),"")</f>
        <v>94</v>
      </c>
      <c r="E121" s="73">
        <f t="shared" si="15"/>
        <v>47969</v>
      </c>
      <c r="F121" s="76">
        <f t="shared" si="23"/>
        <v>1365.1090310695972</v>
      </c>
      <c r="G121" s="76">
        <f t="shared" si="16"/>
        <v>167.73690753377309</v>
      </c>
      <c r="H121" s="76">
        <f t="shared" si="24"/>
        <v>1197.3721235358241</v>
      </c>
      <c r="I121" s="76">
        <f t="shared" si="17"/>
        <v>0</v>
      </c>
      <c r="J121" s="76">
        <f t="shared" si="25"/>
        <v>33262.856955142801</v>
      </c>
      <c r="AG121" s="111">
        <f t="shared" si="26"/>
        <v>100</v>
      </c>
      <c r="AH121" s="112">
        <f t="shared" si="18"/>
        <v>47969</v>
      </c>
      <c r="AI121" s="113">
        <f t="shared" si="19"/>
        <v>1276.3466556120491</v>
      </c>
      <c r="AJ121" s="113">
        <f t="shared" si="20"/>
        <v>156.83028687144059</v>
      </c>
      <c r="AK121" s="113">
        <f t="shared" si="27"/>
        <v>1119.5163687406084</v>
      </c>
      <c r="AL121" s="113">
        <f t="shared" si="28"/>
        <v>31100.033231436522</v>
      </c>
    </row>
    <row r="122" spans="2:38" ht="15.75" thickBot="1" x14ac:dyDescent="0.3">
      <c r="B122" s="72">
        <f t="shared" si="21"/>
        <v>101</v>
      </c>
      <c r="C122" s="72" t="str">
        <f t="shared" si="22"/>
        <v>No</v>
      </c>
      <c r="D122" s="72">
        <f>IFERROR(IF(J121&lt;=0,"",IF(C122="Yes","",B122-COUNTIF($C$22:C122,"Yes"))),"")</f>
        <v>95</v>
      </c>
      <c r="E122" s="73">
        <f t="shared" si="15"/>
        <v>48000</v>
      </c>
      <c r="F122" s="76">
        <f t="shared" si="23"/>
        <v>1365.1090310695972</v>
      </c>
      <c r="G122" s="76">
        <f t="shared" si="16"/>
        <v>161.90863817693028</v>
      </c>
      <c r="H122" s="76">
        <f t="shared" si="24"/>
        <v>1203.200392892667</v>
      </c>
      <c r="I122" s="76">
        <f t="shared" si="17"/>
        <v>0</v>
      </c>
      <c r="J122" s="76">
        <f t="shared" si="25"/>
        <v>32059.656562250133</v>
      </c>
      <c r="AG122" s="111">
        <f t="shared" si="26"/>
        <v>101</v>
      </c>
      <c r="AH122" s="112">
        <f t="shared" si="18"/>
        <v>48000</v>
      </c>
      <c r="AI122" s="113">
        <f t="shared" si="19"/>
        <v>1276.3466556120491</v>
      </c>
      <c r="AJ122" s="113">
        <f t="shared" si="20"/>
        <v>151.38098433786644</v>
      </c>
      <c r="AK122" s="113">
        <f t="shared" si="27"/>
        <v>1124.9656712741826</v>
      </c>
      <c r="AL122" s="113">
        <f t="shared" si="28"/>
        <v>29975.067560162341</v>
      </c>
    </row>
    <row r="123" spans="2:38" ht="15.75" thickBot="1" x14ac:dyDescent="0.3">
      <c r="B123" s="72">
        <f t="shared" si="21"/>
        <v>102</v>
      </c>
      <c r="C123" s="72" t="str">
        <f t="shared" si="22"/>
        <v>No</v>
      </c>
      <c r="D123" s="72">
        <f>IFERROR(IF(J122&lt;=0,"",IF(C123="Yes","",B123-COUNTIF($C$22:C123,"Yes"))),"")</f>
        <v>96</v>
      </c>
      <c r="E123" s="73">
        <f t="shared" si="15"/>
        <v>48030</v>
      </c>
      <c r="F123" s="76">
        <f t="shared" si="23"/>
        <v>1365.1090310695968</v>
      </c>
      <c r="G123" s="76">
        <f t="shared" si="16"/>
        <v>156.05199942428462</v>
      </c>
      <c r="H123" s="76">
        <f t="shared" si="24"/>
        <v>1209.0570316453122</v>
      </c>
      <c r="I123" s="76">
        <f t="shared" si="17"/>
        <v>0</v>
      </c>
      <c r="J123" s="76">
        <f t="shared" si="25"/>
        <v>30850.599530604821</v>
      </c>
      <c r="AG123" s="111">
        <f t="shared" si="26"/>
        <v>102</v>
      </c>
      <c r="AH123" s="112">
        <f t="shared" si="18"/>
        <v>48030</v>
      </c>
      <c r="AI123" s="113">
        <f t="shared" si="19"/>
        <v>1276.3466556120491</v>
      </c>
      <c r="AJ123" s="113">
        <f t="shared" si="20"/>
        <v>145.90515704866428</v>
      </c>
      <c r="AK123" s="113">
        <f t="shared" si="27"/>
        <v>1130.4414985633848</v>
      </c>
      <c r="AL123" s="113">
        <f t="shared" si="28"/>
        <v>28844.626061598956</v>
      </c>
    </row>
    <row r="124" spans="2:38" ht="15.75" thickBot="1" x14ac:dyDescent="0.3">
      <c r="B124" s="72">
        <f t="shared" si="21"/>
        <v>103</v>
      </c>
      <c r="C124" s="72" t="str">
        <f t="shared" si="22"/>
        <v>No</v>
      </c>
      <c r="D124" s="72">
        <f>IFERROR(IF(J123&lt;=0,"",IF(C124="Yes","",B124-COUNTIF($C$22:C124,"Yes"))),"")</f>
        <v>97</v>
      </c>
      <c r="E124" s="73">
        <f t="shared" si="15"/>
        <v>48061</v>
      </c>
      <c r="F124" s="76">
        <f t="shared" si="23"/>
        <v>1365.1090310695968</v>
      </c>
      <c r="G124" s="76">
        <f t="shared" si="16"/>
        <v>150.16685318636749</v>
      </c>
      <c r="H124" s="76">
        <f t="shared" si="24"/>
        <v>1214.9421778832293</v>
      </c>
      <c r="I124" s="76">
        <f t="shared" si="17"/>
        <v>0</v>
      </c>
      <c r="J124" s="76">
        <f t="shared" si="25"/>
        <v>29635.657352721591</v>
      </c>
      <c r="AG124" s="111">
        <f t="shared" si="26"/>
        <v>103</v>
      </c>
      <c r="AH124" s="112">
        <f t="shared" si="18"/>
        <v>48061</v>
      </c>
      <c r="AI124" s="113">
        <f t="shared" si="19"/>
        <v>1276.3466556120491</v>
      </c>
      <c r="AJ124" s="113">
        <f t="shared" si="20"/>
        <v>140.40267589324483</v>
      </c>
      <c r="AK124" s="113">
        <f t="shared" si="27"/>
        <v>1135.9439797188043</v>
      </c>
      <c r="AL124" s="113">
        <f t="shared" si="28"/>
        <v>27708.68208188015</v>
      </c>
    </row>
    <row r="125" spans="2:38" ht="15.75" thickBot="1" x14ac:dyDescent="0.3">
      <c r="B125" s="72">
        <f t="shared" si="21"/>
        <v>104</v>
      </c>
      <c r="C125" s="72" t="str">
        <f t="shared" si="22"/>
        <v>No</v>
      </c>
      <c r="D125" s="72">
        <f>IFERROR(IF(J124&lt;=0,"",IF(C125="Yes","",B125-COUNTIF($C$22:C125,"Yes"))),"")</f>
        <v>98</v>
      </c>
      <c r="E125" s="73">
        <f t="shared" si="15"/>
        <v>48092</v>
      </c>
      <c r="F125" s="76">
        <f t="shared" si="23"/>
        <v>1365.1090310695968</v>
      </c>
      <c r="G125" s="76">
        <f t="shared" si="16"/>
        <v>144.25306070155284</v>
      </c>
      <c r="H125" s="76">
        <f t="shared" si="24"/>
        <v>1220.8559703680439</v>
      </c>
      <c r="I125" s="76">
        <f t="shared" si="17"/>
        <v>0</v>
      </c>
      <c r="J125" s="76">
        <f t="shared" si="25"/>
        <v>28414.801382353548</v>
      </c>
      <c r="AG125" s="111">
        <f t="shared" si="26"/>
        <v>104</v>
      </c>
      <c r="AH125" s="112">
        <f t="shared" si="18"/>
        <v>48092</v>
      </c>
      <c r="AI125" s="113">
        <f t="shared" si="19"/>
        <v>1276.3466556120491</v>
      </c>
      <c r="AJ125" s="113">
        <f t="shared" si="20"/>
        <v>134.87341113256653</v>
      </c>
      <c r="AK125" s="113">
        <f t="shared" si="27"/>
        <v>1141.4732444794824</v>
      </c>
      <c r="AL125" s="113">
        <f t="shared" si="28"/>
        <v>26567.208837400667</v>
      </c>
    </row>
    <row r="126" spans="2:38" ht="15.75" thickBot="1" x14ac:dyDescent="0.3">
      <c r="B126" s="72">
        <f t="shared" si="21"/>
        <v>105</v>
      </c>
      <c r="C126" s="72" t="str">
        <f t="shared" si="22"/>
        <v>No</v>
      </c>
      <c r="D126" s="72">
        <f>IFERROR(IF(J125&lt;=0,"",IF(C126="Yes","",B126-COUNTIF($C$22:C126,"Yes"))),"")</f>
        <v>99</v>
      </c>
      <c r="E126" s="73">
        <f t="shared" si="15"/>
        <v>48122</v>
      </c>
      <c r="F126" s="76">
        <f t="shared" si="23"/>
        <v>1365.1090310695972</v>
      </c>
      <c r="G126" s="76">
        <f t="shared" si="16"/>
        <v>138.31048253278544</v>
      </c>
      <c r="H126" s="76">
        <f t="shared" si="24"/>
        <v>1226.7985485368117</v>
      </c>
      <c r="I126" s="76">
        <f t="shared" si="17"/>
        <v>0</v>
      </c>
      <c r="J126" s="76">
        <f t="shared" si="25"/>
        <v>27188.002833816736</v>
      </c>
      <c r="AG126" s="111">
        <f t="shared" si="26"/>
        <v>105</v>
      </c>
      <c r="AH126" s="112">
        <f t="shared" si="18"/>
        <v>48122</v>
      </c>
      <c r="AI126" s="113">
        <f t="shared" si="19"/>
        <v>1276.3466556120491</v>
      </c>
      <c r="AJ126" s="113">
        <f t="shared" si="20"/>
        <v>129.31723239607646</v>
      </c>
      <c r="AK126" s="113">
        <f t="shared" si="27"/>
        <v>1147.0294232159727</v>
      </c>
      <c r="AL126" s="113">
        <f t="shared" si="28"/>
        <v>25420.179414184695</v>
      </c>
    </row>
    <row r="127" spans="2:38" ht="15.75" thickBot="1" x14ac:dyDescent="0.3">
      <c r="B127" s="72">
        <f t="shared" si="21"/>
        <v>106</v>
      </c>
      <c r="C127" s="72" t="str">
        <f t="shared" si="22"/>
        <v>No</v>
      </c>
      <c r="D127" s="72">
        <f>IFERROR(IF(J126&lt;=0,"",IF(C127="Yes","",B127-COUNTIF($C$22:C127,"Yes"))),"")</f>
        <v>100</v>
      </c>
      <c r="E127" s="73">
        <f t="shared" si="15"/>
        <v>48153</v>
      </c>
      <c r="F127" s="76">
        <f t="shared" si="23"/>
        <v>1365.1090310695972</v>
      </c>
      <c r="G127" s="76">
        <f t="shared" si="16"/>
        <v>132.33897856429306</v>
      </c>
      <c r="H127" s="76">
        <f t="shared" si="24"/>
        <v>1232.7700525053042</v>
      </c>
      <c r="I127" s="76">
        <f t="shared" si="17"/>
        <v>0</v>
      </c>
      <c r="J127" s="76">
        <f t="shared" si="25"/>
        <v>25955.232781311432</v>
      </c>
      <c r="AG127" s="111">
        <f t="shared" si="26"/>
        <v>106</v>
      </c>
      <c r="AH127" s="112">
        <f t="shared" si="18"/>
        <v>48153</v>
      </c>
      <c r="AI127" s="113">
        <f t="shared" si="19"/>
        <v>1276.3466556120491</v>
      </c>
      <c r="AJ127" s="113">
        <f t="shared" si="20"/>
        <v>123.73400867863643</v>
      </c>
      <c r="AK127" s="113">
        <f t="shared" si="27"/>
        <v>1152.6126469334126</v>
      </c>
      <c r="AL127" s="113">
        <f t="shared" si="28"/>
        <v>24267.566767251283</v>
      </c>
    </row>
    <row r="128" spans="2:38" ht="15.75" thickBot="1" x14ac:dyDescent="0.3">
      <c r="B128" s="72">
        <f t="shared" si="21"/>
        <v>107</v>
      </c>
      <c r="C128" s="72" t="str">
        <f t="shared" si="22"/>
        <v>No</v>
      </c>
      <c r="D128" s="72">
        <f>IFERROR(IF(J127&lt;=0,"",IF(C128="Yes","",B128-COUNTIF($C$22:C128,"Yes"))),"")</f>
        <v>101</v>
      </c>
      <c r="E128" s="73">
        <f t="shared" si="15"/>
        <v>48183</v>
      </c>
      <c r="F128" s="76">
        <f t="shared" si="23"/>
        <v>1365.1090310695965</v>
      </c>
      <c r="G128" s="76">
        <f t="shared" si="16"/>
        <v>126.33840799828288</v>
      </c>
      <c r="H128" s="76">
        <f t="shared" si="24"/>
        <v>1238.7706230713136</v>
      </c>
      <c r="I128" s="76">
        <f t="shared" si="17"/>
        <v>0</v>
      </c>
      <c r="J128" s="76">
        <f t="shared" si="25"/>
        <v>24716.46215824012</v>
      </c>
      <c r="AG128" s="111">
        <f t="shared" si="26"/>
        <v>107</v>
      </c>
      <c r="AH128" s="112">
        <f t="shared" si="18"/>
        <v>48183</v>
      </c>
      <c r="AI128" s="113">
        <f t="shared" si="19"/>
        <v>1276.3466556120491</v>
      </c>
      <c r="AJ128" s="113">
        <f t="shared" si="20"/>
        <v>118.12360833743415</v>
      </c>
      <c r="AK128" s="113">
        <f t="shared" si="27"/>
        <v>1158.2230472746148</v>
      </c>
      <c r="AL128" s="113">
        <f t="shared" si="28"/>
        <v>23109.343719976667</v>
      </c>
    </row>
    <row r="129" spans="2:38" ht="15.75" thickBot="1" x14ac:dyDescent="0.3">
      <c r="B129" s="72">
        <f t="shared" si="21"/>
        <v>108</v>
      </c>
      <c r="C129" s="72" t="str">
        <f t="shared" si="22"/>
        <v>No</v>
      </c>
      <c r="D129" s="72">
        <f>IFERROR(IF(J128&lt;=0,"",IF(C129="Yes","",B129-COUNTIF($C$22:C129,"Yes"))),"")</f>
        <v>102</v>
      </c>
      <c r="E129" s="73">
        <f t="shared" si="15"/>
        <v>48214</v>
      </c>
      <c r="F129" s="76">
        <f t="shared" si="23"/>
        <v>1365.1090310695968</v>
      </c>
      <c r="G129" s="76">
        <f t="shared" si="16"/>
        <v>120.30862935162176</v>
      </c>
      <c r="H129" s="76">
        <f t="shared" si="24"/>
        <v>1244.8004017179751</v>
      </c>
      <c r="I129" s="76">
        <f t="shared" si="17"/>
        <v>0</v>
      </c>
      <c r="J129" s="76">
        <f t="shared" si="25"/>
        <v>23471.661756522146</v>
      </c>
      <c r="AG129" s="111">
        <f t="shared" si="26"/>
        <v>108</v>
      </c>
      <c r="AH129" s="112">
        <f t="shared" si="18"/>
        <v>48214</v>
      </c>
      <c r="AI129" s="113">
        <f t="shared" si="19"/>
        <v>1276.3466556120491</v>
      </c>
      <c r="AJ129" s="113">
        <f t="shared" si="20"/>
        <v>112.48589908887925</v>
      </c>
      <c r="AK129" s="113">
        <f t="shared" si="27"/>
        <v>1163.8607565231698</v>
      </c>
      <c r="AL129" s="113">
        <f t="shared" si="28"/>
        <v>21945.482963453498</v>
      </c>
    </row>
    <row r="130" spans="2:38" ht="15.75" thickBot="1" x14ac:dyDescent="0.3">
      <c r="B130" s="72">
        <f t="shared" si="21"/>
        <v>109</v>
      </c>
      <c r="C130" s="72" t="str">
        <f t="shared" si="22"/>
        <v>No</v>
      </c>
      <c r="D130" s="72">
        <f>IFERROR(IF(J129&lt;=0,"",IF(C130="Yes","",B130-COUNTIF($C$22:C130,"Yes"))),"")</f>
        <v>103</v>
      </c>
      <c r="E130" s="73">
        <f t="shared" si="15"/>
        <v>48245</v>
      </c>
      <c r="F130" s="76">
        <f t="shared" si="23"/>
        <v>1365.1090310695972</v>
      </c>
      <c r="G130" s="76">
        <f t="shared" si="16"/>
        <v>114.24950045250019</v>
      </c>
      <c r="H130" s="76">
        <f t="shared" si="24"/>
        <v>1250.8595306170971</v>
      </c>
      <c r="I130" s="76">
        <f t="shared" si="17"/>
        <v>0</v>
      </c>
      <c r="J130" s="76">
        <f t="shared" si="25"/>
        <v>22220.802225905049</v>
      </c>
      <c r="AG130" s="111">
        <f t="shared" si="26"/>
        <v>109</v>
      </c>
      <c r="AH130" s="112">
        <f t="shared" si="18"/>
        <v>48245</v>
      </c>
      <c r="AI130" s="113">
        <f t="shared" si="19"/>
        <v>1276.3466556120491</v>
      </c>
      <c r="AJ130" s="113">
        <f t="shared" si="20"/>
        <v>106.82074800548432</v>
      </c>
      <c r="AK130" s="113">
        <f t="shared" si="27"/>
        <v>1169.5259076065647</v>
      </c>
      <c r="AL130" s="113">
        <f t="shared" si="28"/>
        <v>20775.957055846935</v>
      </c>
    </row>
    <row r="131" spans="2:38" ht="15.75" thickBot="1" x14ac:dyDescent="0.3">
      <c r="B131" s="72">
        <f t="shared" si="21"/>
        <v>110</v>
      </c>
      <c r="C131" s="72" t="str">
        <f t="shared" si="22"/>
        <v>No</v>
      </c>
      <c r="D131" s="72">
        <f>IFERROR(IF(J130&lt;=0,"",IF(C131="Yes","",B131-COUNTIF($C$22:C131,"Yes"))),"")</f>
        <v>104</v>
      </c>
      <c r="E131" s="73">
        <f t="shared" si="15"/>
        <v>48274</v>
      </c>
      <c r="F131" s="76">
        <f t="shared" si="23"/>
        <v>1365.1090310695968</v>
      </c>
      <c r="G131" s="76">
        <f t="shared" si="16"/>
        <v>108.16087843708019</v>
      </c>
      <c r="H131" s="76">
        <f t="shared" si="24"/>
        <v>1256.9481526325167</v>
      </c>
      <c r="I131" s="76">
        <f t="shared" si="17"/>
        <v>0</v>
      </c>
      <c r="J131" s="76">
        <f t="shared" si="25"/>
        <v>20963.854073272531</v>
      </c>
      <c r="AG131" s="111">
        <f t="shared" si="26"/>
        <v>110</v>
      </c>
      <c r="AH131" s="112">
        <f t="shared" si="18"/>
        <v>48274</v>
      </c>
      <c r="AI131" s="113">
        <f t="shared" si="19"/>
        <v>1276.3466556120491</v>
      </c>
      <c r="AJ131" s="113">
        <f t="shared" si="20"/>
        <v>101.12802151273064</v>
      </c>
      <c r="AK131" s="113">
        <f t="shared" si="27"/>
        <v>1175.2186340993185</v>
      </c>
      <c r="AL131" s="113">
        <f t="shared" si="28"/>
        <v>19600.738421747617</v>
      </c>
    </row>
    <row r="132" spans="2:38" ht="15.75" thickBot="1" x14ac:dyDescent="0.3">
      <c r="B132" s="72">
        <f t="shared" si="21"/>
        <v>111</v>
      </c>
      <c r="C132" s="72" t="str">
        <f t="shared" si="22"/>
        <v>No</v>
      </c>
      <c r="D132" s="72">
        <f>IFERROR(IF(J131&lt;=0,"",IF(C132="Yes","",B132-COUNTIF($C$22:C132,"Yes"))),"")</f>
        <v>105</v>
      </c>
      <c r="E132" s="73">
        <f t="shared" si="15"/>
        <v>48305</v>
      </c>
      <c r="F132" s="76">
        <f t="shared" si="23"/>
        <v>1365.1090310695965</v>
      </c>
      <c r="G132" s="76">
        <f t="shared" si="16"/>
        <v>102.04261974612687</v>
      </c>
      <c r="H132" s="76">
        <f t="shared" si="24"/>
        <v>1263.0664113234698</v>
      </c>
      <c r="I132" s="76">
        <f t="shared" si="17"/>
        <v>0</v>
      </c>
      <c r="J132" s="76">
        <f t="shared" si="25"/>
        <v>19700.78766194906</v>
      </c>
      <c r="AG132" s="111">
        <f t="shared" si="26"/>
        <v>111</v>
      </c>
      <c r="AH132" s="112">
        <f t="shared" si="18"/>
        <v>48305</v>
      </c>
      <c r="AI132" s="113">
        <f t="shared" si="19"/>
        <v>1276.3466556120491</v>
      </c>
      <c r="AJ132" s="113">
        <f t="shared" si="20"/>
        <v>95.407585385918821</v>
      </c>
      <c r="AK132" s="113">
        <f t="shared" si="27"/>
        <v>1180.9390702261303</v>
      </c>
      <c r="AL132" s="113">
        <f t="shared" si="28"/>
        <v>18419.799351521488</v>
      </c>
    </row>
    <row r="133" spans="2:38" ht="15.75" thickBot="1" x14ac:dyDescent="0.3">
      <c r="B133" s="72">
        <f t="shared" si="21"/>
        <v>112</v>
      </c>
      <c r="C133" s="72" t="str">
        <f t="shared" si="22"/>
        <v>No</v>
      </c>
      <c r="D133" s="72">
        <f>IFERROR(IF(J132&lt;=0,"",IF(C133="Yes","",B133-COUNTIF($C$22:C133,"Yes"))),"")</f>
        <v>106</v>
      </c>
      <c r="E133" s="73">
        <f t="shared" si="15"/>
        <v>48335</v>
      </c>
      <c r="F133" s="76">
        <f t="shared" si="23"/>
        <v>1365.1090310695968</v>
      </c>
      <c r="G133" s="76">
        <f t="shared" si="16"/>
        <v>95.894580121623505</v>
      </c>
      <c r="H133" s="76">
        <f t="shared" si="24"/>
        <v>1269.2144509479733</v>
      </c>
      <c r="I133" s="76">
        <f t="shared" si="17"/>
        <v>0</v>
      </c>
      <c r="J133" s="76">
        <f t="shared" si="25"/>
        <v>18431.573211001087</v>
      </c>
      <c r="AG133" s="111">
        <f t="shared" si="26"/>
        <v>112</v>
      </c>
      <c r="AH133" s="112">
        <f t="shared" si="18"/>
        <v>48335</v>
      </c>
      <c r="AI133" s="113">
        <f t="shared" si="19"/>
        <v>1276.3466556120491</v>
      </c>
      <c r="AJ133" s="113">
        <f t="shared" si="20"/>
        <v>89.659304747003929</v>
      </c>
      <c r="AK133" s="113">
        <f t="shared" si="27"/>
        <v>1186.6873508650451</v>
      </c>
      <c r="AL133" s="113">
        <f t="shared" si="28"/>
        <v>17233.112000656442</v>
      </c>
    </row>
    <row r="134" spans="2:38" ht="15.75" thickBot="1" x14ac:dyDescent="0.3">
      <c r="B134" s="72">
        <f t="shared" si="21"/>
        <v>113</v>
      </c>
      <c r="C134" s="72" t="str">
        <f t="shared" si="22"/>
        <v>No</v>
      </c>
      <c r="D134" s="72">
        <f>IFERROR(IF(J133&lt;=0,"",IF(C134="Yes","",B134-COUNTIF($C$22:C134,"Yes"))),"")</f>
        <v>107</v>
      </c>
      <c r="E134" s="73">
        <f t="shared" si="15"/>
        <v>48366</v>
      </c>
      <c r="F134" s="76">
        <f t="shared" si="23"/>
        <v>1365.1090310695965</v>
      </c>
      <c r="G134" s="76">
        <f t="shared" si="16"/>
        <v>89.716614603370132</v>
      </c>
      <c r="H134" s="76">
        <f t="shared" si="24"/>
        <v>1275.3924164662265</v>
      </c>
      <c r="I134" s="76">
        <f t="shared" si="17"/>
        <v>0</v>
      </c>
      <c r="J134" s="76">
        <f t="shared" si="25"/>
        <v>17156.180794534859</v>
      </c>
      <c r="AG134" s="111">
        <f t="shared" si="26"/>
        <v>113</v>
      </c>
      <c r="AH134" s="112">
        <f t="shared" si="18"/>
        <v>48366</v>
      </c>
      <c r="AI134" s="113">
        <f t="shared" si="19"/>
        <v>1276.3466556120491</v>
      </c>
      <c r="AJ134" s="113">
        <f t="shared" si="20"/>
        <v>83.883044061415333</v>
      </c>
      <c r="AK134" s="113">
        <f t="shared" si="27"/>
        <v>1192.4636115506337</v>
      </c>
      <c r="AL134" s="113">
        <f t="shared" si="28"/>
        <v>16040.648389105809</v>
      </c>
    </row>
    <row r="135" spans="2:38" ht="15.75" thickBot="1" x14ac:dyDescent="0.3">
      <c r="B135" s="72">
        <f t="shared" si="21"/>
        <v>114</v>
      </c>
      <c r="C135" s="72" t="str">
        <f t="shared" si="22"/>
        <v>No</v>
      </c>
      <c r="D135" s="72">
        <f>IFERROR(IF(J134&lt;=0,"",IF(C135="Yes","",B135-COUNTIF($C$22:C135,"Yes"))),"")</f>
        <v>108</v>
      </c>
      <c r="E135" s="73">
        <f t="shared" si="15"/>
        <v>48396</v>
      </c>
      <c r="F135" s="76">
        <f t="shared" si="23"/>
        <v>1365.1090310695965</v>
      </c>
      <c r="G135" s="76">
        <f t="shared" si="16"/>
        <v>83.508577525565698</v>
      </c>
      <c r="H135" s="76">
        <f t="shared" si="24"/>
        <v>1281.6004535440309</v>
      </c>
      <c r="I135" s="76">
        <f t="shared" si="17"/>
        <v>0</v>
      </c>
      <c r="J135" s="76">
        <f t="shared" si="25"/>
        <v>15874.580340990828</v>
      </c>
      <c r="AG135" s="111">
        <f t="shared" si="26"/>
        <v>114</v>
      </c>
      <c r="AH135" s="112">
        <f t="shared" si="18"/>
        <v>48396</v>
      </c>
      <c r="AI135" s="113">
        <f t="shared" si="19"/>
        <v>1276.3466556120491</v>
      </c>
      <c r="AJ135" s="113">
        <f t="shared" si="20"/>
        <v>78.078667134861035</v>
      </c>
      <c r="AK135" s="113">
        <f t="shared" si="27"/>
        <v>1198.2679884771881</v>
      </c>
      <c r="AL135" s="113">
        <f t="shared" si="28"/>
        <v>14842.380400628621</v>
      </c>
    </row>
    <row r="136" spans="2:38" ht="15.75" thickBot="1" x14ac:dyDescent="0.3">
      <c r="B136" s="72">
        <f t="shared" si="21"/>
        <v>115</v>
      </c>
      <c r="C136" s="72" t="str">
        <f t="shared" si="22"/>
        <v>No</v>
      </c>
      <c r="D136" s="72">
        <f>IFERROR(IF(J135&lt;=0,"",IF(C136="Yes","",B136-COUNTIF($C$22:C136,"Yes"))),"")</f>
        <v>109</v>
      </c>
      <c r="E136" s="73">
        <f t="shared" si="15"/>
        <v>48427</v>
      </c>
      <c r="F136" s="76">
        <f t="shared" si="23"/>
        <v>1365.1090310695965</v>
      </c>
      <c r="G136" s="76">
        <f t="shared" si="16"/>
        <v>77.270322513373543</v>
      </c>
      <c r="H136" s="76">
        <f t="shared" si="24"/>
        <v>1287.8387085562231</v>
      </c>
      <c r="I136" s="76">
        <f t="shared" si="17"/>
        <v>0</v>
      </c>
      <c r="J136" s="76">
        <f t="shared" si="25"/>
        <v>14586.741632434605</v>
      </c>
      <c r="AG136" s="111">
        <f t="shared" si="26"/>
        <v>115</v>
      </c>
      <c r="AH136" s="112">
        <f t="shared" si="18"/>
        <v>48427</v>
      </c>
      <c r="AI136" s="113">
        <f t="shared" si="19"/>
        <v>1276.3466556120491</v>
      </c>
      <c r="AJ136" s="113">
        <f t="shared" si="20"/>
        <v>72.246037110116418</v>
      </c>
      <c r="AK136" s="113">
        <f t="shared" si="27"/>
        <v>1204.1006185019326</v>
      </c>
      <c r="AL136" s="113">
        <f t="shared" si="28"/>
        <v>13638.279782126689</v>
      </c>
    </row>
    <row r="137" spans="2:38" ht="15.75" thickBot="1" x14ac:dyDescent="0.3">
      <c r="B137" s="72">
        <f t="shared" si="21"/>
        <v>116</v>
      </c>
      <c r="C137" s="72" t="str">
        <f t="shared" si="22"/>
        <v>No</v>
      </c>
      <c r="D137" s="72">
        <f>IFERROR(IF(J136&lt;=0,"",IF(C137="Yes","",B137-COUNTIF($C$22:C137,"Yes"))),"")</f>
        <v>110</v>
      </c>
      <c r="E137" s="73">
        <f t="shared" si="15"/>
        <v>48458</v>
      </c>
      <c r="F137" s="76">
        <f t="shared" si="23"/>
        <v>1365.1090310695968</v>
      </c>
      <c r="G137" s="76">
        <f t="shared" si="16"/>
        <v>71.00170247947004</v>
      </c>
      <c r="H137" s="76">
        <f t="shared" si="24"/>
        <v>1294.1073285901268</v>
      </c>
      <c r="I137" s="76">
        <f t="shared" si="17"/>
        <v>0</v>
      </c>
      <c r="J137" s="76">
        <f t="shared" si="25"/>
        <v>13292.634303844477</v>
      </c>
      <c r="AG137" s="111">
        <f t="shared" si="26"/>
        <v>116</v>
      </c>
      <c r="AH137" s="112">
        <f t="shared" si="18"/>
        <v>48458</v>
      </c>
      <c r="AI137" s="113">
        <f t="shared" si="19"/>
        <v>1276.3466556120491</v>
      </c>
      <c r="AJ137" s="113">
        <f t="shared" si="20"/>
        <v>66.385016463797427</v>
      </c>
      <c r="AK137" s="113">
        <f t="shared" si="27"/>
        <v>1209.9616391482516</v>
      </c>
      <c r="AL137" s="113">
        <f t="shared" si="28"/>
        <v>12428.318142978436</v>
      </c>
    </row>
    <row r="138" spans="2:38" ht="15.75" thickBot="1" x14ac:dyDescent="0.3">
      <c r="B138" s="72">
        <f t="shared" si="21"/>
        <v>117</v>
      </c>
      <c r="C138" s="72" t="str">
        <f t="shared" si="22"/>
        <v>No</v>
      </c>
      <c r="D138" s="72">
        <f>IFERROR(IF(J137&lt;=0,"",IF(C138="Yes","",B138-COUNTIF($C$22:C138,"Yes"))),"")</f>
        <v>111</v>
      </c>
      <c r="E138" s="73">
        <f t="shared" si="15"/>
        <v>48488</v>
      </c>
      <c r="F138" s="76">
        <f t="shared" si="23"/>
        <v>1365.1090310695965</v>
      </c>
      <c r="G138" s="76">
        <f t="shared" si="16"/>
        <v>64.702569620576583</v>
      </c>
      <c r="H138" s="76">
        <f t="shared" si="24"/>
        <v>1300.4064614490198</v>
      </c>
      <c r="I138" s="76">
        <f t="shared" si="17"/>
        <v>0</v>
      </c>
      <c r="J138" s="76">
        <f t="shared" si="25"/>
        <v>11992.227842395458</v>
      </c>
      <c r="AG138" s="111">
        <f t="shared" si="26"/>
        <v>117</v>
      </c>
      <c r="AH138" s="112">
        <f t="shared" si="18"/>
        <v>48488</v>
      </c>
      <c r="AI138" s="113">
        <f t="shared" si="19"/>
        <v>1276.3466556120491</v>
      </c>
      <c r="AJ138" s="113">
        <f t="shared" si="20"/>
        <v>60.495467003117952</v>
      </c>
      <c r="AK138" s="113">
        <f t="shared" si="27"/>
        <v>1215.8511886089311</v>
      </c>
      <c r="AL138" s="113">
        <f t="shared" si="28"/>
        <v>11212.466954369505</v>
      </c>
    </row>
    <row r="139" spans="2:38" ht="15.75" thickBot="1" x14ac:dyDescent="0.3">
      <c r="B139" s="72">
        <f t="shared" si="21"/>
        <v>118</v>
      </c>
      <c r="C139" s="72" t="str">
        <f t="shared" si="22"/>
        <v>No</v>
      </c>
      <c r="D139" s="72">
        <f>IFERROR(IF(J138&lt;=0,"",IF(C139="Yes","",B139-COUNTIF($C$22:C139,"Yes"))),"")</f>
        <v>112</v>
      </c>
      <c r="E139" s="73">
        <f t="shared" si="15"/>
        <v>48519</v>
      </c>
      <c r="F139" s="76">
        <f t="shared" si="23"/>
        <v>1365.1090310695965</v>
      </c>
      <c r="G139" s="76">
        <f t="shared" si="16"/>
        <v>58.372775413974658</v>
      </c>
      <c r="H139" s="76">
        <f t="shared" si="24"/>
        <v>1306.7362556556218</v>
      </c>
      <c r="I139" s="76">
        <f t="shared" si="17"/>
        <v>0</v>
      </c>
      <c r="J139" s="76">
        <f t="shared" si="25"/>
        <v>10685.491586739836</v>
      </c>
      <c r="AG139" s="111">
        <f t="shared" si="26"/>
        <v>118</v>
      </c>
      <c r="AH139" s="112">
        <f t="shared" si="18"/>
        <v>48519</v>
      </c>
      <c r="AI139" s="113">
        <f t="shared" si="19"/>
        <v>1276.3466556120491</v>
      </c>
      <c r="AJ139" s="113">
        <f t="shared" si="20"/>
        <v>54.577249862631533</v>
      </c>
      <c r="AK139" s="113">
        <f t="shared" si="27"/>
        <v>1221.7694057494175</v>
      </c>
      <c r="AL139" s="113">
        <f t="shared" si="28"/>
        <v>9990.6975486200881</v>
      </c>
    </row>
    <row r="140" spans="2:38" ht="15.75" thickBot="1" x14ac:dyDescent="0.3">
      <c r="B140" s="72">
        <f t="shared" si="21"/>
        <v>119</v>
      </c>
      <c r="C140" s="72" t="str">
        <f t="shared" si="22"/>
        <v>No</v>
      </c>
      <c r="D140" s="72">
        <f>IFERROR(IF(J139&lt;=0,"",IF(C140="Yes","",B140-COUNTIF($C$22:C140,"Yes"))),"")</f>
        <v>113</v>
      </c>
      <c r="E140" s="73">
        <f t="shared" si="15"/>
        <v>48549</v>
      </c>
      <c r="F140" s="76">
        <f t="shared" si="23"/>
        <v>1365.1090310695965</v>
      </c>
      <c r="G140" s="76">
        <f t="shared" si="16"/>
        <v>52.012170614003878</v>
      </c>
      <c r="H140" s="76">
        <f t="shared" si="24"/>
        <v>1313.0968604555926</v>
      </c>
      <c r="I140" s="76">
        <f t="shared" si="17"/>
        <v>0</v>
      </c>
      <c r="J140" s="76">
        <f t="shared" si="25"/>
        <v>9372.394726284243</v>
      </c>
      <c r="AG140" s="111">
        <f t="shared" si="26"/>
        <v>119</v>
      </c>
      <c r="AH140" s="112">
        <f t="shared" si="18"/>
        <v>48549</v>
      </c>
      <c r="AI140" s="113">
        <f t="shared" si="19"/>
        <v>1276.3466556120491</v>
      </c>
      <c r="AJ140" s="113">
        <f t="shared" si="20"/>
        <v>48.630225500957117</v>
      </c>
      <c r="AK140" s="113">
        <f t="shared" si="27"/>
        <v>1227.716430111092</v>
      </c>
      <c r="AL140" s="113">
        <f t="shared" si="28"/>
        <v>8762.9811185089966</v>
      </c>
    </row>
    <row r="141" spans="2:38" ht="15.75" thickBot="1" x14ac:dyDescent="0.3">
      <c r="B141" s="72">
        <f t="shared" si="21"/>
        <v>120</v>
      </c>
      <c r="C141" s="72" t="str">
        <f t="shared" si="22"/>
        <v>No</v>
      </c>
      <c r="D141" s="72">
        <f>IFERROR(IF(J140&lt;=0,"",IF(C141="Yes","",B141-COUNTIF($C$22:C141,"Yes"))),"")</f>
        <v>114</v>
      </c>
      <c r="E141" s="73">
        <f t="shared" si="15"/>
        <v>48580</v>
      </c>
      <c r="F141" s="76">
        <f t="shared" si="23"/>
        <v>1365.1090310695963</v>
      </c>
      <c r="G141" s="76">
        <f t="shared" si="16"/>
        <v>45.620605248543072</v>
      </c>
      <c r="H141" s="76">
        <f t="shared" si="24"/>
        <v>1319.4884258210532</v>
      </c>
      <c r="I141" s="76">
        <f t="shared" si="17"/>
        <v>0</v>
      </c>
      <c r="J141" s="76">
        <f t="shared" si="25"/>
        <v>8052.9063004631898</v>
      </c>
      <c r="AG141" s="111">
        <f t="shared" si="26"/>
        <v>120</v>
      </c>
      <c r="AH141" s="112">
        <f t="shared" si="18"/>
        <v>48580</v>
      </c>
      <c r="AI141" s="113">
        <f t="shared" si="19"/>
        <v>1276.3466556120491</v>
      </c>
      <c r="AJ141" s="113">
        <f t="shared" si="20"/>
        <v>42.654253697488926</v>
      </c>
      <c r="AK141" s="113">
        <f t="shared" si="27"/>
        <v>1233.6924019145602</v>
      </c>
      <c r="AL141" s="113">
        <f t="shared" si="28"/>
        <v>7529.2887165944367</v>
      </c>
    </row>
    <row r="142" spans="2:38" ht="15.75" thickBot="1" x14ac:dyDescent="0.3">
      <c r="B142" s="72">
        <f t="shared" si="21"/>
        <v>121</v>
      </c>
      <c r="C142" s="72" t="str">
        <f t="shared" si="22"/>
        <v>No</v>
      </c>
      <c r="D142" s="72">
        <f>IFERROR(IF(J141&lt;=0,"",IF(C142="Yes","",B142-COUNTIF($C$22:C142,"Yes"))),"")</f>
        <v>115</v>
      </c>
      <c r="E142" s="73">
        <f t="shared" si="15"/>
        <v>48611</v>
      </c>
      <c r="F142" s="76">
        <f t="shared" si="23"/>
        <v>1365.1090310695963</v>
      </c>
      <c r="G142" s="76">
        <f t="shared" si="16"/>
        <v>39.197928615474197</v>
      </c>
      <c r="H142" s="76">
        <f t="shared" si="24"/>
        <v>1325.9111024541221</v>
      </c>
      <c r="I142" s="76">
        <f t="shared" si="17"/>
        <v>0</v>
      </c>
      <c r="J142" s="76">
        <f t="shared" si="25"/>
        <v>6726.9951980090682</v>
      </c>
      <c r="AG142" s="111">
        <f t="shared" si="26"/>
        <v>121</v>
      </c>
      <c r="AH142" s="112">
        <f t="shared" si="18"/>
        <v>48611</v>
      </c>
      <c r="AI142" s="113">
        <f t="shared" si="19"/>
        <v>1276.3466556120491</v>
      </c>
      <c r="AJ142" s="113">
        <f t="shared" si="20"/>
        <v>36.649193549090285</v>
      </c>
      <c r="AK142" s="113">
        <f t="shared" si="27"/>
        <v>1239.6974620629587</v>
      </c>
      <c r="AL142" s="113">
        <f t="shared" si="28"/>
        <v>6289.5912545314777</v>
      </c>
    </row>
    <row r="143" spans="2:38" ht="15.75" thickBot="1" x14ac:dyDescent="0.3">
      <c r="B143" s="72">
        <f t="shared" si="21"/>
        <v>122</v>
      </c>
      <c r="C143" s="72" t="str">
        <f t="shared" si="22"/>
        <v>No</v>
      </c>
      <c r="D143" s="72">
        <f>IFERROR(IF(J142&lt;=0,"",IF(C143="Yes","",B143-COUNTIF($C$22:C143,"Yes"))),"")</f>
        <v>116</v>
      </c>
      <c r="E143" s="73">
        <f t="shared" si="15"/>
        <v>48639</v>
      </c>
      <c r="F143" s="76">
        <f t="shared" si="23"/>
        <v>1365.1090310695963</v>
      </c>
      <c r="G143" s="76">
        <f t="shared" si="16"/>
        <v>32.743989279129011</v>
      </c>
      <c r="H143" s="76">
        <f t="shared" si="24"/>
        <v>1332.3650417904673</v>
      </c>
      <c r="I143" s="76">
        <f t="shared" si="17"/>
        <v>0</v>
      </c>
      <c r="J143" s="76">
        <f t="shared" si="25"/>
        <v>5394.6301562186009</v>
      </c>
      <c r="AG143" s="111">
        <f t="shared" si="26"/>
        <v>122</v>
      </c>
      <c r="AH143" s="112">
        <f t="shared" si="18"/>
        <v>48639</v>
      </c>
      <c r="AI143" s="113">
        <f t="shared" si="19"/>
        <v>1276.3466556120491</v>
      </c>
      <c r="AJ143" s="113">
        <f t="shared" si="20"/>
        <v>30.614903466771388</v>
      </c>
      <c r="AK143" s="113">
        <f t="shared" si="27"/>
        <v>1245.7317521452776</v>
      </c>
      <c r="AL143" s="113">
        <f t="shared" si="28"/>
        <v>5043.8595023861999</v>
      </c>
    </row>
    <row r="144" spans="2:38" ht="15.75" thickBot="1" x14ac:dyDescent="0.3">
      <c r="B144" s="72">
        <f t="shared" si="21"/>
        <v>123</v>
      </c>
      <c r="C144" s="72" t="str">
        <f t="shared" si="22"/>
        <v>No</v>
      </c>
      <c r="D144" s="72">
        <f>IFERROR(IF(J143&lt;=0,"",IF(C144="Yes","",B144-COUNTIF($C$22:C144,"Yes"))),"")</f>
        <v>117</v>
      </c>
      <c r="E144" s="73">
        <f t="shared" si="15"/>
        <v>48670</v>
      </c>
      <c r="F144" s="76">
        <f t="shared" si="23"/>
        <v>1365.1090310695963</v>
      </c>
      <c r="G144" s="76">
        <f t="shared" si="16"/>
        <v>26.258635066718508</v>
      </c>
      <c r="H144" s="76">
        <f t="shared" si="24"/>
        <v>1338.8503960028779</v>
      </c>
      <c r="I144" s="76">
        <f t="shared" si="17"/>
        <v>0</v>
      </c>
      <c r="J144" s="76">
        <f t="shared" si="25"/>
        <v>4055.7797602157229</v>
      </c>
      <c r="AG144" s="111">
        <f t="shared" si="26"/>
        <v>123</v>
      </c>
      <c r="AH144" s="112">
        <f t="shared" si="18"/>
        <v>48670</v>
      </c>
      <c r="AI144" s="113">
        <f t="shared" si="19"/>
        <v>1276.3466556120491</v>
      </c>
      <c r="AJ144" s="113">
        <f t="shared" si="20"/>
        <v>24.551241172350853</v>
      </c>
      <c r="AK144" s="113">
        <f t="shared" si="27"/>
        <v>1251.7954144396981</v>
      </c>
      <c r="AL144" s="113">
        <f t="shared" si="28"/>
        <v>3792.0640879465018</v>
      </c>
    </row>
    <row r="145" spans="2:38" ht="15.75" thickBot="1" x14ac:dyDescent="0.3">
      <c r="B145" s="72">
        <f t="shared" si="21"/>
        <v>124</v>
      </c>
      <c r="C145" s="72" t="str">
        <f t="shared" si="22"/>
        <v>No</v>
      </c>
      <c r="D145" s="72">
        <f>IFERROR(IF(J144&lt;=0,"",IF(C145="Yes","",B145-COUNTIF($C$22:C145,"Yes"))),"")</f>
        <v>118</v>
      </c>
      <c r="E145" s="73">
        <f t="shared" si="15"/>
        <v>48700</v>
      </c>
      <c r="F145" s="76">
        <f t="shared" si="23"/>
        <v>1365.1090310695963</v>
      </c>
      <c r="G145" s="76">
        <f t="shared" si="16"/>
        <v>19.741713064744935</v>
      </c>
      <c r="H145" s="76">
        <f t="shared" si="24"/>
        <v>1345.3673180048513</v>
      </c>
      <c r="I145" s="76">
        <f t="shared" si="17"/>
        <v>0</v>
      </c>
      <c r="J145" s="76">
        <f t="shared" si="25"/>
        <v>2710.4124422108716</v>
      </c>
      <c r="AG145" s="111">
        <f t="shared" si="26"/>
        <v>124</v>
      </c>
      <c r="AH145" s="112">
        <f t="shared" si="18"/>
        <v>48700</v>
      </c>
      <c r="AI145" s="113">
        <f t="shared" si="19"/>
        <v>1276.3466556120491</v>
      </c>
      <c r="AJ145" s="113">
        <f t="shared" si="20"/>
        <v>18.458063695101067</v>
      </c>
      <c r="AK145" s="113">
        <f t="shared" si="27"/>
        <v>1257.8885919169479</v>
      </c>
      <c r="AL145" s="113">
        <f t="shared" si="28"/>
        <v>2534.1754960295539</v>
      </c>
    </row>
    <row r="146" spans="2:38" ht="15.75" thickBot="1" x14ac:dyDescent="0.3">
      <c r="B146" s="72">
        <f t="shared" si="21"/>
        <v>125</v>
      </c>
      <c r="C146" s="72" t="str">
        <f t="shared" si="22"/>
        <v>No</v>
      </c>
      <c r="D146" s="72">
        <f>IFERROR(IF(J145&lt;=0,"",IF(C146="Yes","",B146-COUNTIF($C$22:C146,"Yes"))),"")</f>
        <v>119</v>
      </c>
      <c r="E146" s="73">
        <f t="shared" si="15"/>
        <v>48731</v>
      </c>
      <c r="F146" s="76">
        <f t="shared" si="23"/>
        <v>1365.1090310695961</v>
      </c>
      <c r="G146" s="76">
        <f t="shared" si="16"/>
        <v>13.193069615396361</v>
      </c>
      <c r="H146" s="76">
        <f t="shared" si="24"/>
        <v>1351.9159614541998</v>
      </c>
      <c r="I146" s="76">
        <f t="shared" si="17"/>
        <v>0</v>
      </c>
      <c r="J146" s="76">
        <f t="shared" si="25"/>
        <v>1358.4964807566719</v>
      </c>
      <c r="AG146" s="111">
        <f t="shared" si="26"/>
        <v>125</v>
      </c>
      <c r="AH146" s="112">
        <f t="shared" si="18"/>
        <v>48731</v>
      </c>
      <c r="AI146" s="113">
        <f t="shared" si="19"/>
        <v>1276.3466556120491</v>
      </c>
      <c r="AJ146" s="113">
        <f t="shared" si="20"/>
        <v>12.335227368377154</v>
      </c>
      <c r="AK146" s="113">
        <f t="shared" si="27"/>
        <v>1264.0114282436718</v>
      </c>
      <c r="AL146" s="113">
        <f t="shared" si="28"/>
        <v>1270.164067785882</v>
      </c>
    </row>
    <row r="147" spans="2:38" ht="15.75" thickBot="1" x14ac:dyDescent="0.3">
      <c r="B147" s="72">
        <f t="shared" si="21"/>
        <v>126</v>
      </c>
      <c r="C147" s="72" t="str">
        <f t="shared" si="22"/>
        <v>No</v>
      </c>
      <c r="D147" s="72">
        <f>IFERROR(IF(J146&lt;=0,"",IF(C147="Yes","",B147-COUNTIF($C$22:C147,"Yes"))),"")</f>
        <v>120</v>
      </c>
      <c r="E147" s="73">
        <f t="shared" si="15"/>
        <v>48761</v>
      </c>
      <c r="F147" s="76">
        <f t="shared" si="23"/>
        <v>1365.1090310695956</v>
      </c>
      <c r="G147" s="76">
        <f t="shared" si="16"/>
        <v>6.6125503129236796</v>
      </c>
      <c r="H147" s="76">
        <f t="shared" si="24"/>
        <v>1358.4964807566719</v>
      </c>
      <c r="I147" s="76">
        <f t="shared" si="17"/>
        <v>0</v>
      </c>
      <c r="J147" s="76">
        <f t="shared" si="25"/>
        <v>0</v>
      </c>
      <c r="AG147" s="111">
        <f t="shared" si="26"/>
        <v>126</v>
      </c>
      <c r="AH147" s="112">
        <f t="shared" si="18"/>
        <v>48761</v>
      </c>
      <c r="AI147" s="113">
        <f t="shared" si="19"/>
        <v>1276.3466556121116</v>
      </c>
      <c r="AJ147" s="113">
        <f t="shared" si="20"/>
        <v>6.1825878262295957</v>
      </c>
      <c r="AK147" s="113">
        <f t="shared" si="27"/>
        <v>1270.164067785882</v>
      </c>
      <c r="AL147" s="113">
        <f t="shared" si="28"/>
        <v>0</v>
      </c>
    </row>
    <row r="148" spans="2:38" ht="15.75" thickBot="1" x14ac:dyDescent="0.3">
      <c r="B148" s="72" t="str">
        <f t="shared" si="21"/>
        <v/>
      </c>
      <c r="C148" s="72" t="str">
        <f t="shared" si="22"/>
        <v/>
      </c>
      <c r="D148" s="72" t="str">
        <f>IFERROR(IF(J147&lt;=0,"",IF(C148="Yes","",B148-COUNTIF($C$22:C148,"Yes"))),"")</f>
        <v/>
      </c>
      <c r="E148" s="73" t="str">
        <f t="shared" si="15"/>
        <v/>
      </c>
      <c r="F148" s="76" t="str">
        <f t="shared" si="23"/>
        <v/>
      </c>
      <c r="G148" s="76" t="str">
        <f t="shared" si="16"/>
        <v/>
      </c>
      <c r="H148" s="76" t="str">
        <f t="shared" si="24"/>
        <v/>
      </c>
      <c r="I148" s="76" t="str">
        <f t="shared" si="17"/>
        <v/>
      </c>
      <c r="J148" s="76" t="str">
        <f t="shared" si="25"/>
        <v/>
      </c>
      <c r="AG148" s="111" t="str">
        <f t="shared" si="26"/>
        <v/>
      </c>
      <c r="AH148" s="112" t="str">
        <f t="shared" si="18"/>
        <v/>
      </c>
      <c r="AI148" s="113" t="str">
        <f t="shared" si="19"/>
        <v/>
      </c>
      <c r="AJ148" s="113" t="str">
        <f t="shared" si="20"/>
        <v/>
      </c>
      <c r="AK148" s="113" t="str">
        <f t="shared" si="27"/>
        <v/>
      </c>
      <c r="AL148" s="113" t="str">
        <f t="shared" si="28"/>
        <v/>
      </c>
    </row>
    <row r="149" spans="2:38" ht="15.75" thickBot="1" x14ac:dyDescent="0.3">
      <c r="B149" s="72" t="str">
        <f t="shared" si="21"/>
        <v/>
      </c>
      <c r="C149" s="72" t="str">
        <f t="shared" si="22"/>
        <v/>
      </c>
      <c r="D149" s="72" t="str">
        <f>IFERROR(IF(J148&lt;=0,"",IF(C149="Yes","",B149-COUNTIF($C$22:C149,"Yes"))),"")</f>
        <v/>
      </c>
      <c r="E149" s="73" t="str">
        <f t="shared" si="15"/>
        <v/>
      </c>
      <c r="F149" s="76" t="str">
        <f t="shared" si="23"/>
        <v/>
      </c>
      <c r="G149" s="76" t="str">
        <f t="shared" si="16"/>
        <v/>
      </c>
      <c r="H149" s="76" t="str">
        <f t="shared" si="24"/>
        <v/>
      </c>
      <c r="I149" s="76" t="str">
        <f t="shared" si="17"/>
        <v/>
      </c>
      <c r="J149" s="76" t="str">
        <f t="shared" si="25"/>
        <v/>
      </c>
      <c r="AG149" s="111" t="str">
        <f t="shared" si="26"/>
        <v/>
      </c>
      <c r="AH149" s="112" t="str">
        <f t="shared" si="18"/>
        <v/>
      </c>
      <c r="AI149" s="113" t="str">
        <f t="shared" si="19"/>
        <v/>
      </c>
      <c r="AJ149" s="113" t="str">
        <f t="shared" si="20"/>
        <v/>
      </c>
      <c r="AK149" s="113" t="str">
        <f t="shared" si="27"/>
        <v/>
      </c>
      <c r="AL149" s="113" t="str">
        <f t="shared" si="28"/>
        <v/>
      </c>
    </row>
    <row r="150" spans="2:38" ht="15.75" thickBot="1" x14ac:dyDescent="0.3">
      <c r="B150" s="72" t="str">
        <f t="shared" si="21"/>
        <v/>
      </c>
      <c r="C150" s="72" t="str">
        <f t="shared" si="22"/>
        <v/>
      </c>
      <c r="D150" s="72" t="str">
        <f>IFERROR(IF(J149&lt;=0,"",IF(C150="Yes","",B150-COUNTIF($C$22:C150,"Yes"))),"")</f>
        <v/>
      </c>
      <c r="E150" s="73" t="str">
        <f t="shared" ref="E150:E213" si="29">IF($E$9="End of the Period",IF(B150="","",IF(payment_frequency="Bi-weekly",first_payment_date+B150*VLOOKUP(payment_frequency,periodic_table,2,0),IF(payment_frequency="Weekly",first_payment_date+B150*VLOOKUP(payment_frequency,periodic_table,2,0),IF(payment_frequency="Semi-monthly",first_payment_date+B150*VLOOKUP(payment_frequency,periodic_table,2,0),EDATE(first_payment_date,B150*VLOOKUP(payment_frequency,periodic_table,2,0)))))),IF(B150="","",IF(payment_frequency="Bi-weekly",first_payment_date+(B150-1)*VLOOKUP(payment_frequency,periodic_table,2,0),IF(payment_frequency="Weekly",first_payment_date+(B150-1)*VLOOKUP(payment_frequency,periodic_table,2,0),IF(payment_frequency="Semi-monthly",first_payment_date+(B150-1)*VLOOKUP(payment_frequency,periodic_table,2,0),EDATE(first_payment_date,(B150-1)*VLOOKUP(payment_frequency,periodic_table,2,0)))))))</f>
        <v/>
      </c>
      <c r="F150" s="76" t="str">
        <f t="shared" si="23"/>
        <v/>
      </c>
      <c r="G150" s="76" t="str">
        <f t="shared" ref="G150:G213" si="30">IF(AND(Payment_Type=1,B150=1),0,IF(B150="","",IF(C150="Yes",0,J149*Compound_Rate)))</f>
        <v/>
      </c>
      <c r="H150" s="76" t="str">
        <f t="shared" si="24"/>
        <v/>
      </c>
      <c r="I150" s="76" t="str">
        <f t="shared" ref="I150:I213" si="31">IF(B150="","",IF(C150="Yes",J149*Compound_Rate,0))</f>
        <v/>
      </c>
      <c r="J150" s="76" t="str">
        <f t="shared" si="25"/>
        <v/>
      </c>
      <c r="AG150" s="111" t="str">
        <f t="shared" si="26"/>
        <v/>
      </c>
      <c r="AH150" s="112" t="str">
        <f t="shared" ref="AH150:AH213" si="32">IF($E$9="End of the Period",IF(AG150="","",IF(payment_frequency="Bi-weekly",first_payment_date+AG150*VLOOKUP(payment_frequency,periodic_table,2,0),IF(payment_frequency="Weekly",first_payment_date+AG150*VLOOKUP(payment_frequency,periodic_table,2,0),IF(payment_frequency="Semi-monthly",first_payment_date+AG150*VLOOKUP(payment_frequency,periodic_table,2,0),EDATE(first_payment_date,AG150*VLOOKUP(payment_frequency,periodic_table,2,0)))))),IF(AG150="","",IF(payment_frequency="Bi-weekly",first_payment_date+(AG150-1)*VLOOKUP(payment_frequency,periodic_table,2,0),IF(payment_frequency="Weekly",first_payment_date+(AG150-1)*VLOOKUP(payment_frequency,periodic_table,2,0),IF(payment_frequency="Semi-monthly",first_payment_date+(AG150-1)*VLOOKUP(payment_frequency,periodic_table,2,0),EDATE(first_payment_date,(AG150-1)*VLOOKUP(payment_frequency,periodic_table,2,0)))))))</f>
        <v/>
      </c>
      <c r="AI150" s="113" t="str">
        <f t="shared" ref="AI150:AI213" si="33">IF(AG150="","",IF(AL149&lt;payment,AL149*(1+Compound_Rate),payment))</f>
        <v/>
      </c>
      <c r="AJ150" s="113" t="str">
        <f t="shared" ref="AJ150:AJ213" si="34">IF(AND(Payment_Type=1,AG150=1),0,IF(AG150="","",AL149*Compound_Rate))</f>
        <v/>
      </c>
      <c r="AK150" s="113" t="str">
        <f t="shared" si="27"/>
        <v/>
      </c>
      <c r="AL150" s="113" t="str">
        <f t="shared" si="28"/>
        <v/>
      </c>
    </row>
    <row r="151" spans="2:38" ht="15.75" thickBot="1" x14ac:dyDescent="0.3">
      <c r="B151" s="72" t="str">
        <f t="shared" ref="B151:B214" si="35">IFERROR(IF(TRUNC(J150)&lt;=0,"",B150+1),"")</f>
        <v/>
      </c>
      <c r="C151" s="72" t="str">
        <f t="shared" ref="C151:C214" si="36">IF(B151="","",IF(AND(B151&lt;=$E$13,B151&gt;=$E$12),"Yes","No"))</f>
        <v/>
      </c>
      <c r="D151" s="72" t="str">
        <f>IFERROR(IF(J150&lt;=0,"",IF(C151="Yes","",B151-COUNTIF($C$22:C151,"Yes"))),"")</f>
        <v/>
      </c>
      <c r="E151" s="73" t="str">
        <f t="shared" si="29"/>
        <v/>
      </c>
      <c r="F151" s="76" t="str">
        <f t="shared" ref="F151:F214" si="37">IF(B151="","",IF(C151="Yes",0,IF(J150&lt;payment,J150*(1+Compound_Rate),-PMT($J$5,nper-B151+1+$E$14,J150))))</f>
        <v/>
      </c>
      <c r="G151" s="76" t="str">
        <f t="shared" si="30"/>
        <v/>
      </c>
      <c r="H151" s="76" t="str">
        <f t="shared" ref="H151:H214" si="38">IF(B151="","",F151-G151)</f>
        <v/>
      </c>
      <c r="I151" s="76" t="str">
        <f t="shared" si="31"/>
        <v/>
      </c>
      <c r="J151" s="76" t="str">
        <f t="shared" ref="J151:J214" si="39">IFERROR(IF(B151="","",J150-H151+I151),"")</f>
        <v/>
      </c>
      <c r="AG151" s="111" t="str">
        <f t="shared" ref="AG151:AG214" si="40">IFERROR(IF(AL150&lt;=0,"",AG150+1),"")</f>
        <v/>
      </c>
      <c r="AH151" s="112" t="str">
        <f t="shared" si="32"/>
        <v/>
      </c>
      <c r="AI151" s="113" t="str">
        <f t="shared" si="33"/>
        <v/>
      </c>
      <c r="AJ151" s="113" t="str">
        <f t="shared" si="34"/>
        <v/>
      </c>
      <c r="AK151" s="113" t="str">
        <f t="shared" ref="AK151:AK214" si="41">IF(AG151="","",AI151-AJ151)</f>
        <v/>
      </c>
      <c r="AL151" s="113" t="str">
        <f t="shared" ref="AL151:AL214" si="42">IFERROR(IF(AK151&lt;=0,"",AL150-AK151),"")</f>
        <v/>
      </c>
    </row>
    <row r="152" spans="2:38" ht="15.75" thickBot="1" x14ac:dyDescent="0.3">
      <c r="B152" s="72" t="str">
        <f t="shared" si="35"/>
        <v/>
      </c>
      <c r="C152" s="72" t="str">
        <f t="shared" si="36"/>
        <v/>
      </c>
      <c r="D152" s="72" t="str">
        <f>IFERROR(IF(J151&lt;=0,"",IF(C152="Yes","",B152-COUNTIF($C$22:C152,"Yes"))),"")</f>
        <v/>
      </c>
      <c r="E152" s="73" t="str">
        <f t="shared" si="29"/>
        <v/>
      </c>
      <c r="F152" s="76" t="str">
        <f t="shared" si="37"/>
        <v/>
      </c>
      <c r="G152" s="76" t="str">
        <f t="shared" si="30"/>
        <v/>
      </c>
      <c r="H152" s="76" t="str">
        <f t="shared" si="38"/>
        <v/>
      </c>
      <c r="I152" s="76" t="str">
        <f t="shared" si="31"/>
        <v/>
      </c>
      <c r="J152" s="76" t="str">
        <f t="shared" si="39"/>
        <v/>
      </c>
      <c r="AG152" s="111" t="str">
        <f t="shared" si="40"/>
        <v/>
      </c>
      <c r="AH152" s="112" t="str">
        <f t="shared" si="32"/>
        <v/>
      </c>
      <c r="AI152" s="113" t="str">
        <f t="shared" si="33"/>
        <v/>
      </c>
      <c r="AJ152" s="113" t="str">
        <f t="shared" si="34"/>
        <v/>
      </c>
      <c r="AK152" s="113" t="str">
        <f t="shared" si="41"/>
        <v/>
      </c>
      <c r="AL152" s="113" t="str">
        <f t="shared" si="42"/>
        <v/>
      </c>
    </row>
    <row r="153" spans="2:38" ht="15.75" thickBot="1" x14ac:dyDescent="0.3">
      <c r="B153" s="72" t="str">
        <f t="shared" si="35"/>
        <v/>
      </c>
      <c r="C153" s="72" t="str">
        <f t="shared" si="36"/>
        <v/>
      </c>
      <c r="D153" s="72" t="str">
        <f>IFERROR(IF(J152&lt;=0,"",IF(C153="Yes","",B153-COUNTIF($C$22:C153,"Yes"))),"")</f>
        <v/>
      </c>
      <c r="E153" s="73" t="str">
        <f t="shared" si="29"/>
        <v/>
      </c>
      <c r="F153" s="76" t="str">
        <f t="shared" si="37"/>
        <v/>
      </c>
      <c r="G153" s="76" t="str">
        <f t="shared" si="30"/>
        <v/>
      </c>
      <c r="H153" s="76" t="str">
        <f t="shared" si="38"/>
        <v/>
      </c>
      <c r="I153" s="76" t="str">
        <f t="shared" si="31"/>
        <v/>
      </c>
      <c r="J153" s="76" t="str">
        <f t="shared" si="39"/>
        <v/>
      </c>
      <c r="AG153" s="111" t="str">
        <f t="shared" si="40"/>
        <v/>
      </c>
      <c r="AH153" s="112" t="str">
        <f t="shared" si="32"/>
        <v/>
      </c>
      <c r="AI153" s="113" t="str">
        <f t="shared" si="33"/>
        <v/>
      </c>
      <c r="AJ153" s="113" t="str">
        <f t="shared" si="34"/>
        <v/>
      </c>
      <c r="AK153" s="113" t="str">
        <f t="shared" si="41"/>
        <v/>
      </c>
      <c r="AL153" s="113" t="str">
        <f t="shared" si="42"/>
        <v/>
      </c>
    </row>
    <row r="154" spans="2:38" ht="15.75" thickBot="1" x14ac:dyDescent="0.3">
      <c r="B154" s="72" t="str">
        <f t="shared" si="35"/>
        <v/>
      </c>
      <c r="C154" s="72" t="str">
        <f t="shared" si="36"/>
        <v/>
      </c>
      <c r="D154" s="72" t="str">
        <f>IFERROR(IF(J153&lt;=0,"",IF(C154="Yes","",B154-COUNTIF($C$22:C154,"Yes"))),"")</f>
        <v/>
      </c>
      <c r="E154" s="73" t="str">
        <f t="shared" si="29"/>
        <v/>
      </c>
      <c r="F154" s="76" t="str">
        <f t="shared" si="37"/>
        <v/>
      </c>
      <c r="G154" s="76" t="str">
        <f t="shared" si="30"/>
        <v/>
      </c>
      <c r="H154" s="76" t="str">
        <f t="shared" si="38"/>
        <v/>
      </c>
      <c r="I154" s="76" t="str">
        <f t="shared" si="31"/>
        <v/>
      </c>
      <c r="J154" s="76" t="str">
        <f t="shared" si="39"/>
        <v/>
      </c>
      <c r="AG154" s="111" t="str">
        <f t="shared" si="40"/>
        <v/>
      </c>
      <c r="AH154" s="112" t="str">
        <f t="shared" si="32"/>
        <v/>
      </c>
      <c r="AI154" s="113" t="str">
        <f t="shared" si="33"/>
        <v/>
      </c>
      <c r="AJ154" s="113" t="str">
        <f t="shared" si="34"/>
        <v/>
      </c>
      <c r="AK154" s="113" t="str">
        <f t="shared" si="41"/>
        <v/>
      </c>
      <c r="AL154" s="113" t="str">
        <f t="shared" si="42"/>
        <v/>
      </c>
    </row>
    <row r="155" spans="2:38" ht="15.75" thickBot="1" x14ac:dyDescent="0.3">
      <c r="B155" s="72" t="str">
        <f t="shared" si="35"/>
        <v/>
      </c>
      <c r="C155" s="72" t="str">
        <f t="shared" si="36"/>
        <v/>
      </c>
      <c r="D155" s="72" t="str">
        <f>IFERROR(IF(J154&lt;=0,"",IF(C155="Yes","",B155-COUNTIF($C$22:C155,"Yes"))),"")</f>
        <v/>
      </c>
      <c r="E155" s="73" t="str">
        <f t="shared" si="29"/>
        <v/>
      </c>
      <c r="F155" s="76" t="str">
        <f t="shared" si="37"/>
        <v/>
      </c>
      <c r="G155" s="76" t="str">
        <f t="shared" si="30"/>
        <v/>
      </c>
      <c r="H155" s="76" t="str">
        <f t="shared" si="38"/>
        <v/>
      </c>
      <c r="I155" s="76" t="str">
        <f t="shared" si="31"/>
        <v/>
      </c>
      <c r="J155" s="76" t="str">
        <f t="shared" si="39"/>
        <v/>
      </c>
      <c r="AG155" s="111" t="str">
        <f t="shared" si="40"/>
        <v/>
      </c>
      <c r="AH155" s="112" t="str">
        <f t="shared" si="32"/>
        <v/>
      </c>
      <c r="AI155" s="113" t="str">
        <f t="shared" si="33"/>
        <v/>
      </c>
      <c r="AJ155" s="113" t="str">
        <f t="shared" si="34"/>
        <v/>
      </c>
      <c r="AK155" s="113" t="str">
        <f t="shared" si="41"/>
        <v/>
      </c>
      <c r="AL155" s="113" t="str">
        <f t="shared" si="42"/>
        <v/>
      </c>
    </row>
    <row r="156" spans="2:38" ht="15.75" thickBot="1" x14ac:dyDescent="0.3">
      <c r="B156" s="72" t="str">
        <f t="shared" si="35"/>
        <v/>
      </c>
      <c r="C156" s="72" t="str">
        <f t="shared" si="36"/>
        <v/>
      </c>
      <c r="D156" s="72" t="str">
        <f>IFERROR(IF(J155&lt;=0,"",IF(C156="Yes","",B156-COUNTIF($C$22:C156,"Yes"))),"")</f>
        <v/>
      </c>
      <c r="E156" s="73" t="str">
        <f t="shared" si="29"/>
        <v/>
      </c>
      <c r="F156" s="76" t="str">
        <f t="shared" si="37"/>
        <v/>
      </c>
      <c r="G156" s="76" t="str">
        <f t="shared" si="30"/>
        <v/>
      </c>
      <c r="H156" s="76" t="str">
        <f t="shared" si="38"/>
        <v/>
      </c>
      <c r="I156" s="76" t="str">
        <f t="shared" si="31"/>
        <v/>
      </c>
      <c r="J156" s="76" t="str">
        <f t="shared" si="39"/>
        <v/>
      </c>
      <c r="AG156" s="111" t="str">
        <f t="shared" si="40"/>
        <v/>
      </c>
      <c r="AH156" s="112" t="str">
        <f t="shared" si="32"/>
        <v/>
      </c>
      <c r="AI156" s="113" t="str">
        <f t="shared" si="33"/>
        <v/>
      </c>
      <c r="AJ156" s="113" t="str">
        <f t="shared" si="34"/>
        <v/>
      </c>
      <c r="AK156" s="113" t="str">
        <f t="shared" si="41"/>
        <v/>
      </c>
      <c r="AL156" s="113" t="str">
        <f t="shared" si="42"/>
        <v/>
      </c>
    </row>
    <row r="157" spans="2:38" ht="15.75" thickBot="1" x14ac:dyDescent="0.3">
      <c r="B157" s="72" t="str">
        <f t="shared" si="35"/>
        <v/>
      </c>
      <c r="C157" s="72" t="str">
        <f t="shared" si="36"/>
        <v/>
      </c>
      <c r="D157" s="72" t="str">
        <f>IFERROR(IF(J156&lt;=0,"",IF(C157="Yes","",B157-COUNTIF($C$22:C157,"Yes"))),"")</f>
        <v/>
      </c>
      <c r="E157" s="73" t="str">
        <f t="shared" si="29"/>
        <v/>
      </c>
      <c r="F157" s="76" t="str">
        <f t="shared" si="37"/>
        <v/>
      </c>
      <c r="G157" s="76" t="str">
        <f t="shared" si="30"/>
        <v/>
      </c>
      <c r="H157" s="76" t="str">
        <f t="shared" si="38"/>
        <v/>
      </c>
      <c r="I157" s="76" t="str">
        <f t="shared" si="31"/>
        <v/>
      </c>
      <c r="J157" s="76" t="str">
        <f t="shared" si="39"/>
        <v/>
      </c>
      <c r="AG157" s="111" t="str">
        <f t="shared" si="40"/>
        <v/>
      </c>
      <c r="AH157" s="112" t="str">
        <f t="shared" si="32"/>
        <v/>
      </c>
      <c r="AI157" s="113" t="str">
        <f t="shared" si="33"/>
        <v/>
      </c>
      <c r="AJ157" s="113" t="str">
        <f t="shared" si="34"/>
        <v/>
      </c>
      <c r="AK157" s="113" t="str">
        <f t="shared" si="41"/>
        <v/>
      </c>
      <c r="AL157" s="113" t="str">
        <f t="shared" si="42"/>
        <v/>
      </c>
    </row>
    <row r="158" spans="2:38" ht="15.75" thickBot="1" x14ac:dyDescent="0.3">
      <c r="B158" s="72" t="str">
        <f t="shared" si="35"/>
        <v/>
      </c>
      <c r="C158" s="72" t="str">
        <f t="shared" si="36"/>
        <v/>
      </c>
      <c r="D158" s="72" t="str">
        <f>IFERROR(IF(J157&lt;=0,"",IF(C158="Yes","",B158-COUNTIF($C$22:C158,"Yes"))),"")</f>
        <v/>
      </c>
      <c r="E158" s="73" t="str">
        <f t="shared" si="29"/>
        <v/>
      </c>
      <c r="F158" s="76" t="str">
        <f t="shared" si="37"/>
        <v/>
      </c>
      <c r="G158" s="76" t="str">
        <f t="shared" si="30"/>
        <v/>
      </c>
      <c r="H158" s="76" t="str">
        <f t="shared" si="38"/>
        <v/>
      </c>
      <c r="I158" s="76" t="str">
        <f t="shared" si="31"/>
        <v/>
      </c>
      <c r="J158" s="76" t="str">
        <f t="shared" si="39"/>
        <v/>
      </c>
      <c r="AG158" s="111" t="str">
        <f t="shared" si="40"/>
        <v/>
      </c>
      <c r="AH158" s="112" t="str">
        <f t="shared" si="32"/>
        <v/>
      </c>
      <c r="AI158" s="113" t="str">
        <f t="shared" si="33"/>
        <v/>
      </c>
      <c r="AJ158" s="113" t="str">
        <f t="shared" si="34"/>
        <v/>
      </c>
      <c r="AK158" s="113" t="str">
        <f t="shared" si="41"/>
        <v/>
      </c>
      <c r="AL158" s="113" t="str">
        <f t="shared" si="42"/>
        <v/>
      </c>
    </row>
    <row r="159" spans="2:38" ht="15.75" thickBot="1" x14ac:dyDescent="0.3">
      <c r="B159" s="72" t="str">
        <f t="shared" si="35"/>
        <v/>
      </c>
      <c r="C159" s="72" t="str">
        <f t="shared" si="36"/>
        <v/>
      </c>
      <c r="D159" s="72" t="str">
        <f>IFERROR(IF(J158&lt;=0,"",IF(C159="Yes","",B159-COUNTIF($C$22:C159,"Yes"))),"")</f>
        <v/>
      </c>
      <c r="E159" s="73" t="str">
        <f t="shared" si="29"/>
        <v/>
      </c>
      <c r="F159" s="76" t="str">
        <f t="shared" si="37"/>
        <v/>
      </c>
      <c r="G159" s="76" t="str">
        <f t="shared" si="30"/>
        <v/>
      </c>
      <c r="H159" s="76" t="str">
        <f t="shared" si="38"/>
        <v/>
      </c>
      <c r="I159" s="76" t="str">
        <f t="shared" si="31"/>
        <v/>
      </c>
      <c r="J159" s="76" t="str">
        <f t="shared" si="39"/>
        <v/>
      </c>
      <c r="AG159" s="111" t="str">
        <f t="shared" si="40"/>
        <v/>
      </c>
      <c r="AH159" s="112" t="str">
        <f t="shared" si="32"/>
        <v/>
      </c>
      <c r="AI159" s="113" t="str">
        <f t="shared" si="33"/>
        <v/>
      </c>
      <c r="AJ159" s="113" t="str">
        <f t="shared" si="34"/>
        <v/>
      </c>
      <c r="AK159" s="113" t="str">
        <f t="shared" si="41"/>
        <v/>
      </c>
      <c r="AL159" s="113" t="str">
        <f t="shared" si="42"/>
        <v/>
      </c>
    </row>
    <row r="160" spans="2:38" ht="15.75" thickBot="1" x14ac:dyDescent="0.3">
      <c r="B160" s="72" t="str">
        <f t="shared" si="35"/>
        <v/>
      </c>
      <c r="C160" s="72" t="str">
        <f t="shared" si="36"/>
        <v/>
      </c>
      <c r="D160" s="72" t="str">
        <f>IFERROR(IF(J159&lt;=0,"",IF(C160="Yes","",B160-COUNTIF($C$22:C160,"Yes"))),"")</f>
        <v/>
      </c>
      <c r="E160" s="73" t="str">
        <f t="shared" si="29"/>
        <v/>
      </c>
      <c r="F160" s="76" t="str">
        <f t="shared" si="37"/>
        <v/>
      </c>
      <c r="G160" s="76" t="str">
        <f t="shared" si="30"/>
        <v/>
      </c>
      <c r="H160" s="76" t="str">
        <f t="shared" si="38"/>
        <v/>
      </c>
      <c r="I160" s="76" t="str">
        <f t="shared" si="31"/>
        <v/>
      </c>
      <c r="J160" s="76" t="str">
        <f t="shared" si="39"/>
        <v/>
      </c>
      <c r="AG160" s="111" t="str">
        <f t="shared" si="40"/>
        <v/>
      </c>
      <c r="AH160" s="112" t="str">
        <f t="shared" si="32"/>
        <v/>
      </c>
      <c r="AI160" s="113" t="str">
        <f t="shared" si="33"/>
        <v/>
      </c>
      <c r="AJ160" s="113" t="str">
        <f t="shared" si="34"/>
        <v/>
      </c>
      <c r="AK160" s="113" t="str">
        <f t="shared" si="41"/>
        <v/>
      </c>
      <c r="AL160" s="113" t="str">
        <f t="shared" si="42"/>
        <v/>
      </c>
    </row>
    <row r="161" spans="2:38" ht="15.75" thickBot="1" x14ac:dyDescent="0.3">
      <c r="B161" s="72" t="str">
        <f t="shared" si="35"/>
        <v/>
      </c>
      <c r="C161" s="72" t="str">
        <f t="shared" si="36"/>
        <v/>
      </c>
      <c r="D161" s="72" t="str">
        <f>IFERROR(IF(J160&lt;=0,"",IF(C161="Yes","",B161-COUNTIF($C$22:C161,"Yes"))),"")</f>
        <v/>
      </c>
      <c r="E161" s="73" t="str">
        <f t="shared" si="29"/>
        <v/>
      </c>
      <c r="F161" s="76" t="str">
        <f t="shared" si="37"/>
        <v/>
      </c>
      <c r="G161" s="76" t="str">
        <f t="shared" si="30"/>
        <v/>
      </c>
      <c r="H161" s="76" t="str">
        <f t="shared" si="38"/>
        <v/>
      </c>
      <c r="I161" s="76" t="str">
        <f t="shared" si="31"/>
        <v/>
      </c>
      <c r="J161" s="76" t="str">
        <f t="shared" si="39"/>
        <v/>
      </c>
      <c r="AG161" s="111" t="str">
        <f t="shared" si="40"/>
        <v/>
      </c>
      <c r="AH161" s="112" t="str">
        <f t="shared" si="32"/>
        <v/>
      </c>
      <c r="AI161" s="113" t="str">
        <f t="shared" si="33"/>
        <v/>
      </c>
      <c r="AJ161" s="113" t="str">
        <f t="shared" si="34"/>
        <v/>
      </c>
      <c r="AK161" s="113" t="str">
        <f t="shared" si="41"/>
        <v/>
      </c>
      <c r="AL161" s="113" t="str">
        <f t="shared" si="42"/>
        <v/>
      </c>
    </row>
    <row r="162" spans="2:38" ht="15.75" thickBot="1" x14ac:dyDescent="0.3">
      <c r="B162" s="72" t="str">
        <f t="shared" si="35"/>
        <v/>
      </c>
      <c r="C162" s="72" t="str">
        <f t="shared" si="36"/>
        <v/>
      </c>
      <c r="D162" s="72" t="str">
        <f>IFERROR(IF(J161&lt;=0,"",IF(C162="Yes","",B162-COUNTIF($C$22:C162,"Yes"))),"")</f>
        <v/>
      </c>
      <c r="E162" s="73" t="str">
        <f t="shared" si="29"/>
        <v/>
      </c>
      <c r="F162" s="76" t="str">
        <f t="shared" si="37"/>
        <v/>
      </c>
      <c r="G162" s="76" t="str">
        <f t="shared" si="30"/>
        <v/>
      </c>
      <c r="H162" s="76" t="str">
        <f t="shared" si="38"/>
        <v/>
      </c>
      <c r="I162" s="76" t="str">
        <f t="shared" si="31"/>
        <v/>
      </c>
      <c r="J162" s="76" t="str">
        <f t="shared" si="39"/>
        <v/>
      </c>
      <c r="AG162" s="111" t="str">
        <f t="shared" si="40"/>
        <v/>
      </c>
      <c r="AH162" s="112" t="str">
        <f t="shared" si="32"/>
        <v/>
      </c>
      <c r="AI162" s="113" t="str">
        <f t="shared" si="33"/>
        <v/>
      </c>
      <c r="AJ162" s="113" t="str">
        <f t="shared" si="34"/>
        <v/>
      </c>
      <c r="AK162" s="113" t="str">
        <f t="shared" si="41"/>
        <v/>
      </c>
      <c r="AL162" s="113" t="str">
        <f t="shared" si="42"/>
        <v/>
      </c>
    </row>
    <row r="163" spans="2:38" ht="15.75" thickBot="1" x14ac:dyDescent="0.3">
      <c r="B163" s="72" t="str">
        <f t="shared" si="35"/>
        <v/>
      </c>
      <c r="C163" s="72" t="str">
        <f t="shared" si="36"/>
        <v/>
      </c>
      <c r="D163" s="72" t="str">
        <f>IFERROR(IF(J162&lt;=0,"",IF(C163="Yes","",B163-COUNTIF($C$22:C163,"Yes"))),"")</f>
        <v/>
      </c>
      <c r="E163" s="73" t="str">
        <f t="shared" si="29"/>
        <v/>
      </c>
      <c r="F163" s="76" t="str">
        <f t="shared" si="37"/>
        <v/>
      </c>
      <c r="G163" s="76" t="str">
        <f t="shared" si="30"/>
        <v/>
      </c>
      <c r="H163" s="76" t="str">
        <f t="shared" si="38"/>
        <v/>
      </c>
      <c r="I163" s="76" t="str">
        <f t="shared" si="31"/>
        <v/>
      </c>
      <c r="J163" s="76" t="str">
        <f t="shared" si="39"/>
        <v/>
      </c>
      <c r="AG163" s="111" t="str">
        <f t="shared" si="40"/>
        <v/>
      </c>
      <c r="AH163" s="112" t="str">
        <f t="shared" si="32"/>
        <v/>
      </c>
      <c r="AI163" s="113" t="str">
        <f t="shared" si="33"/>
        <v/>
      </c>
      <c r="AJ163" s="113" t="str">
        <f t="shared" si="34"/>
        <v/>
      </c>
      <c r="AK163" s="113" t="str">
        <f t="shared" si="41"/>
        <v/>
      </c>
      <c r="AL163" s="113" t="str">
        <f t="shared" si="42"/>
        <v/>
      </c>
    </row>
    <row r="164" spans="2:38" ht="15.75" thickBot="1" x14ac:dyDescent="0.3">
      <c r="B164" s="72" t="str">
        <f t="shared" si="35"/>
        <v/>
      </c>
      <c r="C164" s="72" t="str">
        <f t="shared" si="36"/>
        <v/>
      </c>
      <c r="D164" s="72" t="str">
        <f>IFERROR(IF(J163&lt;=0,"",IF(C164="Yes","",B164-COUNTIF($C$22:C164,"Yes"))),"")</f>
        <v/>
      </c>
      <c r="E164" s="73" t="str">
        <f t="shared" si="29"/>
        <v/>
      </c>
      <c r="F164" s="76" t="str">
        <f t="shared" si="37"/>
        <v/>
      </c>
      <c r="G164" s="76" t="str">
        <f t="shared" si="30"/>
        <v/>
      </c>
      <c r="H164" s="76" t="str">
        <f t="shared" si="38"/>
        <v/>
      </c>
      <c r="I164" s="76" t="str">
        <f t="shared" si="31"/>
        <v/>
      </c>
      <c r="J164" s="76" t="str">
        <f t="shared" si="39"/>
        <v/>
      </c>
      <c r="AG164" s="111" t="str">
        <f t="shared" si="40"/>
        <v/>
      </c>
      <c r="AH164" s="112" t="str">
        <f t="shared" si="32"/>
        <v/>
      </c>
      <c r="AI164" s="113" t="str">
        <f t="shared" si="33"/>
        <v/>
      </c>
      <c r="AJ164" s="113" t="str">
        <f t="shared" si="34"/>
        <v/>
      </c>
      <c r="AK164" s="113" t="str">
        <f t="shared" si="41"/>
        <v/>
      </c>
      <c r="AL164" s="113" t="str">
        <f t="shared" si="42"/>
        <v/>
      </c>
    </row>
    <row r="165" spans="2:38" ht="15.75" thickBot="1" x14ac:dyDescent="0.3">
      <c r="B165" s="72" t="str">
        <f t="shared" si="35"/>
        <v/>
      </c>
      <c r="C165" s="72" t="str">
        <f t="shared" si="36"/>
        <v/>
      </c>
      <c r="D165" s="72" t="str">
        <f>IFERROR(IF(J164&lt;=0,"",IF(C165="Yes","",B165-COUNTIF($C$22:C165,"Yes"))),"")</f>
        <v/>
      </c>
      <c r="E165" s="73" t="str">
        <f t="shared" si="29"/>
        <v/>
      </c>
      <c r="F165" s="76" t="str">
        <f t="shared" si="37"/>
        <v/>
      </c>
      <c r="G165" s="76" t="str">
        <f t="shared" si="30"/>
        <v/>
      </c>
      <c r="H165" s="76" t="str">
        <f t="shared" si="38"/>
        <v/>
      </c>
      <c r="I165" s="76" t="str">
        <f t="shared" si="31"/>
        <v/>
      </c>
      <c r="J165" s="76" t="str">
        <f t="shared" si="39"/>
        <v/>
      </c>
      <c r="AG165" s="111" t="str">
        <f t="shared" si="40"/>
        <v/>
      </c>
      <c r="AH165" s="112" t="str">
        <f t="shared" si="32"/>
        <v/>
      </c>
      <c r="AI165" s="113" t="str">
        <f t="shared" si="33"/>
        <v/>
      </c>
      <c r="AJ165" s="113" t="str">
        <f t="shared" si="34"/>
        <v/>
      </c>
      <c r="AK165" s="113" t="str">
        <f t="shared" si="41"/>
        <v/>
      </c>
      <c r="AL165" s="113" t="str">
        <f t="shared" si="42"/>
        <v/>
      </c>
    </row>
    <row r="166" spans="2:38" ht="15.75" thickBot="1" x14ac:dyDescent="0.3">
      <c r="B166" s="72" t="str">
        <f t="shared" si="35"/>
        <v/>
      </c>
      <c r="C166" s="72" t="str">
        <f t="shared" si="36"/>
        <v/>
      </c>
      <c r="D166" s="72" t="str">
        <f>IFERROR(IF(J165&lt;=0,"",IF(C166="Yes","",B166-COUNTIF($C$22:C166,"Yes"))),"")</f>
        <v/>
      </c>
      <c r="E166" s="73" t="str">
        <f t="shared" si="29"/>
        <v/>
      </c>
      <c r="F166" s="76" t="str">
        <f t="shared" si="37"/>
        <v/>
      </c>
      <c r="G166" s="76" t="str">
        <f t="shared" si="30"/>
        <v/>
      </c>
      <c r="H166" s="76" t="str">
        <f t="shared" si="38"/>
        <v/>
      </c>
      <c r="I166" s="76" t="str">
        <f t="shared" si="31"/>
        <v/>
      </c>
      <c r="J166" s="76" t="str">
        <f t="shared" si="39"/>
        <v/>
      </c>
      <c r="AG166" s="111" t="str">
        <f t="shared" si="40"/>
        <v/>
      </c>
      <c r="AH166" s="112" t="str">
        <f t="shared" si="32"/>
        <v/>
      </c>
      <c r="AI166" s="113" t="str">
        <f t="shared" si="33"/>
        <v/>
      </c>
      <c r="AJ166" s="113" t="str">
        <f t="shared" si="34"/>
        <v/>
      </c>
      <c r="AK166" s="113" t="str">
        <f t="shared" si="41"/>
        <v/>
      </c>
      <c r="AL166" s="113" t="str">
        <f t="shared" si="42"/>
        <v/>
      </c>
    </row>
    <row r="167" spans="2:38" ht="15.75" thickBot="1" x14ac:dyDescent="0.3">
      <c r="B167" s="72" t="str">
        <f t="shared" si="35"/>
        <v/>
      </c>
      <c r="C167" s="72" t="str">
        <f t="shared" si="36"/>
        <v/>
      </c>
      <c r="D167" s="72" t="str">
        <f>IFERROR(IF(J166&lt;=0,"",IF(C167="Yes","",B167-COUNTIF($C$22:C167,"Yes"))),"")</f>
        <v/>
      </c>
      <c r="E167" s="73" t="str">
        <f t="shared" si="29"/>
        <v/>
      </c>
      <c r="F167" s="76" t="str">
        <f t="shared" si="37"/>
        <v/>
      </c>
      <c r="G167" s="76" t="str">
        <f t="shared" si="30"/>
        <v/>
      </c>
      <c r="H167" s="76" t="str">
        <f t="shared" si="38"/>
        <v/>
      </c>
      <c r="I167" s="76" t="str">
        <f t="shared" si="31"/>
        <v/>
      </c>
      <c r="J167" s="76" t="str">
        <f t="shared" si="39"/>
        <v/>
      </c>
      <c r="AG167" s="111" t="str">
        <f t="shared" si="40"/>
        <v/>
      </c>
      <c r="AH167" s="112" t="str">
        <f t="shared" si="32"/>
        <v/>
      </c>
      <c r="AI167" s="113" t="str">
        <f t="shared" si="33"/>
        <v/>
      </c>
      <c r="AJ167" s="113" t="str">
        <f t="shared" si="34"/>
        <v/>
      </c>
      <c r="AK167" s="113" t="str">
        <f t="shared" si="41"/>
        <v/>
      </c>
      <c r="AL167" s="113" t="str">
        <f t="shared" si="42"/>
        <v/>
      </c>
    </row>
    <row r="168" spans="2:38" ht="15.75" thickBot="1" x14ac:dyDescent="0.3">
      <c r="B168" s="72" t="str">
        <f t="shared" si="35"/>
        <v/>
      </c>
      <c r="C168" s="72" t="str">
        <f t="shared" si="36"/>
        <v/>
      </c>
      <c r="D168" s="72" t="str">
        <f>IFERROR(IF(J167&lt;=0,"",IF(C168="Yes","",B168-COUNTIF($C$22:C168,"Yes"))),"")</f>
        <v/>
      </c>
      <c r="E168" s="73" t="str">
        <f t="shared" si="29"/>
        <v/>
      </c>
      <c r="F168" s="76" t="str">
        <f t="shared" si="37"/>
        <v/>
      </c>
      <c r="G168" s="76" t="str">
        <f t="shared" si="30"/>
        <v/>
      </c>
      <c r="H168" s="76" t="str">
        <f t="shared" si="38"/>
        <v/>
      </c>
      <c r="I168" s="76" t="str">
        <f t="shared" si="31"/>
        <v/>
      </c>
      <c r="J168" s="76" t="str">
        <f t="shared" si="39"/>
        <v/>
      </c>
      <c r="AG168" s="111" t="str">
        <f t="shared" si="40"/>
        <v/>
      </c>
      <c r="AH168" s="112" t="str">
        <f t="shared" si="32"/>
        <v/>
      </c>
      <c r="AI168" s="113" t="str">
        <f t="shared" si="33"/>
        <v/>
      </c>
      <c r="AJ168" s="113" t="str">
        <f t="shared" si="34"/>
        <v/>
      </c>
      <c r="AK168" s="113" t="str">
        <f t="shared" si="41"/>
        <v/>
      </c>
      <c r="AL168" s="113" t="str">
        <f t="shared" si="42"/>
        <v/>
      </c>
    </row>
    <row r="169" spans="2:38" ht="15.75" thickBot="1" x14ac:dyDescent="0.3">
      <c r="B169" s="72" t="str">
        <f t="shared" si="35"/>
        <v/>
      </c>
      <c r="C169" s="72" t="str">
        <f t="shared" si="36"/>
        <v/>
      </c>
      <c r="D169" s="72" t="str">
        <f>IFERROR(IF(J168&lt;=0,"",IF(C169="Yes","",B169-COUNTIF($C$22:C169,"Yes"))),"")</f>
        <v/>
      </c>
      <c r="E169" s="73" t="str">
        <f t="shared" si="29"/>
        <v/>
      </c>
      <c r="F169" s="76" t="str">
        <f t="shared" si="37"/>
        <v/>
      </c>
      <c r="G169" s="76" t="str">
        <f t="shared" si="30"/>
        <v/>
      </c>
      <c r="H169" s="76" t="str">
        <f t="shared" si="38"/>
        <v/>
      </c>
      <c r="I169" s="76" t="str">
        <f t="shared" si="31"/>
        <v/>
      </c>
      <c r="J169" s="76" t="str">
        <f t="shared" si="39"/>
        <v/>
      </c>
      <c r="AG169" s="111" t="str">
        <f t="shared" si="40"/>
        <v/>
      </c>
      <c r="AH169" s="112" t="str">
        <f t="shared" si="32"/>
        <v/>
      </c>
      <c r="AI169" s="113" t="str">
        <f t="shared" si="33"/>
        <v/>
      </c>
      <c r="AJ169" s="113" t="str">
        <f t="shared" si="34"/>
        <v/>
      </c>
      <c r="AK169" s="113" t="str">
        <f t="shared" si="41"/>
        <v/>
      </c>
      <c r="AL169" s="113" t="str">
        <f t="shared" si="42"/>
        <v/>
      </c>
    </row>
    <row r="170" spans="2:38" ht="15.75" thickBot="1" x14ac:dyDescent="0.3">
      <c r="B170" s="72" t="str">
        <f t="shared" si="35"/>
        <v/>
      </c>
      <c r="C170" s="72" t="str">
        <f t="shared" si="36"/>
        <v/>
      </c>
      <c r="D170" s="72" t="str">
        <f>IFERROR(IF(J169&lt;=0,"",IF(C170="Yes","",B170-COUNTIF($C$22:C170,"Yes"))),"")</f>
        <v/>
      </c>
      <c r="E170" s="73" t="str">
        <f t="shared" si="29"/>
        <v/>
      </c>
      <c r="F170" s="76" t="str">
        <f t="shared" si="37"/>
        <v/>
      </c>
      <c r="G170" s="76" t="str">
        <f t="shared" si="30"/>
        <v/>
      </c>
      <c r="H170" s="76" t="str">
        <f t="shared" si="38"/>
        <v/>
      </c>
      <c r="I170" s="76" t="str">
        <f t="shared" si="31"/>
        <v/>
      </c>
      <c r="J170" s="76" t="str">
        <f t="shared" si="39"/>
        <v/>
      </c>
      <c r="AG170" s="111" t="str">
        <f t="shared" si="40"/>
        <v/>
      </c>
      <c r="AH170" s="112" t="str">
        <f t="shared" si="32"/>
        <v/>
      </c>
      <c r="AI170" s="113" t="str">
        <f t="shared" si="33"/>
        <v/>
      </c>
      <c r="AJ170" s="113" t="str">
        <f t="shared" si="34"/>
        <v/>
      </c>
      <c r="AK170" s="113" t="str">
        <f t="shared" si="41"/>
        <v/>
      </c>
      <c r="AL170" s="113" t="str">
        <f t="shared" si="42"/>
        <v/>
      </c>
    </row>
    <row r="171" spans="2:38" ht="15.75" thickBot="1" x14ac:dyDescent="0.3">
      <c r="B171" s="72" t="str">
        <f t="shared" si="35"/>
        <v/>
      </c>
      <c r="C171" s="72" t="str">
        <f t="shared" si="36"/>
        <v/>
      </c>
      <c r="D171" s="72" t="str">
        <f>IFERROR(IF(J170&lt;=0,"",IF(C171="Yes","",B171-COUNTIF($C$22:C171,"Yes"))),"")</f>
        <v/>
      </c>
      <c r="E171" s="73" t="str">
        <f t="shared" si="29"/>
        <v/>
      </c>
      <c r="F171" s="76" t="str">
        <f t="shared" si="37"/>
        <v/>
      </c>
      <c r="G171" s="76" t="str">
        <f t="shared" si="30"/>
        <v/>
      </c>
      <c r="H171" s="76" t="str">
        <f t="shared" si="38"/>
        <v/>
      </c>
      <c r="I171" s="76" t="str">
        <f t="shared" si="31"/>
        <v/>
      </c>
      <c r="J171" s="76" t="str">
        <f t="shared" si="39"/>
        <v/>
      </c>
      <c r="AG171" s="111" t="str">
        <f t="shared" si="40"/>
        <v/>
      </c>
      <c r="AH171" s="112" t="str">
        <f t="shared" si="32"/>
        <v/>
      </c>
      <c r="AI171" s="113" t="str">
        <f t="shared" si="33"/>
        <v/>
      </c>
      <c r="AJ171" s="113" t="str">
        <f t="shared" si="34"/>
        <v/>
      </c>
      <c r="AK171" s="113" t="str">
        <f t="shared" si="41"/>
        <v/>
      </c>
      <c r="AL171" s="113" t="str">
        <f t="shared" si="42"/>
        <v/>
      </c>
    </row>
    <row r="172" spans="2:38" ht="15.75" thickBot="1" x14ac:dyDescent="0.3">
      <c r="B172" s="72" t="str">
        <f t="shared" si="35"/>
        <v/>
      </c>
      <c r="C172" s="72" t="str">
        <f t="shared" si="36"/>
        <v/>
      </c>
      <c r="D172" s="72" t="str">
        <f>IFERROR(IF(J171&lt;=0,"",IF(C172="Yes","",B172-COUNTIF($C$22:C172,"Yes"))),"")</f>
        <v/>
      </c>
      <c r="E172" s="73" t="str">
        <f t="shared" si="29"/>
        <v/>
      </c>
      <c r="F172" s="76" t="str">
        <f t="shared" si="37"/>
        <v/>
      </c>
      <c r="G172" s="76" t="str">
        <f t="shared" si="30"/>
        <v/>
      </c>
      <c r="H172" s="76" t="str">
        <f t="shared" si="38"/>
        <v/>
      </c>
      <c r="I172" s="76" t="str">
        <f t="shared" si="31"/>
        <v/>
      </c>
      <c r="J172" s="76" t="str">
        <f t="shared" si="39"/>
        <v/>
      </c>
      <c r="AG172" s="111" t="str">
        <f t="shared" si="40"/>
        <v/>
      </c>
      <c r="AH172" s="112" t="str">
        <f t="shared" si="32"/>
        <v/>
      </c>
      <c r="AI172" s="113" t="str">
        <f t="shared" si="33"/>
        <v/>
      </c>
      <c r="AJ172" s="113" t="str">
        <f t="shared" si="34"/>
        <v/>
      </c>
      <c r="AK172" s="113" t="str">
        <f t="shared" si="41"/>
        <v/>
      </c>
      <c r="AL172" s="113" t="str">
        <f t="shared" si="42"/>
        <v/>
      </c>
    </row>
    <row r="173" spans="2:38" ht="15.75" thickBot="1" x14ac:dyDescent="0.3">
      <c r="B173" s="72" t="str">
        <f t="shared" si="35"/>
        <v/>
      </c>
      <c r="C173" s="72" t="str">
        <f t="shared" si="36"/>
        <v/>
      </c>
      <c r="D173" s="72" t="str">
        <f>IFERROR(IF(J172&lt;=0,"",IF(C173="Yes","",B173-COUNTIF($C$22:C173,"Yes"))),"")</f>
        <v/>
      </c>
      <c r="E173" s="73" t="str">
        <f t="shared" si="29"/>
        <v/>
      </c>
      <c r="F173" s="76" t="str">
        <f t="shared" si="37"/>
        <v/>
      </c>
      <c r="G173" s="76" t="str">
        <f t="shared" si="30"/>
        <v/>
      </c>
      <c r="H173" s="76" t="str">
        <f t="shared" si="38"/>
        <v/>
      </c>
      <c r="I173" s="76" t="str">
        <f t="shared" si="31"/>
        <v/>
      </c>
      <c r="J173" s="76" t="str">
        <f t="shared" si="39"/>
        <v/>
      </c>
      <c r="AG173" s="111" t="str">
        <f t="shared" si="40"/>
        <v/>
      </c>
      <c r="AH173" s="112" t="str">
        <f t="shared" si="32"/>
        <v/>
      </c>
      <c r="AI173" s="113" t="str">
        <f t="shared" si="33"/>
        <v/>
      </c>
      <c r="AJ173" s="113" t="str">
        <f t="shared" si="34"/>
        <v/>
      </c>
      <c r="AK173" s="113" t="str">
        <f t="shared" si="41"/>
        <v/>
      </c>
      <c r="AL173" s="113" t="str">
        <f t="shared" si="42"/>
        <v/>
      </c>
    </row>
    <row r="174" spans="2:38" ht="15.75" thickBot="1" x14ac:dyDescent="0.3">
      <c r="B174" s="72" t="str">
        <f t="shared" si="35"/>
        <v/>
      </c>
      <c r="C174" s="72" t="str">
        <f t="shared" si="36"/>
        <v/>
      </c>
      <c r="D174" s="72" t="str">
        <f>IFERROR(IF(J173&lt;=0,"",IF(C174="Yes","",B174-COUNTIF($C$22:C174,"Yes"))),"")</f>
        <v/>
      </c>
      <c r="E174" s="73" t="str">
        <f t="shared" si="29"/>
        <v/>
      </c>
      <c r="F174" s="76" t="str">
        <f t="shared" si="37"/>
        <v/>
      </c>
      <c r="G174" s="76" t="str">
        <f t="shared" si="30"/>
        <v/>
      </c>
      <c r="H174" s="76" t="str">
        <f t="shared" si="38"/>
        <v/>
      </c>
      <c r="I174" s="76" t="str">
        <f t="shared" si="31"/>
        <v/>
      </c>
      <c r="J174" s="76" t="str">
        <f t="shared" si="39"/>
        <v/>
      </c>
      <c r="AG174" s="111" t="str">
        <f t="shared" si="40"/>
        <v/>
      </c>
      <c r="AH174" s="112" t="str">
        <f t="shared" si="32"/>
        <v/>
      </c>
      <c r="AI174" s="113" t="str">
        <f t="shared" si="33"/>
        <v/>
      </c>
      <c r="AJ174" s="113" t="str">
        <f t="shared" si="34"/>
        <v/>
      </c>
      <c r="AK174" s="113" t="str">
        <f t="shared" si="41"/>
        <v/>
      </c>
      <c r="AL174" s="113" t="str">
        <f t="shared" si="42"/>
        <v/>
      </c>
    </row>
    <row r="175" spans="2:38" ht="15.75" thickBot="1" x14ac:dyDescent="0.3">
      <c r="B175" s="72" t="str">
        <f t="shared" si="35"/>
        <v/>
      </c>
      <c r="C175" s="72" t="str">
        <f t="shared" si="36"/>
        <v/>
      </c>
      <c r="D175" s="72" t="str">
        <f>IFERROR(IF(J174&lt;=0,"",IF(C175="Yes","",B175-COUNTIF($C$22:C175,"Yes"))),"")</f>
        <v/>
      </c>
      <c r="E175" s="73" t="str">
        <f t="shared" si="29"/>
        <v/>
      </c>
      <c r="F175" s="76" t="str">
        <f t="shared" si="37"/>
        <v/>
      </c>
      <c r="G175" s="76" t="str">
        <f t="shared" si="30"/>
        <v/>
      </c>
      <c r="H175" s="76" t="str">
        <f t="shared" si="38"/>
        <v/>
      </c>
      <c r="I175" s="76" t="str">
        <f t="shared" si="31"/>
        <v/>
      </c>
      <c r="J175" s="76" t="str">
        <f t="shared" si="39"/>
        <v/>
      </c>
      <c r="AG175" s="111" t="str">
        <f t="shared" si="40"/>
        <v/>
      </c>
      <c r="AH175" s="112" t="str">
        <f t="shared" si="32"/>
        <v/>
      </c>
      <c r="AI175" s="113" t="str">
        <f t="shared" si="33"/>
        <v/>
      </c>
      <c r="AJ175" s="113" t="str">
        <f t="shared" si="34"/>
        <v/>
      </c>
      <c r="AK175" s="113" t="str">
        <f t="shared" si="41"/>
        <v/>
      </c>
      <c r="AL175" s="113" t="str">
        <f t="shared" si="42"/>
        <v/>
      </c>
    </row>
    <row r="176" spans="2:38" ht="15.75" thickBot="1" x14ac:dyDescent="0.3">
      <c r="B176" s="72" t="str">
        <f t="shared" si="35"/>
        <v/>
      </c>
      <c r="C176" s="72" t="str">
        <f t="shared" si="36"/>
        <v/>
      </c>
      <c r="D176" s="72" t="str">
        <f>IFERROR(IF(J175&lt;=0,"",IF(C176="Yes","",B176-COUNTIF($C$22:C176,"Yes"))),"")</f>
        <v/>
      </c>
      <c r="E176" s="73" t="str">
        <f t="shared" si="29"/>
        <v/>
      </c>
      <c r="F176" s="76" t="str">
        <f t="shared" si="37"/>
        <v/>
      </c>
      <c r="G176" s="76" t="str">
        <f t="shared" si="30"/>
        <v/>
      </c>
      <c r="H176" s="76" t="str">
        <f t="shared" si="38"/>
        <v/>
      </c>
      <c r="I176" s="76" t="str">
        <f t="shared" si="31"/>
        <v/>
      </c>
      <c r="J176" s="76" t="str">
        <f t="shared" si="39"/>
        <v/>
      </c>
      <c r="AG176" s="111" t="str">
        <f t="shared" si="40"/>
        <v/>
      </c>
      <c r="AH176" s="112" t="str">
        <f t="shared" si="32"/>
        <v/>
      </c>
      <c r="AI176" s="113" t="str">
        <f t="shared" si="33"/>
        <v/>
      </c>
      <c r="AJ176" s="113" t="str">
        <f t="shared" si="34"/>
        <v/>
      </c>
      <c r="AK176" s="113" t="str">
        <f t="shared" si="41"/>
        <v/>
      </c>
      <c r="AL176" s="113" t="str">
        <f t="shared" si="42"/>
        <v/>
      </c>
    </row>
    <row r="177" spans="2:38" ht="15.75" thickBot="1" x14ac:dyDescent="0.3">
      <c r="B177" s="72" t="str">
        <f t="shared" si="35"/>
        <v/>
      </c>
      <c r="C177" s="72" t="str">
        <f t="shared" si="36"/>
        <v/>
      </c>
      <c r="D177" s="72" t="str">
        <f>IFERROR(IF(J176&lt;=0,"",IF(C177="Yes","",B177-COUNTIF($C$22:C177,"Yes"))),"")</f>
        <v/>
      </c>
      <c r="E177" s="73" t="str">
        <f t="shared" si="29"/>
        <v/>
      </c>
      <c r="F177" s="76" t="str">
        <f t="shared" si="37"/>
        <v/>
      </c>
      <c r="G177" s="76" t="str">
        <f t="shared" si="30"/>
        <v/>
      </c>
      <c r="H177" s="76" t="str">
        <f t="shared" si="38"/>
        <v/>
      </c>
      <c r="I177" s="76" t="str">
        <f t="shared" si="31"/>
        <v/>
      </c>
      <c r="J177" s="76" t="str">
        <f t="shared" si="39"/>
        <v/>
      </c>
      <c r="AG177" s="111" t="str">
        <f t="shared" si="40"/>
        <v/>
      </c>
      <c r="AH177" s="112" t="str">
        <f t="shared" si="32"/>
        <v/>
      </c>
      <c r="AI177" s="113" t="str">
        <f t="shared" si="33"/>
        <v/>
      </c>
      <c r="AJ177" s="113" t="str">
        <f t="shared" si="34"/>
        <v/>
      </c>
      <c r="AK177" s="113" t="str">
        <f t="shared" si="41"/>
        <v/>
      </c>
      <c r="AL177" s="113" t="str">
        <f t="shared" si="42"/>
        <v/>
      </c>
    </row>
    <row r="178" spans="2:38" ht="15.75" thickBot="1" x14ac:dyDescent="0.3">
      <c r="B178" s="72" t="str">
        <f t="shared" si="35"/>
        <v/>
      </c>
      <c r="C178" s="72" t="str">
        <f t="shared" si="36"/>
        <v/>
      </c>
      <c r="D178" s="72" t="str">
        <f>IFERROR(IF(J177&lt;=0,"",IF(C178="Yes","",B178-COUNTIF($C$22:C178,"Yes"))),"")</f>
        <v/>
      </c>
      <c r="E178" s="73" t="str">
        <f t="shared" si="29"/>
        <v/>
      </c>
      <c r="F178" s="76" t="str">
        <f t="shared" si="37"/>
        <v/>
      </c>
      <c r="G178" s="76" t="str">
        <f t="shared" si="30"/>
        <v/>
      </c>
      <c r="H178" s="76" t="str">
        <f t="shared" si="38"/>
        <v/>
      </c>
      <c r="I178" s="76" t="str">
        <f t="shared" si="31"/>
        <v/>
      </c>
      <c r="J178" s="76" t="str">
        <f t="shared" si="39"/>
        <v/>
      </c>
      <c r="AG178" s="111" t="str">
        <f t="shared" si="40"/>
        <v/>
      </c>
      <c r="AH178" s="112" t="str">
        <f t="shared" si="32"/>
        <v/>
      </c>
      <c r="AI178" s="113" t="str">
        <f t="shared" si="33"/>
        <v/>
      </c>
      <c r="AJ178" s="113" t="str">
        <f t="shared" si="34"/>
        <v/>
      </c>
      <c r="AK178" s="113" t="str">
        <f t="shared" si="41"/>
        <v/>
      </c>
      <c r="AL178" s="113" t="str">
        <f t="shared" si="42"/>
        <v/>
      </c>
    </row>
    <row r="179" spans="2:38" ht="15.75" thickBot="1" x14ac:dyDescent="0.3">
      <c r="B179" s="72" t="str">
        <f t="shared" si="35"/>
        <v/>
      </c>
      <c r="C179" s="72" t="str">
        <f t="shared" si="36"/>
        <v/>
      </c>
      <c r="D179" s="72" t="str">
        <f>IFERROR(IF(J178&lt;=0,"",IF(C179="Yes","",B179-COUNTIF($C$22:C179,"Yes"))),"")</f>
        <v/>
      </c>
      <c r="E179" s="73" t="str">
        <f t="shared" si="29"/>
        <v/>
      </c>
      <c r="F179" s="76" t="str">
        <f t="shared" si="37"/>
        <v/>
      </c>
      <c r="G179" s="76" t="str">
        <f t="shared" si="30"/>
        <v/>
      </c>
      <c r="H179" s="76" t="str">
        <f t="shared" si="38"/>
        <v/>
      </c>
      <c r="I179" s="76" t="str">
        <f t="shared" si="31"/>
        <v/>
      </c>
      <c r="J179" s="76" t="str">
        <f t="shared" si="39"/>
        <v/>
      </c>
      <c r="AG179" s="111" t="str">
        <f t="shared" si="40"/>
        <v/>
      </c>
      <c r="AH179" s="112" t="str">
        <f t="shared" si="32"/>
        <v/>
      </c>
      <c r="AI179" s="113" t="str">
        <f t="shared" si="33"/>
        <v/>
      </c>
      <c r="AJ179" s="113" t="str">
        <f t="shared" si="34"/>
        <v/>
      </c>
      <c r="AK179" s="113" t="str">
        <f t="shared" si="41"/>
        <v/>
      </c>
      <c r="AL179" s="113" t="str">
        <f t="shared" si="42"/>
        <v/>
      </c>
    </row>
    <row r="180" spans="2:38" ht="15.75" thickBot="1" x14ac:dyDescent="0.3">
      <c r="B180" s="72" t="str">
        <f t="shared" si="35"/>
        <v/>
      </c>
      <c r="C180" s="72" t="str">
        <f t="shared" si="36"/>
        <v/>
      </c>
      <c r="D180" s="72" t="str">
        <f>IFERROR(IF(J179&lt;=0,"",IF(C180="Yes","",B180-COUNTIF($C$22:C180,"Yes"))),"")</f>
        <v/>
      </c>
      <c r="E180" s="73" t="str">
        <f t="shared" si="29"/>
        <v/>
      </c>
      <c r="F180" s="76" t="str">
        <f t="shared" si="37"/>
        <v/>
      </c>
      <c r="G180" s="76" t="str">
        <f t="shared" si="30"/>
        <v/>
      </c>
      <c r="H180" s="76" t="str">
        <f t="shared" si="38"/>
        <v/>
      </c>
      <c r="I180" s="76" t="str">
        <f t="shared" si="31"/>
        <v/>
      </c>
      <c r="J180" s="76" t="str">
        <f t="shared" si="39"/>
        <v/>
      </c>
      <c r="AG180" s="111" t="str">
        <f t="shared" si="40"/>
        <v/>
      </c>
      <c r="AH180" s="112" t="str">
        <f t="shared" si="32"/>
        <v/>
      </c>
      <c r="AI180" s="113" t="str">
        <f t="shared" si="33"/>
        <v/>
      </c>
      <c r="AJ180" s="113" t="str">
        <f t="shared" si="34"/>
        <v/>
      </c>
      <c r="AK180" s="113" t="str">
        <f t="shared" si="41"/>
        <v/>
      </c>
      <c r="AL180" s="113" t="str">
        <f t="shared" si="42"/>
        <v/>
      </c>
    </row>
    <row r="181" spans="2:38" ht="15.75" thickBot="1" x14ac:dyDescent="0.3">
      <c r="B181" s="72" t="str">
        <f t="shared" si="35"/>
        <v/>
      </c>
      <c r="C181" s="72" t="str">
        <f t="shared" si="36"/>
        <v/>
      </c>
      <c r="D181" s="72" t="str">
        <f>IFERROR(IF(J180&lt;=0,"",IF(C181="Yes","",B181-COUNTIF($C$22:C181,"Yes"))),"")</f>
        <v/>
      </c>
      <c r="E181" s="73" t="str">
        <f t="shared" si="29"/>
        <v/>
      </c>
      <c r="F181" s="76" t="str">
        <f t="shared" si="37"/>
        <v/>
      </c>
      <c r="G181" s="76" t="str">
        <f t="shared" si="30"/>
        <v/>
      </c>
      <c r="H181" s="76" t="str">
        <f t="shared" si="38"/>
        <v/>
      </c>
      <c r="I181" s="76" t="str">
        <f t="shared" si="31"/>
        <v/>
      </c>
      <c r="J181" s="76" t="str">
        <f t="shared" si="39"/>
        <v/>
      </c>
      <c r="AG181" s="111" t="str">
        <f t="shared" si="40"/>
        <v/>
      </c>
      <c r="AH181" s="112" t="str">
        <f t="shared" si="32"/>
        <v/>
      </c>
      <c r="AI181" s="113" t="str">
        <f t="shared" si="33"/>
        <v/>
      </c>
      <c r="AJ181" s="113" t="str">
        <f t="shared" si="34"/>
        <v/>
      </c>
      <c r="AK181" s="113" t="str">
        <f t="shared" si="41"/>
        <v/>
      </c>
      <c r="AL181" s="113" t="str">
        <f t="shared" si="42"/>
        <v/>
      </c>
    </row>
    <row r="182" spans="2:38" ht="15.75" thickBot="1" x14ac:dyDescent="0.3">
      <c r="B182" s="72" t="str">
        <f t="shared" si="35"/>
        <v/>
      </c>
      <c r="C182" s="72" t="str">
        <f t="shared" si="36"/>
        <v/>
      </c>
      <c r="D182" s="72" t="str">
        <f>IFERROR(IF(J181&lt;=0,"",IF(C182="Yes","",B182-COUNTIF($C$22:C182,"Yes"))),"")</f>
        <v/>
      </c>
      <c r="E182" s="73" t="str">
        <f t="shared" si="29"/>
        <v/>
      </c>
      <c r="F182" s="76" t="str">
        <f t="shared" si="37"/>
        <v/>
      </c>
      <c r="G182" s="76" t="str">
        <f t="shared" si="30"/>
        <v/>
      </c>
      <c r="H182" s="76" t="str">
        <f t="shared" si="38"/>
        <v/>
      </c>
      <c r="I182" s="76" t="str">
        <f t="shared" si="31"/>
        <v/>
      </c>
      <c r="J182" s="76" t="str">
        <f t="shared" si="39"/>
        <v/>
      </c>
      <c r="AG182" s="111" t="str">
        <f t="shared" si="40"/>
        <v/>
      </c>
      <c r="AH182" s="112" t="str">
        <f t="shared" si="32"/>
        <v/>
      </c>
      <c r="AI182" s="113" t="str">
        <f t="shared" si="33"/>
        <v/>
      </c>
      <c r="AJ182" s="113" t="str">
        <f t="shared" si="34"/>
        <v/>
      </c>
      <c r="AK182" s="113" t="str">
        <f t="shared" si="41"/>
        <v/>
      </c>
      <c r="AL182" s="113" t="str">
        <f t="shared" si="42"/>
        <v/>
      </c>
    </row>
    <row r="183" spans="2:38" ht="15.75" thickBot="1" x14ac:dyDescent="0.3">
      <c r="B183" s="72" t="str">
        <f t="shared" si="35"/>
        <v/>
      </c>
      <c r="C183" s="72" t="str">
        <f t="shared" si="36"/>
        <v/>
      </c>
      <c r="D183" s="72" t="str">
        <f>IFERROR(IF(J182&lt;=0,"",IF(C183="Yes","",B183-COUNTIF($C$22:C183,"Yes"))),"")</f>
        <v/>
      </c>
      <c r="E183" s="73" t="str">
        <f t="shared" si="29"/>
        <v/>
      </c>
      <c r="F183" s="76" t="str">
        <f t="shared" si="37"/>
        <v/>
      </c>
      <c r="G183" s="76" t="str">
        <f t="shared" si="30"/>
        <v/>
      </c>
      <c r="H183" s="76" t="str">
        <f t="shared" si="38"/>
        <v/>
      </c>
      <c r="I183" s="76" t="str">
        <f t="shared" si="31"/>
        <v/>
      </c>
      <c r="J183" s="76" t="str">
        <f t="shared" si="39"/>
        <v/>
      </c>
      <c r="AG183" s="111" t="str">
        <f t="shared" si="40"/>
        <v/>
      </c>
      <c r="AH183" s="112" t="str">
        <f t="shared" si="32"/>
        <v/>
      </c>
      <c r="AI183" s="113" t="str">
        <f t="shared" si="33"/>
        <v/>
      </c>
      <c r="AJ183" s="113" t="str">
        <f t="shared" si="34"/>
        <v/>
      </c>
      <c r="AK183" s="113" t="str">
        <f t="shared" si="41"/>
        <v/>
      </c>
      <c r="AL183" s="113" t="str">
        <f t="shared" si="42"/>
        <v/>
      </c>
    </row>
    <row r="184" spans="2:38" ht="15.75" thickBot="1" x14ac:dyDescent="0.3">
      <c r="B184" s="72" t="str">
        <f t="shared" si="35"/>
        <v/>
      </c>
      <c r="C184" s="72" t="str">
        <f t="shared" si="36"/>
        <v/>
      </c>
      <c r="D184" s="72" t="str">
        <f>IFERROR(IF(J183&lt;=0,"",IF(C184="Yes","",B184-COUNTIF($C$22:C184,"Yes"))),"")</f>
        <v/>
      </c>
      <c r="E184" s="73" t="str">
        <f t="shared" si="29"/>
        <v/>
      </c>
      <c r="F184" s="76" t="str">
        <f t="shared" si="37"/>
        <v/>
      </c>
      <c r="G184" s="76" t="str">
        <f t="shared" si="30"/>
        <v/>
      </c>
      <c r="H184" s="76" t="str">
        <f t="shared" si="38"/>
        <v/>
      </c>
      <c r="I184" s="76" t="str">
        <f t="shared" si="31"/>
        <v/>
      </c>
      <c r="J184" s="76" t="str">
        <f t="shared" si="39"/>
        <v/>
      </c>
      <c r="AG184" s="111" t="str">
        <f t="shared" si="40"/>
        <v/>
      </c>
      <c r="AH184" s="112" t="str">
        <f t="shared" si="32"/>
        <v/>
      </c>
      <c r="AI184" s="113" t="str">
        <f t="shared" si="33"/>
        <v/>
      </c>
      <c r="AJ184" s="113" t="str">
        <f t="shared" si="34"/>
        <v/>
      </c>
      <c r="AK184" s="113" t="str">
        <f t="shared" si="41"/>
        <v/>
      </c>
      <c r="AL184" s="113" t="str">
        <f t="shared" si="42"/>
        <v/>
      </c>
    </row>
    <row r="185" spans="2:38" ht="15.75" thickBot="1" x14ac:dyDescent="0.3">
      <c r="B185" s="72" t="str">
        <f t="shared" si="35"/>
        <v/>
      </c>
      <c r="C185" s="72" t="str">
        <f t="shared" si="36"/>
        <v/>
      </c>
      <c r="D185" s="72" t="str">
        <f>IFERROR(IF(J184&lt;=0,"",IF(C185="Yes","",B185-COUNTIF($C$22:C185,"Yes"))),"")</f>
        <v/>
      </c>
      <c r="E185" s="73" t="str">
        <f t="shared" si="29"/>
        <v/>
      </c>
      <c r="F185" s="76" t="str">
        <f t="shared" si="37"/>
        <v/>
      </c>
      <c r="G185" s="76" t="str">
        <f t="shared" si="30"/>
        <v/>
      </c>
      <c r="H185" s="76" t="str">
        <f t="shared" si="38"/>
        <v/>
      </c>
      <c r="I185" s="76" t="str">
        <f t="shared" si="31"/>
        <v/>
      </c>
      <c r="J185" s="76" t="str">
        <f t="shared" si="39"/>
        <v/>
      </c>
      <c r="AG185" s="111" t="str">
        <f t="shared" si="40"/>
        <v/>
      </c>
      <c r="AH185" s="112" t="str">
        <f t="shared" si="32"/>
        <v/>
      </c>
      <c r="AI185" s="113" t="str">
        <f t="shared" si="33"/>
        <v/>
      </c>
      <c r="AJ185" s="113" t="str">
        <f t="shared" si="34"/>
        <v/>
      </c>
      <c r="AK185" s="113" t="str">
        <f t="shared" si="41"/>
        <v/>
      </c>
      <c r="AL185" s="113" t="str">
        <f t="shared" si="42"/>
        <v/>
      </c>
    </row>
    <row r="186" spans="2:38" ht="15.75" thickBot="1" x14ac:dyDescent="0.3">
      <c r="B186" s="72" t="str">
        <f t="shared" si="35"/>
        <v/>
      </c>
      <c r="C186" s="72" t="str">
        <f t="shared" si="36"/>
        <v/>
      </c>
      <c r="D186" s="72" t="str">
        <f>IFERROR(IF(J185&lt;=0,"",IF(C186="Yes","",B186-COUNTIF($C$22:C186,"Yes"))),"")</f>
        <v/>
      </c>
      <c r="E186" s="73" t="str">
        <f t="shared" si="29"/>
        <v/>
      </c>
      <c r="F186" s="76" t="str">
        <f t="shared" si="37"/>
        <v/>
      </c>
      <c r="G186" s="76" t="str">
        <f t="shared" si="30"/>
        <v/>
      </c>
      <c r="H186" s="76" t="str">
        <f t="shared" si="38"/>
        <v/>
      </c>
      <c r="I186" s="76" t="str">
        <f t="shared" si="31"/>
        <v/>
      </c>
      <c r="J186" s="76" t="str">
        <f t="shared" si="39"/>
        <v/>
      </c>
      <c r="AG186" s="111" t="str">
        <f t="shared" si="40"/>
        <v/>
      </c>
      <c r="AH186" s="112" t="str">
        <f t="shared" si="32"/>
        <v/>
      </c>
      <c r="AI186" s="113" t="str">
        <f t="shared" si="33"/>
        <v/>
      </c>
      <c r="AJ186" s="113" t="str">
        <f t="shared" si="34"/>
        <v/>
      </c>
      <c r="AK186" s="113" t="str">
        <f t="shared" si="41"/>
        <v/>
      </c>
      <c r="AL186" s="113" t="str">
        <f t="shared" si="42"/>
        <v/>
      </c>
    </row>
    <row r="187" spans="2:38" ht="15.75" thickBot="1" x14ac:dyDescent="0.3">
      <c r="B187" s="72" t="str">
        <f t="shared" si="35"/>
        <v/>
      </c>
      <c r="C187" s="72" t="str">
        <f t="shared" si="36"/>
        <v/>
      </c>
      <c r="D187" s="72" t="str">
        <f>IFERROR(IF(J186&lt;=0,"",IF(C187="Yes","",B187-COUNTIF($C$22:C187,"Yes"))),"")</f>
        <v/>
      </c>
      <c r="E187" s="73" t="str">
        <f t="shared" si="29"/>
        <v/>
      </c>
      <c r="F187" s="76" t="str">
        <f t="shared" si="37"/>
        <v/>
      </c>
      <c r="G187" s="76" t="str">
        <f t="shared" si="30"/>
        <v/>
      </c>
      <c r="H187" s="76" t="str">
        <f t="shared" si="38"/>
        <v/>
      </c>
      <c r="I187" s="76" t="str">
        <f t="shared" si="31"/>
        <v/>
      </c>
      <c r="J187" s="76" t="str">
        <f t="shared" si="39"/>
        <v/>
      </c>
      <c r="AG187" s="111" t="str">
        <f t="shared" si="40"/>
        <v/>
      </c>
      <c r="AH187" s="112" t="str">
        <f t="shared" si="32"/>
        <v/>
      </c>
      <c r="AI187" s="113" t="str">
        <f t="shared" si="33"/>
        <v/>
      </c>
      <c r="AJ187" s="113" t="str">
        <f t="shared" si="34"/>
        <v/>
      </c>
      <c r="AK187" s="113" t="str">
        <f t="shared" si="41"/>
        <v/>
      </c>
      <c r="AL187" s="113" t="str">
        <f t="shared" si="42"/>
        <v/>
      </c>
    </row>
    <row r="188" spans="2:38" ht="15.75" thickBot="1" x14ac:dyDescent="0.3">
      <c r="B188" s="72" t="str">
        <f t="shared" si="35"/>
        <v/>
      </c>
      <c r="C188" s="72" t="str">
        <f t="shared" si="36"/>
        <v/>
      </c>
      <c r="D188" s="72" t="str">
        <f>IFERROR(IF(J187&lt;=0,"",IF(C188="Yes","",B188-COUNTIF($C$22:C188,"Yes"))),"")</f>
        <v/>
      </c>
      <c r="E188" s="73" t="str">
        <f t="shared" si="29"/>
        <v/>
      </c>
      <c r="F188" s="76" t="str">
        <f t="shared" si="37"/>
        <v/>
      </c>
      <c r="G188" s="76" t="str">
        <f t="shared" si="30"/>
        <v/>
      </c>
      <c r="H188" s="76" t="str">
        <f t="shared" si="38"/>
        <v/>
      </c>
      <c r="I188" s="76" t="str">
        <f t="shared" si="31"/>
        <v/>
      </c>
      <c r="J188" s="76" t="str">
        <f t="shared" si="39"/>
        <v/>
      </c>
      <c r="AG188" s="111" t="str">
        <f t="shared" si="40"/>
        <v/>
      </c>
      <c r="AH188" s="112" t="str">
        <f t="shared" si="32"/>
        <v/>
      </c>
      <c r="AI188" s="113" t="str">
        <f t="shared" si="33"/>
        <v/>
      </c>
      <c r="AJ188" s="113" t="str">
        <f t="shared" si="34"/>
        <v/>
      </c>
      <c r="AK188" s="113" t="str">
        <f t="shared" si="41"/>
        <v/>
      </c>
      <c r="AL188" s="113" t="str">
        <f t="shared" si="42"/>
        <v/>
      </c>
    </row>
    <row r="189" spans="2:38" ht="15.75" thickBot="1" x14ac:dyDescent="0.3">
      <c r="B189" s="72" t="str">
        <f t="shared" si="35"/>
        <v/>
      </c>
      <c r="C189" s="72" t="str">
        <f t="shared" si="36"/>
        <v/>
      </c>
      <c r="D189" s="72" t="str">
        <f>IFERROR(IF(J188&lt;=0,"",IF(C189="Yes","",B189-COUNTIF($C$22:C189,"Yes"))),"")</f>
        <v/>
      </c>
      <c r="E189" s="73" t="str">
        <f t="shared" si="29"/>
        <v/>
      </c>
      <c r="F189" s="76" t="str">
        <f t="shared" si="37"/>
        <v/>
      </c>
      <c r="G189" s="76" t="str">
        <f t="shared" si="30"/>
        <v/>
      </c>
      <c r="H189" s="76" t="str">
        <f t="shared" si="38"/>
        <v/>
      </c>
      <c r="I189" s="76" t="str">
        <f t="shared" si="31"/>
        <v/>
      </c>
      <c r="J189" s="76" t="str">
        <f t="shared" si="39"/>
        <v/>
      </c>
      <c r="AG189" s="111" t="str">
        <f t="shared" si="40"/>
        <v/>
      </c>
      <c r="AH189" s="112" t="str">
        <f t="shared" si="32"/>
        <v/>
      </c>
      <c r="AI189" s="113" t="str">
        <f t="shared" si="33"/>
        <v/>
      </c>
      <c r="AJ189" s="113" t="str">
        <f t="shared" si="34"/>
        <v/>
      </c>
      <c r="AK189" s="113" t="str">
        <f t="shared" si="41"/>
        <v/>
      </c>
      <c r="AL189" s="113" t="str">
        <f t="shared" si="42"/>
        <v/>
      </c>
    </row>
    <row r="190" spans="2:38" ht="15.75" thickBot="1" x14ac:dyDescent="0.3">
      <c r="B190" s="72" t="str">
        <f t="shared" si="35"/>
        <v/>
      </c>
      <c r="C190" s="72" t="str">
        <f t="shared" si="36"/>
        <v/>
      </c>
      <c r="D190" s="72" t="str">
        <f>IFERROR(IF(J189&lt;=0,"",IF(C190="Yes","",B190-COUNTIF($C$22:C190,"Yes"))),"")</f>
        <v/>
      </c>
      <c r="E190" s="73" t="str">
        <f t="shared" si="29"/>
        <v/>
      </c>
      <c r="F190" s="76" t="str">
        <f t="shared" si="37"/>
        <v/>
      </c>
      <c r="G190" s="76" t="str">
        <f t="shared" si="30"/>
        <v/>
      </c>
      <c r="H190" s="76" t="str">
        <f t="shared" si="38"/>
        <v/>
      </c>
      <c r="I190" s="76" t="str">
        <f t="shared" si="31"/>
        <v/>
      </c>
      <c r="J190" s="76" t="str">
        <f t="shared" si="39"/>
        <v/>
      </c>
      <c r="AG190" s="111" t="str">
        <f t="shared" si="40"/>
        <v/>
      </c>
      <c r="AH190" s="112" t="str">
        <f t="shared" si="32"/>
        <v/>
      </c>
      <c r="AI190" s="113" t="str">
        <f t="shared" si="33"/>
        <v/>
      </c>
      <c r="AJ190" s="113" t="str">
        <f t="shared" si="34"/>
        <v/>
      </c>
      <c r="AK190" s="113" t="str">
        <f t="shared" si="41"/>
        <v/>
      </c>
      <c r="AL190" s="113" t="str">
        <f t="shared" si="42"/>
        <v/>
      </c>
    </row>
    <row r="191" spans="2:38" ht="15.75" thickBot="1" x14ac:dyDescent="0.3">
      <c r="B191" s="72" t="str">
        <f t="shared" si="35"/>
        <v/>
      </c>
      <c r="C191" s="72" t="str">
        <f t="shared" si="36"/>
        <v/>
      </c>
      <c r="D191" s="72" t="str">
        <f>IFERROR(IF(J190&lt;=0,"",IF(C191="Yes","",B191-COUNTIF($C$22:C191,"Yes"))),"")</f>
        <v/>
      </c>
      <c r="E191" s="73" t="str">
        <f t="shared" si="29"/>
        <v/>
      </c>
      <c r="F191" s="76" t="str">
        <f t="shared" si="37"/>
        <v/>
      </c>
      <c r="G191" s="76" t="str">
        <f t="shared" si="30"/>
        <v/>
      </c>
      <c r="H191" s="76" t="str">
        <f t="shared" si="38"/>
        <v/>
      </c>
      <c r="I191" s="76" t="str">
        <f t="shared" si="31"/>
        <v/>
      </c>
      <c r="J191" s="76" t="str">
        <f t="shared" si="39"/>
        <v/>
      </c>
      <c r="AG191" s="111" t="str">
        <f t="shared" si="40"/>
        <v/>
      </c>
      <c r="AH191" s="112" t="str">
        <f t="shared" si="32"/>
        <v/>
      </c>
      <c r="AI191" s="113" t="str">
        <f t="shared" si="33"/>
        <v/>
      </c>
      <c r="AJ191" s="113" t="str">
        <f t="shared" si="34"/>
        <v/>
      </c>
      <c r="AK191" s="113" t="str">
        <f t="shared" si="41"/>
        <v/>
      </c>
      <c r="AL191" s="113" t="str">
        <f t="shared" si="42"/>
        <v/>
      </c>
    </row>
    <row r="192" spans="2:38" ht="15.75" thickBot="1" x14ac:dyDescent="0.3">
      <c r="B192" s="72" t="str">
        <f t="shared" si="35"/>
        <v/>
      </c>
      <c r="C192" s="72" t="str">
        <f t="shared" si="36"/>
        <v/>
      </c>
      <c r="D192" s="72" t="str">
        <f>IFERROR(IF(J191&lt;=0,"",IF(C192="Yes","",B192-COUNTIF($C$22:C192,"Yes"))),"")</f>
        <v/>
      </c>
      <c r="E192" s="73" t="str">
        <f t="shared" si="29"/>
        <v/>
      </c>
      <c r="F192" s="76" t="str">
        <f t="shared" si="37"/>
        <v/>
      </c>
      <c r="G192" s="76" t="str">
        <f t="shared" si="30"/>
        <v/>
      </c>
      <c r="H192" s="76" t="str">
        <f t="shared" si="38"/>
        <v/>
      </c>
      <c r="I192" s="76" t="str">
        <f t="shared" si="31"/>
        <v/>
      </c>
      <c r="J192" s="76" t="str">
        <f t="shared" si="39"/>
        <v/>
      </c>
      <c r="AG192" s="111" t="str">
        <f t="shared" si="40"/>
        <v/>
      </c>
      <c r="AH192" s="112" t="str">
        <f t="shared" si="32"/>
        <v/>
      </c>
      <c r="AI192" s="113" t="str">
        <f t="shared" si="33"/>
        <v/>
      </c>
      <c r="AJ192" s="113" t="str">
        <f t="shared" si="34"/>
        <v/>
      </c>
      <c r="AK192" s="113" t="str">
        <f t="shared" si="41"/>
        <v/>
      </c>
      <c r="AL192" s="113" t="str">
        <f t="shared" si="42"/>
        <v/>
      </c>
    </row>
    <row r="193" spans="2:38" ht="15.75" thickBot="1" x14ac:dyDescent="0.3">
      <c r="B193" s="72" t="str">
        <f t="shared" si="35"/>
        <v/>
      </c>
      <c r="C193" s="72" t="str">
        <f t="shared" si="36"/>
        <v/>
      </c>
      <c r="D193" s="72" t="str">
        <f>IFERROR(IF(J192&lt;=0,"",IF(C193="Yes","",B193-COUNTIF($C$22:C193,"Yes"))),"")</f>
        <v/>
      </c>
      <c r="E193" s="73" t="str">
        <f t="shared" si="29"/>
        <v/>
      </c>
      <c r="F193" s="76" t="str">
        <f t="shared" si="37"/>
        <v/>
      </c>
      <c r="G193" s="76" t="str">
        <f t="shared" si="30"/>
        <v/>
      </c>
      <c r="H193" s="76" t="str">
        <f t="shared" si="38"/>
        <v/>
      </c>
      <c r="I193" s="76" t="str">
        <f t="shared" si="31"/>
        <v/>
      </c>
      <c r="J193" s="76" t="str">
        <f t="shared" si="39"/>
        <v/>
      </c>
      <c r="AG193" s="111" t="str">
        <f t="shared" si="40"/>
        <v/>
      </c>
      <c r="AH193" s="112" t="str">
        <f t="shared" si="32"/>
        <v/>
      </c>
      <c r="AI193" s="113" t="str">
        <f t="shared" si="33"/>
        <v/>
      </c>
      <c r="AJ193" s="113" t="str">
        <f t="shared" si="34"/>
        <v/>
      </c>
      <c r="AK193" s="113" t="str">
        <f t="shared" si="41"/>
        <v/>
      </c>
      <c r="AL193" s="113" t="str">
        <f t="shared" si="42"/>
        <v/>
      </c>
    </row>
    <row r="194" spans="2:38" ht="15.75" thickBot="1" x14ac:dyDescent="0.3">
      <c r="B194" s="72" t="str">
        <f t="shared" si="35"/>
        <v/>
      </c>
      <c r="C194" s="72" t="str">
        <f t="shared" si="36"/>
        <v/>
      </c>
      <c r="D194" s="72" t="str">
        <f>IFERROR(IF(J193&lt;=0,"",IF(C194="Yes","",B194-COUNTIF($C$22:C194,"Yes"))),"")</f>
        <v/>
      </c>
      <c r="E194" s="73" t="str">
        <f t="shared" si="29"/>
        <v/>
      </c>
      <c r="F194" s="76" t="str">
        <f t="shared" si="37"/>
        <v/>
      </c>
      <c r="G194" s="76" t="str">
        <f t="shared" si="30"/>
        <v/>
      </c>
      <c r="H194" s="76" t="str">
        <f t="shared" si="38"/>
        <v/>
      </c>
      <c r="I194" s="76" t="str">
        <f t="shared" si="31"/>
        <v/>
      </c>
      <c r="J194" s="76" t="str">
        <f t="shared" si="39"/>
        <v/>
      </c>
      <c r="AG194" s="111" t="str">
        <f t="shared" si="40"/>
        <v/>
      </c>
      <c r="AH194" s="112" t="str">
        <f t="shared" si="32"/>
        <v/>
      </c>
      <c r="AI194" s="113" t="str">
        <f t="shared" si="33"/>
        <v/>
      </c>
      <c r="AJ194" s="113" t="str">
        <f t="shared" si="34"/>
        <v/>
      </c>
      <c r="AK194" s="113" t="str">
        <f t="shared" si="41"/>
        <v/>
      </c>
      <c r="AL194" s="113" t="str">
        <f t="shared" si="42"/>
        <v/>
      </c>
    </row>
    <row r="195" spans="2:38" ht="15.75" thickBot="1" x14ac:dyDescent="0.3">
      <c r="B195" s="72" t="str">
        <f t="shared" si="35"/>
        <v/>
      </c>
      <c r="C195" s="72" t="str">
        <f t="shared" si="36"/>
        <v/>
      </c>
      <c r="D195" s="72" t="str">
        <f>IFERROR(IF(J194&lt;=0,"",IF(C195="Yes","",B195-COUNTIF($C$22:C195,"Yes"))),"")</f>
        <v/>
      </c>
      <c r="E195" s="73" t="str">
        <f t="shared" si="29"/>
        <v/>
      </c>
      <c r="F195" s="76" t="str">
        <f t="shared" si="37"/>
        <v/>
      </c>
      <c r="G195" s="76" t="str">
        <f t="shared" si="30"/>
        <v/>
      </c>
      <c r="H195" s="76" t="str">
        <f t="shared" si="38"/>
        <v/>
      </c>
      <c r="I195" s="76" t="str">
        <f t="shared" si="31"/>
        <v/>
      </c>
      <c r="J195" s="76" t="str">
        <f t="shared" si="39"/>
        <v/>
      </c>
      <c r="AG195" s="111" t="str">
        <f t="shared" si="40"/>
        <v/>
      </c>
      <c r="AH195" s="112" t="str">
        <f t="shared" si="32"/>
        <v/>
      </c>
      <c r="AI195" s="113" t="str">
        <f t="shared" si="33"/>
        <v/>
      </c>
      <c r="AJ195" s="113" t="str">
        <f t="shared" si="34"/>
        <v/>
      </c>
      <c r="AK195" s="113" t="str">
        <f t="shared" si="41"/>
        <v/>
      </c>
      <c r="AL195" s="113" t="str">
        <f t="shared" si="42"/>
        <v/>
      </c>
    </row>
    <row r="196" spans="2:38" ht="15.75" thickBot="1" x14ac:dyDescent="0.3">
      <c r="B196" s="72" t="str">
        <f t="shared" si="35"/>
        <v/>
      </c>
      <c r="C196" s="72" t="str">
        <f t="shared" si="36"/>
        <v/>
      </c>
      <c r="D196" s="72" t="str">
        <f>IFERROR(IF(J195&lt;=0,"",IF(C196="Yes","",B196-COUNTIF($C$22:C196,"Yes"))),"")</f>
        <v/>
      </c>
      <c r="E196" s="73" t="str">
        <f t="shared" si="29"/>
        <v/>
      </c>
      <c r="F196" s="76" t="str">
        <f t="shared" si="37"/>
        <v/>
      </c>
      <c r="G196" s="76" t="str">
        <f t="shared" si="30"/>
        <v/>
      </c>
      <c r="H196" s="76" t="str">
        <f t="shared" si="38"/>
        <v/>
      </c>
      <c r="I196" s="76" t="str">
        <f t="shared" si="31"/>
        <v/>
      </c>
      <c r="J196" s="76" t="str">
        <f t="shared" si="39"/>
        <v/>
      </c>
      <c r="AG196" s="111" t="str">
        <f t="shared" si="40"/>
        <v/>
      </c>
      <c r="AH196" s="112" t="str">
        <f t="shared" si="32"/>
        <v/>
      </c>
      <c r="AI196" s="113" t="str">
        <f t="shared" si="33"/>
        <v/>
      </c>
      <c r="AJ196" s="113" t="str">
        <f t="shared" si="34"/>
        <v/>
      </c>
      <c r="AK196" s="113" t="str">
        <f t="shared" si="41"/>
        <v/>
      </c>
      <c r="AL196" s="113" t="str">
        <f t="shared" si="42"/>
        <v/>
      </c>
    </row>
    <row r="197" spans="2:38" ht="15.75" thickBot="1" x14ac:dyDescent="0.3">
      <c r="B197" s="72" t="str">
        <f t="shared" si="35"/>
        <v/>
      </c>
      <c r="C197" s="72" t="str">
        <f t="shared" si="36"/>
        <v/>
      </c>
      <c r="D197" s="72" t="str">
        <f>IFERROR(IF(J196&lt;=0,"",IF(C197="Yes","",B197-COUNTIF($C$22:C197,"Yes"))),"")</f>
        <v/>
      </c>
      <c r="E197" s="73" t="str">
        <f t="shared" si="29"/>
        <v/>
      </c>
      <c r="F197" s="76" t="str">
        <f t="shared" si="37"/>
        <v/>
      </c>
      <c r="G197" s="76" t="str">
        <f t="shared" si="30"/>
        <v/>
      </c>
      <c r="H197" s="76" t="str">
        <f t="shared" si="38"/>
        <v/>
      </c>
      <c r="I197" s="76" t="str">
        <f t="shared" si="31"/>
        <v/>
      </c>
      <c r="J197" s="76" t="str">
        <f t="shared" si="39"/>
        <v/>
      </c>
      <c r="AG197" s="111" t="str">
        <f t="shared" si="40"/>
        <v/>
      </c>
      <c r="AH197" s="112" t="str">
        <f t="shared" si="32"/>
        <v/>
      </c>
      <c r="AI197" s="113" t="str">
        <f t="shared" si="33"/>
        <v/>
      </c>
      <c r="AJ197" s="113" t="str">
        <f t="shared" si="34"/>
        <v/>
      </c>
      <c r="AK197" s="113" t="str">
        <f t="shared" si="41"/>
        <v/>
      </c>
      <c r="AL197" s="113" t="str">
        <f t="shared" si="42"/>
        <v/>
      </c>
    </row>
    <row r="198" spans="2:38" ht="15.75" thickBot="1" x14ac:dyDescent="0.3">
      <c r="B198" s="72" t="str">
        <f t="shared" si="35"/>
        <v/>
      </c>
      <c r="C198" s="72" t="str">
        <f t="shared" si="36"/>
        <v/>
      </c>
      <c r="D198" s="72" t="str">
        <f>IFERROR(IF(J197&lt;=0,"",IF(C198="Yes","",B198-COUNTIF($C$22:C198,"Yes"))),"")</f>
        <v/>
      </c>
      <c r="E198" s="73" t="str">
        <f t="shared" si="29"/>
        <v/>
      </c>
      <c r="F198" s="76" t="str">
        <f t="shared" si="37"/>
        <v/>
      </c>
      <c r="G198" s="76" t="str">
        <f t="shared" si="30"/>
        <v/>
      </c>
      <c r="H198" s="76" t="str">
        <f t="shared" si="38"/>
        <v/>
      </c>
      <c r="I198" s="76" t="str">
        <f t="shared" si="31"/>
        <v/>
      </c>
      <c r="J198" s="76" t="str">
        <f t="shared" si="39"/>
        <v/>
      </c>
      <c r="AG198" s="111" t="str">
        <f t="shared" si="40"/>
        <v/>
      </c>
      <c r="AH198" s="112" t="str">
        <f t="shared" si="32"/>
        <v/>
      </c>
      <c r="AI198" s="113" t="str">
        <f t="shared" si="33"/>
        <v/>
      </c>
      <c r="AJ198" s="113" t="str">
        <f t="shared" si="34"/>
        <v/>
      </c>
      <c r="AK198" s="113" t="str">
        <f t="shared" si="41"/>
        <v/>
      </c>
      <c r="AL198" s="113" t="str">
        <f t="shared" si="42"/>
        <v/>
      </c>
    </row>
    <row r="199" spans="2:38" ht="15.75" thickBot="1" x14ac:dyDescent="0.3">
      <c r="B199" s="72" t="str">
        <f t="shared" si="35"/>
        <v/>
      </c>
      <c r="C199" s="72" t="str">
        <f t="shared" si="36"/>
        <v/>
      </c>
      <c r="D199" s="72" t="str">
        <f>IFERROR(IF(J198&lt;=0,"",IF(C199="Yes","",B199-COUNTIF($C$22:C199,"Yes"))),"")</f>
        <v/>
      </c>
      <c r="E199" s="73" t="str">
        <f t="shared" si="29"/>
        <v/>
      </c>
      <c r="F199" s="76" t="str">
        <f t="shared" si="37"/>
        <v/>
      </c>
      <c r="G199" s="76" t="str">
        <f t="shared" si="30"/>
        <v/>
      </c>
      <c r="H199" s="76" t="str">
        <f t="shared" si="38"/>
        <v/>
      </c>
      <c r="I199" s="76" t="str">
        <f t="shared" si="31"/>
        <v/>
      </c>
      <c r="J199" s="76" t="str">
        <f t="shared" si="39"/>
        <v/>
      </c>
      <c r="AG199" s="111" t="str">
        <f t="shared" si="40"/>
        <v/>
      </c>
      <c r="AH199" s="112" t="str">
        <f t="shared" si="32"/>
        <v/>
      </c>
      <c r="AI199" s="113" t="str">
        <f t="shared" si="33"/>
        <v/>
      </c>
      <c r="AJ199" s="113" t="str">
        <f t="shared" si="34"/>
        <v/>
      </c>
      <c r="AK199" s="113" t="str">
        <f t="shared" si="41"/>
        <v/>
      </c>
      <c r="AL199" s="113" t="str">
        <f t="shared" si="42"/>
        <v/>
      </c>
    </row>
    <row r="200" spans="2:38" ht="15.75" thickBot="1" x14ac:dyDescent="0.3">
      <c r="B200" s="72" t="str">
        <f t="shared" si="35"/>
        <v/>
      </c>
      <c r="C200" s="72" t="str">
        <f t="shared" si="36"/>
        <v/>
      </c>
      <c r="D200" s="72" t="str">
        <f>IFERROR(IF(J199&lt;=0,"",IF(C200="Yes","",B200-COUNTIF($C$22:C200,"Yes"))),"")</f>
        <v/>
      </c>
      <c r="E200" s="73" t="str">
        <f t="shared" si="29"/>
        <v/>
      </c>
      <c r="F200" s="76" t="str">
        <f t="shared" si="37"/>
        <v/>
      </c>
      <c r="G200" s="76" t="str">
        <f t="shared" si="30"/>
        <v/>
      </c>
      <c r="H200" s="76" t="str">
        <f t="shared" si="38"/>
        <v/>
      </c>
      <c r="I200" s="76" t="str">
        <f t="shared" si="31"/>
        <v/>
      </c>
      <c r="J200" s="76" t="str">
        <f t="shared" si="39"/>
        <v/>
      </c>
      <c r="AG200" s="111" t="str">
        <f t="shared" si="40"/>
        <v/>
      </c>
      <c r="AH200" s="112" t="str">
        <f t="shared" si="32"/>
        <v/>
      </c>
      <c r="AI200" s="113" t="str">
        <f t="shared" si="33"/>
        <v/>
      </c>
      <c r="AJ200" s="113" t="str">
        <f t="shared" si="34"/>
        <v/>
      </c>
      <c r="AK200" s="113" t="str">
        <f t="shared" si="41"/>
        <v/>
      </c>
      <c r="AL200" s="113" t="str">
        <f t="shared" si="42"/>
        <v/>
      </c>
    </row>
    <row r="201" spans="2:38" ht="15.75" thickBot="1" x14ac:dyDescent="0.3">
      <c r="B201" s="72" t="str">
        <f t="shared" si="35"/>
        <v/>
      </c>
      <c r="C201" s="72" t="str">
        <f t="shared" si="36"/>
        <v/>
      </c>
      <c r="D201" s="72" t="str">
        <f>IFERROR(IF(J200&lt;=0,"",IF(C201="Yes","",B201-COUNTIF($C$22:C201,"Yes"))),"")</f>
        <v/>
      </c>
      <c r="E201" s="73" t="str">
        <f t="shared" si="29"/>
        <v/>
      </c>
      <c r="F201" s="76" t="str">
        <f t="shared" si="37"/>
        <v/>
      </c>
      <c r="G201" s="76" t="str">
        <f t="shared" si="30"/>
        <v/>
      </c>
      <c r="H201" s="76" t="str">
        <f t="shared" si="38"/>
        <v/>
      </c>
      <c r="I201" s="76" t="str">
        <f t="shared" si="31"/>
        <v/>
      </c>
      <c r="J201" s="76" t="str">
        <f t="shared" si="39"/>
        <v/>
      </c>
      <c r="AG201" s="111" t="str">
        <f t="shared" si="40"/>
        <v/>
      </c>
      <c r="AH201" s="112" t="str">
        <f t="shared" si="32"/>
        <v/>
      </c>
      <c r="AI201" s="113" t="str">
        <f t="shared" si="33"/>
        <v/>
      </c>
      <c r="AJ201" s="113" t="str">
        <f t="shared" si="34"/>
        <v/>
      </c>
      <c r="AK201" s="113" t="str">
        <f t="shared" si="41"/>
        <v/>
      </c>
      <c r="AL201" s="113" t="str">
        <f t="shared" si="42"/>
        <v/>
      </c>
    </row>
    <row r="202" spans="2:38" ht="15.75" thickBot="1" x14ac:dyDescent="0.3">
      <c r="B202" s="72" t="str">
        <f t="shared" si="35"/>
        <v/>
      </c>
      <c r="C202" s="72" t="str">
        <f t="shared" si="36"/>
        <v/>
      </c>
      <c r="D202" s="72" t="str">
        <f>IFERROR(IF(J201&lt;=0,"",IF(C202="Yes","",B202-COUNTIF($C$22:C202,"Yes"))),"")</f>
        <v/>
      </c>
      <c r="E202" s="73" t="str">
        <f t="shared" si="29"/>
        <v/>
      </c>
      <c r="F202" s="76" t="str">
        <f t="shared" si="37"/>
        <v/>
      </c>
      <c r="G202" s="76" t="str">
        <f t="shared" si="30"/>
        <v/>
      </c>
      <c r="H202" s="76" t="str">
        <f t="shared" si="38"/>
        <v/>
      </c>
      <c r="I202" s="76" t="str">
        <f t="shared" si="31"/>
        <v/>
      </c>
      <c r="J202" s="76" t="str">
        <f t="shared" si="39"/>
        <v/>
      </c>
      <c r="AG202" s="111" t="str">
        <f t="shared" si="40"/>
        <v/>
      </c>
      <c r="AH202" s="112" t="str">
        <f t="shared" si="32"/>
        <v/>
      </c>
      <c r="AI202" s="113" t="str">
        <f t="shared" si="33"/>
        <v/>
      </c>
      <c r="AJ202" s="113" t="str">
        <f t="shared" si="34"/>
        <v/>
      </c>
      <c r="AK202" s="113" t="str">
        <f t="shared" si="41"/>
        <v/>
      </c>
      <c r="AL202" s="113" t="str">
        <f t="shared" si="42"/>
        <v/>
      </c>
    </row>
    <row r="203" spans="2:38" ht="15.75" thickBot="1" x14ac:dyDescent="0.3">
      <c r="B203" s="72" t="str">
        <f t="shared" si="35"/>
        <v/>
      </c>
      <c r="C203" s="72" t="str">
        <f t="shared" si="36"/>
        <v/>
      </c>
      <c r="D203" s="72" t="str">
        <f>IFERROR(IF(J202&lt;=0,"",IF(C203="Yes","",B203-COUNTIF($C$22:C203,"Yes"))),"")</f>
        <v/>
      </c>
      <c r="E203" s="73" t="str">
        <f t="shared" si="29"/>
        <v/>
      </c>
      <c r="F203" s="76" t="str">
        <f t="shared" si="37"/>
        <v/>
      </c>
      <c r="G203" s="76" t="str">
        <f t="shared" si="30"/>
        <v/>
      </c>
      <c r="H203" s="76" t="str">
        <f t="shared" si="38"/>
        <v/>
      </c>
      <c r="I203" s="76" t="str">
        <f t="shared" si="31"/>
        <v/>
      </c>
      <c r="J203" s="76" t="str">
        <f t="shared" si="39"/>
        <v/>
      </c>
      <c r="AG203" s="111" t="str">
        <f t="shared" si="40"/>
        <v/>
      </c>
      <c r="AH203" s="112" t="str">
        <f t="shared" si="32"/>
        <v/>
      </c>
      <c r="AI203" s="113" t="str">
        <f t="shared" si="33"/>
        <v/>
      </c>
      <c r="AJ203" s="113" t="str">
        <f t="shared" si="34"/>
        <v/>
      </c>
      <c r="AK203" s="113" t="str">
        <f t="shared" si="41"/>
        <v/>
      </c>
      <c r="AL203" s="113" t="str">
        <f t="shared" si="42"/>
        <v/>
      </c>
    </row>
    <row r="204" spans="2:38" ht="15.75" thickBot="1" x14ac:dyDescent="0.3">
      <c r="B204" s="72" t="str">
        <f t="shared" si="35"/>
        <v/>
      </c>
      <c r="C204" s="72" t="str">
        <f t="shared" si="36"/>
        <v/>
      </c>
      <c r="D204" s="72" t="str">
        <f>IFERROR(IF(J203&lt;=0,"",IF(C204="Yes","",B204-COUNTIF($C$22:C204,"Yes"))),"")</f>
        <v/>
      </c>
      <c r="E204" s="73" t="str">
        <f t="shared" si="29"/>
        <v/>
      </c>
      <c r="F204" s="76" t="str">
        <f t="shared" si="37"/>
        <v/>
      </c>
      <c r="G204" s="76" t="str">
        <f t="shared" si="30"/>
        <v/>
      </c>
      <c r="H204" s="76" t="str">
        <f t="shared" si="38"/>
        <v/>
      </c>
      <c r="I204" s="76" t="str">
        <f t="shared" si="31"/>
        <v/>
      </c>
      <c r="J204" s="76" t="str">
        <f t="shared" si="39"/>
        <v/>
      </c>
      <c r="AG204" s="111" t="str">
        <f t="shared" si="40"/>
        <v/>
      </c>
      <c r="AH204" s="112" t="str">
        <f t="shared" si="32"/>
        <v/>
      </c>
      <c r="AI204" s="113" t="str">
        <f t="shared" si="33"/>
        <v/>
      </c>
      <c r="AJ204" s="113" t="str">
        <f t="shared" si="34"/>
        <v/>
      </c>
      <c r="AK204" s="113" t="str">
        <f t="shared" si="41"/>
        <v/>
      </c>
      <c r="AL204" s="113" t="str">
        <f t="shared" si="42"/>
        <v/>
      </c>
    </row>
    <row r="205" spans="2:38" ht="15.75" thickBot="1" x14ac:dyDescent="0.3">
      <c r="B205" s="72" t="str">
        <f t="shared" si="35"/>
        <v/>
      </c>
      <c r="C205" s="72" t="str">
        <f t="shared" si="36"/>
        <v/>
      </c>
      <c r="D205" s="72" t="str">
        <f>IFERROR(IF(J204&lt;=0,"",IF(C205="Yes","",B205-COUNTIF($C$22:C205,"Yes"))),"")</f>
        <v/>
      </c>
      <c r="E205" s="73" t="str">
        <f t="shared" si="29"/>
        <v/>
      </c>
      <c r="F205" s="76" t="str">
        <f t="shared" si="37"/>
        <v/>
      </c>
      <c r="G205" s="76" t="str">
        <f t="shared" si="30"/>
        <v/>
      </c>
      <c r="H205" s="76" t="str">
        <f t="shared" si="38"/>
        <v/>
      </c>
      <c r="I205" s="76" t="str">
        <f t="shared" si="31"/>
        <v/>
      </c>
      <c r="J205" s="76" t="str">
        <f t="shared" si="39"/>
        <v/>
      </c>
      <c r="AG205" s="111" t="str">
        <f t="shared" si="40"/>
        <v/>
      </c>
      <c r="AH205" s="112" t="str">
        <f t="shared" si="32"/>
        <v/>
      </c>
      <c r="AI205" s="113" t="str">
        <f t="shared" si="33"/>
        <v/>
      </c>
      <c r="AJ205" s="113" t="str">
        <f t="shared" si="34"/>
        <v/>
      </c>
      <c r="AK205" s="113" t="str">
        <f t="shared" si="41"/>
        <v/>
      </c>
      <c r="AL205" s="113" t="str">
        <f t="shared" si="42"/>
        <v/>
      </c>
    </row>
    <row r="206" spans="2:38" ht="15.75" thickBot="1" x14ac:dyDescent="0.3">
      <c r="B206" s="72" t="str">
        <f t="shared" si="35"/>
        <v/>
      </c>
      <c r="C206" s="72" t="str">
        <f t="shared" si="36"/>
        <v/>
      </c>
      <c r="D206" s="72" t="str">
        <f>IFERROR(IF(J205&lt;=0,"",IF(C206="Yes","",B206-COUNTIF($C$22:C206,"Yes"))),"")</f>
        <v/>
      </c>
      <c r="E206" s="73" t="str">
        <f t="shared" si="29"/>
        <v/>
      </c>
      <c r="F206" s="76" t="str">
        <f t="shared" si="37"/>
        <v/>
      </c>
      <c r="G206" s="76" t="str">
        <f t="shared" si="30"/>
        <v/>
      </c>
      <c r="H206" s="76" t="str">
        <f t="shared" si="38"/>
        <v/>
      </c>
      <c r="I206" s="76" t="str">
        <f t="shared" si="31"/>
        <v/>
      </c>
      <c r="J206" s="76" t="str">
        <f t="shared" si="39"/>
        <v/>
      </c>
      <c r="AG206" s="111" t="str">
        <f t="shared" si="40"/>
        <v/>
      </c>
      <c r="AH206" s="112" t="str">
        <f t="shared" si="32"/>
        <v/>
      </c>
      <c r="AI206" s="113" t="str">
        <f t="shared" si="33"/>
        <v/>
      </c>
      <c r="AJ206" s="113" t="str">
        <f t="shared" si="34"/>
        <v/>
      </c>
      <c r="AK206" s="113" t="str">
        <f t="shared" si="41"/>
        <v/>
      </c>
      <c r="AL206" s="113" t="str">
        <f t="shared" si="42"/>
        <v/>
      </c>
    </row>
    <row r="207" spans="2:38" ht="15.75" thickBot="1" x14ac:dyDescent="0.3">
      <c r="B207" s="72" t="str">
        <f t="shared" si="35"/>
        <v/>
      </c>
      <c r="C207" s="72" t="str">
        <f t="shared" si="36"/>
        <v/>
      </c>
      <c r="D207" s="72" t="str">
        <f>IFERROR(IF(J206&lt;=0,"",IF(C207="Yes","",B207-COUNTIF($C$22:C207,"Yes"))),"")</f>
        <v/>
      </c>
      <c r="E207" s="73" t="str">
        <f t="shared" si="29"/>
        <v/>
      </c>
      <c r="F207" s="76" t="str">
        <f t="shared" si="37"/>
        <v/>
      </c>
      <c r="G207" s="76" t="str">
        <f t="shared" si="30"/>
        <v/>
      </c>
      <c r="H207" s="76" t="str">
        <f t="shared" si="38"/>
        <v/>
      </c>
      <c r="I207" s="76" t="str">
        <f t="shared" si="31"/>
        <v/>
      </c>
      <c r="J207" s="76" t="str">
        <f t="shared" si="39"/>
        <v/>
      </c>
      <c r="AG207" s="111" t="str">
        <f t="shared" si="40"/>
        <v/>
      </c>
      <c r="AH207" s="112" t="str">
        <f t="shared" si="32"/>
        <v/>
      </c>
      <c r="AI207" s="113" t="str">
        <f t="shared" si="33"/>
        <v/>
      </c>
      <c r="AJ207" s="113" t="str">
        <f t="shared" si="34"/>
        <v/>
      </c>
      <c r="AK207" s="113" t="str">
        <f t="shared" si="41"/>
        <v/>
      </c>
      <c r="AL207" s="113" t="str">
        <f t="shared" si="42"/>
        <v/>
      </c>
    </row>
    <row r="208" spans="2:38" ht="15.75" thickBot="1" x14ac:dyDescent="0.3">
      <c r="B208" s="72" t="str">
        <f t="shared" si="35"/>
        <v/>
      </c>
      <c r="C208" s="72" t="str">
        <f t="shared" si="36"/>
        <v/>
      </c>
      <c r="D208" s="72" t="str">
        <f>IFERROR(IF(J207&lt;=0,"",IF(C208="Yes","",B208-COUNTIF($C$22:C208,"Yes"))),"")</f>
        <v/>
      </c>
      <c r="E208" s="73" t="str">
        <f t="shared" si="29"/>
        <v/>
      </c>
      <c r="F208" s="76" t="str">
        <f t="shared" si="37"/>
        <v/>
      </c>
      <c r="G208" s="76" t="str">
        <f t="shared" si="30"/>
        <v/>
      </c>
      <c r="H208" s="76" t="str">
        <f t="shared" si="38"/>
        <v/>
      </c>
      <c r="I208" s="76" t="str">
        <f t="shared" si="31"/>
        <v/>
      </c>
      <c r="J208" s="76" t="str">
        <f t="shared" si="39"/>
        <v/>
      </c>
      <c r="AG208" s="111" t="str">
        <f t="shared" si="40"/>
        <v/>
      </c>
      <c r="AH208" s="112" t="str">
        <f t="shared" si="32"/>
        <v/>
      </c>
      <c r="AI208" s="113" t="str">
        <f t="shared" si="33"/>
        <v/>
      </c>
      <c r="AJ208" s="113" t="str">
        <f t="shared" si="34"/>
        <v/>
      </c>
      <c r="AK208" s="113" t="str">
        <f t="shared" si="41"/>
        <v/>
      </c>
      <c r="AL208" s="113" t="str">
        <f t="shared" si="42"/>
        <v/>
      </c>
    </row>
    <row r="209" spans="2:38" ht="15.75" thickBot="1" x14ac:dyDescent="0.3">
      <c r="B209" s="72" t="str">
        <f t="shared" si="35"/>
        <v/>
      </c>
      <c r="C209" s="72" t="str">
        <f t="shared" si="36"/>
        <v/>
      </c>
      <c r="D209" s="72" t="str">
        <f>IFERROR(IF(J208&lt;=0,"",IF(C209="Yes","",B209-COUNTIF($C$22:C209,"Yes"))),"")</f>
        <v/>
      </c>
      <c r="E209" s="73" t="str">
        <f t="shared" si="29"/>
        <v/>
      </c>
      <c r="F209" s="76" t="str">
        <f t="shared" si="37"/>
        <v/>
      </c>
      <c r="G209" s="76" t="str">
        <f t="shared" si="30"/>
        <v/>
      </c>
      <c r="H209" s="76" t="str">
        <f t="shared" si="38"/>
        <v/>
      </c>
      <c r="I209" s="76" t="str">
        <f t="shared" si="31"/>
        <v/>
      </c>
      <c r="J209" s="76" t="str">
        <f t="shared" si="39"/>
        <v/>
      </c>
      <c r="AG209" s="111" t="str">
        <f t="shared" si="40"/>
        <v/>
      </c>
      <c r="AH209" s="112" t="str">
        <f t="shared" si="32"/>
        <v/>
      </c>
      <c r="AI209" s="113" t="str">
        <f t="shared" si="33"/>
        <v/>
      </c>
      <c r="AJ209" s="113" t="str">
        <f t="shared" si="34"/>
        <v/>
      </c>
      <c r="AK209" s="113" t="str">
        <f t="shared" si="41"/>
        <v/>
      </c>
      <c r="AL209" s="113" t="str">
        <f t="shared" si="42"/>
        <v/>
      </c>
    </row>
    <row r="210" spans="2:38" ht="15.75" thickBot="1" x14ac:dyDescent="0.3">
      <c r="B210" s="72" t="str">
        <f t="shared" si="35"/>
        <v/>
      </c>
      <c r="C210" s="72" t="str">
        <f t="shared" si="36"/>
        <v/>
      </c>
      <c r="D210" s="72" t="str">
        <f>IFERROR(IF(J209&lt;=0,"",IF(C210="Yes","",B210-COUNTIF($C$22:C210,"Yes"))),"")</f>
        <v/>
      </c>
      <c r="E210" s="73" t="str">
        <f t="shared" si="29"/>
        <v/>
      </c>
      <c r="F210" s="76" t="str">
        <f t="shared" si="37"/>
        <v/>
      </c>
      <c r="G210" s="76" t="str">
        <f t="shared" si="30"/>
        <v/>
      </c>
      <c r="H210" s="76" t="str">
        <f t="shared" si="38"/>
        <v/>
      </c>
      <c r="I210" s="76" t="str">
        <f t="shared" si="31"/>
        <v/>
      </c>
      <c r="J210" s="76" t="str">
        <f t="shared" si="39"/>
        <v/>
      </c>
      <c r="AG210" s="111" t="str">
        <f t="shared" si="40"/>
        <v/>
      </c>
      <c r="AH210" s="112" t="str">
        <f t="shared" si="32"/>
        <v/>
      </c>
      <c r="AI210" s="113" t="str">
        <f t="shared" si="33"/>
        <v/>
      </c>
      <c r="AJ210" s="113" t="str">
        <f t="shared" si="34"/>
        <v/>
      </c>
      <c r="AK210" s="113" t="str">
        <f t="shared" si="41"/>
        <v/>
      </c>
      <c r="AL210" s="113" t="str">
        <f t="shared" si="42"/>
        <v/>
      </c>
    </row>
    <row r="211" spans="2:38" ht="15.75" thickBot="1" x14ac:dyDescent="0.3">
      <c r="B211" s="72" t="str">
        <f t="shared" si="35"/>
        <v/>
      </c>
      <c r="C211" s="72" t="str">
        <f t="shared" si="36"/>
        <v/>
      </c>
      <c r="D211" s="72" t="str">
        <f>IFERROR(IF(J210&lt;=0,"",IF(C211="Yes","",B211-COUNTIF($C$22:C211,"Yes"))),"")</f>
        <v/>
      </c>
      <c r="E211" s="73" t="str">
        <f t="shared" si="29"/>
        <v/>
      </c>
      <c r="F211" s="76" t="str">
        <f t="shared" si="37"/>
        <v/>
      </c>
      <c r="G211" s="76" t="str">
        <f t="shared" si="30"/>
        <v/>
      </c>
      <c r="H211" s="76" t="str">
        <f t="shared" si="38"/>
        <v/>
      </c>
      <c r="I211" s="76" t="str">
        <f t="shared" si="31"/>
        <v/>
      </c>
      <c r="J211" s="76" t="str">
        <f t="shared" si="39"/>
        <v/>
      </c>
      <c r="AG211" s="111" t="str">
        <f t="shared" si="40"/>
        <v/>
      </c>
      <c r="AH211" s="112" t="str">
        <f t="shared" si="32"/>
        <v/>
      </c>
      <c r="AI211" s="113" t="str">
        <f t="shared" si="33"/>
        <v/>
      </c>
      <c r="AJ211" s="113" t="str">
        <f t="shared" si="34"/>
        <v/>
      </c>
      <c r="AK211" s="113" t="str">
        <f t="shared" si="41"/>
        <v/>
      </c>
      <c r="AL211" s="113" t="str">
        <f t="shared" si="42"/>
        <v/>
      </c>
    </row>
    <row r="212" spans="2:38" ht="15.75" thickBot="1" x14ac:dyDescent="0.3">
      <c r="B212" s="72" t="str">
        <f t="shared" si="35"/>
        <v/>
      </c>
      <c r="C212" s="72" t="str">
        <f t="shared" si="36"/>
        <v/>
      </c>
      <c r="D212" s="72" t="str">
        <f>IFERROR(IF(J211&lt;=0,"",IF(C212="Yes","",B212-COUNTIF($C$22:C212,"Yes"))),"")</f>
        <v/>
      </c>
      <c r="E212" s="73" t="str">
        <f t="shared" si="29"/>
        <v/>
      </c>
      <c r="F212" s="76" t="str">
        <f t="shared" si="37"/>
        <v/>
      </c>
      <c r="G212" s="76" t="str">
        <f t="shared" si="30"/>
        <v/>
      </c>
      <c r="H212" s="76" t="str">
        <f t="shared" si="38"/>
        <v/>
      </c>
      <c r="I212" s="76" t="str">
        <f t="shared" si="31"/>
        <v/>
      </c>
      <c r="J212" s="76" t="str">
        <f t="shared" si="39"/>
        <v/>
      </c>
      <c r="AG212" s="111" t="str">
        <f t="shared" si="40"/>
        <v/>
      </c>
      <c r="AH212" s="112" t="str">
        <f t="shared" si="32"/>
        <v/>
      </c>
      <c r="AI212" s="113" t="str">
        <f t="shared" si="33"/>
        <v/>
      </c>
      <c r="AJ212" s="113" t="str">
        <f t="shared" si="34"/>
        <v/>
      </c>
      <c r="AK212" s="113" t="str">
        <f t="shared" si="41"/>
        <v/>
      </c>
      <c r="AL212" s="113" t="str">
        <f t="shared" si="42"/>
        <v/>
      </c>
    </row>
    <row r="213" spans="2:38" ht="15.75" thickBot="1" x14ac:dyDescent="0.3">
      <c r="B213" s="72" t="str">
        <f t="shared" si="35"/>
        <v/>
      </c>
      <c r="C213" s="72" t="str">
        <f t="shared" si="36"/>
        <v/>
      </c>
      <c r="D213" s="72" t="str">
        <f>IFERROR(IF(J212&lt;=0,"",IF(C213="Yes","",B213-COUNTIF($C$22:C213,"Yes"))),"")</f>
        <v/>
      </c>
      <c r="E213" s="73" t="str">
        <f t="shared" si="29"/>
        <v/>
      </c>
      <c r="F213" s="76" t="str">
        <f t="shared" si="37"/>
        <v/>
      </c>
      <c r="G213" s="76" t="str">
        <f t="shared" si="30"/>
        <v/>
      </c>
      <c r="H213" s="76" t="str">
        <f t="shared" si="38"/>
        <v/>
      </c>
      <c r="I213" s="76" t="str">
        <f t="shared" si="31"/>
        <v/>
      </c>
      <c r="J213" s="76" t="str">
        <f t="shared" si="39"/>
        <v/>
      </c>
      <c r="AG213" s="111" t="str">
        <f t="shared" si="40"/>
        <v/>
      </c>
      <c r="AH213" s="112" t="str">
        <f t="shared" si="32"/>
        <v/>
      </c>
      <c r="AI213" s="113" t="str">
        <f t="shared" si="33"/>
        <v/>
      </c>
      <c r="AJ213" s="113" t="str">
        <f t="shared" si="34"/>
        <v/>
      </c>
      <c r="AK213" s="113" t="str">
        <f t="shared" si="41"/>
        <v/>
      </c>
      <c r="AL213" s="113" t="str">
        <f t="shared" si="42"/>
        <v/>
      </c>
    </row>
    <row r="214" spans="2:38" ht="15.75" thickBot="1" x14ac:dyDescent="0.3">
      <c r="B214" s="72" t="str">
        <f t="shared" si="35"/>
        <v/>
      </c>
      <c r="C214" s="72" t="str">
        <f t="shared" si="36"/>
        <v/>
      </c>
      <c r="D214" s="72" t="str">
        <f>IFERROR(IF(J213&lt;=0,"",IF(C214="Yes","",B214-COUNTIF($C$22:C214,"Yes"))),"")</f>
        <v/>
      </c>
      <c r="E214" s="73" t="str">
        <f t="shared" ref="E214:E277" si="43">IF($E$9="End of the Period",IF(B214="","",IF(payment_frequency="Bi-weekly",first_payment_date+B214*VLOOKUP(payment_frequency,periodic_table,2,0),IF(payment_frequency="Weekly",first_payment_date+B214*VLOOKUP(payment_frequency,periodic_table,2,0),IF(payment_frequency="Semi-monthly",first_payment_date+B214*VLOOKUP(payment_frequency,periodic_table,2,0),EDATE(first_payment_date,B214*VLOOKUP(payment_frequency,periodic_table,2,0)))))),IF(B214="","",IF(payment_frequency="Bi-weekly",first_payment_date+(B214-1)*VLOOKUP(payment_frequency,periodic_table,2,0),IF(payment_frequency="Weekly",first_payment_date+(B214-1)*VLOOKUP(payment_frequency,periodic_table,2,0),IF(payment_frequency="Semi-monthly",first_payment_date+(B214-1)*VLOOKUP(payment_frequency,periodic_table,2,0),EDATE(first_payment_date,(B214-1)*VLOOKUP(payment_frequency,periodic_table,2,0)))))))</f>
        <v/>
      </c>
      <c r="F214" s="76" t="str">
        <f t="shared" si="37"/>
        <v/>
      </c>
      <c r="G214" s="76" t="str">
        <f t="shared" ref="G214:G277" si="44">IF(AND(Payment_Type=1,B214=1),0,IF(B214="","",IF(C214="Yes",0,J213*Compound_Rate)))</f>
        <v/>
      </c>
      <c r="H214" s="76" t="str">
        <f t="shared" si="38"/>
        <v/>
      </c>
      <c r="I214" s="76" t="str">
        <f t="shared" ref="I214:I277" si="45">IF(B214="","",IF(C214="Yes",J213*Compound_Rate,0))</f>
        <v/>
      </c>
      <c r="J214" s="76" t="str">
        <f t="shared" si="39"/>
        <v/>
      </c>
      <c r="AG214" s="111" t="str">
        <f t="shared" si="40"/>
        <v/>
      </c>
      <c r="AH214" s="112" t="str">
        <f t="shared" ref="AH214:AH277" si="46">IF($E$9="End of the Period",IF(AG214="","",IF(payment_frequency="Bi-weekly",first_payment_date+AG214*VLOOKUP(payment_frequency,periodic_table,2,0),IF(payment_frequency="Weekly",first_payment_date+AG214*VLOOKUP(payment_frequency,periodic_table,2,0),IF(payment_frequency="Semi-monthly",first_payment_date+AG214*VLOOKUP(payment_frequency,periodic_table,2,0),EDATE(first_payment_date,AG214*VLOOKUP(payment_frequency,periodic_table,2,0)))))),IF(AG214="","",IF(payment_frequency="Bi-weekly",first_payment_date+(AG214-1)*VLOOKUP(payment_frequency,periodic_table,2,0),IF(payment_frequency="Weekly",first_payment_date+(AG214-1)*VLOOKUP(payment_frequency,periodic_table,2,0),IF(payment_frequency="Semi-monthly",first_payment_date+(AG214-1)*VLOOKUP(payment_frequency,periodic_table,2,0),EDATE(first_payment_date,(AG214-1)*VLOOKUP(payment_frequency,periodic_table,2,0)))))))</f>
        <v/>
      </c>
      <c r="AI214" s="113" t="str">
        <f t="shared" ref="AI214:AI277" si="47">IF(AG214="","",IF(AL213&lt;payment,AL213*(1+Compound_Rate),payment))</f>
        <v/>
      </c>
      <c r="AJ214" s="113" t="str">
        <f t="shared" ref="AJ214:AJ277" si="48">IF(AND(Payment_Type=1,AG214=1),0,IF(AG214="","",AL213*Compound_Rate))</f>
        <v/>
      </c>
      <c r="AK214" s="113" t="str">
        <f t="shared" si="41"/>
        <v/>
      </c>
      <c r="AL214" s="113" t="str">
        <f t="shared" si="42"/>
        <v/>
      </c>
    </row>
    <row r="215" spans="2:38" ht="15.75" thickBot="1" x14ac:dyDescent="0.3">
      <c r="B215" s="72" t="str">
        <f t="shared" ref="B215:B278" si="49">IFERROR(IF(TRUNC(J214)&lt;=0,"",B214+1),"")</f>
        <v/>
      </c>
      <c r="C215" s="72" t="str">
        <f t="shared" ref="C215:C278" si="50">IF(B215="","",IF(AND(B215&lt;=$E$13,B215&gt;=$E$12),"Yes","No"))</f>
        <v/>
      </c>
      <c r="D215" s="72" t="str">
        <f>IFERROR(IF(J214&lt;=0,"",IF(C215="Yes","",B215-COUNTIF($C$22:C215,"Yes"))),"")</f>
        <v/>
      </c>
      <c r="E215" s="73" t="str">
        <f t="shared" si="43"/>
        <v/>
      </c>
      <c r="F215" s="76" t="str">
        <f t="shared" ref="F215:F278" si="51">IF(B215="","",IF(C215="Yes",0,IF(J214&lt;payment,J214*(1+Compound_Rate),-PMT($J$5,nper-B215+1+$E$14,J214))))</f>
        <v/>
      </c>
      <c r="G215" s="76" t="str">
        <f t="shared" si="44"/>
        <v/>
      </c>
      <c r="H215" s="76" t="str">
        <f t="shared" ref="H215:H278" si="52">IF(B215="","",F215-G215)</f>
        <v/>
      </c>
      <c r="I215" s="76" t="str">
        <f t="shared" si="45"/>
        <v/>
      </c>
      <c r="J215" s="76" t="str">
        <f t="shared" ref="J215:J278" si="53">IFERROR(IF(B215="","",J214-H215+I215),"")</f>
        <v/>
      </c>
      <c r="AG215" s="111" t="str">
        <f t="shared" ref="AG215:AG278" si="54">IFERROR(IF(AL214&lt;=0,"",AG214+1),"")</f>
        <v/>
      </c>
      <c r="AH215" s="112" t="str">
        <f t="shared" si="46"/>
        <v/>
      </c>
      <c r="AI215" s="113" t="str">
        <f t="shared" si="47"/>
        <v/>
      </c>
      <c r="AJ215" s="113" t="str">
        <f t="shared" si="48"/>
        <v/>
      </c>
      <c r="AK215" s="113" t="str">
        <f t="shared" ref="AK215:AK278" si="55">IF(AG215="","",AI215-AJ215)</f>
        <v/>
      </c>
      <c r="AL215" s="113" t="str">
        <f t="shared" ref="AL215:AL278" si="56">IFERROR(IF(AK215&lt;=0,"",AL214-AK215),"")</f>
        <v/>
      </c>
    </row>
    <row r="216" spans="2:38" ht="15.75" thickBot="1" x14ac:dyDescent="0.3">
      <c r="B216" s="72" t="str">
        <f t="shared" si="49"/>
        <v/>
      </c>
      <c r="C216" s="72" t="str">
        <f t="shared" si="50"/>
        <v/>
      </c>
      <c r="D216" s="72" t="str">
        <f>IFERROR(IF(J215&lt;=0,"",IF(C216="Yes","",B216-COUNTIF($C$22:C216,"Yes"))),"")</f>
        <v/>
      </c>
      <c r="E216" s="73" t="str">
        <f t="shared" si="43"/>
        <v/>
      </c>
      <c r="F216" s="76" t="str">
        <f t="shared" si="51"/>
        <v/>
      </c>
      <c r="G216" s="76" t="str">
        <f t="shared" si="44"/>
        <v/>
      </c>
      <c r="H216" s="76" t="str">
        <f t="shared" si="52"/>
        <v/>
      </c>
      <c r="I216" s="76" t="str">
        <f t="shared" si="45"/>
        <v/>
      </c>
      <c r="J216" s="76" t="str">
        <f t="shared" si="53"/>
        <v/>
      </c>
      <c r="AG216" s="111" t="str">
        <f t="shared" si="54"/>
        <v/>
      </c>
      <c r="AH216" s="112" t="str">
        <f t="shared" si="46"/>
        <v/>
      </c>
      <c r="AI216" s="113" t="str">
        <f t="shared" si="47"/>
        <v/>
      </c>
      <c r="AJ216" s="113" t="str">
        <f t="shared" si="48"/>
        <v/>
      </c>
      <c r="AK216" s="113" t="str">
        <f t="shared" si="55"/>
        <v/>
      </c>
      <c r="AL216" s="113" t="str">
        <f t="shared" si="56"/>
        <v/>
      </c>
    </row>
    <row r="217" spans="2:38" ht="15.75" thickBot="1" x14ac:dyDescent="0.3">
      <c r="B217" s="72" t="str">
        <f t="shared" si="49"/>
        <v/>
      </c>
      <c r="C217" s="72" t="str">
        <f t="shared" si="50"/>
        <v/>
      </c>
      <c r="D217" s="72" t="str">
        <f>IFERROR(IF(J216&lt;=0,"",IF(C217="Yes","",B217-COUNTIF($C$22:C217,"Yes"))),"")</f>
        <v/>
      </c>
      <c r="E217" s="73" t="str">
        <f t="shared" si="43"/>
        <v/>
      </c>
      <c r="F217" s="76" t="str">
        <f t="shared" si="51"/>
        <v/>
      </c>
      <c r="G217" s="76" t="str">
        <f t="shared" si="44"/>
        <v/>
      </c>
      <c r="H217" s="76" t="str">
        <f t="shared" si="52"/>
        <v/>
      </c>
      <c r="I217" s="76" t="str">
        <f t="shared" si="45"/>
        <v/>
      </c>
      <c r="J217" s="76" t="str">
        <f t="shared" si="53"/>
        <v/>
      </c>
      <c r="AG217" s="111" t="str">
        <f t="shared" si="54"/>
        <v/>
      </c>
      <c r="AH217" s="112" t="str">
        <f t="shared" si="46"/>
        <v/>
      </c>
      <c r="AI217" s="113" t="str">
        <f t="shared" si="47"/>
        <v/>
      </c>
      <c r="AJ217" s="113" t="str">
        <f t="shared" si="48"/>
        <v/>
      </c>
      <c r="AK217" s="113" t="str">
        <f t="shared" si="55"/>
        <v/>
      </c>
      <c r="AL217" s="113" t="str">
        <f t="shared" si="56"/>
        <v/>
      </c>
    </row>
    <row r="218" spans="2:38" ht="15.75" thickBot="1" x14ac:dyDescent="0.3">
      <c r="B218" s="72" t="str">
        <f t="shared" si="49"/>
        <v/>
      </c>
      <c r="C218" s="72" t="str">
        <f t="shared" si="50"/>
        <v/>
      </c>
      <c r="D218" s="72" t="str">
        <f>IFERROR(IF(J217&lt;=0,"",IF(C218="Yes","",B218-COUNTIF($C$22:C218,"Yes"))),"")</f>
        <v/>
      </c>
      <c r="E218" s="73" t="str">
        <f t="shared" si="43"/>
        <v/>
      </c>
      <c r="F218" s="76" t="str">
        <f t="shared" si="51"/>
        <v/>
      </c>
      <c r="G218" s="76" t="str">
        <f t="shared" si="44"/>
        <v/>
      </c>
      <c r="H218" s="76" t="str">
        <f t="shared" si="52"/>
        <v/>
      </c>
      <c r="I218" s="76" t="str">
        <f t="shared" si="45"/>
        <v/>
      </c>
      <c r="J218" s="76" t="str">
        <f t="shared" si="53"/>
        <v/>
      </c>
      <c r="AG218" s="111" t="str">
        <f t="shared" si="54"/>
        <v/>
      </c>
      <c r="AH218" s="112" t="str">
        <f t="shared" si="46"/>
        <v/>
      </c>
      <c r="AI218" s="113" t="str">
        <f t="shared" si="47"/>
        <v/>
      </c>
      <c r="AJ218" s="113" t="str">
        <f t="shared" si="48"/>
        <v/>
      </c>
      <c r="AK218" s="113" t="str">
        <f t="shared" si="55"/>
        <v/>
      </c>
      <c r="AL218" s="113" t="str">
        <f t="shared" si="56"/>
        <v/>
      </c>
    </row>
    <row r="219" spans="2:38" ht="15.75" thickBot="1" x14ac:dyDescent="0.3">
      <c r="B219" s="72" t="str">
        <f t="shared" si="49"/>
        <v/>
      </c>
      <c r="C219" s="72" t="str">
        <f t="shared" si="50"/>
        <v/>
      </c>
      <c r="D219" s="72" t="str">
        <f>IFERROR(IF(J218&lt;=0,"",IF(C219="Yes","",B219-COUNTIF($C$22:C219,"Yes"))),"")</f>
        <v/>
      </c>
      <c r="E219" s="73" t="str">
        <f t="shared" si="43"/>
        <v/>
      </c>
      <c r="F219" s="76" t="str">
        <f t="shared" si="51"/>
        <v/>
      </c>
      <c r="G219" s="76" t="str">
        <f t="shared" si="44"/>
        <v/>
      </c>
      <c r="H219" s="76" t="str">
        <f t="shared" si="52"/>
        <v/>
      </c>
      <c r="I219" s="76" t="str">
        <f t="shared" si="45"/>
        <v/>
      </c>
      <c r="J219" s="76" t="str">
        <f t="shared" si="53"/>
        <v/>
      </c>
      <c r="AG219" s="111" t="str">
        <f t="shared" si="54"/>
        <v/>
      </c>
      <c r="AH219" s="112" t="str">
        <f t="shared" si="46"/>
        <v/>
      </c>
      <c r="AI219" s="113" t="str">
        <f t="shared" si="47"/>
        <v/>
      </c>
      <c r="AJ219" s="113" t="str">
        <f t="shared" si="48"/>
        <v/>
      </c>
      <c r="AK219" s="113" t="str">
        <f t="shared" si="55"/>
        <v/>
      </c>
      <c r="AL219" s="113" t="str">
        <f t="shared" si="56"/>
        <v/>
      </c>
    </row>
    <row r="220" spans="2:38" ht="15.75" thickBot="1" x14ac:dyDescent="0.3">
      <c r="B220" s="72" t="str">
        <f t="shared" si="49"/>
        <v/>
      </c>
      <c r="C220" s="72" t="str">
        <f t="shared" si="50"/>
        <v/>
      </c>
      <c r="D220" s="72" t="str">
        <f>IFERROR(IF(J219&lt;=0,"",IF(C220="Yes","",B220-COUNTIF($C$22:C220,"Yes"))),"")</f>
        <v/>
      </c>
      <c r="E220" s="73" t="str">
        <f t="shared" si="43"/>
        <v/>
      </c>
      <c r="F220" s="76" t="str">
        <f t="shared" si="51"/>
        <v/>
      </c>
      <c r="G220" s="76" t="str">
        <f t="shared" si="44"/>
        <v/>
      </c>
      <c r="H220" s="76" t="str">
        <f t="shared" si="52"/>
        <v/>
      </c>
      <c r="I220" s="76" t="str">
        <f t="shared" si="45"/>
        <v/>
      </c>
      <c r="J220" s="76" t="str">
        <f t="shared" si="53"/>
        <v/>
      </c>
      <c r="AG220" s="111" t="str">
        <f t="shared" si="54"/>
        <v/>
      </c>
      <c r="AH220" s="112" t="str">
        <f t="shared" si="46"/>
        <v/>
      </c>
      <c r="AI220" s="113" t="str">
        <f t="shared" si="47"/>
        <v/>
      </c>
      <c r="AJ220" s="113" t="str">
        <f t="shared" si="48"/>
        <v/>
      </c>
      <c r="AK220" s="113" t="str">
        <f t="shared" si="55"/>
        <v/>
      </c>
      <c r="AL220" s="113" t="str">
        <f t="shared" si="56"/>
        <v/>
      </c>
    </row>
    <row r="221" spans="2:38" ht="15.75" thickBot="1" x14ac:dyDescent="0.3">
      <c r="B221" s="72" t="str">
        <f t="shared" si="49"/>
        <v/>
      </c>
      <c r="C221" s="72" t="str">
        <f t="shared" si="50"/>
        <v/>
      </c>
      <c r="D221" s="72" t="str">
        <f>IFERROR(IF(J220&lt;=0,"",IF(C221="Yes","",B221-COUNTIF($C$22:C221,"Yes"))),"")</f>
        <v/>
      </c>
      <c r="E221" s="73" t="str">
        <f t="shared" si="43"/>
        <v/>
      </c>
      <c r="F221" s="76" t="str">
        <f t="shared" si="51"/>
        <v/>
      </c>
      <c r="G221" s="76" t="str">
        <f t="shared" si="44"/>
        <v/>
      </c>
      <c r="H221" s="76" t="str">
        <f t="shared" si="52"/>
        <v/>
      </c>
      <c r="I221" s="76" t="str">
        <f t="shared" si="45"/>
        <v/>
      </c>
      <c r="J221" s="76" t="str">
        <f t="shared" si="53"/>
        <v/>
      </c>
      <c r="AG221" s="111" t="str">
        <f t="shared" si="54"/>
        <v/>
      </c>
      <c r="AH221" s="112" t="str">
        <f t="shared" si="46"/>
        <v/>
      </c>
      <c r="AI221" s="113" t="str">
        <f t="shared" si="47"/>
        <v/>
      </c>
      <c r="AJ221" s="113" t="str">
        <f t="shared" si="48"/>
        <v/>
      </c>
      <c r="AK221" s="113" t="str">
        <f t="shared" si="55"/>
        <v/>
      </c>
      <c r="AL221" s="113" t="str">
        <f t="shared" si="56"/>
        <v/>
      </c>
    </row>
    <row r="222" spans="2:38" ht="15.75" thickBot="1" x14ac:dyDescent="0.3">
      <c r="B222" s="72" t="str">
        <f t="shared" si="49"/>
        <v/>
      </c>
      <c r="C222" s="72" t="str">
        <f t="shared" si="50"/>
        <v/>
      </c>
      <c r="D222" s="72" t="str">
        <f>IFERROR(IF(J221&lt;=0,"",IF(C222="Yes","",B222-COUNTIF($C$22:C222,"Yes"))),"")</f>
        <v/>
      </c>
      <c r="E222" s="73" t="str">
        <f t="shared" si="43"/>
        <v/>
      </c>
      <c r="F222" s="76" t="str">
        <f t="shared" si="51"/>
        <v/>
      </c>
      <c r="G222" s="76" t="str">
        <f t="shared" si="44"/>
        <v/>
      </c>
      <c r="H222" s="76" t="str">
        <f t="shared" si="52"/>
        <v/>
      </c>
      <c r="I222" s="76" t="str">
        <f t="shared" si="45"/>
        <v/>
      </c>
      <c r="J222" s="76" t="str">
        <f t="shared" si="53"/>
        <v/>
      </c>
      <c r="AG222" s="111" t="str">
        <f t="shared" si="54"/>
        <v/>
      </c>
      <c r="AH222" s="112" t="str">
        <f t="shared" si="46"/>
        <v/>
      </c>
      <c r="AI222" s="113" t="str">
        <f t="shared" si="47"/>
        <v/>
      </c>
      <c r="AJ222" s="113" t="str">
        <f t="shared" si="48"/>
        <v/>
      </c>
      <c r="AK222" s="113" t="str">
        <f t="shared" si="55"/>
        <v/>
      </c>
      <c r="AL222" s="113" t="str">
        <f t="shared" si="56"/>
        <v/>
      </c>
    </row>
    <row r="223" spans="2:38" ht="15.75" thickBot="1" x14ac:dyDescent="0.3">
      <c r="B223" s="72" t="str">
        <f t="shared" si="49"/>
        <v/>
      </c>
      <c r="C223" s="72" t="str">
        <f t="shared" si="50"/>
        <v/>
      </c>
      <c r="D223" s="72" t="str">
        <f>IFERROR(IF(J222&lt;=0,"",IF(C223="Yes","",B223-COUNTIF($C$22:C223,"Yes"))),"")</f>
        <v/>
      </c>
      <c r="E223" s="73" t="str">
        <f t="shared" si="43"/>
        <v/>
      </c>
      <c r="F223" s="76" t="str">
        <f t="shared" si="51"/>
        <v/>
      </c>
      <c r="G223" s="76" t="str">
        <f t="shared" si="44"/>
        <v/>
      </c>
      <c r="H223" s="76" t="str">
        <f t="shared" si="52"/>
        <v/>
      </c>
      <c r="I223" s="76" t="str">
        <f t="shared" si="45"/>
        <v/>
      </c>
      <c r="J223" s="76" t="str">
        <f t="shared" si="53"/>
        <v/>
      </c>
      <c r="AG223" s="111" t="str">
        <f t="shared" si="54"/>
        <v/>
      </c>
      <c r="AH223" s="112" t="str">
        <f t="shared" si="46"/>
        <v/>
      </c>
      <c r="AI223" s="113" t="str">
        <f t="shared" si="47"/>
        <v/>
      </c>
      <c r="AJ223" s="113" t="str">
        <f t="shared" si="48"/>
        <v/>
      </c>
      <c r="AK223" s="113" t="str">
        <f t="shared" si="55"/>
        <v/>
      </c>
      <c r="AL223" s="113" t="str">
        <f t="shared" si="56"/>
        <v/>
      </c>
    </row>
    <row r="224" spans="2:38" ht="15.75" thickBot="1" x14ac:dyDescent="0.3">
      <c r="B224" s="72" t="str">
        <f t="shared" si="49"/>
        <v/>
      </c>
      <c r="C224" s="72" t="str">
        <f t="shared" si="50"/>
        <v/>
      </c>
      <c r="D224" s="72" t="str">
        <f>IFERROR(IF(J223&lt;=0,"",IF(C224="Yes","",B224-COUNTIF($C$22:C224,"Yes"))),"")</f>
        <v/>
      </c>
      <c r="E224" s="73" t="str">
        <f t="shared" si="43"/>
        <v/>
      </c>
      <c r="F224" s="76" t="str">
        <f t="shared" si="51"/>
        <v/>
      </c>
      <c r="G224" s="76" t="str">
        <f t="shared" si="44"/>
        <v/>
      </c>
      <c r="H224" s="76" t="str">
        <f t="shared" si="52"/>
        <v/>
      </c>
      <c r="I224" s="76" t="str">
        <f t="shared" si="45"/>
        <v/>
      </c>
      <c r="J224" s="76" t="str">
        <f t="shared" si="53"/>
        <v/>
      </c>
      <c r="AG224" s="111" t="str">
        <f t="shared" si="54"/>
        <v/>
      </c>
      <c r="AH224" s="112" t="str">
        <f t="shared" si="46"/>
        <v/>
      </c>
      <c r="AI224" s="113" t="str">
        <f t="shared" si="47"/>
        <v/>
      </c>
      <c r="AJ224" s="113" t="str">
        <f t="shared" si="48"/>
        <v/>
      </c>
      <c r="AK224" s="113" t="str">
        <f t="shared" si="55"/>
        <v/>
      </c>
      <c r="AL224" s="113" t="str">
        <f t="shared" si="56"/>
        <v/>
      </c>
    </row>
    <row r="225" spans="2:38" ht="15.75" thickBot="1" x14ac:dyDescent="0.3">
      <c r="B225" s="72" t="str">
        <f t="shared" si="49"/>
        <v/>
      </c>
      <c r="C225" s="72" t="str">
        <f t="shared" si="50"/>
        <v/>
      </c>
      <c r="D225" s="72" t="str">
        <f>IFERROR(IF(J224&lt;=0,"",IF(C225="Yes","",B225-COUNTIF($C$22:C225,"Yes"))),"")</f>
        <v/>
      </c>
      <c r="E225" s="73" t="str">
        <f t="shared" si="43"/>
        <v/>
      </c>
      <c r="F225" s="76" t="str">
        <f t="shared" si="51"/>
        <v/>
      </c>
      <c r="G225" s="76" t="str">
        <f t="shared" si="44"/>
        <v/>
      </c>
      <c r="H225" s="76" t="str">
        <f t="shared" si="52"/>
        <v/>
      </c>
      <c r="I225" s="76" t="str">
        <f t="shared" si="45"/>
        <v/>
      </c>
      <c r="J225" s="76" t="str">
        <f t="shared" si="53"/>
        <v/>
      </c>
      <c r="AG225" s="111" t="str">
        <f t="shared" si="54"/>
        <v/>
      </c>
      <c r="AH225" s="112" t="str">
        <f t="shared" si="46"/>
        <v/>
      </c>
      <c r="AI225" s="113" t="str">
        <f t="shared" si="47"/>
        <v/>
      </c>
      <c r="AJ225" s="113" t="str">
        <f t="shared" si="48"/>
        <v/>
      </c>
      <c r="AK225" s="113" t="str">
        <f t="shared" si="55"/>
        <v/>
      </c>
      <c r="AL225" s="113" t="str">
        <f t="shared" si="56"/>
        <v/>
      </c>
    </row>
    <row r="226" spans="2:38" ht="15.75" thickBot="1" x14ac:dyDescent="0.3">
      <c r="B226" s="72" t="str">
        <f t="shared" si="49"/>
        <v/>
      </c>
      <c r="C226" s="72" t="str">
        <f t="shared" si="50"/>
        <v/>
      </c>
      <c r="D226" s="72" t="str">
        <f>IFERROR(IF(J225&lt;=0,"",IF(C226="Yes","",B226-COUNTIF($C$22:C226,"Yes"))),"")</f>
        <v/>
      </c>
      <c r="E226" s="73" t="str">
        <f t="shared" si="43"/>
        <v/>
      </c>
      <c r="F226" s="76" t="str">
        <f t="shared" si="51"/>
        <v/>
      </c>
      <c r="G226" s="76" t="str">
        <f t="shared" si="44"/>
        <v/>
      </c>
      <c r="H226" s="76" t="str">
        <f t="shared" si="52"/>
        <v/>
      </c>
      <c r="I226" s="76" t="str">
        <f t="shared" si="45"/>
        <v/>
      </c>
      <c r="J226" s="76" t="str">
        <f t="shared" si="53"/>
        <v/>
      </c>
      <c r="AG226" s="111" t="str">
        <f t="shared" si="54"/>
        <v/>
      </c>
      <c r="AH226" s="112" t="str">
        <f t="shared" si="46"/>
        <v/>
      </c>
      <c r="AI226" s="113" t="str">
        <f t="shared" si="47"/>
        <v/>
      </c>
      <c r="AJ226" s="113" t="str">
        <f t="shared" si="48"/>
        <v/>
      </c>
      <c r="AK226" s="113" t="str">
        <f t="shared" si="55"/>
        <v/>
      </c>
      <c r="AL226" s="113" t="str">
        <f t="shared" si="56"/>
        <v/>
      </c>
    </row>
    <row r="227" spans="2:38" ht="15.75" thickBot="1" x14ac:dyDescent="0.3">
      <c r="B227" s="72" t="str">
        <f t="shared" si="49"/>
        <v/>
      </c>
      <c r="C227" s="72" t="str">
        <f t="shared" si="50"/>
        <v/>
      </c>
      <c r="D227" s="72" t="str">
        <f>IFERROR(IF(J226&lt;=0,"",IF(C227="Yes","",B227-COUNTIF($C$22:C227,"Yes"))),"")</f>
        <v/>
      </c>
      <c r="E227" s="73" t="str">
        <f t="shared" si="43"/>
        <v/>
      </c>
      <c r="F227" s="76" t="str">
        <f t="shared" si="51"/>
        <v/>
      </c>
      <c r="G227" s="76" t="str">
        <f t="shared" si="44"/>
        <v/>
      </c>
      <c r="H227" s="76" t="str">
        <f t="shared" si="52"/>
        <v/>
      </c>
      <c r="I227" s="76" t="str">
        <f t="shared" si="45"/>
        <v/>
      </c>
      <c r="J227" s="76" t="str">
        <f t="shared" si="53"/>
        <v/>
      </c>
      <c r="AG227" s="111" t="str">
        <f t="shared" si="54"/>
        <v/>
      </c>
      <c r="AH227" s="112" t="str">
        <f t="shared" si="46"/>
        <v/>
      </c>
      <c r="AI227" s="113" t="str">
        <f t="shared" si="47"/>
        <v/>
      </c>
      <c r="AJ227" s="113" t="str">
        <f t="shared" si="48"/>
        <v/>
      </c>
      <c r="AK227" s="113" t="str">
        <f t="shared" si="55"/>
        <v/>
      </c>
      <c r="AL227" s="113" t="str">
        <f t="shared" si="56"/>
        <v/>
      </c>
    </row>
    <row r="228" spans="2:38" ht="15.75" thickBot="1" x14ac:dyDescent="0.3">
      <c r="B228" s="72" t="str">
        <f t="shared" si="49"/>
        <v/>
      </c>
      <c r="C228" s="72" t="str">
        <f t="shared" si="50"/>
        <v/>
      </c>
      <c r="D228" s="72" t="str">
        <f>IFERROR(IF(J227&lt;=0,"",IF(C228="Yes","",B228-COUNTIF($C$22:C228,"Yes"))),"")</f>
        <v/>
      </c>
      <c r="E228" s="73" t="str">
        <f t="shared" si="43"/>
        <v/>
      </c>
      <c r="F228" s="76" t="str">
        <f t="shared" si="51"/>
        <v/>
      </c>
      <c r="G228" s="76" t="str">
        <f t="shared" si="44"/>
        <v/>
      </c>
      <c r="H228" s="76" t="str">
        <f t="shared" si="52"/>
        <v/>
      </c>
      <c r="I228" s="76" t="str">
        <f t="shared" si="45"/>
        <v/>
      </c>
      <c r="J228" s="76" t="str">
        <f t="shared" si="53"/>
        <v/>
      </c>
      <c r="AG228" s="111" t="str">
        <f t="shared" si="54"/>
        <v/>
      </c>
      <c r="AH228" s="112" t="str">
        <f t="shared" si="46"/>
        <v/>
      </c>
      <c r="AI228" s="113" t="str">
        <f t="shared" si="47"/>
        <v/>
      </c>
      <c r="AJ228" s="113" t="str">
        <f t="shared" si="48"/>
        <v/>
      </c>
      <c r="AK228" s="113" t="str">
        <f t="shared" si="55"/>
        <v/>
      </c>
      <c r="AL228" s="113" t="str">
        <f t="shared" si="56"/>
        <v/>
      </c>
    </row>
    <row r="229" spans="2:38" ht="15.75" thickBot="1" x14ac:dyDescent="0.3">
      <c r="B229" s="72" t="str">
        <f t="shared" si="49"/>
        <v/>
      </c>
      <c r="C229" s="72" t="str">
        <f t="shared" si="50"/>
        <v/>
      </c>
      <c r="D229" s="72" t="str">
        <f>IFERROR(IF(J228&lt;=0,"",IF(C229="Yes","",B229-COUNTIF($C$22:C229,"Yes"))),"")</f>
        <v/>
      </c>
      <c r="E229" s="73" t="str">
        <f t="shared" si="43"/>
        <v/>
      </c>
      <c r="F229" s="76" t="str">
        <f t="shared" si="51"/>
        <v/>
      </c>
      <c r="G229" s="76" t="str">
        <f t="shared" si="44"/>
        <v/>
      </c>
      <c r="H229" s="76" t="str">
        <f t="shared" si="52"/>
        <v/>
      </c>
      <c r="I229" s="76" t="str">
        <f t="shared" si="45"/>
        <v/>
      </c>
      <c r="J229" s="76" t="str">
        <f t="shared" si="53"/>
        <v/>
      </c>
      <c r="AG229" s="111" t="str">
        <f t="shared" si="54"/>
        <v/>
      </c>
      <c r="AH229" s="112" t="str">
        <f t="shared" si="46"/>
        <v/>
      </c>
      <c r="AI229" s="113" t="str">
        <f t="shared" si="47"/>
        <v/>
      </c>
      <c r="AJ229" s="113" t="str">
        <f t="shared" si="48"/>
        <v/>
      </c>
      <c r="AK229" s="113" t="str">
        <f t="shared" si="55"/>
        <v/>
      </c>
      <c r="AL229" s="113" t="str">
        <f t="shared" si="56"/>
        <v/>
      </c>
    </row>
    <row r="230" spans="2:38" ht="15.75" thickBot="1" x14ac:dyDescent="0.3">
      <c r="B230" s="72" t="str">
        <f t="shared" si="49"/>
        <v/>
      </c>
      <c r="C230" s="72" t="str">
        <f t="shared" si="50"/>
        <v/>
      </c>
      <c r="D230" s="72" t="str">
        <f>IFERROR(IF(J229&lt;=0,"",IF(C230="Yes","",B230-COUNTIF($C$22:C230,"Yes"))),"")</f>
        <v/>
      </c>
      <c r="E230" s="73" t="str">
        <f t="shared" si="43"/>
        <v/>
      </c>
      <c r="F230" s="76" t="str">
        <f t="shared" si="51"/>
        <v/>
      </c>
      <c r="G230" s="76" t="str">
        <f t="shared" si="44"/>
        <v/>
      </c>
      <c r="H230" s="76" t="str">
        <f t="shared" si="52"/>
        <v/>
      </c>
      <c r="I230" s="76" t="str">
        <f t="shared" si="45"/>
        <v/>
      </c>
      <c r="J230" s="76" t="str">
        <f t="shared" si="53"/>
        <v/>
      </c>
      <c r="AG230" s="111" t="str">
        <f t="shared" si="54"/>
        <v/>
      </c>
      <c r="AH230" s="112" t="str">
        <f t="shared" si="46"/>
        <v/>
      </c>
      <c r="AI230" s="113" t="str">
        <f t="shared" si="47"/>
        <v/>
      </c>
      <c r="AJ230" s="113" t="str">
        <f t="shared" si="48"/>
        <v/>
      </c>
      <c r="AK230" s="113" t="str">
        <f t="shared" si="55"/>
        <v/>
      </c>
      <c r="AL230" s="113" t="str">
        <f t="shared" si="56"/>
        <v/>
      </c>
    </row>
    <row r="231" spans="2:38" ht="15.75" thickBot="1" x14ac:dyDescent="0.3">
      <c r="B231" s="72" t="str">
        <f t="shared" si="49"/>
        <v/>
      </c>
      <c r="C231" s="72" t="str">
        <f t="shared" si="50"/>
        <v/>
      </c>
      <c r="D231" s="72" t="str">
        <f>IFERROR(IF(J230&lt;=0,"",IF(C231="Yes","",B231-COUNTIF($C$22:C231,"Yes"))),"")</f>
        <v/>
      </c>
      <c r="E231" s="73" t="str">
        <f t="shared" si="43"/>
        <v/>
      </c>
      <c r="F231" s="76" t="str">
        <f t="shared" si="51"/>
        <v/>
      </c>
      <c r="G231" s="76" t="str">
        <f t="shared" si="44"/>
        <v/>
      </c>
      <c r="H231" s="76" t="str">
        <f t="shared" si="52"/>
        <v/>
      </c>
      <c r="I231" s="76" t="str">
        <f t="shared" si="45"/>
        <v/>
      </c>
      <c r="J231" s="76" t="str">
        <f t="shared" si="53"/>
        <v/>
      </c>
      <c r="AG231" s="111" t="str">
        <f t="shared" si="54"/>
        <v/>
      </c>
      <c r="AH231" s="112" t="str">
        <f t="shared" si="46"/>
        <v/>
      </c>
      <c r="AI231" s="113" t="str">
        <f t="shared" si="47"/>
        <v/>
      </c>
      <c r="AJ231" s="113" t="str">
        <f t="shared" si="48"/>
        <v/>
      </c>
      <c r="AK231" s="113" t="str">
        <f t="shared" si="55"/>
        <v/>
      </c>
      <c r="AL231" s="113" t="str">
        <f t="shared" si="56"/>
        <v/>
      </c>
    </row>
    <row r="232" spans="2:38" ht="15.75" thickBot="1" x14ac:dyDescent="0.3">
      <c r="B232" s="72" t="str">
        <f t="shared" si="49"/>
        <v/>
      </c>
      <c r="C232" s="72" t="str">
        <f t="shared" si="50"/>
        <v/>
      </c>
      <c r="D232" s="72" t="str">
        <f>IFERROR(IF(J231&lt;=0,"",IF(C232="Yes","",B232-COUNTIF($C$22:C232,"Yes"))),"")</f>
        <v/>
      </c>
      <c r="E232" s="73" t="str">
        <f t="shared" si="43"/>
        <v/>
      </c>
      <c r="F232" s="76" t="str">
        <f t="shared" si="51"/>
        <v/>
      </c>
      <c r="G232" s="76" t="str">
        <f t="shared" si="44"/>
        <v/>
      </c>
      <c r="H232" s="76" t="str">
        <f t="shared" si="52"/>
        <v/>
      </c>
      <c r="I232" s="76" t="str">
        <f t="shared" si="45"/>
        <v/>
      </c>
      <c r="J232" s="76" t="str">
        <f t="shared" si="53"/>
        <v/>
      </c>
      <c r="AG232" s="111" t="str">
        <f t="shared" si="54"/>
        <v/>
      </c>
      <c r="AH232" s="112" t="str">
        <f t="shared" si="46"/>
        <v/>
      </c>
      <c r="AI232" s="113" t="str">
        <f t="shared" si="47"/>
        <v/>
      </c>
      <c r="AJ232" s="113" t="str">
        <f t="shared" si="48"/>
        <v/>
      </c>
      <c r="AK232" s="113" t="str">
        <f t="shared" si="55"/>
        <v/>
      </c>
      <c r="AL232" s="113" t="str">
        <f t="shared" si="56"/>
        <v/>
      </c>
    </row>
    <row r="233" spans="2:38" ht="15.75" thickBot="1" x14ac:dyDescent="0.3">
      <c r="B233" s="72" t="str">
        <f t="shared" si="49"/>
        <v/>
      </c>
      <c r="C233" s="72" t="str">
        <f t="shared" si="50"/>
        <v/>
      </c>
      <c r="D233" s="72" t="str">
        <f>IFERROR(IF(J232&lt;=0,"",IF(C233="Yes","",B233-COUNTIF($C$22:C233,"Yes"))),"")</f>
        <v/>
      </c>
      <c r="E233" s="73" t="str">
        <f t="shared" si="43"/>
        <v/>
      </c>
      <c r="F233" s="76" t="str">
        <f t="shared" si="51"/>
        <v/>
      </c>
      <c r="G233" s="76" t="str">
        <f t="shared" si="44"/>
        <v/>
      </c>
      <c r="H233" s="76" t="str">
        <f t="shared" si="52"/>
        <v/>
      </c>
      <c r="I233" s="76" t="str">
        <f t="shared" si="45"/>
        <v/>
      </c>
      <c r="J233" s="76" t="str">
        <f t="shared" si="53"/>
        <v/>
      </c>
      <c r="AG233" s="111" t="str">
        <f t="shared" si="54"/>
        <v/>
      </c>
      <c r="AH233" s="112" t="str">
        <f t="shared" si="46"/>
        <v/>
      </c>
      <c r="AI233" s="113" t="str">
        <f t="shared" si="47"/>
        <v/>
      </c>
      <c r="AJ233" s="113" t="str">
        <f t="shared" si="48"/>
        <v/>
      </c>
      <c r="AK233" s="113" t="str">
        <f t="shared" si="55"/>
        <v/>
      </c>
      <c r="AL233" s="113" t="str">
        <f t="shared" si="56"/>
        <v/>
      </c>
    </row>
    <row r="234" spans="2:38" ht="15.75" thickBot="1" x14ac:dyDescent="0.3">
      <c r="B234" s="72" t="str">
        <f t="shared" si="49"/>
        <v/>
      </c>
      <c r="C234" s="72" t="str">
        <f t="shared" si="50"/>
        <v/>
      </c>
      <c r="D234" s="72" t="str">
        <f>IFERROR(IF(J233&lt;=0,"",IF(C234="Yes","",B234-COUNTIF($C$22:C234,"Yes"))),"")</f>
        <v/>
      </c>
      <c r="E234" s="73" t="str">
        <f t="shared" si="43"/>
        <v/>
      </c>
      <c r="F234" s="76" t="str">
        <f t="shared" si="51"/>
        <v/>
      </c>
      <c r="G234" s="76" t="str">
        <f t="shared" si="44"/>
        <v/>
      </c>
      <c r="H234" s="76" t="str">
        <f t="shared" si="52"/>
        <v/>
      </c>
      <c r="I234" s="76" t="str">
        <f t="shared" si="45"/>
        <v/>
      </c>
      <c r="J234" s="76" t="str">
        <f t="shared" si="53"/>
        <v/>
      </c>
      <c r="AG234" s="111" t="str">
        <f t="shared" si="54"/>
        <v/>
      </c>
      <c r="AH234" s="112" t="str">
        <f t="shared" si="46"/>
        <v/>
      </c>
      <c r="AI234" s="113" t="str">
        <f t="shared" si="47"/>
        <v/>
      </c>
      <c r="AJ234" s="113" t="str">
        <f t="shared" si="48"/>
        <v/>
      </c>
      <c r="AK234" s="113" t="str">
        <f t="shared" si="55"/>
        <v/>
      </c>
      <c r="AL234" s="113" t="str">
        <f t="shared" si="56"/>
        <v/>
      </c>
    </row>
    <row r="235" spans="2:38" ht="15.75" thickBot="1" x14ac:dyDescent="0.3">
      <c r="B235" s="72" t="str">
        <f t="shared" si="49"/>
        <v/>
      </c>
      <c r="C235" s="72" t="str">
        <f t="shared" si="50"/>
        <v/>
      </c>
      <c r="D235" s="72" t="str">
        <f>IFERROR(IF(J234&lt;=0,"",IF(C235="Yes","",B235-COUNTIF($C$22:C235,"Yes"))),"")</f>
        <v/>
      </c>
      <c r="E235" s="73" t="str">
        <f t="shared" si="43"/>
        <v/>
      </c>
      <c r="F235" s="76" t="str">
        <f t="shared" si="51"/>
        <v/>
      </c>
      <c r="G235" s="76" t="str">
        <f t="shared" si="44"/>
        <v/>
      </c>
      <c r="H235" s="76" t="str">
        <f t="shared" si="52"/>
        <v/>
      </c>
      <c r="I235" s="76" t="str">
        <f t="shared" si="45"/>
        <v/>
      </c>
      <c r="J235" s="76" t="str">
        <f t="shared" si="53"/>
        <v/>
      </c>
      <c r="AG235" s="111" t="str">
        <f t="shared" si="54"/>
        <v/>
      </c>
      <c r="AH235" s="112" t="str">
        <f t="shared" si="46"/>
        <v/>
      </c>
      <c r="AI235" s="113" t="str">
        <f t="shared" si="47"/>
        <v/>
      </c>
      <c r="AJ235" s="113" t="str">
        <f t="shared" si="48"/>
        <v/>
      </c>
      <c r="AK235" s="113" t="str">
        <f t="shared" si="55"/>
        <v/>
      </c>
      <c r="AL235" s="113" t="str">
        <f t="shared" si="56"/>
        <v/>
      </c>
    </row>
    <row r="236" spans="2:38" ht="15.75" thickBot="1" x14ac:dyDescent="0.3">
      <c r="B236" s="72" t="str">
        <f t="shared" si="49"/>
        <v/>
      </c>
      <c r="C236" s="72" t="str">
        <f t="shared" si="50"/>
        <v/>
      </c>
      <c r="D236" s="72" t="str">
        <f>IFERROR(IF(J235&lt;=0,"",IF(C236="Yes","",B236-COUNTIF($C$22:C236,"Yes"))),"")</f>
        <v/>
      </c>
      <c r="E236" s="73" t="str">
        <f t="shared" si="43"/>
        <v/>
      </c>
      <c r="F236" s="76" t="str">
        <f t="shared" si="51"/>
        <v/>
      </c>
      <c r="G236" s="76" t="str">
        <f t="shared" si="44"/>
        <v/>
      </c>
      <c r="H236" s="76" t="str">
        <f t="shared" si="52"/>
        <v/>
      </c>
      <c r="I236" s="76" t="str">
        <f t="shared" si="45"/>
        <v/>
      </c>
      <c r="J236" s="76" t="str">
        <f t="shared" si="53"/>
        <v/>
      </c>
      <c r="AG236" s="111" t="str">
        <f t="shared" si="54"/>
        <v/>
      </c>
      <c r="AH236" s="112" t="str">
        <f t="shared" si="46"/>
        <v/>
      </c>
      <c r="AI236" s="113" t="str">
        <f t="shared" si="47"/>
        <v/>
      </c>
      <c r="AJ236" s="113" t="str">
        <f t="shared" si="48"/>
        <v/>
      </c>
      <c r="AK236" s="113" t="str">
        <f t="shared" si="55"/>
        <v/>
      </c>
      <c r="AL236" s="113" t="str">
        <f t="shared" si="56"/>
        <v/>
      </c>
    </row>
    <row r="237" spans="2:38" ht="15.75" thickBot="1" x14ac:dyDescent="0.3">
      <c r="B237" s="72" t="str">
        <f t="shared" si="49"/>
        <v/>
      </c>
      <c r="C237" s="72" t="str">
        <f t="shared" si="50"/>
        <v/>
      </c>
      <c r="D237" s="72" t="str">
        <f>IFERROR(IF(J236&lt;=0,"",IF(C237="Yes","",B237-COUNTIF($C$22:C237,"Yes"))),"")</f>
        <v/>
      </c>
      <c r="E237" s="73" t="str">
        <f t="shared" si="43"/>
        <v/>
      </c>
      <c r="F237" s="76" t="str">
        <f t="shared" si="51"/>
        <v/>
      </c>
      <c r="G237" s="76" t="str">
        <f t="shared" si="44"/>
        <v/>
      </c>
      <c r="H237" s="76" t="str">
        <f t="shared" si="52"/>
        <v/>
      </c>
      <c r="I237" s="76" t="str">
        <f t="shared" si="45"/>
        <v/>
      </c>
      <c r="J237" s="76" t="str">
        <f t="shared" si="53"/>
        <v/>
      </c>
      <c r="AG237" s="111" t="str">
        <f t="shared" si="54"/>
        <v/>
      </c>
      <c r="AH237" s="112" t="str">
        <f t="shared" si="46"/>
        <v/>
      </c>
      <c r="AI237" s="113" t="str">
        <f t="shared" si="47"/>
        <v/>
      </c>
      <c r="AJ237" s="113" t="str">
        <f t="shared" si="48"/>
        <v/>
      </c>
      <c r="AK237" s="113" t="str">
        <f t="shared" si="55"/>
        <v/>
      </c>
      <c r="AL237" s="113" t="str">
        <f t="shared" si="56"/>
        <v/>
      </c>
    </row>
    <row r="238" spans="2:38" ht="15.75" thickBot="1" x14ac:dyDescent="0.3">
      <c r="B238" s="72" t="str">
        <f t="shared" si="49"/>
        <v/>
      </c>
      <c r="C238" s="72" t="str">
        <f t="shared" si="50"/>
        <v/>
      </c>
      <c r="D238" s="72" t="str">
        <f>IFERROR(IF(J237&lt;=0,"",IF(C238="Yes","",B238-COUNTIF($C$22:C238,"Yes"))),"")</f>
        <v/>
      </c>
      <c r="E238" s="73" t="str">
        <f t="shared" si="43"/>
        <v/>
      </c>
      <c r="F238" s="76" t="str">
        <f t="shared" si="51"/>
        <v/>
      </c>
      <c r="G238" s="76" t="str">
        <f t="shared" si="44"/>
        <v/>
      </c>
      <c r="H238" s="76" t="str">
        <f t="shared" si="52"/>
        <v/>
      </c>
      <c r="I238" s="76" t="str">
        <f t="shared" si="45"/>
        <v/>
      </c>
      <c r="J238" s="76" t="str">
        <f t="shared" si="53"/>
        <v/>
      </c>
      <c r="AG238" s="111" t="str">
        <f t="shared" si="54"/>
        <v/>
      </c>
      <c r="AH238" s="112" t="str">
        <f t="shared" si="46"/>
        <v/>
      </c>
      <c r="AI238" s="113" t="str">
        <f t="shared" si="47"/>
        <v/>
      </c>
      <c r="AJ238" s="113" t="str">
        <f t="shared" si="48"/>
        <v/>
      </c>
      <c r="AK238" s="113" t="str">
        <f t="shared" si="55"/>
        <v/>
      </c>
      <c r="AL238" s="113" t="str">
        <f t="shared" si="56"/>
        <v/>
      </c>
    </row>
    <row r="239" spans="2:38" ht="15.75" thickBot="1" x14ac:dyDescent="0.3">
      <c r="B239" s="72" t="str">
        <f t="shared" si="49"/>
        <v/>
      </c>
      <c r="C239" s="72" t="str">
        <f t="shared" si="50"/>
        <v/>
      </c>
      <c r="D239" s="72" t="str">
        <f>IFERROR(IF(J238&lt;=0,"",IF(C239="Yes","",B239-COUNTIF($C$22:C239,"Yes"))),"")</f>
        <v/>
      </c>
      <c r="E239" s="73" t="str">
        <f t="shared" si="43"/>
        <v/>
      </c>
      <c r="F239" s="76" t="str">
        <f t="shared" si="51"/>
        <v/>
      </c>
      <c r="G239" s="76" t="str">
        <f t="shared" si="44"/>
        <v/>
      </c>
      <c r="H239" s="76" t="str">
        <f t="shared" si="52"/>
        <v/>
      </c>
      <c r="I239" s="76" t="str">
        <f t="shared" si="45"/>
        <v/>
      </c>
      <c r="J239" s="76" t="str">
        <f t="shared" si="53"/>
        <v/>
      </c>
      <c r="AG239" s="111" t="str">
        <f t="shared" si="54"/>
        <v/>
      </c>
      <c r="AH239" s="112" t="str">
        <f t="shared" si="46"/>
        <v/>
      </c>
      <c r="AI239" s="113" t="str">
        <f t="shared" si="47"/>
        <v/>
      </c>
      <c r="AJ239" s="113" t="str">
        <f t="shared" si="48"/>
        <v/>
      </c>
      <c r="AK239" s="113" t="str">
        <f t="shared" si="55"/>
        <v/>
      </c>
      <c r="AL239" s="113" t="str">
        <f t="shared" si="56"/>
        <v/>
      </c>
    </row>
    <row r="240" spans="2:38" ht="15.75" thickBot="1" x14ac:dyDescent="0.3">
      <c r="B240" s="72" t="str">
        <f t="shared" si="49"/>
        <v/>
      </c>
      <c r="C240" s="72" t="str">
        <f t="shared" si="50"/>
        <v/>
      </c>
      <c r="D240" s="72" t="str">
        <f>IFERROR(IF(J239&lt;=0,"",IF(C240="Yes","",B240-COUNTIF($C$22:C240,"Yes"))),"")</f>
        <v/>
      </c>
      <c r="E240" s="73" t="str">
        <f t="shared" si="43"/>
        <v/>
      </c>
      <c r="F240" s="76" t="str">
        <f t="shared" si="51"/>
        <v/>
      </c>
      <c r="G240" s="76" t="str">
        <f t="shared" si="44"/>
        <v/>
      </c>
      <c r="H240" s="76" t="str">
        <f t="shared" si="52"/>
        <v/>
      </c>
      <c r="I240" s="76" t="str">
        <f t="shared" si="45"/>
        <v/>
      </c>
      <c r="J240" s="76" t="str">
        <f t="shared" si="53"/>
        <v/>
      </c>
      <c r="AG240" s="111" t="str">
        <f t="shared" si="54"/>
        <v/>
      </c>
      <c r="AH240" s="112" t="str">
        <f t="shared" si="46"/>
        <v/>
      </c>
      <c r="AI240" s="113" t="str">
        <f t="shared" si="47"/>
        <v/>
      </c>
      <c r="AJ240" s="113" t="str">
        <f t="shared" si="48"/>
        <v/>
      </c>
      <c r="AK240" s="113" t="str">
        <f t="shared" si="55"/>
        <v/>
      </c>
      <c r="AL240" s="113" t="str">
        <f t="shared" si="56"/>
        <v/>
      </c>
    </row>
    <row r="241" spans="2:38" ht="15.75" thickBot="1" x14ac:dyDescent="0.3">
      <c r="B241" s="72" t="str">
        <f t="shared" si="49"/>
        <v/>
      </c>
      <c r="C241" s="72" t="str">
        <f t="shared" si="50"/>
        <v/>
      </c>
      <c r="D241" s="72" t="str">
        <f>IFERROR(IF(J240&lt;=0,"",IF(C241="Yes","",B241-COUNTIF($C$22:C241,"Yes"))),"")</f>
        <v/>
      </c>
      <c r="E241" s="73" t="str">
        <f t="shared" si="43"/>
        <v/>
      </c>
      <c r="F241" s="76" t="str">
        <f t="shared" si="51"/>
        <v/>
      </c>
      <c r="G241" s="76" t="str">
        <f t="shared" si="44"/>
        <v/>
      </c>
      <c r="H241" s="76" t="str">
        <f t="shared" si="52"/>
        <v/>
      </c>
      <c r="I241" s="76" t="str">
        <f t="shared" si="45"/>
        <v/>
      </c>
      <c r="J241" s="76" t="str">
        <f t="shared" si="53"/>
        <v/>
      </c>
      <c r="AG241" s="111" t="str">
        <f t="shared" si="54"/>
        <v/>
      </c>
      <c r="AH241" s="112" t="str">
        <f t="shared" si="46"/>
        <v/>
      </c>
      <c r="AI241" s="113" t="str">
        <f t="shared" si="47"/>
        <v/>
      </c>
      <c r="AJ241" s="113" t="str">
        <f t="shared" si="48"/>
        <v/>
      </c>
      <c r="AK241" s="113" t="str">
        <f t="shared" si="55"/>
        <v/>
      </c>
      <c r="AL241" s="113" t="str">
        <f t="shared" si="56"/>
        <v/>
      </c>
    </row>
    <row r="242" spans="2:38" ht="15.75" thickBot="1" x14ac:dyDescent="0.3">
      <c r="B242" s="72" t="str">
        <f t="shared" si="49"/>
        <v/>
      </c>
      <c r="C242" s="72" t="str">
        <f t="shared" si="50"/>
        <v/>
      </c>
      <c r="D242" s="72" t="str">
        <f>IFERROR(IF(J241&lt;=0,"",IF(C242="Yes","",B242-COUNTIF($C$22:C242,"Yes"))),"")</f>
        <v/>
      </c>
      <c r="E242" s="73" t="str">
        <f t="shared" si="43"/>
        <v/>
      </c>
      <c r="F242" s="76" t="str">
        <f t="shared" si="51"/>
        <v/>
      </c>
      <c r="G242" s="76" t="str">
        <f t="shared" si="44"/>
        <v/>
      </c>
      <c r="H242" s="76" t="str">
        <f t="shared" si="52"/>
        <v/>
      </c>
      <c r="I242" s="76" t="str">
        <f t="shared" si="45"/>
        <v/>
      </c>
      <c r="J242" s="76" t="str">
        <f t="shared" si="53"/>
        <v/>
      </c>
      <c r="AG242" s="111" t="str">
        <f t="shared" si="54"/>
        <v/>
      </c>
      <c r="AH242" s="112" t="str">
        <f t="shared" si="46"/>
        <v/>
      </c>
      <c r="AI242" s="113" t="str">
        <f t="shared" si="47"/>
        <v/>
      </c>
      <c r="AJ242" s="113" t="str">
        <f t="shared" si="48"/>
        <v/>
      </c>
      <c r="AK242" s="113" t="str">
        <f t="shared" si="55"/>
        <v/>
      </c>
      <c r="AL242" s="113" t="str">
        <f t="shared" si="56"/>
        <v/>
      </c>
    </row>
    <row r="243" spans="2:38" ht="15.75" thickBot="1" x14ac:dyDescent="0.3">
      <c r="B243" s="72" t="str">
        <f t="shared" si="49"/>
        <v/>
      </c>
      <c r="C243" s="72" t="str">
        <f t="shared" si="50"/>
        <v/>
      </c>
      <c r="D243" s="72" t="str">
        <f>IFERROR(IF(J242&lt;=0,"",IF(C243="Yes","",B243-COUNTIF($C$22:C243,"Yes"))),"")</f>
        <v/>
      </c>
      <c r="E243" s="73" t="str">
        <f t="shared" si="43"/>
        <v/>
      </c>
      <c r="F243" s="76" t="str">
        <f t="shared" si="51"/>
        <v/>
      </c>
      <c r="G243" s="76" t="str">
        <f t="shared" si="44"/>
        <v/>
      </c>
      <c r="H243" s="76" t="str">
        <f t="shared" si="52"/>
        <v/>
      </c>
      <c r="I243" s="76" t="str">
        <f t="shared" si="45"/>
        <v/>
      </c>
      <c r="J243" s="76" t="str">
        <f t="shared" si="53"/>
        <v/>
      </c>
      <c r="AG243" s="111" t="str">
        <f t="shared" si="54"/>
        <v/>
      </c>
      <c r="AH243" s="112" t="str">
        <f t="shared" si="46"/>
        <v/>
      </c>
      <c r="AI243" s="113" t="str">
        <f t="shared" si="47"/>
        <v/>
      </c>
      <c r="AJ243" s="113" t="str">
        <f t="shared" si="48"/>
        <v/>
      </c>
      <c r="AK243" s="113" t="str">
        <f t="shared" si="55"/>
        <v/>
      </c>
      <c r="AL243" s="113" t="str">
        <f t="shared" si="56"/>
        <v/>
      </c>
    </row>
    <row r="244" spans="2:38" ht="15.75" thickBot="1" x14ac:dyDescent="0.3">
      <c r="B244" s="72" t="str">
        <f t="shared" si="49"/>
        <v/>
      </c>
      <c r="C244" s="72" t="str">
        <f t="shared" si="50"/>
        <v/>
      </c>
      <c r="D244" s="72" t="str">
        <f>IFERROR(IF(J243&lt;=0,"",IF(C244="Yes","",B244-COUNTIF($C$22:C244,"Yes"))),"")</f>
        <v/>
      </c>
      <c r="E244" s="73" t="str">
        <f t="shared" si="43"/>
        <v/>
      </c>
      <c r="F244" s="76" t="str">
        <f t="shared" si="51"/>
        <v/>
      </c>
      <c r="G244" s="76" t="str">
        <f t="shared" si="44"/>
        <v/>
      </c>
      <c r="H244" s="76" t="str">
        <f t="shared" si="52"/>
        <v/>
      </c>
      <c r="I244" s="76" t="str">
        <f t="shared" si="45"/>
        <v/>
      </c>
      <c r="J244" s="76" t="str">
        <f t="shared" si="53"/>
        <v/>
      </c>
      <c r="AG244" s="111" t="str">
        <f t="shared" si="54"/>
        <v/>
      </c>
      <c r="AH244" s="112" t="str">
        <f t="shared" si="46"/>
        <v/>
      </c>
      <c r="AI244" s="113" t="str">
        <f t="shared" si="47"/>
        <v/>
      </c>
      <c r="AJ244" s="113" t="str">
        <f t="shared" si="48"/>
        <v/>
      </c>
      <c r="AK244" s="113" t="str">
        <f t="shared" si="55"/>
        <v/>
      </c>
      <c r="AL244" s="113" t="str">
        <f t="shared" si="56"/>
        <v/>
      </c>
    </row>
    <row r="245" spans="2:38" ht="15.75" thickBot="1" x14ac:dyDescent="0.3">
      <c r="B245" s="72" t="str">
        <f t="shared" si="49"/>
        <v/>
      </c>
      <c r="C245" s="72" t="str">
        <f t="shared" si="50"/>
        <v/>
      </c>
      <c r="D245" s="72" t="str">
        <f>IFERROR(IF(J244&lt;=0,"",IF(C245="Yes","",B245-COUNTIF($C$22:C245,"Yes"))),"")</f>
        <v/>
      </c>
      <c r="E245" s="73" t="str">
        <f t="shared" si="43"/>
        <v/>
      </c>
      <c r="F245" s="76" t="str">
        <f t="shared" si="51"/>
        <v/>
      </c>
      <c r="G245" s="76" t="str">
        <f t="shared" si="44"/>
        <v/>
      </c>
      <c r="H245" s="76" t="str">
        <f t="shared" si="52"/>
        <v/>
      </c>
      <c r="I245" s="76" t="str">
        <f t="shared" si="45"/>
        <v/>
      </c>
      <c r="J245" s="76" t="str">
        <f t="shared" si="53"/>
        <v/>
      </c>
      <c r="AG245" s="111" t="str">
        <f t="shared" si="54"/>
        <v/>
      </c>
      <c r="AH245" s="112" t="str">
        <f t="shared" si="46"/>
        <v/>
      </c>
      <c r="AI245" s="113" t="str">
        <f t="shared" si="47"/>
        <v/>
      </c>
      <c r="AJ245" s="113" t="str">
        <f t="shared" si="48"/>
        <v/>
      </c>
      <c r="AK245" s="113" t="str">
        <f t="shared" si="55"/>
        <v/>
      </c>
      <c r="AL245" s="113" t="str">
        <f t="shared" si="56"/>
        <v/>
      </c>
    </row>
    <row r="246" spans="2:38" ht="15.75" thickBot="1" x14ac:dyDescent="0.3">
      <c r="B246" s="72" t="str">
        <f t="shared" si="49"/>
        <v/>
      </c>
      <c r="C246" s="72" t="str">
        <f t="shared" si="50"/>
        <v/>
      </c>
      <c r="D246" s="72" t="str">
        <f>IFERROR(IF(J245&lt;=0,"",IF(C246="Yes","",B246-COUNTIF($C$22:C246,"Yes"))),"")</f>
        <v/>
      </c>
      <c r="E246" s="73" t="str">
        <f t="shared" si="43"/>
        <v/>
      </c>
      <c r="F246" s="76" t="str">
        <f t="shared" si="51"/>
        <v/>
      </c>
      <c r="G246" s="76" t="str">
        <f t="shared" si="44"/>
        <v/>
      </c>
      <c r="H246" s="76" t="str">
        <f t="shared" si="52"/>
        <v/>
      </c>
      <c r="I246" s="76" t="str">
        <f t="shared" si="45"/>
        <v/>
      </c>
      <c r="J246" s="76" t="str">
        <f t="shared" si="53"/>
        <v/>
      </c>
      <c r="AG246" s="111" t="str">
        <f t="shared" si="54"/>
        <v/>
      </c>
      <c r="AH246" s="112" t="str">
        <f t="shared" si="46"/>
        <v/>
      </c>
      <c r="AI246" s="113" t="str">
        <f t="shared" si="47"/>
        <v/>
      </c>
      <c r="AJ246" s="113" t="str">
        <f t="shared" si="48"/>
        <v/>
      </c>
      <c r="AK246" s="113" t="str">
        <f t="shared" si="55"/>
        <v/>
      </c>
      <c r="AL246" s="113" t="str">
        <f t="shared" si="56"/>
        <v/>
      </c>
    </row>
    <row r="247" spans="2:38" ht="15.75" thickBot="1" x14ac:dyDescent="0.3">
      <c r="B247" s="72" t="str">
        <f t="shared" si="49"/>
        <v/>
      </c>
      <c r="C247" s="72" t="str">
        <f t="shared" si="50"/>
        <v/>
      </c>
      <c r="D247" s="72" t="str">
        <f>IFERROR(IF(J246&lt;=0,"",IF(C247="Yes","",B247-COUNTIF($C$22:C247,"Yes"))),"")</f>
        <v/>
      </c>
      <c r="E247" s="73" t="str">
        <f t="shared" si="43"/>
        <v/>
      </c>
      <c r="F247" s="76" t="str">
        <f t="shared" si="51"/>
        <v/>
      </c>
      <c r="G247" s="76" t="str">
        <f t="shared" si="44"/>
        <v/>
      </c>
      <c r="H247" s="76" t="str">
        <f t="shared" si="52"/>
        <v/>
      </c>
      <c r="I247" s="76" t="str">
        <f t="shared" si="45"/>
        <v/>
      </c>
      <c r="J247" s="76" t="str">
        <f t="shared" si="53"/>
        <v/>
      </c>
      <c r="AG247" s="111" t="str">
        <f t="shared" si="54"/>
        <v/>
      </c>
      <c r="AH247" s="112" t="str">
        <f t="shared" si="46"/>
        <v/>
      </c>
      <c r="AI247" s="113" t="str">
        <f t="shared" si="47"/>
        <v/>
      </c>
      <c r="AJ247" s="113" t="str">
        <f t="shared" si="48"/>
        <v/>
      </c>
      <c r="AK247" s="113" t="str">
        <f t="shared" si="55"/>
        <v/>
      </c>
      <c r="AL247" s="113" t="str">
        <f t="shared" si="56"/>
        <v/>
      </c>
    </row>
    <row r="248" spans="2:38" ht="15.75" thickBot="1" x14ac:dyDescent="0.3">
      <c r="B248" s="72" t="str">
        <f t="shared" si="49"/>
        <v/>
      </c>
      <c r="C248" s="72" t="str">
        <f t="shared" si="50"/>
        <v/>
      </c>
      <c r="D248" s="72" t="str">
        <f>IFERROR(IF(J247&lt;=0,"",IF(C248="Yes","",B248-COUNTIF($C$22:C248,"Yes"))),"")</f>
        <v/>
      </c>
      <c r="E248" s="73" t="str">
        <f t="shared" si="43"/>
        <v/>
      </c>
      <c r="F248" s="76" t="str">
        <f t="shared" si="51"/>
        <v/>
      </c>
      <c r="G248" s="76" t="str">
        <f t="shared" si="44"/>
        <v/>
      </c>
      <c r="H248" s="76" t="str">
        <f t="shared" si="52"/>
        <v/>
      </c>
      <c r="I248" s="76" t="str">
        <f t="shared" si="45"/>
        <v/>
      </c>
      <c r="J248" s="76" t="str">
        <f t="shared" si="53"/>
        <v/>
      </c>
      <c r="AG248" s="111" t="str">
        <f t="shared" si="54"/>
        <v/>
      </c>
      <c r="AH248" s="112" t="str">
        <f t="shared" si="46"/>
        <v/>
      </c>
      <c r="AI248" s="113" t="str">
        <f t="shared" si="47"/>
        <v/>
      </c>
      <c r="AJ248" s="113" t="str">
        <f t="shared" si="48"/>
        <v/>
      </c>
      <c r="AK248" s="113" t="str">
        <f t="shared" si="55"/>
        <v/>
      </c>
      <c r="AL248" s="113" t="str">
        <f t="shared" si="56"/>
        <v/>
      </c>
    </row>
    <row r="249" spans="2:38" ht="15.75" thickBot="1" x14ac:dyDescent="0.3">
      <c r="B249" s="72" t="str">
        <f t="shared" si="49"/>
        <v/>
      </c>
      <c r="C249" s="72" t="str">
        <f t="shared" si="50"/>
        <v/>
      </c>
      <c r="D249" s="72" t="str">
        <f>IFERROR(IF(J248&lt;=0,"",IF(C249="Yes","",B249-COUNTIF($C$22:C249,"Yes"))),"")</f>
        <v/>
      </c>
      <c r="E249" s="73" t="str">
        <f t="shared" si="43"/>
        <v/>
      </c>
      <c r="F249" s="76" t="str">
        <f t="shared" si="51"/>
        <v/>
      </c>
      <c r="G249" s="76" t="str">
        <f t="shared" si="44"/>
        <v/>
      </c>
      <c r="H249" s="76" t="str">
        <f t="shared" si="52"/>
        <v/>
      </c>
      <c r="I249" s="76" t="str">
        <f t="shared" si="45"/>
        <v/>
      </c>
      <c r="J249" s="76" t="str">
        <f t="shared" si="53"/>
        <v/>
      </c>
      <c r="AG249" s="111" t="str">
        <f t="shared" si="54"/>
        <v/>
      </c>
      <c r="AH249" s="112" t="str">
        <f t="shared" si="46"/>
        <v/>
      </c>
      <c r="AI249" s="113" t="str">
        <f t="shared" si="47"/>
        <v/>
      </c>
      <c r="AJ249" s="113" t="str">
        <f t="shared" si="48"/>
        <v/>
      </c>
      <c r="AK249" s="113" t="str">
        <f t="shared" si="55"/>
        <v/>
      </c>
      <c r="AL249" s="113" t="str">
        <f t="shared" si="56"/>
        <v/>
      </c>
    </row>
    <row r="250" spans="2:38" ht="15.75" thickBot="1" x14ac:dyDescent="0.3">
      <c r="B250" s="72" t="str">
        <f t="shared" si="49"/>
        <v/>
      </c>
      <c r="C250" s="72" t="str">
        <f t="shared" si="50"/>
        <v/>
      </c>
      <c r="D250" s="72" t="str">
        <f>IFERROR(IF(J249&lt;=0,"",IF(C250="Yes","",B250-COUNTIF($C$22:C250,"Yes"))),"")</f>
        <v/>
      </c>
      <c r="E250" s="73" t="str">
        <f t="shared" si="43"/>
        <v/>
      </c>
      <c r="F250" s="76" t="str">
        <f t="shared" si="51"/>
        <v/>
      </c>
      <c r="G250" s="76" t="str">
        <f t="shared" si="44"/>
        <v/>
      </c>
      <c r="H250" s="76" t="str">
        <f t="shared" si="52"/>
        <v/>
      </c>
      <c r="I250" s="76" t="str">
        <f t="shared" si="45"/>
        <v/>
      </c>
      <c r="J250" s="76" t="str">
        <f t="shared" si="53"/>
        <v/>
      </c>
      <c r="AG250" s="111" t="str">
        <f t="shared" si="54"/>
        <v/>
      </c>
      <c r="AH250" s="112" t="str">
        <f t="shared" si="46"/>
        <v/>
      </c>
      <c r="AI250" s="113" t="str">
        <f t="shared" si="47"/>
        <v/>
      </c>
      <c r="AJ250" s="113" t="str">
        <f t="shared" si="48"/>
        <v/>
      </c>
      <c r="AK250" s="113" t="str">
        <f t="shared" si="55"/>
        <v/>
      </c>
      <c r="AL250" s="113" t="str">
        <f t="shared" si="56"/>
        <v/>
      </c>
    </row>
    <row r="251" spans="2:38" ht="15.75" thickBot="1" x14ac:dyDescent="0.3">
      <c r="B251" s="72" t="str">
        <f t="shared" si="49"/>
        <v/>
      </c>
      <c r="C251" s="72" t="str">
        <f t="shared" si="50"/>
        <v/>
      </c>
      <c r="D251" s="72" t="str">
        <f>IFERROR(IF(J250&lt;=0,"",IF(C251="Yes","",B251-COUNTIF($C$22:C251,"Yes"))),"")</f>
        <v/>
      </c>
      <c r="E251" s="73" t="str">
        <f t="shared" si="43"/>
        <v/>
      </c>
      <c r="F251" s="76" t="str">
        <f t="shared" si="51"/>
        <v/>
      </c>
      <c r="G251" s="76" t="str">
        <f t="shared" si="44"/>
        <v/>
      </c>
      <c r="H251" s="76" t="str">
        <f t="shared" si="52"/>
        <v/>
      </c>
      <c r="I251" s="76" t="str">
        <f t="shared" si="45"/>
        <v/>
      </c>
      <c r="J251" s="76" t="str">
        <f t="shared" si="53"/>
        <v/>
      </c>
      <c r="AG251" s="111" t="str">
        <f t="shared" si="54"/>
        <v/>
      </c>
      <c r="AH251" s="112" t="str">
        <f t="shared" si="46"/>
        <v/>
      </c>
      <c r="AI251" s="113" t="str">
        <f t="shared" si="47"/>
        <v/>
      </c>
      <c r="AJ251" s="113" t="str">
        <f t="shared" si="48"/>
        <v/>
      </c>
      <c r="AK251" s="113" t="str">
        <f t="shared" si="55"/>
        <v/>
      </c>
      <c r="AL251" s="113" t="str">
        <f t="shared" si="56"/>
        <v/>
      </c>
    </row>
    <row r="252" spans="2:38" ht="15.75" thickBot="1" x14ac:dyDescent="0.3">
      <c r="B252" s="72" t="str">
        <f t="shared" si="49"/>
        <v/>
      </c>
      <c r="C252" s="72" t="str">
        <f t="shared" si="50"/>
        <v/>
      </c>
      <c r="D252" s="72" t="str">
        <f>IFERROR(IF(J251&lt;=0,"",IF(C252="Yes","",B252-COUNTIF($C$22:C252,"Yes"))),"")</f>
        <v/>
      </c>
      <c r="E252" s="73" t="str">
        <f t="shared" si="43"/>
        <v/>
      </c>
      <c r="F252" s="76" t="str">
        <f t="shared" si="51"/>
        <v/>
      </c>
      <c r="G252" s="76" t="str">
        <f t="shared" si="44"/>
        <v/>
      </c>
      <c r="H252" s="76" t="str">
        <f t="shared" si="52"/>
        <v/>
      </c>
      <c r="I252" s="76" t="str">
        <f t="shared" si="45"/>
        <v/>
      </c>
      <c r="J252" s="76" t="str">
        <f t="shared" si="53"/>
        <v/>
      </c>
      <c r="AG252" s="111" t="str">
        <f t="shared" si="54"/>
        <v/>
      </c>
      <c r="AH252" s="112" t="str">
        <f t="shared" si="46"/>
        <v/>
      </c>
      <c r="AI252" s="113" t="str">
        <f t="shared" si="47"/>
        <v/>
      </c>
      <c r="AJ252" s="113" t="str">
        <f t="shared" si="48"/>
        <v/>
      </c>
      <c r="AK252" s="113" t="str">
        <f t="shared" si="55"/>
        <v/>
      </c>
      <c r="AL252" s="113" t="str">
        <f t="shared" si="56"/>
        <v/>
      </c>
    </row>
    <row r="253" spans="2:38" ht="15.75" thickBot="1" x14ac:dyDescent="0.3">
      <c r="B253" s="72" t="str">
        <f t="shared" si="49"/>
        <v/>
      </c>
      <c r="C253" s="72" t="str">
        <f t="shared" si="50"/>
        <v/>
      </c>
      <c r="D253" s="72" t="str">
        <f>IFERROR(IF(J252&lt;=0,"",IF(C253="Yes","",B253-COUNTIF($C$22:C253,"Yes"))),"")</f>
        <v/>
      </c>
      <c r="E253" s="73" t="str">
        <f t="shared" si="43"/>
        <v/>
      </c>
      <c r="F253" s="76" t="str">
        <f t="shared" si="51"/>
        <v/>
      </c>
      <c r="G253" s="76" t="str">
        <f t="shared" si="44"/>
        <v/>
      </c>
      <c r="H253" s="76" t="str">
        <f t="shared" si="52"/>
        <v/>
      </c>
      <c r="I253" s="76" t="str">
        <f t="shared" si="45"/>
        <v/>
      </c>
      <c r="J253" s="76" t="str">
        <f t="shared" si="53"/>
        <v/>
      </c>
      <c r="AG253" s="111" t="str">
        <f t="shared" si="54"/>
        <v/>
      </c>
      <c r="AH253" s="112" t="str">
        <f t="shared" si="46"/>
        <v/>
      </c>
      <c r="AI253" s="113" t="str">
        <f t="shared" si="47"/>
        <v/>
      </c>
      <c r="AJ253" s="113" t="str">
        <f t="shared" si="48"/>
        <v/>
      </c>
      <c r="AK253" s="113" t="str">
        <f t="shared" si="55"/>
        <v/>
      </c>
      <c r="AL253" s="113" t="str">
        <f t="shared" si="56"/>
        <v/>
      </c>
    </row>
    <row r="254" spans="2:38" ht="15.75" thickBot="1" x14ac:dyDescent="0.3">
      <c r="B254" s="72" t="str">
        <f t="shared" si="49"/>
        <v/>
      </c>
      <c r="C254" s="72" t="str">
        <f t="shared" si="50"/>
        <v/>
      </c>
      <c r="D254" s="72" t="str">
        <f>IFERROR(IF(J253&lt;=0,"",IF(C254="Yes","",B254-COUNTIF($C$22:C254,"Yes"))),"")</f>
        <v/>
      </c>
      <c r="E254" s="73" t="str">
        <f t="shared" si="43"/>
        <v/>
      </c>
      <c r="F254" s="76" t="str">
        <f t="shared" si="51"/>
        <v/>
      </c>
      <c r="G254" s="76" t="str">
        <f t="shared" si="44"/>
        <v/>
      </c>
      <c r="H254" s="76" t="str">
        <f t="shared" si="52"/>
        <v/>
      </c>
      <c r="I254" s="76" t="str">
        <f t="shared" si="45"/>
        <v/>
      </c>
      <c r="J254" s="76" t="str">
        <f t="shared" si="53"/>
        <v/>
      </c>
      <c r="AG254" s="111" t="str">
        <f t="shared" si="54"/>
        <v/>
      </c>
      <c r="AH254" s="112" t="str">
        <f t="shared" si="46"/>
        <v/>
      </c>
      <c r="AI254" s="113" t="str">
        <f t="shared" si="47"/>
        <v/>
      </c>
      <c r="AJ254" s="113" t="str">
        <f t="shared" si="48"/>
        <v/>
      </c>
      <c r="AK254" s="113" t="str">
        <f t="shared" si="55"/>
        <v/>
      </c>
      <c r="AL254" s="113" t="str">
        <f t="shared" si="56"/>
        <v/>
      </c>
    </row>
    <row r="255" spans="2:38" ht="15.75" thickBot="1" x14ac:dyDescent="0.3">
      <c r="B255" s="72" t="str">
        <f t="shared" si="49"/>
        <v/>
      </c>
      <c r="C255" s="72" t="str">
        <f t="shared" si="50"/>
        <v/>
      </c>
      <c r="D255" s="72" t="str">
        <f>IFERROR(IF(J254&lt;=0,"",IF(C255="Yes","",B255-COUNTIF($C$22:C255,"Yes"))),"")</f>
        <v/>
      </c>
      <c r="E255" s="73" t="str">
        <f t="shared" si="43"/>
        <v/>
      </c>
      <c r="F255" s="76" t="str">
        <f t="shared" si="51"/>
        <v/>
      </c>
      <c r="G255" s="76" t="str">
        <f t="shared" si="44"/>
        <v/>
      </c>
      <c r="H255" s="76" t="str">
        <f t="shared" si="52"/>
        <v/>
      </c>
      <c r="I255" s="76" t="str">
        <f t="shared" si="45"/>
        <v/>
      </c>
      <c r="J255" s="76" t="str">
        <f t="shared" si="53"/>
        <v/>
      </c>
      <c r="AG255" s="111" t="str">
        <f t="shared" si="54"/>
        <v/>
      </c>
      <c r="AH255" s="112" t="str">
        <f t="shared" si="46"/>
        <v/>
      </c>
      <c r="AI255" s="113" t="str">
        <f t="shared" si="47"/>
        <v/>
      </c>
      <c r="AJ255" s="113" t="str">
        <f t="shared" si="48"/>
        <v/>
      </c>
      <c r="AK255" s="113" t="str">
        <f t="shared" si="55"/>
        <v/>
      </c>
      <c r="AL255" s="113" t="str">
        <f t="shared" si="56"/>
        <v/>
      </c>
    </row>
    <row r="256" spans="2:38" ht="15.75" thickBot="1" x14ac:dyDescent="0.3">
      <c r="B256" s="72" t="str">
        <f t="shared" si="49"/>
        <v/>
      </c>
      <c r="C256" s="72" t="str">
        <f t="shared" si="50"/>
        <v/>
      </c>
      <c r="D256" s="72" t="str">
        <f>IFERROR(IF(J255&lt;=0,"",IF(C256="Yes","",B256-COUNTIF($C$22:C256,"Yes"))),"")</f>
        <v/>
      </c>
      <c r="E256" s="73" t="str">
        <f t="shared" si="43"/>
        <v/>
      </c>
      <c r="F256" s="76" t="str">
        <f t="shared" si="51"/>
        <v/>
      </c>
      <c r="G256" s="76" t="str">
        <f t="shared" si="44"/>
        <v/>
      </c>
      <c r="H256" s="76" t="str">
        <f t="shared" si="52"/>
        <v/>
      </c>
      <c r="I256" s="76" t="str">
        <f t="shared" si="45"/>
        <v/>
      </c>
      <c r="J256" s="76" t="str">
        <f t="shared" si="53"/>
        <v/>
      </c>
      <c r="AG256" s="111" t="str">
        <f t="shared" si="54"/>
        <v/>
      </c>
      <c r="AH256" s="112" t="str">
        <f t="shared" si="46"/>
        <v/>
      </c>
      <c r="AI256" s="113" t="str">
        <f t="shared" si="47"/>
        <v/>
      </c>
      <c r="AJ256" s="113" t="str">
        <f t="shared" si="48"/>
        <v/>
      </c>
      <c r="AK256" s="113" t="str">
        <f t="shared" si="55"/>
        <v/>
      </c>
      <c r="AL256" s="113" t="str">
        <f t="shared" si="56"/>
        <v/>
      </c>
    </row>
    <row r="257" spans="2:38" ht="15.75" thickBot="1" x14ac:dyDescent="0.3">
      <c r="B257" s="72" t="str">
        <f t="shared" si="49"/>
        <v/>
      </c>
      <c r="C257" s="72" t="str">
        <f t="shared" si="50"/>
        <v/>
      </c>
      <c r="D257" s="72" t="str">
        <f>IFERROR(IF(J256&lt;=0,"",IF(C257="Yes","",B257-COUNTIF($C$22:C257,"Yes"))),"")</f>
        <v/>
      </c>
      <c r="E257" s="73" t="str">
        <f t="shared" si="43"/>
        <v/>
      </c>
      <c r="F257" s="76" t="str">
        <f t="shared" si="51"/>
        <v/>
      </c>
      <c r="G257" s="76" t="str">
        <f t="shared" si="44"/>
        <v/>
      </c>
      <c r="H257" s="76" t="str">
        <f t="shared" si="52"/>
        <v/>
      </c>
      <c r="I257" s="76" t="str">
        <f t="shared" si="45"/>
        <v/>
      </c>
      <c r="J257" s="76" t="str">
        <f t="shared" si="53"/>
        <v/>
      </c>
      <c r="AG257" s="111" t="str">
        <f t="shared" si="54"/>
        <v/>
      </c>
      <c r="AH257" s="112" t="str">
        <f t="shared" si="46"/>
        <v/>
      </c>
      <c r="AI257" s="113" t="str">
        <f t="shared" si="47"/>
        <v/>
      </c>
      <c r="AJ257" s="113" t="str">
        <f t="shared" si="48"/>
        <v/>
      </c>
      <c r="AK257" s="113" t="str">
        <f t="shared" si="55"/>
        <v/>
      </c>
      <c r="AL257" s="113" t="str">
        <f t="shared" si="56"/>
        <v/>
      </c>
    </row>
    <row r="258" spans="2:38" ht="15.75" thickBot="1" x14ac:dyDescent="0.3">
      <c r="B258" s="72" t="str">
        <f t="shared" si="49"/>
        <v/>
      </c>
      <c r="C258" s="72" t="str">
        <f t="shared" si="50"/>
        <v/>
      </c>
      <c r="D258" s="72" t="str">
        <f>IFERROR(IF(J257&lt;=0,"",IF(C258="Yes","",B258-COUNTIF($C$22:C258,"Yes"))),"")</f>
        <v/>
      </c>
      <c r="E258" s="73" t="str">
        <f t="shared" si="43"/>
        <v/>
      </c>
      <c r="F258" s="76" t="str">
        <f t="shared" si="51"/>
        <v/>
      </c>
      <c r="G258" s="76" t="str">
        <f t="shared" si="44"/>
        <v/>
      </c>
      <c r="H258" s="76" t="str">
        <f t="shared" si="52"/>
        <v/>
      </c>
      <c r="I258" s="76" t="str">
        <f t="shared" si="45"/>
        <v/>
      </c>
      <c r="J258" s="76" t="str">
        <f t="shared" si="53"/>
        <v/>
      </c>
      <c r="AG258" s="111" t="str">
        <f t="shared" si="54"/>
        <v/>
      </c>
      <c r="AH258" s="112" t="str">
        <f t="shared" si="46"/>
        <v/>
      </c>
      <c r="AI258" s="113" t="str">
        <f t="shared" si="47"/>
        <v/>
      </c>
      <c r="AJ258" s="113" t="str">
        <f t="shared" si="48"/>
        <v/>
      </c>
      <c r="AK258" s="113" t="str">
        <f t="shared" si="55"/>
        <v/>
      </c>
      <c r="AL258" s="113" t="str">
        <f t="shared" si="56"/>
        <v/>
      </c>
    </row>
    <row r="259" spans="2:38" ht="15.75" thickBot="1" x14ac:dyDescent="0.3">
      <c r="B259" s="72" t="str">
        <f t="shared" si="49"/>
        <v/>
      </c>
      <c r="C259" s="72" t="str">
        <f t="shared" si="50"/>
        <v/>
      </c>
      <c r="D259" s="72" t="str">
        <f>IFERROR(IF(J258&lt;=0,"",IF(C259="Yes","",B259-COUNTIF($C$22:C259,"Yes"))),"")</f>
        <v/>
      </c>
      <c r="E259" s="73" t="str">
        <f t="shared" si="43"/>
        <v/>
      </c>
      <c r="F259" s="76" t="str">
        <f t="shared" si="51"/>
        <v/>
      </c>
      <c r="G259" s="76" t="str">
        <f t="shared" si="44"/>
        <v/>
      </c>
      <c r="H259" s="76" t="str">
        <f t="shared" si="52"/>
        <v/>
      </c>
      <c r="I259" s="76" t="str">
        <f t="shared" si="45"/>
        <v/>
      </c>
      <c r="J259" s="76" t="str">
        <f t="shared" si="53"/>
        <v/>
      </c>
      <c r="AG259" s="111" t="str">
        <f t="shared" si="54"/>
        <v/>
      </c>
      <c r="AH259" s="112" t="str">
        <f t="shared" si="46"/>
        <v/>
      </c>
      <c r="AI259" s="113" t="str">
        <f t="shared" si="47"/>
        <v/>
      </c>
      <c r="AJ259" s="113" t="str">
        <f t="shared" si="48"/>
        <v/>
      </c>
      <c r="AK259" s="113" t="str">
        <f t="shared" si="55"/>
        <v/>
      </c>
      <c r="AL259" s="113" t="str">
        <f t="shared" si="56"/>
        <v/>
      </c>
    </row>
    <row r="260" spans="2:38" ht="15.75" thickBot="1" x14ac:dyDescent="0.3">
      <c r="B260" s="72" t="str">
        <f t="shared" si="49"/>
        <v/>
      </c>
      <c r="C260" s="72" t="str">
        <f t="shared" si="50"/>
        <v/>
      </c>
      <c r="D260" s="72" t="str">
        <f>IFERROR(IF(J259&lt;=0,"",IF(C260="Yes","",B260-COUNTIF($C$22:C260,"Yes"))),"")</f>
        <v/>
      </c>
      <c r="E260" s="73" t="str">
        <f t="shared" si="43"/>
        <v/>
      </c>
      <c r="F260" s="76" t="str">
        <f t="shared" si="51"/>
        <v/>
      </c>
      <c r="G260" s="76" t="str">
        <f t="shared" si="44"/>
        <v/>
      </c>
      <c r="H260" s="76" t="str">
        <f t="shared" si="52"/>
        <v/>
      </c>
      <c r="I260" s="76" t="str">
        <f t="shared" si="45"/>
        <v/>
      </c>
      <c r="J260" s="76" t="str">
        <f t="shared" si="53"/>
        <v/>
      </c>
      <c r="AG260" s="111" t="str">
        <f t="shared" si="54"/>
        <v/>
      </c>
      <c r="AH260" s="112" t="str">
        <f t="shared" si="46"/>
        <v/>
      </c>
      <c r="AI260" s="113" t="str">
        <f t="shared" si="47"/>
        <v/>
      </c>
      <c r="AJ260" s="113" t="str">
        <f t="shared" si="48"/>
        <v/>
      </c>
      <c r="AK260" s="113" t="str">
        <f t="shared" si="55"/>
        <v/>
      </c>
      <c r="AL260" s="113" t="str">
        <f t="shared" si="56"/>
        <v/>
      </c>
    </row>
    <row r="261" spans="2:38" ht="15.75" thickBot="1" x14ac:dyDescent="0.3">
      <c r="B261" s="72" t="str">
        <f t="shared" si="49"/>
        <v/>
      </c>
      <c r="C261" s="72" t="str">
        <f t="shared" si="50"/>
        <v/>
      </c>
      <c r="D261" s="72" t="str">
        <f>IFERROR(IF(J260&lt;=0,"",IF(C261="Yes","",B261-COUNTIF($C$22:C261,"Yes"))),"")</f>
        <v/>
      </c>
      <c r="E261" s="73" t="str">
        <f t="shared" si="43"/>
        <v/>
      </c>
      <c r="F261" s="76" t="str">
        <f t="shared" si="51"/>
        <v/>
      </c>
      <c r="G261" s="76" t="str">
        <f t="shared" si="44"/>
        <v/>
      </c>
      <c r="H261" s="76" t="str">
        <f t="shared" si="52"/>
        <v/>
      </c>
      <c r="I261" s="76" t="str">
        <f t="shared" si="45"/>
        <v/>
      </c>
      <c r="J261" s="76" t="str">
        <f t="shared" si="53"/>
        <v/>
      </c>
      <c r="AG261" s="111" t="str">
        <f t="shared" si="54"/>
        <v/>
      </c>
      <c r="AH261" s="112" t="str">
        <f t="shared" si="46"/>
        <v/>
      </c>
      <c r="AI261" s="113" t="str">
        <f t="shared" si="47"/>
        <v/>
      </c>
      <c r="AJ261" s="113" t="str">
        <f t="shared" si="48"/>
        <v/>
      </c>
      <c r="AK261" s="113" t="str">
        <f t="shared" si="55"/>
        <v/>
      </c>
      <c r="AL261" s="113" t="str">
        <f t="shared" si="56"/>
        <v/>
      </c>
    </row>
    <row r="262" spans="2:38" ht="15.75" thickBot="1" x14ac:dyDescent="0.3">
      <c r="B262" s="72" t="str">
        <f t="shared" si="49"/>
        <v/>
      </c>
      <c r="C262" s="72" t="str">
        <f t="shared" si="50"/>
        <v/>
      </c>
      <c r="D262" s="72" t="str">
        <f>IFERROR(IF(J261&lt;=0,"",IF(C262="Yes","",B262-COUNTIF($C$22:C262,"Yes"))),"")</f>
        <v/>
      </c>
      <c r="E262" s="73" t="str">
        <f t="shared" si="43"/>
        <v/>
      </c>
      <c r="F262" s="76" t="str">
        <f t="shared" si="51"/>
        <v/>
      </c>
      <c r="G262" s="76" t="str">
        <f t="shared" si="44"/>
        <v/>
      </c>
      <c r="H262" s="76" t="str">
        <f t="shared" si="52"/>
        <v/>
      </c>
      <c r="I262" s="76" t="str">
        <f t="shared" si="45"/>
        <v/>
      </c>
      <c r="J262" s="76" t="str">
        <f t="shared" si="53"/>
        <v/>
      </c>
      <c r="AG262" s="111" t="str">
        <f t="shared" si="54"/>
        <v/>
      </c>
      <c r="AH262" s="112" t="str">
        <f t="shared" si="46"/>
        <v/>
      </c>
      <c r="AI262" s="113" t="str">
        <f t="shared" si="47"/>
        <v/>
      </c>
      <c r="AJ262" s="113" t="str">
        <f t="shared" si="48"/>
        <v/>
      </c>
      <c r="AK262" s="113" t="str">
        <f t="shared" si="55"/>
        <v/>
      </c>
      <c r="AL262" s="113" t="str">
        <f t="shared" si="56"/>
        <v/>
      </c>
    </row>
    <row r="263" spans="2:38" ht="15.75" thickBot="1" x14ac:dyDescent="0.3">
      <c r="B263" s="72" t="str">
        <f t="shared" si="49"/>
        <v/>
      </c>
      <c r="C263" s="72" t="str">
        <f t="shared" si="50"/>
        <v/>
      </c>
      <c r="D263" s="72" t="str">
        <f>IFERROR(IF(J262&lt;=0,"",IF(C263="Yes","",B263-COUNTIF($C$22:C263,"Yes"))),"")</f>
        <v/>
      </c>
      <c r="E263" s="73" t="str">
        <f t="shared" si="43"/>
        <v/>
      </c>
      <c r="F263" s="76" t="str">
        <f t="shared" si="51"/>
        <v/>
      </c>
      <c r="G263" s="76" t="str">
        <f t="shared" si="44"/>
        <v/>
      </c>
      <c r="H263" s="76" t="str">
        <f t="shared" si="52"/>
        <v/>
      </c>
      <c r="I263" s="76" t="str">
        <f t="shared" si="45"/>
        <v/>
      </c>
      <c r="J263" s="76" t="str">
        <f t="shared" si="53"/>
        <v/>
      </c>
      <c r="AG263" s="111" t="str">
        <f t="shared" si="54"/>
        <v/>
      </c>
      <c r="AH263" s="112" t="str">
        <f t="shared" si="46"/>
        <v/>
      </c>
      <c r="AI263" s="113" t="str">
        <f t="shared" si="47"/>
        <v/>
      </c>
      <c r="AJ263" s="113" t="str">
        <f t="shared" si="48"/>
        <v/>
      </c>
      <c r="AK263" s="113" t="str">
        <f t="shared" si="55"/>
        <v/>
      </c>
      <c r="AL263" s="113" t="str">
        <f t="shared" si="56"/>
        <v/>
      </c>
    </row>
    <row r="264" spans="2:38" ht="15.75" thickBot="1" x14ac:dyDescent="0.3">
      <c r="B264" s="72" t="str">
        <f t="shared" si="49"/>
        <v/>
      </c>
      <c r="C264" s="72" t="str">
        <f t="shared" si="50"/>
        <v/>
      </c>
      <c r="D264" s="72" t="str">
        <f>IFERROR(IF(J263&lt;=0,"",IF(C264="Yes","",B264-COUNTIF($C$22:C264,"Yes"))),"")</f>
        <v/>
      </c>
      <c r="E264" s="73" t="str">
        <f t="shared" si="43"/>
        <v/>
      </c>
      <c r="F264" s="76" t="str">
        <f t="shared" si="51"/>
        <v/>
      </c>
      <c r="G264" s="76" t="str">
        <f t="shared" si="44"/>
        <v/>
      </c>
      <c r="H264" s="76" t="str">
        <f t="shared" si="52"/>
        <v/>
      </c>
      <c r="I264" s="76" t="str">
        <f t="shared" si="45"/>
        <v/>
      </c>
      <c r="J264" s="76" t="str">
        <f t="shared" si="53"/>
        <v/>
      </c>
      <c r="AG264" s="111" t="str">
        <f t="shared" si="54"/>
        <v/>
      </c>
      <c r="AH264" s="112" t="str">
        <f t="shared" si="46"/>
        <v/>
      </c>
      <c r="AI264" s="113" t="str">
        <f t="shared" si="47"/>
        <v/>
      </c>
      <c r="AJ264" s="113" t="str">
        <f t="shared" si="48"/>
        <v/>
      </c>
      <c r="AK264" s="113" t="str">
        <f t="shared" si="55"/>
        <v/>
      </c>
      <c r="AL264" s="113" t="str">
        <f t="shared" si="56"/>
        <v/>
      </c>
    </row>
    <row r="265" spans="2:38" ht="15.75" thickBot="1" x14ac:dyDescent="0.3">
      <c r="B265" s="72" t="str">
        <f t="shared" si="49"/>
        <v/>
      </c>
      <c r="C265" s="72" t="str">
        <f t="shared" si="50"/>
        <v/>
      </c>
      <c r="D265" s="72" t="str">
        <f>IFERROR(IF(J264&lt;=0,"",IF(C265="Yes","",B265-COUNTIF($C$22:C265,"Yes"))),"")</f>
        <v/>
      </c>
      <c r="E265" s="73" t="str">
        <f t="shared" si="43"/>
        <v/>
      </c>
      <c r="F265" s="76" t="str">
        <f t="shared" si="51"/>
        <v/>
      </c>
      <c r="G265" s="76" t="str">
        <f t="shared" si="44"/>
        <v/>
      </c>
      <c r="H265" s="76" t="str">
        <f t="shared" si="52"/>
        <v/>
      </c>
      <c r="I265" s="76" t="str">
        <f t="shared" si="45"/>
        <v/>
      </c>
      <c r="J265" s="76" t="str">
        <f t="shared" si="53"/>
        <v/>
      </c>
      <c r="AG265" s="111" t="str">
        <f t="shared" si="54"/>
        <v/>
      </c>
      <c r="AH265" s="112" t="str">
        <f t="shared" si="46"/>
        <v/>
      </c>
      <c r="AI265" s="113" t="str">
        <f t="shared" si="47"/>
        <v/>
      </c>
      <c r="AJ265" s="113" t="str">
        <f t="shared" si="48"/>
        <v/>
      </c>
      <c r="AK265" s="113" t="str">
        <f t="shared" si="55"/>
        <v/>
      </c>
      <c r="AL265" s="113" t="str">
        <f t="shared" si="56"/>
        <v/>
      </c>
    </row>
    <row r="266" spans="2:38" ht="15.75" thickBot="1" x14ac:dyDescent="0.3">
      <c r="B266" s="72" t="str">
        <f t="shared" si="49"/>
        <v/>
      </c>
      <c r="C266" s="72" t="str">
        <f t="shared" si="50"/>
        <v/>
      </c>
      <c r="D266" s="72" t="str">
        <f>IFERROR(IF(J265&lt;=0,"",IF(C266="Yes","",B266-COUNTIF($C$22:C266,"Yes"))),"")</f>
        <v/>
      </c>
      <c r="E266" s="73" t="str">
        <f t="shared" si="43"/>
        <v/>
      </c>
      <c r="F266" s="76" t="str">
        <f t="shared" si="51"/>
        <v/>
      </c>
      <c r="G266" s="76" t="str">
        <f t="shared" si="44"/>
        <v/>
      </c>
      <c r="H266" s="76" t="str">
        <f t="shared" si="52"/>
        <v/>
      </c>
      <c r="I266" s="76" t="str">
        <f t="shared" si="45"/>
        <v/>
      </c>
      <c r="J266" s="76" t="str">
        <f t="shared" si="53"/>
        <v/>
      </c>
      <c r="AG266" s="111" t="str">
        <f t="shared" si="54"/>
        <v/>
      </c>
      <c r="AH266" s="112" t="str">
        <f t="shared" si="46"/>
        <v/>
      </c>
      <c r="AI266" s="113" t="str">
        <f t="shared" si="47"/>
        <v/>
      </c>
      <c r="AJ266" s="113" t="str">
        <f t="shared" si="48"/>
        <v/>
      </c>
      <c r="AK266" s="113" t="str">
        <f t="shared" si="55"/>
        <v/>
      </c>
      <c r="AL266" s="113" t="str">
        <f t="shared" si="56"/>
        <v/>
      </c>
    </row>
    <row r="267" spans="2:38" ht="15.75" thickBot="1" x14ac:dyDescent="0.3">
      <c r="B267" s="72" t="str">
        <f t="shared" si="49"/>
        <v/>
      </c>
      <c r="C267" s="72" t="str">
        <f t="shared" si="50"/>
        <v/>
      </c>
      <c r="D267" s="72" t="str">
        <f>IFERROR(IF(J266&lt;=0,"",IF(C267="Yes","",B267-COUNTIF($C$22:C267,"Yes"))),"")</f>
        <v/>
      </c>
      <c r="E267" s="73" t="str">
        <f t="shared" si="43"/>
        <v/>
      </c>
      <c r="F267" s="76" t="str">
        <f t="shared" si="51"/>
        <v/>
      </c>
      <c r="G267" s="76" t="str">
        <f t="shared" si="44"/>
        <v/>
      </c>
      <c r="H267" s="76" t="str">
        <f t="shared" si="52"/>
        <v/>
      </c>
      <c r="I267" s="76" t="str">
        <f t="shared" si="45"/>
        <v/>
      </c>
      <c r="J267" s="76" t="str">
        <f t="shared" si="53"/>
        <v/>
      </c>
      <c r="AG267" s="111" t="str">
        <f t="shared" si="54"/>
        <v/>
      </c>
      <c r="AH267" s="112" t="str">
        <f t="shared" si="46"/>
        <v/>
      </c>
      <c r="AI267" s="113" t="str">
        <f t="shared" si="47"/>
        <v/>
      </c>
      <c r="AJ267" s="113" t="str">
        <f t="shared" si="48"/>
        <v/>
      </c>
      <c r="AK267" s="113" t="str">
        <f t="shared" si="55"/>
        <v/>
      </c>
      <c r="AL267" s="113" t="str">
        <f t="shared" si="56"/>
        <v/>
      </c>
    </row>
    <row r="268" spans="2:38" ht="15.75" thickBot="1" x14ac:dyDescent="0.3">
      <c r="B268" s="72" t="str">
        <f t="shared" si="49"/>
        <v/>
      </c>
      <c r="C268" s="72" t="str">
        <f t="shared" si="50"/>
        <v/>
      </c>
      <c r="D268" s="72" t="str">
        <f>IFERROR(IF(J267&lt;=0,"",IF(C268="Yes","",B268-COUNTIF($C$22:C268,"Yes"))),"")</f>
        <v/>
      </c>
      <c r="E268" s="73" t="str">
        <f t="shared" si="43"/>
        <v/>
      </c>
      <c r="F268" s="76" t="str">
        <f t="shared" si="51"/>
        <v/>
      </c>
      <c r="G268" s="76" t="str">
        <f t="shared" si="44"/>
        <v/>
      </c>
      <c r="H268" s="76" t="str">
        <f t="shared" si="52"/>
        <v/>
      </c>
      <c r="I268" s="76" t="str">
        <f t="shared" si="45"/>
        <v/>
      </c>
      <c r="J268" s="76" t="str">
        <f t="shared" si="53"/>
        <v/>
      </c>
      <c r="AG268" s="111" t="str">
        <f t="shared" si="54"/>
        <v/>
      </c>
      <c r="AH268" s="112" t="str">
        <f t="shared" si="46"/>
        <v/>
      </c>
      <c r="AI268" s="113" t="str">
        <f t="shared" si="47"/>
        <v/>
      </c>
      <c r="AJ268" s="113" t="str">
        <f t="shared" si="48"/>
        <v/>
      </c>
      <c r="AK268" s="113" t="str">
        <f t="shared" si="55"/>
        <v/>
      </c>
      <c r="AL268" s="113" t="str">
        <f t="shared" si="56"/>
        <v/>
      </c>
    </row>
    <row r="269" spans="2:38" ht="15.75" thickBot="1" x14ac:dyDescent="0.3">
      <c r="B269" s="72" t="str">
        <f t="shared" si="49"/>
        <v/>
      </c>
      <c r="C269" s="72" t="str">
        <f t="shared" si="50"/>
        <v/>
      </c>
      <c r="D269" s="72" t="str">
        <f>IFERROR(IF(J268&lt;=0,"",IF(C269="Yes","",B269-COUNTIF($C$22:C269,"Yes"))),"")</f>
        <v/>
      </c>
      <c r="E269" s="73" t="str">
        <f t="shared" si="43"/>
        <v/>
      </c>
      <c r="F269" s="76" t="str">
        <f t="shared" si="51"/>
        <v/>
      </c>
      <c r="G269" s="76" t="str">
        <f t="shared" si="44"/>
        <v/>
      </c>
      <c r="H269" s="76" t="str">
        <f t="shared" si="52"/>
        <v/>
      </c>
      <c r="I269" s="76" t="str">
        <f t="shared" si="45"/>
        <v/>
      </c>
      <c r="J269" s="76" t="str">
        <f t="shared" si="53"/>
        <v/>
      </c>
      <c r="AG269" s="111" t="str">
        <f t="shared" si="54"/>
        <v/>
      </c>
      <c r="AH269" s="112" t="str">
        <f t="shared" si="46"/>
        <v/>
      </c>
      <c r="AI269" s="113" t="str">
        <f t="shared" si="47"/>
        <v/>
      </c>
      <c r="AJ269" s="113" t="str">
        <f t="shared" si="48"/>
        <v/>
      </c>
      <c r="AK269" s="113" t="str">
        <f t="shared" si="55"/>
        <v/>
      </c>
      <c r="AL269" s="113" t="str">
        <f t="shared" si="56"/>
        <v/>
      </c>
    </row>
    <row r="270" spans="2:38" ht="15.75" thickBot="1" x14ac:dyDescent="0.3">
      <c r="B270" s="72" t="str">
        <f t="shared" si="49"/>
        <v/>
      </c>
      <c r="C270" s="72" t="str">
        <f t="shared" si="50"/>
        <v/>
      </c>
      <c r="D270" s="72" t="str">
        <f>IFERROR(IF(J269&lt;=0,"",IF(C270="Yes","",B270-COUNTIF($C$22:C270,"Yes"))),"")</f>
        <v/>
      </c>
      <c r="E270" s="73" t="str">
        <f t="shared" si="43"/>
        <v/>
      </c>
      <c r="F270" s="76" t="str">
        <f t="shared" si="51"/>
        <v/>
      </c>
      <c r="G270" s="76" t="str">
        <f t="shared" si="44"/>
        <v/>
      </c>
      <c r="H270" s="76" t="str">
        <f t="shared" si="52"/>
        <v/>
      </c>
      <c r="I270" s="76" t="str">
        <f t="shared" si="45"/>
        <v/>
      </c>
      <c r="J270" s="76" t="str">
        <f t="shared" si="53"/>
        <v/>
      </c>
      <c r="AG270" s="111" t="str">
        <f t="shared" si="54"/>
        <v/>
      </c>
      <c r="AH270" s="112" t="str">
        <f t="shared" si="46"/>
        <v/>
      </c>
      <c r="AI270" s="113" t="str">
        <f t="shared" si="47"/>
        <v/>
      </c>
      <c r="AJ270" s="113" t="str">
        <f t="shared" si="48"/>
        <v/>
      </c>
      <c r="AK270" s="113" t="str">
        <f t="shared" si="55"/>
        <v/>
      </c>
      <c r="AL270" s="113" t="str">
        <f t="shared" si="56"/>
        <v/>
      </c>
    </row>
    <row r="271" spans="2:38" ht="15.75" thickBot="1" x14ac:dyDescent="0.3">
      <c r="B271" s="72" t="str">
        <f t="shared" si="49"/>
        <v/>
      </c>
      <c r="C271" s="72" t="str">
        <f t="shared" si="50"/>
        <v/>
      </c>
      <c r="D271" s="72" t="str">
        <f>IFERROR(IF(J270&lt;=0,"",IF(C271="Yes","",B271-COUNTIF($C$22:C271,"Yes"))),"")</f>
        <v/>
      </c>
      <c r="E271" s="73" t="str">
        <f t="shared" si="43"/>
        <v/>
      </c>
      <c r="F271" s="76" t="str">
        <f t="shared" si="51"/>
        <v/>
      </c>
      <c r="G271" s="76" t="str">
        <f t="shared" si="44"/>
        <v/>
      </c>
      <c r="H271" s="76" t="str">
        <f t="shared" si="52"/>
        <v/>
      </c>
      <c r="I271" s="76" t="str">
        <f t="shared" si="45"/>
        <v/>
      </c>
      <c r="J271" s="76" t="str">
        <f t="shared" si="53"/>
        <v/>
      </c>
      <c r="AG271" s="111" t="str">
        <f t="shared" si="54"/>
        <v/>
      </c>
      <c r="AH271" s="112" t="str">
        <f t="shared" si="46"/>
        <v/>
      </c>
      <c r="AI271" s="113" t="str">
        <f t="shared" si="47"/>
        <v/>
      </c>
      <c r="AJ271" s="113" t="str">
        <f t="shared" si="48"/>
        <v/>
      </c>
      <c r="AK271" s="113" t="str">
        <f t="shared" si="55"/>
        <v/>
      </c>
      <c r="AL271" s="113" t="str">
        <f t="shared" si="56"/>
        <v/>
      </c>
    </row>
    <row r="272" spans="2:38" ht="15.75" thickBot="1" x14ac:dyDescent="0.3">
      <c r="B272" s="72" t="str">
        <f t="shared" si="49"/>
        <v/>
      </c>
      <c r="C272" s="72" t="str">
        <f t="shared" si="50"/>
        <v/>
      </c>
      <c r="D272" s="72" t="str">
        <f>IFERROR(IF(J271&lt;=0,"",IF(C272="Yes","",B272-COUNTIF($C$22:C272,"Yes"))),"")</f>
        <v/>
      </c>
      <c r="E272" s="73" t="str">
        <f t="shared" si="43"/>
        <v/>
      </c>
      <c r="F272" s="76" t="str">
        <f t="shared" si="51"/>
        <v/>
      </c>
      <c r="G272" s="76" t="str">
        <f t="shared" si="44"/>
        <v/>
      </c>
      <c r="H272" s="76" t="str">
        <f t="shared" si="52"/>
        <v/>
      </c>
      <c r="I272" s="76" t="str">
        <f t="shared" si="45"/>
        <v/>
      </c>
      <c r="J272" s="76" t="str">
        <f t="shared" si="53"/>
        <v/>
      </c>
      <c r="AG272" s="111" t="str">
        <f t="shared" si="54"/>
        <v/>
      </c>
      <c r="AH272" s="112" t="str">
        <f t="shared" si="46"/>
        <v/>
      </c>
      <c r="AI272" s="113" t="str">
        <f t="shared" si="47"/>
        <v/>
      </c>
      <c r="AJ272" s="113" t="str">
        <f t="shared" si="48"/>
        <v/>
      </c>
      <c r="AK272" s="113" t="str">
        <f t="shared" si="55"/>
        <v/>
      </c>
      <c r="AL272" s="113" t="str">
        <f t="shared" si="56"/>
        <v/>
      </c>
    </row>
    <row r="273" spans="2:38" ht="15.75" thickBot="1" x14ac:dyDescent="0.3">
      <c r="B273" s="72" t="str">
        <f t="shared" si="49"/>
        <v/>
      </c>
      <c r="C273" s="72" t="str">
        <f t="shared" si="50"/>
        <v/>
      </c>
      <c r="D273" s="72" t="str">
        <f>IFERROR(IF(J272&lt;=0,"",IF(C273="Yes","",B273-COUNTIF($C$22:C273,"Yes"))),"")</f>
        <v/>
      </c>
      <c r="E273" s="73" t="str">
        <f t="shared" si="43"/>
        <v/>
      </c>
      <c r="F273" s="76" t="str">
        <f t="shared" si="51"/>
        <v/>
      </c>
      <c r="G273" s="76" t="str">
        <f t="shared" si="44"/>
        <v/>
      </c>
      <c r="H273" s="76" t="str">
        <f t="shared" si="52"/>
        <v/>
      </c>
      <c r="I273" s="76" t="str">
        <f t="shared" si="45"/>
        <v/>
      </c>
      <c r="J273" s="76" t="str">
        <f t="shared" si="53"/>
        <v/>
      </c>
      <c r="AG273" s="111" t="str">
        <f t="shared" si="54"/>
        <v/>
      </c>
      <c r="AH273" s="112" t="str">
        <f t="shared" si="46"/>
        <v/>
      </c>
      <c r="AI273" s="113" t="str">
        <f t="shared" si="47"/>
        <v/>
      </c>
      <c r="AJ273" s="113" t="str">
        <f t="shared" si="48"/>
        <v/>
      </c>
      <c r="AK273" s="113" t="str">
        <f t="shared" si="55"/>
        <v/>
      </c>
      <c r="AL273" s="113" t="str">
        <f t="shared" si="56"/>
        <v/>
      </c>
    </row>
    <row r="274" spans="2:38" ht="15.75" thickBot="1" x14ac:dyDescent="0.3">
      <c r="B274" s="72" t="str">
        <f t="shared" si="49"/>
        <v/>
      </c>
      <c r="C274" s="72" t="str">
        <f t="shared" si="50"/>
        <v/>
      </c>
      <c r="D274" s="72" t="str">
        <f>IFERROR(IF(J273&lt;=0,"",IF(C274="Yes","",B274-COUNTIF($C$22:C274,"Yes"))),"")</f>
        <v/>
      </c>
      <c r="E274" s="73" t="str">
        <f t="shared" si="43"/>
        <v/>
      </c>
      <c r="F274" s="76" t="str">
        <f t="shared" si="51"/>
        <v/>
      </c>
      <c r="G274" s="76" t="str">
        <f t="shared" si="44"/>
        <v/>
      </c>
      <c r="H274" s="76" t="str">
        <f t="shared" si="52"/>
        <v/>
      </c>
      <c r="I274" s="76" t="str">
        <f t="shared" si="45"/>
        <v/>
      </c>
      <c r="J274" s="76" t="str">
        <f t="shared" si="53"/>
        <v/>
      </c>
      <c r="AG274" s="111" t="str">
        <f t="shared" si="54"/>
        <v/>
      </c>
      <c r="AH274" s="112" t="str">
        <f t="shared" si="46"/>
        <v/>
      </c>
      <c r="AI274" s="113" t="str">
        <f t="shared" si="47"/>
        <v/>
      </c>
      <c r="AJ274" s="113" t="str">
        <f t="shared" si="48"/>
        <v/>
      </c>
      <c r="AK274" s="113" t="str">
        <f t="shared" si="55"/>
        <v/>
      </c>
      <c r="AL274" s="113" t="str">
        <f t="shared" si="56"/>
        <v/>
      </c>
    </row>
    <row r="275" spans="2:38" ht="15.75" thickBot="1" x14ac:dyDescent="0.3">
      <c r="B275" s="72" t="str">
        <f t="shared" si="49"/>
        <v/>
      </c>
      <c r="C275" s="72" t="str">
        <f t="shared" si="50"/>
        <v/>
      </c>
      <c r="D275" s="72" t="str">
        <f>IFERROR(IF(J274&lt;=0,"",IF(C275="Yes","",B275-COUNTIF($C$22:C275,"Yes"))),"")</f>
        <v/>
      </c>
      <c r="E275" s="73" t="str">
        <f t="shared" si="43"/>
        <v/>
      </c>
      <c r="F275" s="76" t="str">
        <f t="shared" si="51"/>
        <v/>
      </c>
      <c r="G275" s="76" t="str">
        <f t="shared" si="44"/>
        <v/>
      </c>
      <c r="H275" s="76" t="str">
        <f t="shared" si="52"/>
        <v/>
      </c>
      <c r="I275" s="76" t="str">
        <f t="shared" si="45"/>
        <v/>
      </c>
      <c r="J275" s="76" t="str">
        <f t="shared" si="53"/>
        <v/>
      </c>
      <c r="AG275" s="111" t="str">
        <f t="shared" si="54"/>
        <v/>
      </c>
      <c r="AH275" s="112" t="str">
        <f t="shared" si="46"/>
        <v/>
      </c>
      <c r="AI275" s="113" t="str">
        <f t="shared" si="47"/>
        <v/>
      </c>
      <c r="AJ275" s="113" t="str">
        <f t="shared" si="48"/>
        <v/>
      </c>
      <c r="AK275" s="113" t="str">
        <f t="shared" si="55"/>
        <v/>
      </c>
      <c r="AL275" s="113" t="str">
        <f t="shared" si="56"/>
        <v/>
      </c>
    </row>
    <row r="276" spans="2:38" ht="15.75" thickBot="1" x14ac:dyDescent="0.3">
      <c r="B276" s="72" t="str">
        <f t="shared" si="49"/>
        <v/>
      </c>
      <c r="C276" s="72" t="str">
        <f t="shared" si="50"/>
        <v/>
      </c>
      <c r="D276" s="72" t="str">
        <f>IFERROR(IF(J275&lt;=0,"",IF(C276="Yes","",B276-COUNTIF($C$22:C276,"Yes"))),"")</f>
        <v/>
      </c>
      <c r="E276" s="73" t="str">
        <f t="shared" si="43"/>
        <v/>
      </c>
      <c r="F276" s="76" t="str">
        <f t="shared" si="51"/>
        <v/>
      </c>
      <c r="G276" s="76" t="str">
        <f t="shared" si="44"/>
        <v/>
      </c>
      <c r="H276" s="76" t="str">
        <f t="shared" si="52"/>
        <v/>
      </c>
      <c r="I276" s="76" t="str">
        <f t="shared" si="45"/>
        <v/>
      </c>
      <c r="J276" s="76" t="str">
        <f t="shared" si="53"/>
        <v/>
      </c>
      <c r="AG276" s="111" t="str">
        <f t="shared" si="54"/>
        <v/>
      </c>
      <c r="AH276" s="112" t="str">
        <f t="shared" si="46"/>
        <v/>
      </c>
      <c r="AI276" s="113" t="str">
        <f t="shared" si="47"/>
        <v/>
      </c>
      <c r="AJ276" s="113" t="str">
        <f t="shared" si="48"/>
        <v/>
      </c>
      <c r="AK276" s="113" t="str">
        <f t="shared" si="55"/>
        <v/>
      </c>
      <c r="AL276" s="113" t="str">
        <f t="shared" si="56"/>
        <v/>
      </c>
    </row>
    <row r="277" spans="2:38" ht="15.75" thickBot="1" x14ac:dyDescent="0.3">
      <c r="B277" s="72" t="str">
        <f t="shared" si="49"/>
        <v/>
      </c>
      <c r="C277" s="72" t="str">
        <f t="shared" si="50"/>
        <v/>
      </c>
      <c r="D277" s="72" t="str">
        <f>IFERROR(IF(J276&lt;=0,"",IF(C277="Yes","",B277-COUNTIF($C$22:C277,"Yes"))),"")</f>
        <v/>
      </c>
      <c r="E277" s="73" t="str">
        <f t="shared" si="43"/>
        <v/>
      </c>
      <c r="F277" s="76" t="str">
        <f t="shared" si="51"/>
        <v/>
      </c>
      <c r="G277" s="76" t="str">
        <f t="shared" si="44"/>
        <v/>
      </c>
      <c r="H277" s="76" t="str">
        <f t="shared" si="52"/>
        <v/>
      </c>
      <c r="I277" s="76" t="str">
        <f t="shared" si="45"/>
        <v/>
      </c>
      <c r="J277" s="76" t="str">
        <f t="shared" si="53"/>
        <v/>
      </c>
      <c r="AG277" s="111" t="str">
        <f t="shared" si="54"/>
        <v/>
      </c>
      <c r="AH277" s="112" t="str">
        <f t="shared" si="46"/>
        <v/>
      </c>
      <c r="AI277" s="113" t="str">
        <f t="shared" si="47"/>
        <v/>
      </c>
      <c r="AJ277" s="113" t="str">
        <f t="shared" si="48"/>
        <v/>
      </c>
      <c r="AK277" s="113" t="str">
        <f t="shared" si="55"/>
        <v/>
      </c>
      <c r="AL277" s="113" t="str">
        <f t="shared" si="56"/>
        <v/>
      </c>
    </row>
    <row r="278" spans="2:38" ht="15.75" thickBot="1" x14ac:dyDescent="0.3">
      <c r="B278" s="72" t="str">
        <f t="shared" si="49"/>
        <v/>
      </c>
      <c r="C278" s="72" t="str">
        <f t="shared" si="50"/>
        <v/>
      </c>
      <c r="D278" s="72" t="str">
        <f>IFERROR(IF(J277&lt;=0,"",IF(C278="Yes","",B278-COUNTIF($C$22:C278,"Yes"))),"")</f>
        <v/>
      </c>
      <c r="E278" s="73" t="str">
        <f t="shared" ref="E278:E341" si="57">IF($E$9="End of the Period",IF(B278="","",IF(payment_frequency="Bi-weekly",first_payment_date+B278*VLOOKUP(payment_frequency,periodic_table,2,0),IF(payment_frequency="Weekly",first_payment_date+B278*VLOOKUP(payment_frequency,periodic_table,2,0),IF(payment_frequency="Semi-monthly",first_payment_date+B278*VLOOKUP(payment_frequency,periodic_table,2,0),EDATE(first_payment_date,B278*VLOOKUP(payment_frequency,periodic_table,2,0)))))),IF(B278="","",IF(payment_frequency="Bi-weekly",first_payment_date+(B278-1)*VLOOKUP(payment_frequency,periodic_table,2,0),IF(payment_frequency="Weekly",first_payment_date+(B278-1)*VLOOKUP(payment_frequency,periodic_table,2,0),IF(payment_frequency="Semi-monthly",first_payment_date+(B278-1)*VLOOKUP(payment_frequency,periodic_table,2,0),EDATE(first_payment_date,(B278-1)*VLOOKUP(payment_frequency,periodic_table,2,0)))))))</f>
        <v/>
      </c>
      <c r="F278" s="76" t="str">
        <f t="shared" si="51"/>
        <v/>
      </c>
      <c r="G278" s="76" t="str">
        <f t="shared" ref="G278:G341" si="58">IF(AND(Payment_Type=1,B278=1),0,IF(B278="","",IF(C278="Yes",0,J277*Compound_Rate)))</f>
        <v/>
      </c>
      <c r="H278" s="76" t="str">
        <f t="shared" si="52"/>
        <v/>
      </c>
      <c r="I278" s="76" t="str">
        <f t="shared" ref="I278:I341" si="59">IF(B278="","",IF(C278="Yes",J277*Compound_Rate,0))</f>
        <v/>
      </c>
      <c r="J278" s="76" t="str">
        <f t="shared" si="53"/>
        <v/>
      </c>
      <c r="AG278" s="111" t="str">
        <f t="shared" si="54"/>
        <v/>
      </c>
      <c r="AH278" s="112" t="str">
        <f t="shared" ref="AH278:AH341" si="60">IF($E$9="End of the Period",IF(AG278="","",IF(payment_frequency="Bi-weekly",first_payment_date+AG278*VLOOKUP(payment_frequency,periodic_table,2,0),IF(payment_frequency="Weekly",first_payment_date+AG278*VLOOKUP(payment_frequency,periodic_table,2,0),IF(payment_frequency="Semi-monthly",first_payment_date+AG278*VLOOKUP(payment_frequency,periodic_table,2,0),EDATE(first_payment_date,AG278*VLOOKUP(payment_frequency,periodic_table,2,0)))))),IF(AG278="","",IF(payment_frequency="Bi-weekly",first_payment_date+(AG278-1)*VLOOKUP(payment_frequency,periodic_table,2,0),IF(payment_frequency="Weekly",first_payment_date+(AG278-1)*VLOOKUP(payment_frequency,periodic_table,2,0),IF(payment_frequency="Semi-monthly",first_payment_date+(AG278-1)*VLOOKUP(payment_frequency,periodic_table,2,0),EDATE(first_payment_date,(AG278-1)*VLOOKUP(payment_frequency,periodic_table,2,0)))))))</f>
        <v/>
      </c>
      <c r="AI278" s="113" t="str">
        <f t="shared" ref="AI278:AI341" si="61">IF(AG278="","",IF(AL277&lt;payment,AL277*(1+Compound_Rate),payment))</f>
        <v/>
      </c>
      <c r="AJ278" s="113" t="str">
        <f t="shared" ref="AJ278:AJ341" si="62">IF(AND(Payment_Type=1,AG278=1),0,IF(AG278="","",AL277*Compound_Rate))</f>
        <v/>
      </c>
      <c r="AK278" s="113" t="str">
        <f t="shared" si="55"/>
        <v/>
      </c>
      <c r="AL278" s="113" t="str">
        <f t="shared" si="56"/>
        <v/>
      </c>
    </row>
    <row r="279" spans="2:38" ht="15.75" thickBot="1" x14ac:dyDescent="0.3">
      <c r="B279" s="72" t="str">
        <f t="shared" ref="B279:B342" si="63">IFERROR(IF(TRUNC(J278)&lt;=0,"",B278+1),"")</f>
        <v/>
      </c>
      <c r="C279" s="72" t="str">
        <f t="shared" ref="C279:C342" si="64">IF(B279="","",IF(AND(B279&lt;=$E$13,B279&gt;=$E$12),"Yes","No"))</f>
        <v/>
      </c>
      <c r="D279" s="72" t="str">
        <f>IFERROR(IF(J278&lt;=0,"",IF(C279="Yes","",B279-COUNTIF($C$22:C279,"Yes"))),"")</f>
        <v/>
      </c>
      <c r="E279" s="73" t="str">
        <f t="shared" si="57"/>
        <v/>
      </c>
      <c r="F279" s="76" t="str">
        <f t="shared" ref="F279:F342" si="65">IF(B279="","",IF(C279="Yes",0,IF(J278&lt;payment,J278*(1+Compound_Rate),-PMT($J$5,nper-B279+1+$E$14,J278))))</f>
        <v/>
      </c>
      <c r="G279" s="76" t="str">
        <f t="shared" si="58"/>
        <v/>
      </c>
      <c r="H279" s="76" t="str">
        <f t="shared" ref="H279:H342" si="66">IF(B279="","",F279-G279)</f>
        <v/>
      </c>
      <c r="I279" s="76" t="str">
        <f t="shared" si="59"/>
        <v/>
      </c>
      <c r="J279" s="76" t="str">
        <f t="shared" ref="J279:J342" si="67">IFERROR(IF(B279="","",J278-H279+I279),"")</f>
        <v/>
      </c>
      <c r="AG279" s="111" t="str">
        <f t="shared" ref="AG279:AG342" si="68">IFERROR(IF(AL278&lt;=0,"",AG278+1),"")</f>
        <v/>
      </c>
      <c r="AH279" s="112" t="str">
        <f t="shared" si="60"/>
        <v/>
      </c>
      <c r="AI279" s="113" t="str">
        <f t="shared" si="61"/>
        <v/>
      </c>
      <c r="AJ279" s="113" t="str">
        <f t="shared" si="62"/>
        <v/>
      </c>
      <c r="AK279" s="113" t="str">
        <f t="shared" ref="AK279:AK342" si="69">IF(AG279="","",AI279-AJ279)</f>
        <v/>
      </c>
      <c r="AL279" s="113" t="str">
        <f t="shared" ref="AL279:AL342" si="70">IFERROR(IF(AK279&lt;=0,"",AL278-AK279),"")</f>
        <v/>
      </c>
    </row>
    <row r="280" spans="2:38" ht="15.75" thickBot="1" x14ac:dyDescent="0.3">
      <c r="B280" s="72" t="str">
        <f t="shared" si="63"/>
        <v/>
      </c>
      <c r="C280" s="72" t="str">
        <f t="shared" si="64"/>
        <v/>
      </c>
      <c r="D280" s="72" t="str">
        <f>IFERROR(IF(J279&lt;=0,"",IF(C280="Yes","",B280-COUNTIF($C$22:C280,"Yes"))),"")</f>
        <v/>
      </c>
      <c r="E280" s="73" t="str">
        <f t="shared" si="57"/>
        <v/>
      </c>
      <c r="F280" s="76" t="str">
        <f t="shared" si="65"/>
        <v/>
      </c>
      <c r="G280" s="76" t="str">
        <f t="shared" si="58"/>
        <v/>
      </c>
      <c r="H280" s="76" t="str">
        <f t="shared" si="66"/>
        <v/>
      </c>
      <c r="I280" s="76" t="str">
        <f t="shared" si="59"/>
        <v/>
      </c>
      <c r="J280" s="76" t="str">
        <f t="shared" si="67"/>
        <v/>
      </c>
      <c r="AG280" s="111" t="str">
        <f t="shared" si="68"/>
        <v/>
      </c>
      <c r="AH280" s="112" t="str">
        <f t="shared" si="60"/>
        <v/>
      </c>
      <c r="AI280" s="113" t="str">
        <f t="shared" si="61"/>
        <v/>
      </c>
      <c r="AJ280" s="113" t="str">
        <f t="shared" si="62"/>
        <v/>
      </c>
      <c r="AK280" s="113" t="str">
        <f t="shared" si="69"/>
        <v/>
      </c>
      <c r="AL280" s="113" t="str">
        <f t="shared" si="70"/>
        <v/>
      </c>
    </row>
    <row r="281" spans="2:38" ht="15.75" thickBot="1" x14ac:dyDescent="0.3">
      <c r="B281" s="72" t="str">
        <f t="shared" si="63"/>
        <v/>
      </c>
      <c r="C281" s="72" t="str">
        <f t="shared" si="64"/>
        <v/>
      </c>
      <c r="D281" s="72" t="str">
        <f>IFERROR(IF(J280&lt;=0,"",IF(C281="Yes","",B281-COUNTIF($C$22:C281,"Yes"))),"")</f>
        <v/>
      </c>
      <c r="E281" s="73" t="str">
        <f t="shared" si="57"/>
        <v/>
      </c>
      <c r="F281" s="76" t="str">
        <f t="shared" si="65"/>
        <v/>
      </c>
      <c r="G281" s="76" t="str">
        <f t="shared" si="58"/>
        <v/>
      </c>
      <c r="H281" s="76" t="str">
        <f t="shared" si="66"/>
        <v/>
      </c>
      <c r="I281" s="76" t="str">
        <f t="shared" si="59"/>
        <v/>
      </c>
      <c r="J281" s="76" t="str">
        <f t="shared" si="67"/>
        <v/>
      </c>
      <c r="AG281" s="111" t="str">
        <f t="shared" si="68"/>
        <v/>
      </c>
      <c r="AH281" s="112" t="str">
        <f t="shared" si="60"/>
        <v/>
      </c>
      <c r="AI281" s="113" t="str">
        <f t="shared" si="61"/>
        <v/>
      </c>
      <c r="AJ281" s="113" t="str">
        <f t="shared" si="62"/>
        <v/>
      </c>
      <c r="AK281" s="113" t="str">
        <f t="shared" si="69"/>
        <v/>
      </c>
      <c r="AL281" s="113" t="str">
        <f t="shared" si="70"/>
        <v/>
      </c>
    </row>
    <row r="282" spans="2:38" ht="15.75" thickBot="1" x14ac:dyDescent="0.3">
      <c r="B282" s="72" t="str">
        <f t="shared" si="63"/>
        <v/>
      </c>
      <c r="C282" s="72" t="str">
        <f t="shared" si="64"/>
        <v/>
      </c>
      <c r="D282" s="72" t="str">
        <f>IFERROR(IF(J281&lt;=0,"",IF(C282="Yes","",B282-COUNTIF($C$22:C282,"Yes"))),"")</f>
        <v/>
      </c>
      <c r="E282" s="73" t="str">
        <f t="shared" si="57"/>
        <v/>
      </c>
      <c r="F282" s="76" t="str">
        <f t="shared" si="65"/>
        <v/>
      </c>
      <c r="G282" s="76" t="str">
        <f t="shared" si="58"/>
        <v/>
      </c>
      <c r="H282" s="76" t="str">
        <f t="shared" si="66"/>
        <v/>
      </c>
      <c r="I282" s="76" t="str">
        <f t="shared" si="59"/>
        <v/>
      </c>
      <c r="J282" s="76" t="str">
        <f t="shared" si="67"/>
        <v/>
      </c>
      <c r="AG282" s="111" t="str">
        <f t="shared" si="68"/>
        <v/>
      </c>
      <c r="AH282" s="112" t="str">
        <f t="shared" si="60"/>
        <v/>
      </c>
      <c r="AI282" s="113" t="str">
        <f t="shared" si="61"/>
        <v/>
      </c>
      <c r="AJ282" s="113" t="str">
        <f t="shared" si="62"/>
        <v/>
      </c>
      <c r="AK282" s="113" t="str">
        <f t="shared" si="69"/>
        <v/>
      </c>
      <c r="AL282" s="113" t="str">
        <f t="shared" si="70"/>
        <v/>
      </c>
    </row>
    <row r="283" spans="2:38" ht="15.75" thickBot="1" x14ac:dyDescent="0.3">
      <c r="B283" s="72" t="str">
        <f t="shared" si="63"/>
        <v/>
      </c>
      <c r="C283" s="72" t="str">
        <f t="shared" si="64"/>
        <v/>
      </c>
      <c r="D283" s="72" t="str">
        <f>IFERROR(IF(J282&lt;=0,"",IF(C283="Yes","",B283-COUNTIF($C$22:C283,"Yes"))),"")</f>
        <v/>
      </c>
      <c r="E283" s="73" t="str">
        <f t="shared" si="57"/>
        <v/>
      </c>
      <c r="F283" s="76" t="str">
        <f t="shared" si="65"/>
        <v/>
      </c>
      <c r="G283" s="76" t="str">
        <f t="shared" si="58"/>
        <v/>
      </c>
      <c r="H283" s="76" t="str">
        <f t="shared" si="66"/>
        <v/>
      </c>
      <c r="I283" s="76" t="str">
        <f t="shared" si="59"/>
        <v/>
      </c>
      <c r="J283" s="76" t="str">
        <f t="shared" si="67"/>
        <v/>
      </c>
      <c r="AG283" s="111" t="str">
        <f t="shared" si="68"/>
        <v/>
      </c>
      <c r="AH283" s="112" t="str">
        <f t="shared" si="60"/>
        <v/>
      </c>
      <c r="AI283" s="113" t="str">
        <f t="shared" si="61"/>
        <v/>
      </c>
      <c r="AJ283" s="113" t="str">
        <f t="shared" si="62"/>
        <v/>
      </c>
      <c r="AK283" s="113" t="str">
        <f t="shared" si="69"/>
        <v/>
      </c>
      <c r="AL283" s="113" t="str">
        <f t="shared" si="70"/>
        <v/>
      </c>
    </row>
    <row r="284" spans="2:38" ht="15.75" thickBot="1" x14ac:dyDescent="0.3">
      <c r="B284" s="72" t="str">
        <f t="shared" si="63"/>
        <v/>
      </c>
      <c r="C284" s="72" t="str">
        <f t="shared" si="64"/>
        <v/>
      </c>
      <c r="D284" s="72" t="str">
        <f>IFERROR(IF(J283&lt;=0,"",IF(C284="Yes","",B284-COUNTIF($C$22:C284,"Yes"))),"")</f>
        <v/>
      </c>
      <c r="E284" s="73" t="str">
        <f t="shared" si="57"/>
        <v/>
      </c>
      <c r="F284" s="76" t="str">
        <f t="shared" si="65"/>
        <v/>
      </c>
      <c r="G284" s="76" t="str">
        <f t="shared" si="58"/>
        <v/>
      </c>
      <c r="H284" s="76" t="str">
        <f t="shared" si="66"/>
        <v/>
      </c>
      <c r="I284" s="76" t="str">
        <f t="shared" si="59"/>
        <v/>
      </c>
      <c r="J284" s="76" t="str">
        <f t="shared" si="67"/>
        <v/>
      </c>
      <c r="AG284" s="111" t="str">
        <f t="shared" si="68"/>
        <v/>
      </c>
      <c r="AH284" s="112" t="str">
        <f t="shared" si="60"/>
        <v/>
      </c>
      <c r="AI284" s="113" t="str">
        <f t="shared" si="61"/>
        <v/>
      </c>
      <c r="AJ284" s="113" t="str">
        <f t="shared" si="62"/>
        <v/>
      </c>
      <c r="AK284" s="113" t="str">
        <f t="shared" si="69"/>
        <v/>
      </c>
      <c r="AL284" s="113" t="str">
        <f t="shared" si="70"/>
        <v/>
      </c>
    </row>
    <row r="285" spans="2:38" ht="15.75" thickBot="1" x14ac:dyDescent="0.3">
      <c r="B285" s="72" t="str">
        <f t="shared" si="63"/>
        <v/>
      </c>
      <c r="C285" s="72" t="str">
        <f t="shared" si="64"/>
        <v/>
      </c>
      <c r="D285" s="72" t="str">
        <f>IFERROR(IF(J284&lt;=0,"",IF(C285="Yes","",B285-COUNTIF($C$22:C285,"Yes"))),"")</f>
        <v/>
      </c>
      <c r="E285" s="73" t="str">
        <f t="shared" si="57"/>
        <v/>
      </c>
      <c r="F285" s="76" t="str">
        <f t="shared" si="65"/>
        <v/>
      </c>
      <c r="G285" s="76" t="str">
        <f t="shared" si="58"/>
        <v/>
      </c>
      <c r="H285" s="76" t="str">
        <f t="shared" si="66"/>
        <v/>
      </c>
      <c r="I285" s="76" t="str">
        <f t="shared" si="59"/>
        <v/>
      </c>
      <c r="J285" s="76" t="str">
        <f t="shared" si="67"/>
        <v/>
      </c>
      <c r="AG285" s="111" t="str">
        <f t="shared" si="68"/>
        <v/>
      </c>
      <c r="AH285" s="112" t="str">
        <f t="shared" si="60"/>
        <v/>
      </c>
      <c r="AI285" s="113" t="str">
        <f t="shared" si="61"/>
        <v/>
      </c>
      <c r="AJ285" s="113" t="str">
        <f t="shared" si="62"/>
        <v/>
      </c>
      <c r="AK285" s="113" t="str">
        <f t="shared" si="69"/>
        <v/>
      </c>
      <c r="AL285" s="113" t="str">
        <f t="shared" si="70"/>
        <v/>
      </c>
    </row>
    <row r="286" spans="2:38" ht="15.75" thickBot="1" x14ac:dyDescent="0.3">
      <c r="B286" s="72" t="str">
        <f t="shared" si="63"/>
        <v/>
      </c>
      <c r="C286" s="72" t="str">
        <f t="shared" si="64"/>
        <v/>
      </c>
      <c r="D286" s="72" t="str">
        <f>IFERROR(IF(J285&lt;=0,"",IF(C286="Yes","",B286-COUNTIF($C$22:C286,"Yes"))),"")</f>
        <v/>
      </c>
      <c r="E286" s="73" t="str">
        <f t="shared" si="57"/>
        <v/>
      </c>
      <c r="F286" s="76" t="str">
        <f t="shared" si="65"/>
        <v/>
      </c>
      <c r="G286" s="76" t="str">
        <f t="shared" si="58"/>
        <v/>
      </c>
      <c r="H286" s="76" t="str">
        <f t="shared" si="66"/>
        <v/>
      </c>
      <c r="I286" s="76" t="str">
        <f t="shared" si="59"/>
        <v/>
      </c>
      <c r="J286" s="76" t="str">
        <f t="shared" si="67"/>
        <v/>
      </c>
      <c r="AG286" s="111" t="str">
        <f t="shared" si="68"/>
        <v/>
      </c>
      <c r="AH286" s="112" t="str">
        <f t="shared" si="60"/>
        <v/>
      </c>
      <c r="AI286" s="113" t="str">
        <f t="shared" si="61"/>
        <v/>
      </c>
      <c r="AJ286" s="113" t="str">
        <f t="shared" si="62"/>
        <v/>
      </c>
      <c r="AK286" s="113" t="str">
        <f t="shared" si="69"/>
        <v/>
      </c>
      <c r="AL286" s="113" t="str">
        <f t="shared" si="70"/>
        <v/>
      </c>
    </row>
    <row r="287" spans="2:38" ht="15.75" thickBot="1" x14ac:dyDescent="0.3">
      <c r="B287" s="72" t="str">
        <f t="shared" si="63"/>
        <v/>
      </c>
      <c r="C287" s="72" t="str">
        <f t="shared" si="64"/>
        <v/>
      </c>
      <c r="D287" s="72" t="str">
        <f>IFERROR(IF(J286&lt;=0,"",IF(C287="Yes","",B287-COUNTIF($C$22:C287,"Yes"))),"")</f>
        <v/>
      </c>
      <c r="E287" s="73" t="str">
        <f t="shared" si="57"/>
        <v/>
      </c>
      <c r="F287" s="76" t="str">
        <f t="shared" si="65"/>
        <v/>
      </c>
      <c r="G287" s="76" t="str">
        <f t="shared" si="58"/>
        <v/>
      </c>
      <c r="H287" s="76" t="str">
        <f t="shared" si="66"/>
        <v/>
      </c>
      <c r="I287" s="76" t="str">
        <f t="shared" si="59"/>
        <v/>
      </c>
      <c r="J287" s="76" t="str">
        <f t="shared" si="67"/>
        <v/>
      </c>
      <c r="AG287" s="111" t="str">
        <f t="shared" si="68"/>
        <v/>
      </c>
      <c r="AH287" s="112" t="str">
        <f t="shared" si="60"/>
        <v/>
      </c>
      <c r="AI287" s="113" t="str">
        <f t="shared" si="61"/>
        <v/>
      </c>
      <c r="AJ287" s="113" t="str">
        <f t="shared" si="62"/>
        <v/>
      </c>
      <c r="AK287" s="113" t="str">
        <f t="shared" si="69"/>
        <v/>
      </c>
      <c r="AL287" s="113" t="str">
        <f t="shared" si="70"/>
        <v/>
      </c>
    </row>
    <row r="288" spans="2:38" ht="15.75" thickBot="1" x14ac:dyDescent="0.3">
      <c r="B288" s="72" t="str">
        <f t="shared" si="63"/>
        <v/>
      </c>
      <c r="C288" s="72" t="str">
        <f t="shared" si="64"/>
        <v/>
      </c>
      <c r="D288" s="72" t="str">
        <f>IFERROR(IF(J287&lt;=0,"",IF(C288="Yes","",B288-COUNTIF($C$22:C288,"Yes"))),"")</f>
        <v/>
      </c>
      <c r="E288" s="73" t="str">
        <f t="shared" si="57"/>
        <v/>
      </c>
      <c r="F288" s="76" t="str">
        <f t="shared" si="65"/>
        <v/>
      </c>
      <c r="G288" s="76" t="str">
        <f t="shared" si="58"/>
        <v/>
      </c>
      <c r="H288" s="76" t="str">
        <f t="shared" si="66"/>
        <v/>
      </c>
      <c r="I288" s="76" t="str">
        <f t="shared" si="59"/>
        <v/>
      </c>
      <c r="J288" s="76" t="str">
        <f t="shared" si="67"/>
        <v/>
      </c>
      <c r="AG288" s="111" t="str">
        <f t="shared" si="68"/>
        <v/>
      </c>
      <c r="AH288" s="112" t="str">
        <f t="shared" si="60"/>
        <v/>
      </c>
      <c r="AI288" s="113" t="str">
        <f t="shared" si="61"/>
        <v/>
      </c>
      <c r="AJ288" s="113" t="str">
        <f t="shared" si="62"/>
        <v/>
      </c>
      <c r="AK288" s="113" t="str">
        <f t="shared" si="69"/>
        <v/>
      </c>
      <c r="AL288" s="113" t="str">
        <f t="shared" si="70"/>
        <v/>
      </c>
    </row>
    <row r="289" spans="2:38" ht="15.75" thickBot="1" x14ac:dyDescent="0.3">
      <c r="B289" s="72" t="str">
        <f t="shared" si="63"/>
        <v/>
      </c>
      <c r="C289" s="72" t="str">
        <f t="shared" si="64"/>
        <v/>
      </c>
      <c r="D289" s="72" t="str">
        <f>IFERROR(IF(J288&lt;=0,"",IF(C289="Yes","",B289-COUNTIF($C$22:C289,"Yes"))),"")</f>
        <v/>
      </c>
      <c r="E289" s="73" t="str">
        <f t="shared" si="57"/>
        <v/>
      </c>
      <c r="F289" s="76" t="str">
        <f t="shared" si="65"/>
        <v/>
      </c>
      <c r="G289" s="76" t="str">
        <f t="shared" si="58"/>
        <v/>
      </c>
      <c r="H289" s="76" t="str">
        <f t="shared" si="66"/>
        <v/>
      </c>
      <c r="I289" s="76" t="str">
        <f t="shared" si="59"/>
        <v/>
      </c>
      <c r="J289" s="76" t="str">
        <f t="shared" si="67"/>
        <v/>
      </c>
      <c r="AG289" s="111" t="str">
        <f t="shared" si="68"/>
        <v/>
      </c>
      <c r="AH289" s="112" t="str">
        <f t="shared" si="60"/>
        <v/>
      </c>
      <c r="AI289" s="113" t="str">
        <f t="shared" si="61"/>
        <v/>
      </c>
      <c r="AJ289" s="113" t="str">
        <f t="shared" si="62"/>
        <v/>
      </c>
      <c r="AK289" s="113" t="str">
        <f t="shared" si="69"/>
        <v/>
      </c>
      <c r="AL289" s="113" t="str">
        <f t="shared" si="70"/>
        <v/>
      </c>
    </row>
    <row r="290" spans="2:38" ht="15.75" thickBot="1" x14ac:dyDescent="0.3">
      <c r="B290" s="72" t="str">
        <f t="shared" si="63"/>
        <v/>
      </c>
      <c r="C290" s="72" t="str">
        <f t="shared" si="64"/>
        <v/>
      </c>
      <c r="D290" s="72" t="str">
        <f>IFERROR(IF(J289&lt;=0,"",IF(C290="Yes","",B290-COUNTIF($C$22:C290,"Yes"))),"")</f>
        <v/>
      </c>
      <c r="E290" s="73" t="str">
        <f t="shared" si="57"/>
        <v/>
      </c>
      <c r="F290" s="76" t="str">
        <f t="shared" si="65"/>
        <v/>
      </c>
      <c r="G290" s="76" t="str">
        <f t="shared" si="58"/>
        <v/>
      </c>
      <c r="H290" s="76" t="str">
        <f t="shared" si="66"/>
        <v/>
      </c>
      <c r="I290" s="76" t="str">
        <f t="shared" si="59"/>
        <v/>
      </c>
      <c r="J290" s="76" t="str">
        <f t="shared" si="67"/>
        <v/>
      </c>
      <c r="AG290" s="111" t="str">
        <f t="shared" si="68"/>
        <v/>
      </c>
      <c r="AH290" s="112" t="str">
        <f t="shared" si="60"/>
        <v/>
      </c>
      <c r="AI290" s="113" t="str">
        <f t="shared" si="61"/>
        <v/>
      </c>
      <c r="AJ290" s="113" t="str">
        <f t="shared" si="62"/>
        <v/>
      </c>
      <c r="AK290" s="113" t="str">
        <f t="shared" si="69"/>
        <v/>
      </c>
      <c r="AL290" s="113" t="str">
        <f t="shared" si="70"/>
        <v/>
      </c>
    </row>
    <row r="291" spans="2:38" ht="15.75" thickBot="1" x14ac:dyDescent="0.3">
      <c r="B291" s="72" t="str">
        <f t="shared" si="63"/>
        <v/>
      </c>
      <c r="C291" s="72" t="str">
        <f t="shared" si="64"/>
        <v/>
      </c>
      <c r="D291" s="72" t="str">
        <f>IFERROR(IF(J290&lt;=0,"",IF(C291="Yes","",B291-COUNTIF($C$22:C291,"Yes"))),"")</f>
        <v/>
      </c>
      <c r="E291" s="73" t="str">
        <f t="shared" si="57"/>
        <v/>
      </c>
      <c r="F291" s="76" t="str">
        <f t="shared" si="65"/>
        <v/>
      </c>
      <c r="G291" s="76" t="str">
        <f t="shared" si="58"/>
        <v/>
      </c>
      <c r="H291" s="76" t="str">
        <f t="shared" si="66"/>
        <v/>
      </c>
      <c r="I291" s="76" t="str">
        <f t="shared" si="59"/>
        <v/>
      </c>
      <c r="J291" s="76" t="str">
        <f t="shared" si="67"/>
        <v/>
      </c>
      <c r="AG291" s="111" t="str">
        <f t="shared" si="68"/>
        <v/>
      </c>
      <c r="AH291" s="112" t="str">
        <f t="shared" si="60"/>
        <v/>
      </c>
      <c r="AI291" s="113" t="str">
        <f t="shared" si="61"/>
        <v/>
      </c>
      <c r="AJ291" s="113" t="str">
        <f t="shared" si="62"/>
        <v/>
      </c>
      <c r="AK291" s="113" t="str">
        <f t="shared" si="69"/>
        <v/>
      </c>
      <c r="AL291" s="113" t="str">
        <f t="shared" si="70"/>
        <v/>
      </c>
    </row>
    <row r="292" spans="2:38" ht="15.75" thickBot="1" x14ac:dyDescent="0.3">
      <c r="B292" s="72" t="str">
        <f t="shared" si="63"/>
        <v/>
      </c>
      <c r="C292" s="72" t="str">
        <f t="shared" si="64"/>
        <v/>
      </c>
      <c r="D292" s="72" t="str">
        <f>IFERROR(IF(J291&lt;=0,"",IF(C292="Yes","",B292-COUNTIF($C$22:C292,"Yes"))),"")</f>
        <v/>
      </c>
      <c r="E292" s="73" t="str">
        <f t="shared" si="57"/>
        <v/>
      </c>
      <c r="F292" s="76" t="str">
        <f t="shared" si="65"/>
        <v/>
      </c>
      <c r="G292" s="76" t="str">
        <f t="shared" si="58"/>
        <v/>
      </c>
      <c r="H292" s="76" t="str">
        <f t="shared" si="66"/>
        <v/>
      </c>
      <c r="I292" s="76" t="str">
        <f t="shared" si="59"/>
        <v/>
      </c>
      <c r="J292" s="76" t="str">
        <f t="shared" si="67"/>
        <v/>
      </c>
      <c r="AG292" s="111" t="str">
        <f t="shared" si="68"/>
        <v/>
      </c>
      <c r="AH292" s="112" t="str">
        <f t="shared" si="60"/>
        <v/>
      </c>
      <c r="AI292" s="113" t="str">
        <f t="shared" si="61"/>
        <v/>
      </c>
      <c r="AJ292" s="113" t="str">
        <f t="shared" si="62"/>
        <v/>
      </c>
      <c r="AK292" s="113" t="str">
        <f t="shared" si="69"/>
        <v/>
      </c>
      <c r="AL292" s="113" t="str">
        <f t="shared" si="70"/>
        <v/>
      </c>
    </row>
    <row r="293" spans="2:38" ht="15.75" thickBot="1" x14ac:dyDescent="0.3">
      <c r="B293" s="72" t="str">
        <f t="shared" si="63"/>
        <v/>
      </c>
      <c r="C293" s="72" t="str">
        <f t="shared" si="64"/>
        <v/>
      </c>
      <c r="D293" s="72" t="str">
        <f>IFERROR(IF(J292&lt;=0,"",IF(C293="Yes","",B293-COUNTIF($C$22:C293,"Yes"))),"")</f>
        <v/>
      </c>
      <c r="E293" s="73" t="str">
        <f t="shared" si="57"/>
        <v/>
      </c>
      <c r="F293" s="76" t="str">
        <f t="shared" si="65"/>
        <v/>
      </c>
      <c r="G293" s="76" t="str">
        <f t="shared" si="58"/>
        <v/>
      </c>
      <c r="H293" s="76" t="str">
        <f t="shared" si="66"/>
        <v/>
      </c>
      <c r="I293" s="76" t="str">
        <f t="shared" si="59"/>
        <v/>
      </c>
      <c r="J293" s="76" t="str">
        <f t="shared" si="67"/>
        <v/>
      </c>
      <c r="AG293" s="111" t="str">
        <f t="shared" si="68"/>
        <v/>
      </c>
      <c r="AH293" s="112" t="str">
        <f t="shared" si="60"/>
        <v/>
      </c>
      <c r="AI293" s="113" t="str">
        <f t="shared" si="61"/>
        <v/>
      </c>
      <c r="AJ293" s="113" t="str">
        <f t="shared" si="62"/>
        <v/>
      </c>
      <c r="AK293" s="113" t="str">
        <f t="shared" si="69"/>
        <v/>
      </c>
      <c r="AL293" s="113" t="str">
        <f t="shared" si="70"/>
        <v/>
      </c>
    </row>
    <row r="294" spans="2:38" ht="15.75" thickBot="1" x14ac:dyDescent="0.3">
      <c r="B294" s="72" t="str">
        <f t="shared" si="63"/>
        <v/>
      </c>
      <c r="C294" s="72" t="str">
        <f t="shared" si="64"/>
        <v/>
      </c>
      <c r="D294" s="72" t="str">
        <f>IFERROR(IF(J293&lt;=0,"",IF(C294="Yes","",B294-COUNTIF($C$22:C294,"Yes"))),"")</f>
        <v/>
      </c>
      <c r="E294" s="73" t="str">
        <f t="shared" si="57"/>
        <v/>
      </c>
      <c r="F294" s="76" t="str">
        <f t="shared" si="65"/>
        <v/>
      </c>
      <c r="G294" s="76" t="str">
        <f t="shared" si="58"/>
        <v/>
      </c>
      <c r="H294" s="76" t="str">
        <f t="shared" si="66"/>
        <v/>
      </c>
      <c r="I294" s="76" t="str">
        <f t="shared" si="59"/>
        <v/>
      </c>
      <c r="J294" s="76" t="str">
        <f t="shared" si="67"/>
        <v/>
      </c>
      <c r="AG294" s="111" t="str">
        <f t="shared" si="68"/>
        <v/>
      </c>
      <c r="AH294" s="112" t="str">
        <f t="shared" si="60"/>
        <v/>
      </c>
      <c r="AI294" s="113" t="str">
        <f t="shared" si="61"/>
        <v/>
      </c>
      <c r="AJ294" s="113" t="str">
        <f t="shared" si="62"/>
        <v/>
      </c>
      <c r="AK294" s="113" t="str">
        <f t="shared" si="69"/>
        <v/>
      </c>
      <c r="AL294" s="113" t="str">
        <f t="shared" si="70"/>
        <v/>
      </c>
    </row>
    <row r="295" spans="2:38" ht="15.75" thickBot="1" x14ac:dyDescent="0.3">
      <c r="B295" s="72" t="str">
        <f t="shared" si="63"/>
        <v/>
      </c>
      <c r="C295" s="72" t="str">
        <f t="shared" si="64"/>
        <v/>
      </c>
      <c r="D295" s="72" t="str">
        <f>IFERROR(IF(J294&lt;=0,"",IF(C295="Yes","",B295-COUNTIF($C$22:C295,"Yes"))),"")</f>
        <v/>
      </c>
      <c r="E295" s="73" t="str">
        <f t="shared" si="57"/>
        <v/>
      </c>
      <c r="F295" s="76" t="str">
        <f t="shared" si="65"/>
        <v/>
      </c>
      <c r="G295" s="76" t="str">
        <f t="shared" si="58"/>
        <v/>
      </c>
      <c r="H295" s="76" t="str">
        <f t="shared" si="66"/>
        <v/>
      </c>
      <c r="I295" s="76" t="str">
        <f t="shared" si="59"/>
        <v/>
      </c>
      <c r="J295" s="76" t="str">
        <f t="shared" si="67"/>
        <v/>
      </c>
      <c r="AG295" s="111" t="str">
        <f t="shared" si="68"/>
        <v/>
      </c>
      <c r="AH295" s="112" t="str">
        <f t="shared" si="60"/>
        <v/>
      </c>
      <c r="AI295" s="113" t="str">
        <f t="shared" si="61"/>
        <v/>
      </c>
      <c r="AJ295" s="113" t="str">
        <f t="shared" si="62"/>
        <v/>
      </c>
      <c r="AK295" s="113" t="str">
        <f t="shared" si="69"/>
        <v/>
      </c>
      <c r="AL295" s="113" t="str">
        <f t="shared" si="70"/>
        <v/>
      </c>
    </row>
    <row r="296" spans="2:38" ht="15.75" thickBot="1" x14ac:dyDescent="0.3">
      <c r="B296" s="72" t="str">
        <f t="shared" si="63"/>
        <v/>
      </c>
      <c r="C296" s="72" t="str">
        <f t="shared" si="64"/>
        <v/>
      </c>
      <c r="D296" s="72" t="str">
        <f>IFERROR(IF(J295&lt;=0,"",IF(C296="Yes","",B296-COUNTIF($C$22:C296,"Yes"))),"")</f>
        <v/>
      </c>
      <c r="E296" s="73" t="str">
        <f t="shared" si="57"/>
        <v/>
      </c>
      <c r="F296" s="76" t="str">
        <f t="shared" si="65"/>
        <v/>
      </c>
      <c r="G296" s="76" t="str">
        <f t="shared" si="58"/>
        <v/>
      </c>
      <c r="H296" s="76" t="str">
        <f t="shared" si="66"/>
        <v/>
      </c>
      <c r="I296" s="76" t="str">
        <f t="shared" si="59"/>
        <v/>
      </c>
      <c r="J296" s="76" t="str">
        <f t="shared" si="67"/>
        <v/>
      </c>
      <c r="AG296" s="111" t="str">
        <f t="shared" si="68"/>
        <v/>
      </c>
      <c r="AH296" s="112" t="str">
        <f t="shared" si="60"/>
        <v/>
      </c>
      <c r="AI296" s="113" t="str">
        <f t="shared" si="61"/>
        <v/>
      </c>
      <c r="AJ296" s="113" t="str">
        <f t="shared" si="62"/>
        <v/>
      </c>
      <c r="AK296" s="113" t="str">
        <f t="shared" si="69"/>
        <v/>
      </c>
      <c r="AL296" s="113" t="str">
        <f t="shared" si="70"/>
        <v/>
      </c>
    </row>
    <row r="297" spans="2:38" ht="15.75" thickBot="1" x14ac:dyDescent="0.3">
      <c r="B297" s="72" t="str">
        <f t="shared" si="63"/>
        <v/>
      </c>
      <c r="C297" s="72" t="str">
        <f t="shared" si="64"/>
        <v/>
      </c>
      <c r="D297" s="72" t="str">
        <f>IFERROR(IF(J296&lt;=0,"",IF(C297="Yes","",B297-COUNTIF($C$22:C297,"Yes"))),"")</f>
        <v/>
      </c>
      <c r="E297" s="73" t="str">
        <f t="shared" si="57"/>
        <v/>
      </c>
      <c r="F297" s="76" t="str">
        <f t="shared" si="65"/>
        <v/>
      </c>
      <c r="G297" s="76" t="str">
        <f t="shared" si="58"/>
        <v/>
      </c>
      <c r="H297" s="76" t="str">
        <f t="shared" si="66"/>
        <v/>
      </c>
      <c r="I297" s="76" t="str">
        <f t="shared" si="59"/>
        <v/>
      </c>
      <c r="J297" s="76" t="str">
        <f t="shared" si="67"/>
        <v/>
      </c>
      <c r="AG297" s="111" t="str">
        <f t="shared" si="68"/>
        <v/>
      </c>
      <c r="AH297" s="112" t="str">
        <f t="shared" si="60"/>
        <v/>
      </c>
      <c r="AI297" s="113" t="str">
        <f t="shared" si="61"/>
        <v/>
      </c>
      <c r="AJ297" s="113" t="str">
        <f t="shared" si="62"/>
        <v/>
      </c>
      <c r="AK297" s="113" t="str">
        <f t="shared" si="69"/>
        <v/>
      </c>
      <c r="AL297" s="113" t="str">
        <f t="shared" si="70"/>
        <v/>
      </c>
    </row>
    <row r="298" spans="2:38" ht="15.75" thickBot="1" x14ac:dyDescent="0.3">
      <c r="B298" s="72" t="str">
        <f t="shared" si="63"/>
        <v/>
      </c>
      <c r="C298" s="72" t="str">
        <f t="shared" si="64"/>
        <v/>
      </c>
      <c r="D298" s="72" t="str">
        <f>IFERROR(IF(J297&lt;=0,"",IF(C298="Yes","",B298-COUNTIF($C$22:C298,"Yes"))),"")</f>
        <v/>
      </c>
      <c r="E298" s="73" t="str">
        <f t="shared" si="57"/>
        <v/>
      </c>
      <c r="F298" s="76" t="str">
        <f t="shared" si="65"/>
        <v/>
      </c>
      <c r="G298" s="76" t="str">
        <f t="shared" si="58"/>
        <v/>
      </c>
      <c r="H298" s="76" t="str">
        <f t="shared" si="66"/>
        <v/>
      </c>
      <c r="I298" s="76" t="str">
        <f t="shared" si="59"/>
        <v/>
      </c>
      <c r="J298" s="76" t="str">
        <f t="shared" si="67"/>
        <v/>
      </c>
      <c r="AG298" s="111" t="str">
        <f t="shared" si="68"/>
        <v/>
      </c>
      <c r="AH298" s="112" t="str">
        <f t="shared" si="60"/>
        <v/>
      </c>
      <c r="AI298" s="113" t="str">
        <f t="shared" si="61"/>
        <v/>
      </c>
      <c r="AJ298" s="113" t="str">
        <f t="shared" si="62"/>
        <v/>
      </c>
      <c r="AK298" s="113" t="str">
        <f t="shared" si="69"/>
        <v/>
      </c>
      <c r="AL298" s="113" t="str">
        <f t="shared" si="70"/>
        <v/>
      </c>
    </row>
    <row r="299" spans="2:38" ht="15.75" thickBot="1" x14ac:dyDescent="0.3">
      <c r="B299" s="72" t="str">
        <f t="shared" si="63"/>
        <v/>
      </c>
      <c r="C299" s="72" t="str">
        <f t="shared" si="64"/>
        <v/>
      </c>
      <c r="D299" s="72" t="str">
        <f>IFERROR(IF(J298&lt;=0,"",IF(C299="Yes","",B299-COUNTIF($C$22:C299,"Yes"))),"")</f>
        <v/>
      </c>
      <c r="E299" s="73" t="str">
        <f t="shared" si="57"/>
        <v/>
      </c>
      <c r="F299" s="76" t="str">
        <f t="shared" si="65"/>
        <v/>
      </c>
      <c r="G299" s="76" t="str">
        <f t="shared" si="58"/>
        <v/>
      </c>
      <c r="H299" s="76" t="str">
        <f t="shared" si="66"/>
        <v/>
      </c>
      <c r="I299" s="76" t="str">
        <f t="shared" si="59"/>
        <v/>
      </c>
      <c r="J299" s="76" t="str">
        <f t="shared" si="67"/>
        <v/>
      </c>
      <c r="AG299" s="111" t="str">
        <f t="shared" si="68"/>
        <v/>
      </c>
      <c r="AH299" s="112" t="str">
        <f t="shared" si="60"/>
        <v/>
      </c>
      <c r="AI299" s="113" t="str">
        <f t="shared" si="61"/>
        <v/>
      </c>
      <c r="AJ299" s="113" t="str">
        <f t="shared" si="62"/>
        <v/>
      </c>
      <c r="AK299" s="113" t="str">
        <f t="shared" si="69"/>
        <v/>
      </c>
      <c r="AL299" s="113" t="str">
        <f t="shared" si="70"/>
        <v/>
      </c>
    </row>
    <row r="300" spans="2:38" ht="15.75" thickBot="1" x14ac:dyDescent="0.3">
      <c r="B300" s="72" t="str">
        <f t="shared" si="63"/>
        <v/>
      </c>
      <c r="C300" s="72" t="str">
        <f t="shared" si="64"/>
        <v/>
      </c>
      <c r="D300" s="72" t="str">
        <f>IFERROR(IF(J299&lt;=0,"",IF(C300="Yes","",B300-COUNTIF($C$22:C300,"Yes"))),"")</f>
        <v/>
      </c>
      <c r="E300" s="73" t="str">
        <f t="shared" si="57"/>
        <v/>
      </c>
      <c r="F300" s="76" t="str">
        <f t="shared" si="65"/>
        <v/>
      </c>
      <c r="G300" s="76" t="str">
        <f t="shared" si="58"/>
        <v/>
      </c>
      <c r="H300" s="76" t="str">
        <f t="shared" si="66"/>
        <v/>
      </c>
      <c r="I300" s="76" t="str">
        <f t="shared" si="59"/>
        <v/>
      </c>
      <c r="J300" s="76" t="str">
        <f t="shared" si="67"/>
        <v/>
      </c>
      <c r="AG300" s="111" t="str">
        <f t="shared" si="68"/>
        <v/>
      </c>
      <c r="AH300" s="112" t="str">
        <f t="shared" si="60"/>
        <v/>
      </c>
      <c r="AI300" s="113" t="str">
        <f t="shared" si="61"/>
        <v/>
      </c>
      <c r="AJ300" s="113" t="str">
        <f t="shared" si="62"/>
        <v/>
      </c>
      <c r="AK300" s="113" t="str">
        <f t="shared" si="69"/>
        <v/>
      </c>
      <c r="AL300" s="113" t="str">
        <f t="shared" si="70"/>
        <v/>
      </c>
    </row>
    <row r="301" spans="2:38" ht="15.75" thickBot="1" x14ac:dyDescent="0.3">
      <c r="B301" s="72" t="str">
        <f t="shared" si="63"/>
        <v/>
      </c>
      <c r="C301" s="72" t="str">
        <f t="shared" si="64"/>
        <v/>
      </c>
      <c r="D301" s="72" t="str">
        <f>IFERROR(IF(J300&lt;=0,"",IF(C301="Yes","",B301-COUNTIF($C$22:C301,"Yes"))),"")</f>
        <v/>
      </c>
      <c r="E301" s="73" t="str">
        <f t="shared" si="57"/>
        <v/>
      </c>
      <c r="F301" s="76" t="str">
        <f t="shared" si="65"/>
        <v/>
      </c>
      <c r="G301" s="76" t="str">
        <f t="shared" si="58"/>
        <v/>
      </c>
      <c r="H301" s="76" t="str">
        <f t="shared" si="66"/>
        <v/>
      </c>
      <c r="I301" s="76" t="str">
        <f t="shared" si="59"/>
        <v/>
      </c>
      <c r="J301" s="76" t="str">
        <f t="shared" si="67"/>
        <v/>
      </c>
      <c r="AG301" s="111" t="str">
        <f t="shared" si="68"/>
        <v/>
      </c>
      <c r="AH301" s="112" t="str">
        <f t="shared" si="60"/>
        <v/>
      </c>
      <c r="AI301" s="113" t="str">
        <f t="shared" si="61"/>
        <v/>
      </c>
      <c r="AJ301" s="113" t="str">
        <f t="shared" si="62"/>
        <v/>
      </c>
      <c r="AK301" s="113" t="str">
        <f t="shared" si="69"/>
        <v/>
      </c>
      <c r="AL301" s="113" t="str">
        <f t="shared" si="70"/>
        <v/>
      </c>
    </row>
    <row r="302" spans="2:38" ht="15.75" thickBot="1" x14ac:dyDescent="0.3">
      <c r="B302" s="72" t="str">
        <f t="shared" si="63"/>
        <v/>
      </c>
      <c r="C302" s="72" t="str">
        <f t="shared" si="64"/>
        <v/>
      </c>
      <c r="D302" s="72" t="str">
        <f>IFERROR(IF(J301&lt;=0,"",IF(C302="Yes","",B302-COUNTIF($C$22:C302,"Yes"))),"")</f>
        <v/>
      </c>
      <c r="E302" s="73" t="str">
        <f t="shared" si="57"/>
        <v/>
      </c>
      <c r="F302" s="76" t="str">
        <f t="shared" si="65"/>
        <v/>
      </c>
      <c r="G302" s="76" t="str">
        <f t="shared" si="58"/>
        <v/>
      </c>
      <c r="H302" s="76" t="str">
        <f t="shared" si="66"/>
        <v/>
      </c>
      <c r="I302" s="76" t="str">
        <f t="shared" si="59"/>
        <v/>
      </c>
      <c r="J302" s="76" t="str">
        <f t="shared" si="67"/>
        <v/>
      </c>
      <c r="AG302" s="111" t="str">
        <f t="shared" si="68"/>
        <v/>
      </c>
      <c r="AH302" s="112" t="str">
        <f t="shared" si="60"/>
        <v/>
      </c>
      <c r="AI302" s="113" t="str">
        <f t="shared" si="61"/>
        <v/>
      </c>
      <c r="AJ302" s="113" t="str">
        <f t="shared" si="62"/>
        <v/>
      </c>
      <c r="AK302" s="113" t="str">
        <f t="shared" si="69"/>
        <v/>
      </c>
      <c r="AL302" s="113" t="str">
        <f t="shared" si="70"/>
        <v/>
      </c>
    </row>
    <row r="303" spans="2:38" ht="15.75" thickBot="1" x14ac:dyDescent="0.3">
      <c r="B303" s="72" t="str">
        <f t="shared" si="63"/>
        <v/>
      </c>
      <c r="C303" s="72" t="str">
        <f t="shared" si="64"/>
        <v/>
      </c>
      <c r="D303" s="72" t="str">
        <f>IFERROR(IF(J302&lt;=0,"",IF(C303="Yes","",B303-COUNTIF($C$22:C303,"Yes"))),"")</f>
        <v/>
      </c>
      <c r="E303" s="73" t="str">
        <f t="shared" si="57"/>
        <v/>
      </c>
      <c r="F303" s="76" t="str">
        <f t="shared" si="65"/>
        <v/>
      </c>
      <c r="G303" s="76" t="str">
        <f t="shared" si="58"/>
        <v/>
      </c>
      <c r="H303" s="76" t="str">
        <f t="shared" si="66"/>
        <v/>
      </c>
      <c r="I303" s="76" t="str">
        <f t="shared" si="59"/>
        <v/>
      </c>
      <c r="J303" s="76" t="str">
        <f t="shared" si="67"/>
        <v/>
      </c>
      <c r="AG303" s="111" t="str">
        <f t="shared" si="68"/>
        <v/>
      </c>
      <c r="AH303" s="112" t="str">
        <f t="shared" si="60"/>
        <v/>
      </c>
      <c r="AI303" s="113" t="str">
        <f t="shared" si="61"/>
        <v/>
      </c>
      <c r="AJ303" s="113" t="str">
        <f t="shared" si="62"/>
        <v/>
      </c>
      <c r="AK303" s="113" t="str">
        <f t="shared" si="69"/>
        <v/>
      </c>
      <c r="AL303" s="113" t="str">
        <f t="shared" si="70"/>
        <v/>
      </c>
    </row>
    <row r="304" spans="2:38" ht="15.75" thickBot="1" x14ac:dyDescent="0.3">
      <c r="B304" s="72" t="str">
        <f t="shared" si="63"/>
        <v/>
      </c>
      <c r="C304" s="72" t="str">
        <f t="shared" si="64"/>
        <v/>
      </c>
      <c r="D304" s="72" t="str">
        <f>IFERROR(IF(J303&lt;=0,"",IF(C304="Yes","",B304-COUNTIF($C$22:C304,"Yes"))),"")</f>
        <v/>
      </c>
      <c r="E304" s="73" t="str">
        <f t="shared" si="57"/>
        <v/>
      </c>
      <c r="F304" s="76" t="str">
        <f t="shared" si="65"/>
        <v/>
      </c>
      <c r="G304" s="76" t="str">
        <f t="shared" si="58"/>
        <v/>
      </c>
      <c r="H304" s="76" t="str">
        <f t="shared" si="66"/>
        <v/>
      </c>
      <c r="I304" s="76" t="str">
        <f t="shared" si="59"/>
        <v/>
      </c>
      <c r="J304" s="76" t="str">
        <f t="shared" si="67"/>
        <v/>
      </c>
      <c r="AG304" s="111" t="str">
        <f t="shared" si="68"/>
        <v/>
      </c>
      <c r="AH304" s="112" t="str">
        <f t="shared" si="60"/>
        <v/>
      </c>
      <c r="AI304" s="113" t="str">
        <f t="shared" si="61"/>
        <v/>
      </c>
      <c r="AJ304" s="113" t="str">
        <f t="shared" si="62"/>
        <v/>
      </c>
      <c r="AK304" s="113" t="str">
        <f t="shared" si="69"/>
        <v/>
      </c>
      <c r="AL304" s="113" t="str">
        <f t="shared" si="70"/>
        <v/>
      </c>
    </row>
    <row r="305" spans="2:38" ht="15.75" thickBot="1" x14ac:dyDescent="0.3">
      <c r="B305" s="72" t="str">
        <f t="shared" si="63"/>
        <v/>
      </c>
      <c r="C305" s="72" t="str">
        <f t="shared" si="64"/>
        <v/>
      </c>
      <c r="D305" s="72" t="str">
        <f>IFERROR(IF(J304&lt;=0,"",IF(C305="Yes","",B305-COUNTIF($C$22:C305,"Yes"))),"")</f>
        <v/>
      </c>
      <c r="E305" s="73" t="str">
        <f t="shared" si="57"/>
        <v/>
      </c>
      <c r="F305" s="76" t="str">
        <f t="shared" si="65"/>
        <v/>
      </c>
      <c r="G305" s="76" t="str">
        <f t="shared" si="58"/>
        <v/>
      </c>
      <c r="H305" s="76" t="str">
        <f t="shared" si="66"/>
        <v/>
      </c>
      <c r="I305" s="76" t="str">
        <f t="shared" si="59"/>
        <v/>
      </c>
      <c r="J305" s="76" t="str">
        <f t="shared" si="67"/>
        <v/>
      </c>
      <c r="AG305" s="111" t="str">
        <f t="shared" si="68"/>
        <v/>
      </c>
      <c r="AH305" s="112" t="str">
        <f t="shared" si="60"/>
        <v/>
      </c>
      <c r="AI305" s="113" t="str">
        <f t="shared" si="61"/>
        <v/>
      </c>
      <c r="AJ305" s="113" t="str">
        <f t="shared" si="62"/>
        <v/>
      </c>
      <c r="AK305" s="113" t="str">
        <f t="shared" si="69"/>
        <v/>
      </c>
      <c r="AL305" s="113" t="str">
        <f t="shared" si="70"/>
        <v/>
      </c>
    </row>
    <row r="306" spans="2:38" ht="15.75" thickBot="1" x14ac:dyDescent="0.3">
      <c r="B306" s="72" t="str">
        <f t="shared" si="63"/>
        <v/>
      </c>
      <c r="C306" s="72" t="str">
        <f t="shared" si="64"/>
        <v/>
      </c>
      <c r="D306" s="72" t="str">
        <f>IFERROR(IF(J305&lt;=0,"",IF(C306="Yes","",B306-COUNTIF($C$22:C306,"Yes"))),"")</f>
        <v/>
      </c>
      <c r="E306" s="73" t="str">
        <f t="shared" si="57"/>
        <v/>
      </c>
      <c r="F306" s="76" t="str">
        <f t="shared" si="65"/>
        <v/>
      </c>
      <c r="G306" s="76" t="str">
        <f t="shared" si="58"/>
        <v/>
      </c>
      <c r="H306" s="76" t="str">
        <f t="shared" si="66"/>
        <v/>
      </c>
      <c r="I306" s="76" t="str">
        <f t="shared" si="59"/>
        <v/>
      </c>
      <c r="J306" s="76" t="str">
        <f t="shared" si="67"/>
        <v/>
      </c>
      <c r="AG306" s="111" t="str">
        <f t="shared" si="68"/>
        <v/>
      </c>
      <c r="AH306" s="112" t="str">
        <f t="shared" si="60"/>
        <v/>
      </c>
      <c r="AI306" s="113" t="str">
        <f t="shared" si="61"/>
        <v/>
      </c>
      <c r="AJ306" s="113" t="str">
        <f t="shared" si="62"/>
        <v/>
      </c>
      <c r="AK306" s="113" t="str">
        <f t="shared" si="69"/>
        <v/>
      </c>
      <c r="AL306" s="113" t="str">
        <f t="shared" si="70"/>
        <v/>
      </c>
    </row>
    <row r="307" spans="2:38" ht="15.75" thickBot="1" x14ac:dyDescent="0.3">
      <c r="B307" s="72" t="str">
        <f t="shared" si="63"/>
        <v/>
      </c>
      <c r="C307" s="72" t="str">
        <f t="shared" si="64"/>
        <v/>
      </c>
      <c r="D307" s="72" t="str">
        <f>IFERROR(IF(J306&lt;=0,"",IF(C307="Yes","",B307-COUNTIF($C$22:C307,"Yes"))),"")</f>
        <v/>
      </c>
      <c r="E307" s="73" t="str">
        <f t="shared" si="57"/>
        <v/>
      </c>
      <c r="F307" s="76" t="str">
        <f t="shared" si="65"/>
        <v/>
      </c>
      <c r="G307" s="76" t="str">
        <f t="shared" si="58"/>
        <v/>
      </c>
      <c r="H307" s="76" t="str">
        <f t="shared" si="66"/>
        <v/>
      </c>
      <c r="I307" s="76" t="str">
        <f t="shared" si="59"/>
        <v/>
      </c>
      <c r="J307" s="76" t="str">
        <f t="shared" si="67"/>
        <v/>
      </c>
      <c r="AG307" s="111" t="str">
        <f t="shared" si="68"/>
        <v/>
      </c>
      <c r="AH307" s="112" t="str">
        <f t="shared" si="60"/>
        <v/>
      </c>
      <c r="AI307" s="113" t="str">
        <f t="shared" si="61"/>
        <v/>
      </c>
      <c r="AJ307" s="113" t="str">
        <f t="shared" si="62"/>
        <v/>
      </c>
      <c r="AK307" s="113" t="str">
        <f t="shared" si="69"/>
        <v/>
      </c>
      <c r="AL307" s="113" t="str">
        <f t="shared" si="70"/>
        <v/>
      </c>
    </row>
    <row r="308" spans="2:38" ht="15.75" thickBot="1" x14ac:dyDescent="0.3">
      <c r="B308" s="72" t="str">
        <f t="shared" si="63"/>
        <v/>
      </c>
      <c r="C308" s="72" t="str">
        <f t="shared" si="64"/>
        <v/>
      </c>
      <c r="D308" s="72" t="str">
        <f>IFERROR(IF(J307&lt;=0,"",IF(C308="Yes","",B308-COUNTIF($C$22:C308,"Yes"))),"")</f>
        <v/>
      </c>
      <c r="E308" s="73" t="str">
        <f t="shared" si="57"/>
        <v/>
      </c>
      <c r="F308" s="76" t="str">
        <f t="shared" si="65"/>
        <v/>
      </c>
      <c r="G308" s="76" t="str">
        <f t="shared" si="58"/>
        <v/>
      </c>
      <c r="H308" s="76" t="str">
        <f t="shared" si="66"/>
        <v/>
      </c>
      <c r="I308" s="76" t="str">
        <f t="shared" si="59"/>
        <v/>
      </c>
      <c r="J308" s="76" t="str">
        <f t="shared" si="67"/>
        <v/>
      </c>
      <c r="AG308" s="111" t="str">
        <f t="shared" si="68"/>
        <v/>
      </c>
      <c r="AH308" s="112" t="str">
        <f t="shared" si="60"/>
        <v/>
      </c>
      <c r="AI308" s="113" t="str">
        <f t="shared" si="61"/>
        <v/>
      </c>
      <c r="AJ308" s="113" t="str">
        <f t="shared" si="62"/>
        <v/>
      </c>
      <c r="AK308" s="113" t="str">
        <f t="shared" si="69"/>
        <v/>
      </c>
      <c r="AL308" s="113" t="str">
        <f t="shared" si="70"/>
        <v/>
      </c>
    </row>
    <row r="309" spans="2:38" ht="15.75" thickBot="1" x14ac:dyDescent="0.3">
      <c r="B309" s="72" t="str">
        <f t="shared" si="63"/>
        <v/>
      </c>
      <c r="C309" s="72" t="str">
        <f t="shared" si="64"/>
        <v/>
      </c>
      <c r="D309" s="72" t="str">
        <f>IFERROR(IF(J308&lt;=0,"",IF(C309="Yes","",B309-COUNTIF($C$22:C309,"Yes"))),"")</f>
        <v/>
      </c>
      <c r="E309" s="73" t="str">
        <f t="shared" si="57"/>
        <v/>
      </c>
      <c r="F309" s="76" t="str">
        <f t="shared" si="65"/>
        <v/>
      </c>
      <c r="G309" s="76" t="str">
        <f t="shared" si="58"/>
        <v/>
      </c>
      <c r="H309" s="76" t="str">
        <f t="shared" si="66"/>
        <v/>
      </c>
      <c r="I309" s="76" t="str">
        <f t="shared" si="59"/>
        <v/>
      </c>
      <c r="J309" s="76" t="str">
        <f t="shared" si="67"/>
        <v/>
      </c>
      <c r="AG309" s="111" t="str">
        <f t="shared" si="68"/>
        <v/>
      </c>
      <c r="AH309" s="112" t="str">
        <f t="shared" si="60"/>
        <v/>
      </c>
      <c r="AI309" s="113" t="str">
        <f t="shared" si="61"/>
        <v/>
      </c>
      <c r="AJ309" s="113" t="str">
        <f t="shared" si="62"/>
        <v/>
      </c>
      <c r="AK309" s="113" t="str">
        <f t="shared" si="69"/>
        <v/>
      </c>
      <c r="AL309" s="113" t="str">
        <f t="shared" si="70"/>
        <v/>
      </c>
    </row>
    <row r="310" spans="2:38" ht="15.75" thickBot="1" x14ac:dyDescent="0.3">
      <c r="B310" s="72" t="str">
        <f t="shared" si="63"/>
        <v/>
      </c>
      <c r="C310" s="72" t="str">
        <f t="shared" si="64"/>
        <v/>
      </c>
      <c r="D310" s="72" t="str">
        <f>IFERROR(IF(J309&lt;=0,"",IF(C310="Yes","",B310-COUNTIF($C$22:C310,"Yes"))),"")</f>
        <v/>
      </c>
      <c r="E310" s="73" t="str">
        <f t="shared" si="57"/>
        <v/>
      </c>
      <c r="F310" s="76" t="str">
        <f t="shared" si="65"/>
        <v/>
      </c>
      <c r="G310" s="76" t="str">
        <f t="shared" si="58"/>
        <v/>
      </c>
      <c r="H310" s="76" t="str">
        <f t="shared" si="66"/>
        <v/>
      </c>
      <c r="I310" s="76" t="str">
        <f t="shared" si="59"/>
        <v/>
      </c>
      <c r="J310" s="76" t="str">
        <f t="shared" si="67"/>
        <v/>
      </c>
      <c r="AG310" s="111" t="str">
        <f t="shared" si="68"/>
        <v/>
      </c>
      <c r="AH310" s="112" t="str">
        <f t="shared" si="60"/>
        <v/>
      </c>
      <c r="AI310" s="113" t="str">
        <f t="shared" si="61"/>
        <v/>
      </c>
      <c r="AJ310" s="113" t="str">
        <f t="shared" si="62"/>
        <v/>
      </c>
      <c r="AK310" s="113" t="str">
        <f t="shared" si="69"/>
        <v/>
      </c>
      <c r="AL310" s="113" t="str">
        <f t="shared" si="70"/>
        <v/>
      </c>
    </row>
    <row r="311" spans="2:38" ht="15.75" thickBot="1" x14ac:dyDescent="0.3">
      <c r="B311" s="72" t="str">
        <f t="shared" si="63"/>
        <v/>
      </c>
      <c r="C311" s="72" t="str">
        <f t="shared" si="64"/>
        <v/>
      </c>
      <c r="D311" s="72" t="str">
        <f>IFERROR(IF(J310&lt;=0,"",IF(C311="Yes","",B311-COUNTIF($C$22:C311,"Yes"))),"")</f>
        <v/>
      </c>
      <c r="E311" s="73" t="str">
        <f t="shared" si="57"/>
        <v/>
      </c>
      <c r="F311" s="76" t="str">
        <f t="shared" si="65"/>
        <v/>
      </c>
      <c r="G311" s="76" t="str">
        <f t="shared" si="58"/>
        <v/>
      </c>
      <c r="H311" s="76" t="str">
        <f t="shared" si="66"/>
        <v/>
      </c>
      <c r="I311" s="76" t="str">
        <f t="shared" si="59"/>
        <v/>
      </c>
      <c r="J311" s="76" t="str">
        <f t="shared" si="67"/>
        <v/>
      </c>
      <c r="AG311" s="111" t="str">
        <f t="shared" si="68"/>
        <v/>
      </c>
      <c r="AH311" s="112" t="str">
        <f t="shared" si="60"/>
        <v/>
      </c>
      <c r="AI311" s="113" t="str">
        <f t="shared" si="61"/>
        <v/>
      </c>
      <c r="AJ311" s="113" t="str">
        <f t="shared" si="62"/>
        <v/>
      </c>
      <c r="AK311" s="113" t="str">
        <f t="shared" si="69"/>
        <v/>
      </c>
      <c r="AL311" s="113" t="str">
        <f t="shared" si="70"/>
        <v/>
      </c>
    </row>
    <row r="312" spans="2:38" ht="15.75" thickBot="1" x14ac:dyDescent="0.3">
      <c r="B312" s="72" t="str">
        <f t="shared" si="63"/>
        <v/>
      </c>
      <c r="C312" s="72" t="str">
        <f t="shared" si="64"/>
        <v/>
      </c>
      <c r="D312" s="72" t="str">
        <f>IFERROR(IF(J311&lt;=0,"",IF(C312="Yes","",B312-COUNTIF($C$22:C312,"Yes"))),"")</f>
        <v/>
      </c>
      <c r="E312" s="73" t="str">
        <f t="shared" si="57"/>
        <v/>
      </c>
      <c r="F312" s="76" t="str">
        <f t="shared" si="65"/>
        <v/>
      </c>
      <c r="G312" s="76" t="str">
        <f t="shared" si="58"/>
        <v/>
      </c>
      <c r="H312" s="76" t="str">
        <f t="shared" si="66"/>
        <v/>
      </c>
      <c r="I312" s="76" t="str">
        <f t="shared" si="59"/>
        <v/>
      </c>
      <c r="J312" s="76" t="str">
        <f t="shared" si="67"/>
        <v/>
      </c>
      <c r="AG312" s="111" t="str">
        <f t="shared" si="68"/>
        <v/>
      </c>
      <c r="AH312" s="112" t="str">
        <f t="shared" si="60"/>
        <v/>
      </c>
      <c r="AI312" s="113" t="str">
        <f t="shared" si="61"/>
        <v/>
      </c>
      <c r="AJ312" s="113" t="str">
        <f t="shared" si="62"/>
        <v/>
      </c>
      <c r="AK312" s="113" t="str">
        <f t="shared" si="69"/>
        <v/>
      </c>
      <c r="AL312" s="113" t="str">
        <f t="shared" si="70"/>
        <v/>
      </c>
    </row>
    <row r="313" spans="2:38" ht="15.75" thickBot="1" x14ac:dyDescent="0.3">
      <c r="B313" s="72" t="str">
        <f t="shared" si="63"/>
        <v/>
      </c>
      <c r="C313" s="72" t="str">
        <f t="shared" si="64"/>
        <v/>
      </c>
      <c r="D313" s="72" t="str">
        <f>IFERROR(IF(J312&lt;=0,"",IF(C313="Yes","",B313-COUNTIF($C$22:C313,"Yes"))),"")</f>
        <v/>
      </c>
      <c r="E313" s="73" t="str">
        <f t="shared" si="57"/>
        <v/>
      </c>
      <c r="F313" s="76" t="str">
        <f t="shared" si="65"/>
        <v/>
      </c>
      <c r="G313" s="76" t="str">
        <f t="shared" si="58"/>
        <v/>
      </c>
      <c r="H313" s="76" t="str">
        <f t="shared" si="66"/>
        <v/>
      </c>
      <c r="I313" s="76" t="str">
        <f t="shared" si="59"/>
        <v/>
      </c>
      <c r="J313" s="76" t="str">
        <f t="shared" si="67"/>
        <v/>
      </c>
      <c r="AG313" s="111" t="str">
        <f t="shared" si="68"/>
        <v/>
      </c>
      <c r="AH313" s="112" t="str">
        <f t="shared" si="60"/>
        <v/>
      </c>
      <c r="AI313" s="113" t="str">
        <f t="shared" si="61"/>
        <v/>
      </c>
      <c r="AJ313" s="113" t="str">
        <f t="shared" si="62"/>
        <v/>
      </c>
      <c r="AK313" s="113" t="str">
        <f t="shared" si="69"/>
        <v/>
      </c>
      <c r="AL313" s="113" t="str">
        <f t="shared" si="70"/>
        <v/>
      </c>
    </row>
    <row r="314" spans="2:38" ht="15.75" thickBot="1" x14ac:dyDescent="0.3">
      <c r="B314" s="72" t="str">
        <f t="shared" si="63"/>
        <v/>
      </c>
      <c r="C314" s="72" t="str">
        <f t="shared" si="64"/>
        <v/>
      </c>
      <c r="D314" s="72" t="str">
        <f>IFERROR(IF(J313&lt;=0,"",IF(C314="Yes","",B314-COUNTIF($C$22:C314,"Yes"))),"")</f>
        <v/>
      </c>
      <c r="E314" s="73" t="str">
        <f t="shared" si="57"/>
        <v/>
      </c>
      <c r="F314" s="76" t="str">
        <f t="shared" si="65"/>
        <v/>
      </c>
      <c r="G314" s="76" t="str">
        <f t="shared" si="58"/>
        <v/>
      </c>
      <c r="H314" s="76" t="str">
        <f t="shared" si="66"/>
        <v/>
      </c>
      <c r="I314" s="76" t="str">
        <f t="shared" si="59"/>
        <v/>
      </c>
      <c r="J314" s="76" t="str">
        <f t="shared" si="67"/>
        <v/>
      </c>
      <c r="AG314" s="111" t="str">
        <f t="shared" si="68"/>
        <v/>
      </c>
      <c r="AH314" s="112" t="str">
        <f t="shared" si="60"/>
        <v/>
      </c>
      <c r="AI314" s="113" t="str">
        <f t="shared" si="61"/>
        <v/>
      </c>
      <c r="AJ314" s="113" t="str">
        <f t="shared" si="62"/>
        <v/>
      </c>
      <c r="AK314" s="113" t="str">
        <f t="shared" si="69"/>
        <v/>
      </c>
      <c r="AL314" s="113" t="str">
        <f t="shared" si="70"/>
        <v/>
      </c>
    </row>
    <row r="315" spans="2:38" ht="15.75" thickBot="1" x14ac:dyDescent="0.3">
      <c r="B315" s="72" t="str">
        <f t="shared" si="63"/>
        <v/>
      </c>
      <c r="C315" s="72" t="str">
        <f t="shared" si="64"/>
        <v/>
      </c>
      <c r="D315" s="72" t="str">
        <f>IFERROR(IF(J314&lt;=0,"",IF(C315="Yes","",B315-COUNTIF($C$22:C315,"Yes"))),"")</f>
        <v/>
      </c>
      <c r="E315" s="73" t="str">
        <f t="shared" si="57"/>
        <v/>
      </c>
      <c r="F315" s="76" t="str">
        <f t="shared" si="65"/>
        <v/>
      </c>
      <c r="G315" s="76" t="str">
        <f t="shared" si="58"/>
        <v/>
      </c>
      <c r="H315" s="76" t="str">
        <f t="shared" si="66"/>
        <v/>
      </c>
      <c r="I315" s="76" t="str">
        <f t="shared" si="59"/>
        <v/>
      </c>
      <c r="J315" s="76" t="str">
        <f t="shared" si="67"/>
        <v/>
      </c>
      <c r="AG315" s="111" t="str">
        <f t="shared" si="68"/>
        <v/>
      </c>
      <c r="AH315" s="112" t="str">
        <f t="shared" si="60"/>
        <v/>
      </c>
      <c r="AI315" s="113" t="str">
        <f t="shared" si="61"/>
        <v/>
      </c>
      <c r="AJ315" s="113" t="str">
        <f t="shared" si="62"/>
        <v/>
      </c>
      <c r="AK315" s="113" t="str">
        <f t="shared" si="69"/>
        <v/>
      </c>
      <c r="AL315" s="113" t="str">
        <f t="shared" si="70"/>
        <v/>
      </c>
    </row>
    <row r="316" spans="2:38" ht="15.75" thickBot="1" x14ac:dyDescent="0.3">
      <c r="B316" s="72" t="str">
        <f t="shared" si="63"/>
        <v/>
      </c>
      <c r="C316" s="72" t="str">
        <f t="shared" si="64"/>
        <v/>
      </c>
      <c r="D316" s="72" t="str">
        <f>IFERROR(IF(J315&lt;=0,"",IF(C316="Yes","",B316-COUNTIF($C$22:C316,"Yes"))),"")</f>
        <v/>
      </c>
      <c r="E316" s="73" t="str">
        <f t="shared" si="57"/>
        <v/>
      </c>
      <c r="F316" s="76" t="str">
        <f t="shared" si="65"/>
        <v/>
      </c>
      <c r="G316" s="76" t="str">
        <f t="shared" si="58"/>
        <v/>
      </c>
      <c r="H316" s="76" t="str">
        <f t="shared" si="66"/>
        <v/>
      </c>
      <c r="I316" s="76" t="str">
        <f t="shared" si="59"/>
        <v/>
      </c>
      <c r="J316" s="76" t="str">
        <f t="shared" si="67"/>
        <v/>
      </c>
      <c r="AG316" s="111" t="str">
        <f t="shared" si="68"/>
        <v/>
      </c>
      <c r="AH316" s="112" t="str">
        <f t="shared" si="60"/>
        <v/>
      </c>
      <c r="AI316" s="113" t="str">
        <f t="shared" si="61"/>
        <v/>
      </c>
      <c r="AJ316" s="113" t="str">
        <f t="shared" si="62"/>
        <v/>
      </c>
      <c r="AK316" s="113" t="str">
        <f t="shared" si="69"/>
        <v/>
      </c>
      <c r="AL316" s="113" t="str">
        <f t="shared" si="70"/>
        <v/>
      </c>
    </row>
    <row r="317" spans="2:38" ht="15.75" thickBot="1" x14ac:dyDescent="0.3">
      <c r="B317" s="72" t="str">
        <f t="shared" si="63"/>
        <v/>
      </c>
      <c r="C317" s="72" t="str">
        <f t="shared" si="64"/>
        <v/>
      </c>
      <c r="D317" s="72" t="str">
        <f>IFERROR(IF(J316&lt;=0,"",IF(C317="Yes","",B317-COUNTIF($C$22:C317,"Yes"))),"")</f>
        <v/>
      </c>
      <c r="E317" s="73" t="str">
        <f t="shared" si="57"/>
        <v/>
      </c>
      <c r="F317" s="76" t="str">
        <f t="shared" si="65"/>
        <v/>
      </c>
      <c r="G317" s="76" t="str">
        <f t="shared" si="58"/>
        <v/>
      </c>
      <c r="H317" s="76" t="str">
        <f t="shared" si="66"/>
        <v/>
      </c>
      <c r="I317" s="76" t="str">
        <f t="shared" si="59"/>
        <v/>
      </c>
      <c r="J317" s="76" t="str">
        <f t="shared" si="67"/>
        <v/>
      </c>
      <c r="AG317" s="111" t="str">
        <f t="shared" si="68"/>
        <v/>
      </c>
      <c r="AH317" s="112" t="str">
        <f t="shared" si="60"/>
        <v/>
      </c>
      <c r="AI317" s="113" t="str">
        <f t="shared" si="61"/>
        <v/>
      </c>
      <c r="AJ317" s="113" t="str">
        <f t="shared" si="62"/>
        <v/>
      </c>
      <c r="AK317" s="113" t="str">
        <f t="shared" si="69"/>
        <v/>
      </c>
      <c r="AL317" s="113" t="str">
        <f t="shared" si="70"/>
        <v/>
      </c>
    </row>
    <row r="318" spans="2:38" ht="15.75" thickBot="1" x14ac:dyDescent="0.3">
      <c r="B318" s="72" t="str">
        <f t="shared" si="63"/>
        <v/>
      </c>
      <c r="C318" s="72" t="str">
        <f t="shared" si="64"/>
        <v/>
      </c>
      <c r="D318" s="72" t="str">
        <f>IFERROR(IF(J317&lt;=0,"",IF(C318="Yes","",B318-COUNTIF($C$22:C318,"Yes"))),"")</f>
        <v/>
      </c>
      <c r="E318" s="73" t="str">
        <f t="shared" si="57"/>
        <v/>
      </c>
      <c r="F318" s="76" t="str">
        <f t="shared" si="65"/>
        <v/>
      </c>
      <c r="G318" s="76" t="str">
        <f t="shared" si="58"/>
        <v/>
      </c>
      <c r="H318" s="76" t="str">
        <f t="shared" si="66"/>
        <v/>
      </c>
      <c r="I318" s="76" t="str">
        <f t="shared" si="59"/>
        <v/>
      </c>
      <c r="J318" s="76" t="str">
        <f t="shared" si="67"/>
        <v/>
      </c>
      <c r="AG318" s="111" t="str">
        <f t="shared" si="68"/>
        <v/>
      </c>
      <c r="AH318" s="112" t="str">
        <f t="shared" si="60"/>
        <v/>
      </c>
      <c r="AI318" s="113" t="str">
        <f t="shared" si="61"/>
        <v/>
      </c>
      <c r="AJ318" s="113" t="str">
        <f t="shared" si="62"/>
        <v/>
      </c>
      <c r="AK318" s="113" t="str">
        <f t="shared" si="69"/>
        <v/>
      </c>
      <c r="AL318" s="113" t="str">
        <f t="shared" si="70"/>
        <v/>
      </c>
    </row>
    <row r="319" spans="2:38" ht="15.75" thickBot="1" x14ac:dyDescent="0.3">
      <c r="B319" s="72" t="str">
        <f t="shared" si="63"/>
        <v/>
      </c>
      <c r="C319" s="72" t="str">
        <f t="shared" si="64"/>
        <v/>
      </c>
      <c r="D319" s="72" t="str">
        <f>IFERROR(IF(J318&lt;=0,"",IF(C319="Yes","",B319-COUNTIF($C$22:C319,"Yes"))),"")</f>
        <v/>
      </c>
      <c r="E319" s="73" t="str">
        <f t="shared" si="57"/>
        <v/>
      </c>
      <c r="F319" s="76" t="str">
        <f t="shared" si="65"/>
        <v/>
      </c>
      <c r="G319" s="76" t="str">
        <f t="shared" si="58"/>
        <v/>
      </c>
      <c r="H319" s="76" t="str">
        <f t="shared" si="66"/>
        <v/>
      </c>
      <c r="I319" s="76" t="str">
        <f t="shared" si="59"/>
        <v/>
      </c>
      <c r="J319" s="76" t="str">
        <f t="shared" si="67"/>
        <v/>
      </c>
      <c r="AG319" s="111" t="str">
        <f t="shared" si="68"/>
        <v/>
      </c>
      <c r="AH319" s="112" t="str">
        <f t="shared" si="60"/>
        <v/>
      </c>
      <c r="AI319" s="113" t="str">
        <f t="shared" si="61"/>
        <v/>
      </c>
      <c r="AJ319" s="113" t="str">
        <f t="shared" si="62"/>
        <v/>
      </c>
      <c r="AK319" s="113" t="str">
        <f t="shared" si="69"/>
        <v/>
      </c>
      <c r="AL319" s="113" t="str">
        <f t="shared" si="70"/>
        <v/>
      </c>
    </row>
    <row r="320" spans="2:38" ht="15.75" thickBot="1" x14ac:dyDescent="0.3">
      <c r="B320" s="72" t="str">
        <f t="shared" si="63"/>
        <v/>
      </c>
      <c r="C320" s="72" t="str">
        <f t="shared" si="64"/>
        <v/>
      </c>
      <c r="D320" s="72" t="str">
        <f>IFERROR(IF(J319&lt;=0,"",IF(C320="Yes","",B320-COUNTIF($C$22:C320,"Yes"))),"")</f>
        <v/>
      </c>
      <c r="E320" s="73" t="str">
        <f t="shared" si="57"/>
        <v/>
      </c>
      <c r="F320" s="76" t="str">
        <f t="shared" si="65"/>
        <v/>
      </c>
      <c r="G320" s="76" t="str">
        <f t="shared" si="58"/>
        <v/>
      </c>
      <c r="H320" s="76" t="str">
        <f t="shared" si="66"/>
        <v/>
      </c>
      <c r="I320" s="76" t="str">
        <f t="shared" si="59"/>
        <v/>
      </c>
      <c r="J320" s="76" t="str">
        <f t="shared" si="67"/>
        <v/>
      </c>
      <c r="AG320" s="111" t="str">
        <f t="shared" si="68"/>
        <v/>
      </c>
      <c r="AH320" s="112" t="str">
        <f t="shared" si="60"/>
        <v/>
      </c>
      <c r="AI320" s="113" t="str">
        <f t="shared" si="61"/>
        <v/>
      </c>
      <c r="AJ320" s="113" t="str">
        <f t="shared" si="62"/>
        <v/>
      </c>
      <c r="AK320" s="113" t="str">
        <f t="shared" si="69"/>
        <v/>
      </c>
      <c r="AL320" s="113" t="str">
        <f t="shared" si="70"/>
        <v/>
      </c>
    </row>
    <row r="321" spans="2:38" ht="15.75" thickBot="1" x14ac:dyDescent="0.3">
      <c r="B321" s="72" t="str">
        <f t="shared" si="63"/>
        <v/>
      </c>
      <c r="C321" s="72" t="str">
        <f t="shared" si="64"/>
        <v/>
      </c>
      <c r="D321" s="72" t="str">
        <f>IFERROR(IF(J320&lt;=0,"",IF(C321="Yes","",B321-COUNTIF($C$22:C321,"Yes"))),"")</f>
        <v/>
      </c>
      <c r="E321" s="73" t="str">
        <f t="shared" si="57"/>
        <v/>
      </c>
      <c r="F321" s="76" t="str">
        <f t="shared" si="65"/>
        <v/>
      </c>
      <c r="G321" s="76" t="str">
        <f t="shared" si="58"/>
        <v/>
      </c>
      <c r="H321" s="76" t="str">
        <f t="shared" si="66"/>
        <v/>
      </c>
      <c r="I321" s="76" t="str">
        <f t="shared" si="59"/>
        <v/>
      </c>
      <c r="J321" s="76" t="str">
        <f t="shared" si="67"/>
        <v/>
      </c>
      <c r="AG321" s="111" t="str">
        <f t="shared" si="68"/>
        <v/>
      </c>
      <c r="AH321" s="112" t="str">
        <f t="shared" si="60"/>
        <v/>
      </c>
      <c r="AI321" s="113" t="str">
        <f t="shared" si="61"/>
        <v/>
      </c>
      <c r="AJ321" s="113" t="str">
        <f t="shared" si="62"/>
        <v/>
      </c>
      <c r="AK321" s="113" t="str">
        <f t="shared" si="69"/>
        <v/>
      </c>
      <c r="AL321" s="113" t="str">
        <f t="shared" si="70"/>
        <v/>
      </c>
    </row>
    <row r="322" spans="2:38" ht="15.75" thickBot="1" x14ac:dyDescent="0.3">
      <c r="B322" s="72" t="str">
        <f t="shared" si="63"/>
        <v/>
      </c>
      <c r="C322" s="72" t="str">
        <f t="shared" si="64"/>
        <v/>
      </c>
      <c r="D322" s="72" t="str">
        <f>IFERROR(IF(J321&lt;=0,"",IF(C322="Yes","",B322-COUNTIF($C$22:C322,"Yes"))),"")</f>
        <v/>
      </c>
      <c r="E322" s="73" t="str">
        <f t="shared" si="57"/>
        <v/>
      </c>
      <c r="F322" s="76" t="str">
        <f t="shared" si="65"/>
        <v/>
      </c>
      <c r="G322" s="76" t="str">
        <f t="shared" si="58"/>
        <v/>
      </c>
      <c r="H322" s="76" t="str">
        <f t="shared" si="66"/>
        <v/>
      </c>
      <c r="I322" s="76" t="str">
        <f t="shared" si="59"/>
        <v/>
      </c>
      <c r="J322" s="76" t="str">
        <f t="shared" si="67"/>
        <v/>
      </c>
      <c r="AG322" s="111" t="str">
        <f t="shared" si="68"/>
        <v/>
      </c>
      <c r="AH322" s="112" t="str">
        <f t="shared" si="60"/>
        <v/>
      </c>
      <c r="AI322" s="113" t="str">
        <f t="shared" si="61"/>
        <v/>
      </c>
      <c r="AJ322" s="113" t="str">
        <f t="shared" si="62"/>
        <v/>
      </c>
      <c r="AK322" s="113" t="str">
        <f t="shared" si="69"/>
        <v/>
      </c>
      <c r="AL322" s="113" t="str">
        <f t="shared" si="70"/>
        <v/>
      </c>
    </row>
    <row r="323" spans="2:38" ht="15.75" thickBot="1" x14ac:dyDescent="0.3">
      <c r="B323" s="72" t="str">
        <f t="shared" si="63"/>
        <v/>
      </c>
      <c r="C323" s="72" t="str">
        <f t="shared" si="64"/>
        <v/>
      </c>
      <c r="D323" s="72" t="str">
        <f>IFERROR(IF(J322&lt;=0,"",IF(C323="Yes","",B323-COUNTIF($C$22:C323,"Yes"))),"")</f>
        <v/>
      </c>
      <c r="E323" s="73" t="str">
        <f t="shared" si="57"/>
        <v/>
      </c>
      <c r="F323" s="76" t="str">
        <f t="shared" si="65"/>
        <v/>
      </c>
      <c r="G323" s="76" t="str">
        <f t="shared" si="58"/>
        <v/>
      </c>
      <c r="H323" s="76" t="str">
        <f t="shared" si="66"/>
        <v/>
      </c>
      <c r="I323" s="76" t="str">
        <f t="shared" si="59"/>
        <v/>
      </c>
      <c r="J323" s="76" t="str">
        <f t="shared" si="67"/>
        <v/>
      </c>
      <c r="AG323" s="111" t="str">
        <f t="shared" si="68"/>
        <v/>
      </c>
      <c r="AH323" s="112" t="str">
        <f t="shared" si="60"/>
        <v/>
      </c>
      <c r="AI323" s="113" t="str">
        <f t="shared" si="61"/>
        <v/>
      </c>
      <c r="AJ323" s="113" t="str">
        <f t="shared" si="62"/>
        <v/>
      </c>
      <c r="AK323" s="113" t="str">
        <f t="shared" si="69"/>
        <v/>
      </c>
      <c r="AL323" s="113" t="str">
        <f t="shared" si="70"/>
        <v/>
      </c>
    </row>
    <row r="324" spans="2:38" ht="15.75" thickBot="1" x14ac:dyDescent="0.3">
      <c r="B324" s="72" t="str">
        <f t="shared" si="63"/>
        <v/>
      </c>
      <c r="C324" s="72" t="str">
        <f t="shared" si="64"/>
        <v/>
      </c>
      <c r="D324" s="72" t="str">
        <f>IFERROR(IF(J323&lt;=0,"",IF(C324="Yes","",B324-COUNTIF($C$22:C324,"Yes"))),"")</f>
        <v/>
      </c>
      <c r="E324" s="73" t="str">
        <f t="shared" si="57"/>
        <v/>
      </c>
      <c r="F324" s="76" t="str">
        <f t="shared" si="65"/>
        <v/>
      </c>
      <c r="G324" s="76" t="str">
        <f t="shared" si="58"/>
        <v/>
      </c>
      <c r="H324" s="76" t="str">
        <f t="shared" si="66"/>
        <v/>
      </c>
      <c r="I324" s="76" t="str">
        <f t="shared" si="59"/>
        <v/>
      </c>
      <c r="J324" s="76" t="str">
        <f t="shared" si="67"/>
        <v/>
      </c>
      <c r="AG324" s="111" t="str">
        <f t="shared" si="68"/>
        <v/>
      </c>
      <c r="AH324" s="112" t="str">
        <f t="shared" si="60"/>
        <v/>
      </c>
      <c r="AI324" s="113" t="str">
        <f t="shared" si="61"/>
        <v/>
      </c>
      <c r="AJ324" s="113" t="str">
        <f t="shared" si="62"/>
        <v/>
      </c>
      <c r="AK324" s="113" t="str">
        <f t="shared" si="69"/>
        <v/>
      </c>
      <c r="AL324" s="113" t="str">
        <f t="shared" si="70"/>
        <v/>
      </c>
    </row>
    <row r="325" spans="2:38" ht="15.75" thickBot="1" x14ac:dyDescent="0.3">
      <c r="B325" s="72" t="str">
        <f t="shared" si="63"/>
        <v/>
      </c>
      <c r="C325" s="72" t="str">
        <f t="shared" si="64"/>
        <v/>
      </c>
      <c r="D325" s="72" t="str">
        <f>IFERROR(IF(J324&lt;=0,"",IF(C325="Yes","",B325-COUNTIF($C$22:C325,"Yes"))),"")</f>
        <v/>
      </c>
      <c r="E325" s="73" t="str">
        <f t="shared" si="57"/>
        <v/>
      </c>
      <c r="F325" s="76" t="str">
        <f t="shared" si="65"/>
        <v/>
      </c>
      <c r="G325" s="76" t="str">
        <f t="shared" si="58"/>
        <v/>
      </c>
      <c r="H325" s="76" t="str">
        <f t="shared" si="66"/>
        <v/>
      </c>
      <c r="I325" s="76" t="str">
        <f t="shared" si="59"/>
        <v/>
      </c>
      <c r="J325" s="76" t="str">
        <f t="shared" si="67"/>
        <v/>
      </c>
      <c r="AG325" s="111" t="str">
        <f t="shared" si="68"/>
        <v/>
      </c>
      <c r="AH325" s="112" t="str">
        <f t="shared" si="60"/>
        <v/>
      </c>
      <c r="AI325" s="113" t="str">
        <f t="shared" si="61"/>
        <v/>
      </c>
      <c r="AJ325" s="113" t="str">
        <f t="shared" si="62"/>
        <v/>
      </c>
      <c r="AK325" s="113" t="str">
        <f t="shared" si="69"/>
        <v/>
      </c>
      <c r="AL325" s="113" t="str">
        <f t="shared" si="70"/>
        <v/>
      </c>
    </row>
    <row r="326" spans="2:38" ht="15.75" thickBot="1" x14ac:dyDescent="0.3">
      <c r="B326" s="72" t="str">
        <f t="shared" si="63"/>
        <v/>
      </c>
      <c r="C326" s="72" t="str">
        <f t="shared" si="64"/>
        <v/>
      </c>
      <c r="D326" s="72" t="str">
        <f>IFERROR(IF(J325&lt;=0,"",IF(C326="Yes","",B326-COUNTIF($C$22:C326,"Yes"))),"")</f>
        <v/>
      </c>
      <c r="E326" s="73" t="str">
        <f t="shared" si="57"/>
        <v/>
      </c>
      <c r="F326" s="76" t="str">
        <f t="shared" si="65"/>
        <v/>
      </c>
      <c r="G326" s="76" t="str">
        <f t="shared" si="58"/>
        <v/>
      </c>
      <c r="H326" s="76" t="str">
        <f t="shared" si="66"/>
        <v/>
      </c>
      <c r="I326" s="76" t="str">
        <f t="shared" si="59"/>
        <v/>
      </c>
      <c r="J326" s="76" t="str">
        <f t="shared" si="67"/>
        <v/>
      </c>
      <c r="AG326" s="111" t="str">
        <f t="shared" si="68"/>
        <v/>
      </c>
      <c r="AH326" s="112" t="str">
        <f t="shared" si="60"/>
        <v/>
      </c>
      <c r="AI326" s="113" t="str">
        <f t="shared" si="61"/>
        <v/>
      </c>
      <c r="AJ326" s="113" t="str">
        <f t="shared" si="62"/>
        <v/>
      </c>
      <c r="AK326" s="113" t="str">
        <f t="shared" si="69"/>
        <v/>
      </c>
      <c r="AL326" s="113" t="str">
        <f t="shared" si="70"/>
        <v/>
      </c>
    </row>
    <row r="327" spans="2:38" ht="15.75" thickBot="1" x14ac:dyDescent="0.3">
      <c r="B327" s="72" t="str">
        <f t="shared" si="63"/>
        <v/>
      </c>
      <c r="C327" s="72" t="str">
        <f t="shared" si="64"/>
        <v/>
      </c>
      <c r="D327" s="72" t="str">
        <f>IFERROR(IF(J326&lt;=0,"",IF(C327="Yes","",B327-COUNTIF($C$22:C327,"Yes"))),"")</f>
        <v/>
      </c>
      <c r="E327" s="73" t="str">
        <f t="shared" si="57"/>
        <v/>
      </c>
      <c r="F327" s="76" t="str">
        <f t="shared" si="65"/>
        <v/>
      </c>
      <c r="G327" s="76" t="str">
        <f t="shared" si="58"/>
        <v/>
      </c>
      <c r="H327" s="76" t="str">
        <f t="shared" si="66"/>
        <v/>
      </c>
      <c r="I327" s="76" t="str">
        <f t="shared" si="59"/>
        <v/>
      </c>
      <c r="J327" s="76" t="str">
        <f t="shared" si="67"/>
        <v/>
      </c>
      <c r="AG327" s="111" t="str">
        <f t="shared" si="68"/>
        <v/>
      </c>
      <c r="AH327" s="112" t="str">
        <f t="shared" si="60"/>
        <v/>
      </c>
      <c r="AI327" s="113" t="str">
        <f t="shared" si="61"/>
        <v/>
      </c>
      <c r="AJ327" s="113" t="str">
        <f t="shared" si="62"/>
        <v/>
      </c>
      <c r="AK327" s="113" t="str">
        <f t="shared" si="69"/>
        <v/>
      </c>
      <c r="AL327" s="113" t="str">
        <f t="shared" si="70"/>
        <v/>
      </c>
    </row>
    <row r="328" spans="2:38" ht="15.75" thickBot="1" x14ac:dyDescent="0.3">
      <c r="B328" s="72" t="str">
        <f t="shared" si="63"/>
        <v/>
      </c>
      <c r="C328" s="72" t="str">
        <f t="shared" si="64"/>
        <v/>
      </c>
      <c r="D328" s="72" t="str">
        <f>IFERROR(IF(J327&lt;=0,"",IF(C328="Yes","",B328-COUNTIF($C$22:C328,"Yes"))),"")</f>
        <v/>
      </c>
      <c r="E328" s="73" t="str">
        <f t="shared" si="57"/>
        <v/>
      </c>
      <c r="F328" s="76" t="str">
        <f t="shared" si="65"/>
        <v/>
      </c>
      <c r="G328" s="76" t="str">
        <f t="shared" si="58"/>
        <v/>
      </c>
      <c r="H328" s="76" t="str">
        <f t="shared" si="66"/>
        <v/>
      </c>
      <c r="I328" s="76" t="str">
        <f t="shared" si="59"/>
        <v/>
      </c>
      <c r="J328" s="76" t="str">
        <f t="shared" si="67"/>
        <v/>
      </c>
      <c r="AG328" s="111" t="str">
        <f t="shared" si="68"/>
        <v/>
      </c>
      <c r="AH328" s="112" t="str">
        <f t="shared" si="60"/>
        <v/>
      </c>
      <c r="AI328" s="113" t="str">
        <f t="shared" si="61"/>
        <v/>
      </c>
      <c r="AJ328" s="113" t="str">
        <f t="shared" si="62"/>
        <v/>
      </c>
      <c r="AK328" s="113" t="str">
        <f t="shared" si="69"/>
        <v/>
      </c>
      <c r="AL328" s="113" t="str">
        <f t="shared" si="70"/>
        <v/>
      </c>
    </row>
    <row r="329" spans="2:38" ht="15.75" thickBot="1" x14ac:dyDescent="0.3">
      <c r="B329" s="72" t="str">
        <f t="shared" si="63"/>
        <v/>
      </c>
      <c r="C329" s="72" t="str">
        <f t="shared" si="64"/>
        <v/>
      </c>
      <c r="D329" s="72" t="str">
        <f>IFERROR(IF(J328&lt;=0,"",IF(C329="Yes","",B329-COUNTIF($C$22:C329,"Yes"))),"")</f>
        <v/>
      </c>
      <c r="E329" s="73" t="str">
        <f t="shared" si="57"/>
        <v/>
      </c>
      <c r="F329" s="76" t="str">
        <f t="shared" si="65"/>
        <v/>
      </c>
      <c r="G329" s="76" t="str">
        <f t="shared" si="58"/>
        <v/>
      </c>
      <c r="H329" s="76" t="str">
        <f t="shared" si="66"/>
        <v/>
      </c>
      <c r="I329" s="76" t="str">
        <f t="shared" si="59"/>
        <v/>
      </c>
      <c r="J329" s="76" t="str">
        <f t="shared" si="67"/>
        <v/>
      </c>
      <c r="AG329" s="111" t="str">
        <f t="shared" si="68"/>
        <v/>
      </c>
      <c r="AH329" s="112" t="str">
        <f t="shared" si="60"/>
        <v/>
      </c>
      <c r="AI329" s="113" t="str">
        <f t="shared" si="61"/>
        <v/>
      </c>
      <c r="AJ329" s="113" t="str">
        <f t="shared" si="62"/>
        <v/>
      </c>
      <c r="AK329" s="113" t="str">
        <f t="shared" si="69"/>
        <v/>
      </c>
      <c r="AL329" s="113" t="str">
        <f t="shared" si="70"/>
        <v/>
      </c>
    </row>
    <row r="330" spans="2:38" ht="15.75" thickBot="1" x14ac:dyDescent="0.3">
      <c r="B330" s="72" t="str">
        <f t="shared" si="63"/>
        <v/>
      </c>
      <c r="C330" s="72" t="str">
        <f t="shared" si="64"/>
        <v/>
      </c>
      <c r="D330" s="72" t="str">
        <f>IFERROR(IF(J329&lt;=0,"",IF(C330="Yes","",B330-COUNTIF($C$22:C330,"Yes"))),"")</f>
        <v/>
      </c>
      <c r="E330" s="73" t="str">
        <f t="shared" si="57"/>
        <v/>
      </c>
      <c r="F330" s="76" t="str">
        <f t="shared" si="65"/>
        <v/>
      </c>
      <c r="G330" s="76" t="str">
        <f t="shared" si="58"/>
        <v/>
      </c>
      <c r="H330" s="76" t="str">
        <f t="shared" si="66"/>
        <v/>
      </c>
      <c r="I330" s="76" t="str">
        <f t="shared" si="59"/>
        <v/>
      </c>
      <c r="J330" s="76" t="str">
        <f t="shared" si="67"/>
        <v/>
      </c>
      <c r="AG330" s="111" t="str">
        <f t="shared" si="68"/>
        <v/>
      </c>
      <c r="AH330" s="112" t="str">
        <f t="shared" si="60"/>
        <v/>
      </c>
      <c r="AI330" s="113" t="str">
        <f t="shared" si="61"/>
        <v/>
      </c>
      <c r="AJ330" s="113" t="str">
        <f t="shared" si="62"/>
        <v/>
      </c>
      <c r="AK330" s="113" t="str">
        <f t="shared" si="69"/>
        <v/>
      </c>
      <c r="AL330" s="113" t="str">
        <f t="shared" si="70"/>
        <v/>
      </c>
    </row>
    <row r="331" spans="2:38" ht="15.75" thickBot="1" x14ac:dyDescent="0.3">
      <c r="B331" s="72" t="str">
        <f t="shared" si="63"/>
        <v/>
      </c>
      <c r="C331" s="72" t="str">
        <f t="shared" si="64"/>
        <v/>
      </c>
      <c r="D331" s="72" t="str">
        <f>IFERROR(IF(J330&lt;=0,"",IF(C331="Yes","",B331-COUNTIF($C$22:C331,"Yes"))),"")</f>
        <v/>
      </c>
      <c r="E331" s="73" t="str">
        <f t="shared" si="57"/>
        <v/>
      </c>
      <c r="F331" s="76" t="str">
        <f t="shared" si="65"/>
        <v/>
      </c>
      <c r="G331" s="76" t="str">
        <f t="shared" si="58"/>
        <v/>
      </c>
      <c r="H331" s="76" t="str">
        <f t="shared" si="66"/>
        <v/>
      </c>
      <c r="I331" s="76" t="str">
        <f t="shared" si="59"/>
        <v/>
      </c>
      <c r="J331" s="76" t="str">
        <f t="shared" si="67"/>
        <v/>
      </c>
      <c r="AG331" s="111" t="str">
        <f t="shared" si="68"/>
        <v/>
      </c>
      <c r="AH331" s="112" t="str">
        <f t="shared" si="60"/>
        <v/>
      </c>
      <c r="AI331" s="113" t="str">
        <f t="shared" si="61"/>
        <v/>
      </c>
      <c r="AJ331" s="113" t="str">
        <f t="shared" si="62"/>
        <v/>
      </c>
      <c r="AK331" s="113" t="str">
        <f t="shared" si="69"/>
        <v/>
      </c>
      <c r="AL331" s="113" t="str">
        <f t="shared" si="70"/>
        <v/>
      </c>
    </row>
    <row r="332" spans="2:38" ht="15.75" thickBot="1" x14ac:dyDescent="0.3">
      <c r="B332" s="72" t="str">
        <f t="shared" si="63"/>
        <v/>
      </c>
      <c r="C332" s="72" t="str">
        <f t="shared" si="64"/>
        <v/>
      </c>
      <c r="D332" s="72" t="str">
        <f>IFERROR(IF(J331&lt;=0,"",IF(C332="Yes","",B332-COUNTIF($C$22:C332,"Yes"))),"")</f>
        <v/>
      </c>
      <c r="E332" s="73" t="str">
        <f t="shared" si="57"/>
        <v/>
      </c>
      <c r="F332" s="76" t="str">
        <f t="shared" si="65"/>
        <v/>
      </c>
      <c r="G332" s="76" t="str">
        <f t="shared" si="58"/>
        <v/>
      </c>
      <c r="H332" s="76" t="str">
        <f t="shared" si="66"/>
        <v/>
      </c>
      <c r="I332" s="76" t="str">
        <f t="shared" si="59"/>
        <v/>
      </c>
      <c r="J332" s="76" t="str">
        <f t="shared" si="67"/>
        <v/>
      </c>
      <c r="AG332" s="111" t="str">
        <f t="shared" si="68"/>
        <v/>
      </c>
      <c r="AH332" s="112" t="str">
        <f t="shared" si="60"/>
        <v/>
      </c>
      <c r="AI332" s="113" t="str">
        <f t="shared" si="61"/>
        <v/>
      </c>
      <c r="AJ332" s="113" t="str">
        <f t="shared" si="62"/>
        <v/>
      </c>
      <c r="AK332" s="113" t="str">
        <f t="shared" si="69"/>
        <v/>
      </c>
      <c r="AL332" s="113" t="str">
        <f t="shared" si="70"/>
        <v/>
      </c>
    </row>
    <row r="333" spans="2:38" ht="15.75" thickBot="1" x14ac:dyDescent="0.3">
      <c r="B333" s="72" t="str">
        <f t="shared" si="63"/>
        <v/>
      </c>
      <c r="C333" s="72" t="str">
        <f t="shared" si="64"/>
        <v/>
      </c>
      <c r="D333" s="72" t="str">
        <f>IFERROR(IF(J332&lt;=0,"",IF(C333="Yes","",B333-COUNTIF($C$22:C333,"Yes"))),"")</f>
        <v/>
      </c>
      <c r="E333" s="73" t="str">
        <f t="shared" si="57"/>
        <v/>
      </c>
      <c r="F333" s="76" t="str">
        <f t="shared" si="65"/>
        <v/>
      </c>
      <c r="G333" s="76" t="str">
        <f t="shared" si="58"/>
        <v/>
      </c>
      <c r="H333" s="76" t="str">
        <f t="shared" si="66"/>
        <v/>
      </c>
      <c r="I333" s="76" t="str">
        <f t="shared" si="59"/>
        <v/>
      </c>
      <c r="J333" s="76" t="str">
        <f t="shared" si="67"/>
        <v/>
      </c>
      <c r="AG333" s="111" t="str">
        <f t="shared" si="68"/>
        <v/>
      </c>
      <c r="AH333" s="112" t="str">
        <f t="shared" si="60"/>
        <v/>
      </c>
      <c r="AI333" s="113" t="str">
        <f t="shared" si="61"/>
        <v/>
      </c>
      <c r="AJ333" s="113" t="str">
        <f t="shared" si="62"/>
        <v/>
      </c>
      <c r="AK333" s="113" t="str">
        <f t="shared" si="69"/>
        <v/>
      </c>
      <c r="AL333" s="113" t="str">
        <f t="shared" si="70"/>
        <v/>
      </c>
    </row>
    <row r="334" spans="2:38" ht="15.75" thickBot="1" x14ac:dyDescent="0.3">
      <c r="B334" s="72" t="str">
        <f t="shared" si="63"/>
        <v/>
      </c>
      <c r="C334" s="72" t="str">
        <f t="shared" si="64"/>
        <v/>
      </c>
      <c r="D334" s="72" t="str">
        <f>IFERROR(IF(J333&lt;=0,"",IF(C334="Yes","",B334-COUNTIF($C$22:C334,"Yes"))),"")</f>
        <v/>
      </c>
      <c r="E334" s="73" t="str">
        <f t="shared" si="57"/>
        <v/>
      </c>
      <c r="F334" s="76" t="str">
        <f t="shared" si="65"/>
        <v/>
      </c>
      <c r="G334" s="76" t="str">
        <f t="shared" si="58"/>
        <v/>
      </c>
      <c r="H334" s="76" t="str">
        <f t="shared" si="66"/>
        <v/>
      </c>
      <c r="I334" s="76" t="str">
        <f t="shared" si="59"/>
        <v/>
      </c>
      <c r="J334" s="76" t="str">
        <f t="shared" si="67"/>
        <v/>
      </c>
      <c r="AG334" s="111" t="str">
        <f t="shared" si="68"/>
        <v/>
      </c>
      <c r="AH334" s="112" t="str">
        <f t="shared" si="60"/>
        <v/>
      </c>
      <c r="AI334" s="113" t="str">
        <f t="shared" si="61"/>
        <v/>
      </c>
      <c r="AJ334" s="113" t="str">
        <f t="shared" si="62"/>
        <v/>
      </c>
      <c r="AK334" s="113" t="str">
        <f t="shared" si="69"/>
        <v/>
      </c>
      <c r="AL334" s="113" t="str">
        <f t="shared" si="70"/>
        <v/>
      </c>
    </row>
    <row r="335" spans="2:38" ht="15.75" thickBot="1" x14ac:dyDescent="0.3">
      <c r="B335" s="72" t="str">
        <f t="shared" si="63"/>
        <v/>
      </c>
      <c r="C335" s="72" t="str">
        <f t="shared" si="64"/>
        <v/>
      </c>
      <c r="D335" s="72" t="str">
        <f>IFERROR(IF(J334&lt;=0,"",IF(C335="Yes","",B335-COUNTIF($C$22:C335,"Yes"))),"")</f>
        <v/>
      </c>
      <c r="E335" s="73" t="str">
        <f t="shared" si="57"/>
        <v/>
      </c>
      <c r="F335" s="76" t="str">
        <f t="shared" si="65"/>
        <v/>
      </c>
      <c r="G335" s="76" t="str">
        <f t="shared" si="58"/>
        <v/>
      </c>
      <c r="H335" s="76" t="str">
        <f t="shared" si="66"/>
        <v/>
      </c>
      <c r="I335" s="76" t="str">
        <f t="shared" si="59"/>
        <v/>
      </c>
      <c r="J335" s="76" t="str">
        <f t="shared" si="67"/>
        <v/>
      </c>
      <c r="AG335" s="111" t="str">
        <f t="shared" si="68"/>
        <v/>
      </c>
      <c r="AH335" s="112" t="str">
        <f t="shared" si="60"/>
        <v/>
      </c>
      <c r="AI335" s="113" t="str">
        <f t="shared" si="61"/>
        <v/>
      </c>
      <c r="AJ335" s="113" t="str">
        <f t="shared" si="62"/>
        <v/>
      </c>
      <c r="AK335" s="113" t="str">
        <f t="shared" si="69"/>
        <v/>
      </c>
      <c r="AL335" s="113" t="str">
        <f t="shared" si="70"/>
        <v/>
      </c>
    </row>
    <row r="336" spans="2:38" ht="15.75" thickBot="1" x14ac:dyDescent="0.3">
      <c r="B336" s="72" t="str">
        <f t="shared" si="63"/>
        <v/>
      </c>
      <c r="C336" s="72" t="str">
        <f t="shared" si="64"/>
        <v/>
      </c>
      <c r="D336" s="72" t="str">
        <f>IFERROR(IF(J335&lt;=0,"",IF(C336="Yes","",B336-COUNTIF($C$22:C336,"Yes"))),"")</f>
        <v/>
      </c>
      <c r="E336" s="73" t="str">
        <f t="shared" si="57"/>
        <v/>
      </c>
      <c r="F336" s="76" t="str">
        <f t="shared" si="65"/>
        <v/>
      </c>
      <c r="G336" s="76" t="str">
        <f t="shared" si="58"/>
        <v/>
      </c>
      <c r="H336" s="76" t="str">
        <f t="shared" si="66"/>
        <v/>
      </c>
      <c r="I336" s="76" t="str">
        <f t="shared" si="59"/>
        <v/>
      </c>
      <c r="J336" s="76" t="str">
        <f t="shared" si="67"/>
        <v/>
      </c>
      <c r="AG336" s="111" t="str">
        <f t="shared" si="68"/>
        <v/>
      </c>
      <c r="AH336" s="112" t="str">
        <f t="shared" si="60"/>
        <v/>
      </c>
      <c r="AI336" s="113" t="str">
        <f t="shared" si="61"/>
        <v/>
      </c>
      <c r="AJ336" s="113" t="str">
        <f t="shared" si="62"/>
        <v/>
      </c>
      <c r="AK336" s="113" t="str">
        <f t="shared" si="69"/>
        <v/>
      </c>
      <c r="AL336" s="113" t="str">
        <f t="shared" si="70"/>
        <v/>
      </c>
    </row>
    <row r="337" spans="2:38" ht="15.75" thickBot="1" x14ac:dyDescent="0.3">
      <c r="B337" s="72" t="str">
        <f t="shared" si="63"/>
        <v/>
      </c>
      <c r="C337" s="72" t="str">
        <f t="shared" si="64"/>
        <v/>
      </c>
      <c r="D337" s="72" t="str">
        <f>IFERROR(IF(J336&lt;=0,"",IF(C337="Yes","",B337-COUNTIF($C$22:C337,"Yes"))),"")</f>
        <v/>
      </c>
      <c r="E337" s="73" t="str">
        <f t="shared" si="57"/>
        <v/>
      </c>
      <c r="F337" s="76" t="str">
        <f t="shared" si="65"/>
        <v/>
      </c>
      <c r="G337" s="76" t="str">
        <f t="shared" si="58"/>
        <v/>
      </c>
      <c r="H337" s="76" t="str">
        <f t="shared" si="66"/>
        <v/>
      </c>
      <c r="I337" s="76" t="str">
        <f t="shared" si="59"/>
        <v/>
      </c>
      <c r="J337" s="76" t="str">
        <f t="shared" si="67"/>
        <v/>
      </c>
      <c r="AG337" s="111" t="str">
        <f t="shared" si="68"/>
        <v/>
      </c>
      <c r="AH337" s="112" t="str">
        <f t="shared" si="60"/>
        <v/>
      </c>
      <c r="AI337" s="113" t="str">
        <f t="shared" si="61"/>
        <v/>
      </c>
      <c r="AJ337" s="113" t="str">
        <f t="shared" si="62"/>
        <v/>
      </c>
      <c r="AK337" s="113" t="str">
        <f t="shared" si="69"/>
        <v/>
      </c>
      <c r="AL337" s="113" t="str">
        <f t="shared" si="70"/>
        <v/>
      </c>
    </row>
    <row r="338" spans="2:38" ht="15.75" thickBot="1" x14ac:dyDescent="0.3">
      <c r="B338" s="72" t="str">
        <f t="shared" si="63"/>
        <v/>
      </c>
      <c r="C338" s="72" t="str">
        <f t="shared" si="64"/>
        <v/>
      </c>
      <c r="D338" s="72" t="str">
        <f>IFERROR(IF(J337&lt;=0,"",IF(C338="Yes","",B338-COUNTIF($C$22:C338,"Yes"))),"")</f>
        <v/>
      </c>
      <c r="E338" s="73" t="str">
        <f t="shared" si="57"/>
        <v/>
      </c>
      <c r="F338" s="76" t="str">
        <f t="shared" si="65"/>
        <v/>
      </c>
      <c r="G338" s="76" t="str">
        <f t="shared" si="58"/>
        <v/>
      </c>
      <c r="H338" s="76" t="str">
        <f t="shared" si="66"/>
        <v/>
      </c>
      <c r="I338" s="76" t="str">
        <f t="shared" si="59"/>
        <v/>
      </c>
      <c r="J338" s="76" t="str">
        <f t="shared" si="67"/>
        <v/>
      </c>
      <c r="AG338" s="111" t="str">
        <f t="shared" si="68"/>
        <v/>
      </c>
      <c r="AH338" s="112" t="str">
        <f t="shared" si="60"/>
        <v/>
      </c>
      <c r="AI338" s="113" t="str">
        <f t="shared" si="61"/>
        <v/>
      </c>
      <c r="AJ338" s="113" t="str">
        <f t="shared" si="62"/>
        <v/>
      </c>
      <c r="AK338" s="113" t="str">
        <f t="shared" si="69"/>
        <v/>
      </c>
      <c r="AL338" s="113" t="str">
        <f t="shared" si="70"/>
        <v/>
      </c>
    </row>
    <row r="339" spans="2:38" ht="15.75" thickBot="1" x14ac:dyDescent="0.3">
      <c r="B339" s="72" t="str">
        <f t="shared" si="63"/>
        <v/>
      </c>
      <c r="C339" s="72" t="str">
        <f t="shared" si="64"/>
        <v/>
      </c>
      <c r="D339" s="72" t="str">
        <f>IFERROR(IF(J338&lt;=0,"",IF(C339="Yes","",B339-COUNTIF($C$22:C339,"Yes"))),"")</f>
        <v/>
      </c>
      <c r="E339" s="73" t="str">
        <f t="shared" si="57"/>
        <v/>
      </c>
      <c r="F339" s="76" t="str">
        <f t="shared" si="65"/>
        <v/>
      </c>
      <c r="G339" s="76" t="str">
        <f t="shared" si="58"/>
        <v/>
      </c>
      <c r="H339" s="76" t="str">
        <f t="shared" si="66"/>
        <v/>
      </c>
      <c r="I339" s="76" t="str">
        <f t="shared" si="59"/>
        <v/>
      </c>
      <c r="J339" s="76" t="str">
        <f t="shared" si="67"/>
        <v/>
      </c>
      <c r="AG339" s="111" t="str">
        <f t="shared" si="68"/>
        <v/>
      </c>
      <c r="AH339" s="112" t="str">
        <f t="shared" si="60"/>
        <v/>
      </c>
      <c r="AI339" s="113" t="str">
        <f t="shared" si="61"/>
        <v/>
      </c>
      <c r="AJ339" s="113" t="str">
        <f t="shared" si="62"/>
        <v/>
      </c>
      <c r="AK339" s="113" t="str">
        <f t="shared" si="69"/>
        <v/>
      </c>
      <c r="AL339" s="113" t="str">
        <f t="shared" si="70"/>
        <v/>
      </c>
    </row>
    <row r="340" spans="2:38" ht="15.75" thickBot="1" x14ac:dyDescent="0.3">
      <c r="B340" s="72" t="str">
        <f t="shared" si="63"/>
        <v/>
      </c>
      <c r="C340" s="72" t="str">
        <f t="shared" si="64"/>
        <v/>
      </c>
      <c r="D340" s="72" t="str">
        <f>IFERROR(IF(J339&lt;=0,"",IF(C340="Yes","",B340-COUNTIF($C$22:C340,"Yes"))),"")</f>
        <v/>
      </c>
      <c r="E340" s="73" t="str">
        <f t="shared" si="57"/>
        <v/>
      </c>
      <c r="F340" s="76" t="str">
        <f t="shared" si="65"/>
        <v/>
      </c>
      <c r="G340" s="76" t="str">
        <f t="shared" si="58"/>
        <v/>
      </c>
      <c r="H340" s="76" t="str">
        <f t="shared" si="66"/>
        <v/>
      </c>
      <c r="I340" s="76" t="str">
        <f t="shared" si="59"/>
        <v/>
      </c>
      <c r="J340" s="76" t="str">
        <f t="shared" si="67"/>
        <v/>
      </c>
      <c r="AG340" s="111" t="str">
        <f t="shared" si="68"/>
        <v/>
      </c>
      <c r="AH340" s="112" t="str">
        <f t="shared" si="60"/>
        <v/>
      </c>
      <c r="AI340" s="113" t="str">
        <f t="shared" si="61"/>
        <v/>
      </c>
      <c r="AJ340" s="113" t="str">
        <f t="shared" si="62"/>
        <v/>
      </c>
      <c r="AK340" s="113" t="str">
        <f t="shared" si="69"/>
        <v/>
      </c>
      <c r="AL340" s="113" t="str">
        <f t="shared" si="70"/>
        <v/>
      </c>
    </row>
    <row r="341" spans="2:38" ht="15.75" thickBot="1" x14ac:dyDescent="0.3">
      <c r="B341" s="72" t="str">
        <f t="shared" si="63"/>
        <v/>
      </c>
      <c r="C341" s="72" t="str">
        <f t="shared" si="64"/>
        <v/>
      </c>
      <c r="D341" s="72" t="str">
        <f>IFERROR(IF(J340&lt;=0,"",IF(C341="Yes","",B341-COUNTIF($C$22:C341,"Yes"))),"")</f>
        <v/>
      </c>
      <c r="E341" s="73" t="str">
        <f t="shared" si="57"/>
        <v/>
      </c>
      <c r="F341" s="76" t="str">
        <f t="shared" si="65"/>
        <v/>
      </c>
      <c r="G341" s="76" t="str">
        <f t="shared" si="58"/>
        <v/>
      </c>
      <c r="H341" s="76" t="str">
        <f t="shared" si="66"/>
        <v/>
      </c>
      <c r="I341" s="76" t="str">
        <f t="shared" si="59"/>
        <v/>
      </c>
      <c r="J341" s="76" t="str">
        <f t="shared" si="67"/>
        <v/>
      </c>
      <c r="AG341" s="111" t="str">
        <f t="shared" si="68"/>
        <v/>
      </c>
      <c r="AH341" s="112" t="str">
        <f t="shared" si="60"/>
        <v/>
      </c>
      <c r="AI341" s="113" t="str">
        <f t="shared" si="61"/>
        <v/>
      </c>
      <c r="AJ341" s="113" t="str">
        <f t="shared" si="62"/>
        <v/>
      </c>
      <c r="AK341" s="113" t="str">
        <f t="shared" si="69"/>
        <v/>
      </c>
      <c r="AL341" s="113" t="str">
        <f t="shared" si="70"/>
        <v/>
      </c>
    </row>
    <row r="342" spans="2:38" ht="15.75" thickBot="1" x14ac:dyDescent="0.3">
      <c r="B342" s="72" t="str">
        <f t="shared" si="63"/>
        <v/>
      </c>
      <c r="C342" s="72" t="str">
        <f t="shared" si="64"/>
        <v/>
      </c>
      <c r="D342" s="72" t="str">
        <f>IFERROR(IF(J341&lt;=0,"",IF(C342="Yes","",B342-COUNTIF($C$22:C342,"Yes"))),"")</f>
        <v/>
      </c>
      <c r="E342" s="73" t="str">
        <f t="shared" ref="E342:E405" si="71">IF($E$9="End of the Period",IF(B342="","",IF(payment_frequency="Bi-weekly",first_payment_date+B342*VLOOKUP(payment_frequency,periodic_table,2,0),IF(payment_frequency="Weekly",first_payment_date+B342*VLOOKUP(payment_frequency,periodic_table,2,0),IF(payment_frequency="Semi-monthly",first_payment_date+B342*VLOOKUP(payment_frequency,periodic_table,2,0),EDATE(first_payment_date,B342*VLOOKUP(payment_frequency,periodic_table,2,0)))))),IF(B342="","",IF(payment_frequency="Bi-weekly",first_payment_date+(B342-1)*VLOOKUP(payment_frequency,periodic_table,2,0),IF(payment_frequency="Weekly",first_payment_date+(B342-1)*VLOOKUP(payment_frequency,periodic_table,2,0),IF(payment_frequency="Semi-monthly",first_payment_date+(B342-1)*VLOOKUP(payment_frequency,periodic_table,2,0),EDATE(first_payment_date,(B342-1)*VLOOKUP(payment_frequency,periodic_table,2,0)))))))</f>
        <v/>
      </c>
      <c r="F342" s="76" t="str">
        <f t="shared" si="65"/>
        <v/>
      </c>
      <c r="G342" s="76" t="str">
        <f t="shared" ref="G342:G405" si="72">IF(AND(Payment_Type=1,B342=1),0,IF(B342="","",IF(C342="Yes",0,J341*Compound_Rate)))</f>
        <v/>
      </c>
      <c r="H342" s="76" t="str">
        <f t="shared" si="66"/>
        <v/>
      </c>
      <c r="I342" s="76" t="str">
        <f t="shared" ref="I342:I405" si="73">IF(B342="","",IF(C342="Yes",J341*Compound_Rate,0))</f>
        <v/>
      </c>
      <c r="J342" s="76" t="str">
        <f t="shared" si="67"/>
        <v/>
      </c>
      <c r="AG342" s="111" t="str">
        <f t="shared" si="68"/>
        <v/>
      </c>
      <c r="AH342" s="112" t="str">
        <f t="shared" ref="AH342:AH405" si="74">IF($E$9="End of the Period",IF(AG342="","",IF(payment_frequency="Bi-weekly",first_payment_date+AG342*VLOOKUP(payment_frequency,periodic_table,2,0),IF(payment_frequency="Weekly",first_payment_date+AG342*VLOOKUP(payment_frequency,periodic_table,2,0),IF(payment_frequency="Semi-monthly",first_payment_date+AG342*VLOOKUP(payment_frequency,periodic_table,2,0),EDATE(first_payment_date,AG342*VLOOKUP(payment_frequency,periodic_table,2,0)))))),IF(AG342="","",IF(payment_frequency="Bi-weekly",first_payment_date+(AG342-1)*VLOOKUP(payment_frequency,periodic_table,2,0),IF(payment_frequency="Weekly",first_payment_date+(AG342-1)*VLOOKUP(payment_frequency,periodic_table,2,0),IF(payment_frequency="Semi-monthly",first_payment_date+(AG342-1)*VLOOKUP(payment_frequency,periodic_table,2,0),EDATE(first_payment_date,(AG342-1)*VLOOKUP(payment_frequency,periodic_table,2,0)))))))</f>
        <v/>
      </c>
      <c r="AI342" s="113" t="str">
        <f t="shared" ref="AI342:AI405" si="75">IF(AG342="","",IF(AL341&lt;payment,AL341*(1+Compound_Rate),payment))</f>
        <v/>
      </c>
      <c r="AJ342" s="113" t="str">
        <f t="shared" ref="AJ342:AJ405" si="76">IF(AND(Payment_Type=1,AG342=1),0,IF(AG342="","",AL341*Compound_Rate))</f>
        <v/>
      </c>
      <c r="AK342" s="113" t="str">
        <f t="shared" si="69"/>
        <v/>
      </c>
      <c r="AL342" s="113" t="str">
        <f t="shared" si="70"/>
        <v/>
      </c>
    </row>
    <row r="343" spans="2:38" ht="15.75" thickBot="1" x14ac:dyDescent="0.3">
      <c r="B343" s="72" t="str">
        <f t="shared" ref="B343:B406" si="77">IFERROR(IF(TRUNC(J342)&lt;=0,"",B342+1),"")</f>
        <v/>
      </c>
      <c r="C343" s="72" t="str">
        <f t="shared" ref="C343:C406" si="78">IF(B343="","",IF(AND(B343&lt;=$E$13,B343&gt;=$E$12),"Yes","No"))</f>
        <v/>
      </c>
      <c r="D343" s="72" t="str">
        <f>IFERROR(IF(J342&lt;=0,"",IF(C343="Yes","",B343-COUNTIF($C$22:C343,"Yes"))),"")</f>
        <v/>
      </c>
      <c r="E343" s="73" t="str">
        <f t="shared" si="71"/>
        <v/>
      </c>
      <c r="F343" s="76" t="str">
        <f t="shared" ref="F343:F406" si="79">IF(B343="","",IF(C343="Yes",0,IF(J342&lt;payment,J342*(1+Compound_Rate),-PMT($J$5,nper-B343+1+$E$14,J342))))</f>
        <v/>
      </c>
      <c r="G343" s="76" t="str">
        <f t="shared" si="72"/>
        <v/>
      </c>
      <c r="H343" s="76" t="str">
        <f t="shared" ref="H343:H406" si="80">IF(B343="","",F343-G343)</f>
        <v/>
      </c>
      <c r="I343" s="76" t="str">
        <f t="shared" si="73"/>
        <v/>
      </c>
      <c r="J343" s="76" t="str">
        <f t="shared" ref="J343:J406" si="81">IFERROR(IF(B343="","",J342-H343+I343),"")</f>
        <v/>
      </c>
      <c r="AG343" s="111" t="str">
        <f t="shared" ref="AG343:AG406" si="82">IFERROR(IF(AL342&lt;=0,"",AG342+1),"")</f>
        <v/>
      </c>
      <c r="AH343" s="112" t="str">
        <f t="shared" si="74"/>
        <v/>
      </c>
      <c r="AI343" s="113" t="str">
        <f t="shared" si="75"/>
        <v/>
      </c>
      <c r="AJ343" s="113" t="str">
        <f t="shared" si="76"/>
        <v/>
      </c>
      <c r="AK343" s="113" t="str">
        <f t="shared" ref="AK343:AK406" si="83">IF(AG343="","",AI343-AJ343)</f>
        <v/>
      </c>
      <c r="AL343" s="113" t="str">
        <f t="shared" ref="AL343:AL406" si="84">IFERROR(IF(AK343&lt;=0,"",AL342-AK343),"")</f>
        <v/>
      </c>
    </row>
    <row r="344" spans="2:38" ht="15.75" thickBot="1" x14ac:dyDescent="0.3">
      <c r="B344" s="72" t="str">
        <f t="shared" si="77"/>
        <v/>
      </c>
      <c r="C344" s="72" t="str">
        <f t="shared" si="78"/>
        <v/>
      </c>
      <c r="D344" s="72" t="str">
        <f>IFERROR(IF(J343&lt;=0,"",IF(C344="Yes","",B344-COUNTIF($C$22:C344,"Yes"))),"")</f>
        <v/>
      </c>
      <c r="E344" s="73" t="str">
        <f t="shared" si="71"/>
        <v/>
      </c>
      <c r="F344" s="76" t="str">
        <f t="shared" si="79"/>
        <v/>
      </c>
      <c r="G344" s="76" t="str">
        <f t="shared" si="72"/>
        <v/>
      </c>
      <c r="H344" s="76" t="str">
        <f t="shared" si="80"/>
        <v/>
      </c>
      <c r="I344" s="76" t="str">
        <f t="shared" si="73"/>
        <v/>
      </c>
      <c r="J344" s="76" t="str">
        <f t="shared" si="81"/>
        <v/>
      </c>
      <c r="AG344" s="111" t="str">
        <f t="shared" si="82"/>
        <v/>
      </c>
      <c r="AH344" s="112" t="str">
        <f t="shared" si="74"/>
        <v/>
      </c>
      <c r="AI344" s="113" t="str">
        <f t="shared" si="75"/>
        <v/>
      </c>
      <c r="AJ344" s="113" t="str">
        <f t="shared" si="76"/>
        <v/>
      </c>
      <c r="AK344" s="113" t="str">
        <f t="shared" si="83"/>
        <v/>
      </c>
      <c r="AL344" s="113" t="str">
        <f t="shared" si="84"/>
        <v/>
      </c>
    </row>
    <row r="345" spans="2:38" ht="15.75" thickBot="1" x14ac:dyDescent="0.3">
      <c r="B345" s="72" t="str">
        <f t="shared" si="77"/>
        <v/>
      </c>
      <c r="C345" s="72" t="str">
        <f t="shared" si="78"/>
        <v/>
      </c>
      <c r="D345" s="72" t="str">
        <f>IFERROR(IF(J344&lt;=0,"",IF(C345="Yes","",B345-COUNTIF($C$22:C345,"Yes"))),"")</f>
        <v/>
      </c>
      <c r="E345" s="73" t="str">
        <f t="shared" si="71"/>
        <v/>
      </c>
      <c r="F345" s="76" t="str">
        <f t="shared" si="79"/>
        <v/>
      </c>
      <c r="G345" s="76" t="str">
        <f t="shared" si="72"/>
        <v/>
      </c>
      <c r="H345" s="76" t="str">
        <f t="shared" si="80"/>
        <v/>
      </c>
      <c r="I345" s="76" t="str">
        <f t="shared" si="73"/>
        <v/>
      </c>
      <c r="J345" s="76" t="str">
        <f t="shared" si="81"/>
        <v/>
      </c>
      <c r="AG345" s="111" t="str">
        <f t="shared" si="82"/>
        <v/>
      </c>
      <c r="AH345" s="112" t="str">
        <f t="shared" si="74"/>
        <v/>
      </c>
      <c r="AI345" s="113" t="str">
        <f t="shared" si="75"/>
        <v/>
      </c>
      <c r="AJ345" s="113" t="str">
        <f t="shared" si="76"/>
        <v/>
      </c>
      <c r="AK345" s="113" t="str">
        <f t="shared" si="83"/>
        <v/>
      </c>
      <c r="AL345" s="113" t="str">
        <f t="shared" si="84"/>
        <v/>
      </c>
    </row>
    <row r="346" spans="2:38" ht="15.75" thickBot="1" x14ac:dyDescent="0.3">
      <c r="B346" s="72" t="str">
        <f t="shared" si="77"/>
        <v/>
      </c>
      <c r="C346" s="72" t="str">
        <f t="shared" si="78"/>
        <v/>
      </c>
      <c r="D346" s="72" t="str">
        <f>IFERROR(IF(J345&lt;=0,"",IF(C346="Yes","",B346-COUNTIF($C$22:C346,"Yes"))),"")</f>
        <v/>
      </c>
      <c r="E346" s="73" t="str">
        <f t="shared" si="71"/>
        <v/>
      </c>
      <c r="F346" s="76" t="str">
        <f t="shared" si="79"/>
        <v/>
      </c>
      <c r="G346" s="76" t="str">
        <f t="shared" si="72"/>
        <v/>
      </c>
      <c r="H346" s="76" t="str">
        <f t="shared" si="80"/>
        <v/>
      </c>
      <c r="I346" s="76" t="str">
        <f t="shared" si="73"/>
        <v/>
      </c>
      <c r="J346" s="76" t="str">
        <f t="shared" si="81"/>
        <v/>
      </c>
      <c r="AG346" s="111" t="str">
        <f t="shared" si="82"/>
        <v/>
      </c>
      <c r="AH346" s="112" t="str">
        <f t="shared" si="74"/>
        <v/>
      </c>
      <c r="AI346" s="113" t="str">
        <f t="shared" si="75"/>
        <v/>
      </c>
      <c r="AJ346" s="113" t="str">
        <f t="shared" si="76"/>
        <v/>
      </c>
      <c r="AK346" s="113" t="str">
        <f t="shared" si="83"/>
        <v/>
      </c>
      <c r="AL346" s="113" t="str">
        <f t="shared" si="84"/>
        <v/>
      </c>
    </row>
    <row r="347" spans="2:38" ht="15.75" thickBot="1" x14ac:dyDescent="0.3">
      <c r="B347" s="72" t="str">
        <f t="shared" si="77"/>
        <v/>
      </c>
      <c r="C347" s="72" t="str">
        <f t="shared" si="78"/>
        <v/>
      </c>
      <c r="D347" s="72" t="str">
        <f>IFERROR(IF(J346&lt;=0,"",IF(C347="Yes","",B347-COUNTIF($C$22:C347,"Yes"))),"")</f>
        <v/>
      </c>
      <c r="E347" s="73" t="str">
        <f t="shared" si="71"/>
        <v/>
      </c>
      <c r="F347" s="76" t="str">
        <f t="shared" si="79"/>
        <v/>
      </c>
      <c r="G347" s="76" t="str">
        <f t="shared" si="72"/>
        <v/>
      </c>
      <c r="H347" s="76" t="str">
        <f t="shared" si="80"/>
        <v/>
      </c>
      <c r="I347" s="76" t="str">
        <f t="shared" si="73"/>
        <v/>
      </c>
      <c r="J347" s="76" t="str">
        <f t="shared" si="81"/>
        <v/>
      </c>
      <c r="AG347" s="111" t="str">
        <f t="shared" si="82"/>
        <v/>
      </c>
      <c r="AH347" s="112" t="str">
        <f t="shared" si="74"/>
        <v/>
      </c>
      <c r="AI347" s="113" t="str">
        <f t="shared" si="75"/>
        <v/>
      </c>
      <c r="AJ347" s="113" t="str">
        <f t="shared" si="76"/>
        <v/>
      </c>
      <c r="AK347" s="113" t="str">
        <f t="shared" si="83"/>
        <v/>
      </c>
      <c r="AL347" s="113" t="str">
        <f t="shared" si="84"/>
        <v/>
      </c>
    </row>
    <row r="348" spans="2:38" ht="15.75" thickBot="1" x14ac:dyDescent="0.3">
      <c r="B348" s="72" t="str">
        <f t="shared" si="77"/>
        <v/>
      </c>
      <c r="C348" s="72" t="str">
        <f t="shared" si="78"/>
        <v/>
      </c>
      <c r="D348" s="72" t="str">
        <f>IFERROR(IF(J347&lt;=0,"",IF(C348="Yes","",B348-COUNTIF($C$22:C348,"Yes"))),"")</f>
        <v/>
      </c>
      <c r="E348" s="73" t="str">
        <f t="shared" si="71"/>
        <v/>
      </c>
      <c r="F348" s="76" t="str">
        <f t="shared" si="79"/>
        <v/>
      </c>
      <c r="G348" s="76" t="str">
        <f t="shared" si="72"/>
        <v/>
      </c>
      <c r="H348" s="76" t="str">
        <f t="shared" si="80"/>
        <v/>
      </c>
      <c r="I348" s="76" t="str">
        <f t="shared" si="73"/>
        <v/>
      </c>
      <c r="J348" s="76" t="str">
        <f t="shared" si="81"/>
        <v/>
      </c>
      <c r="AG348" s="111" t="str">
        <f t="shared" si="82"/>
        <v/>
      </c>
      <c r="AH348" s="112" t="str">
        <f t="shared" si="74"/>
        <v/>
      </c>
      <c r="AI348" s="113" t="str">
        <f t="shared" si="75"/>
        <v/>
      </c>
      <c r="AJ348" s="113" t="str">
        <f t="shared" si="76"/>
        <v/>
      </c>
      <c r="AK348" s="113" t="str">
        <f t="shared" si="83"/>
        <v/>
      </c>
      <c r="AL348" s="113" t="str">
        <f t="shared" si="84"/>
        <v/>
      </c>
    </row>
    <row r="349" spans="2:38" ht="15.75" thickBot="1" x14ac:dyDescent="0.3">
      <c r="B349" s="72" t="str">
        <f t="shared" si="77"/>
        <v/>
      </c>
      <c r="C349" s="72" t="str">
        <f t="shared" si="78"/>
        <v/>
      </c>
      <c r="D349" s="72" t="str">
        <f>IFERROR(IF(J348&lt;=0,"",IF(C349="Yes","",B349-COUNTIF($C$22:C349,"Yes"))),"")</f>
        <v/>
      </c>
      <c r="E349" s="73" t="str">
        <f t="shared" si="71"/>
        <v/>
      </c>
      <c r="F349" s="76" t="str">
        <f t="shared" si="79"/>
        <v/>
      </c>
      <c r="G349" s="76" t="str">
        <f t="shared" si="72"/>
        <v/>
      </c>
      <c r="H349" s="76" t="str">
        <f t="shared" si="80"/>
        <v/>
      </c>
      <c r="I349" s="76" t="str">
        <f t="shared" si="73"/>
        <v/>
      </c>
      <c r="J349" s="76" t="str">
        <f t="shared" si="81"/>
        <v/>
      </c>
      <c r="AG349" s="111" t="str">
        <f t="shared" si="82"/>
        <v/>
      </c>
      <c r="AH349" s="112" t="str">
        <f t="shared" si="74"/>
        <v/>
      </c>
      <c r="AI349" s="113" t="str">
        <f t="shared" si="75"/>
        <v/>
      </c>
      <c r="AJ349" s="113" t="str">
        <f t="shared" si="76"/>
        <v/>
      </c>
      <c r="AK349" s="113" t="str">
        <f t="shared" si="83"/>
        <v/>
      </c>
      <c r="AL349" s="113" t="str">
        <f t="shared" si="84"/>
        <v/>
      </c>
    </row>
    <row r="350" spans="2:38" ht="15.75" thickBot="1" x14ac:dyDescent="0.3">
      <c r="B350" s="72" t="str">
        <f t="shared" si="77"/>
        <v/>
      </c>
      <c r="C350" s="72" t="str">
        <f t="shared" si="78"/>
        <v/>
      </c>
      <c r="D350" s="72" t="str">
        <f>IFERROR(IF(J349&lt;=0,"",IF(C350="Yes","",B350-COUNTIF($C$22:C350,"Yes"))),"")</f>
        <v/>
      </c>
      <c r="E350" s="73" t="str">
        <f t="shared" si="71"/>
        <v/>
      </c>
      <c r="F350" s="76" t="str">
        <f t="shared" si="79"/>
        <v/>
      </c>
      <c r="G350" s="76" t="str">
        <f t="shared" si="72"/>
        <v/>
      </c>
      <c r="H350" s="76" t="str">
        <f t="shared" si="80"/>
        <v/>
      </c>
      <c r="I350" s="76" t="str">
        <f t="shared" si="73"/>
        <v/>
      </c>
      <c r="J350" s="76" t="str">
        <f t="shared" si="81"/>
        <v/>
      </c>
      <c r="AG350" s="111" t="str">
        <f t="shared" si="82"/>
        <v/>
      </c>
      <c r="AH350" s="112" t="str">
        <f t="shared" si="74"/>
        <v/>
      </c>
      <c r="AI350" s="113" t="str">
        <f t="shared" si="75"/>
        <v/>
      </c>
      <c r="AJ350" s="113" t="str">
        <f t="shared" si="76"/>
        <v/>
      </c>
      <c r="AK350" s="113" t="str">
        <f t="shared" si="83"/>
        <v/>
      </c>
      <c r="AL350" s="113" t="str">
        <f t="shared" si="84"/>
        <v/>
      </c>
    </row>
    <row r="351" spans="2:38" ht="15.75" thickBot="1" x14ac:dyDescent="0.3">
      <c r="B351" s="72" t="str">
        <f t="shared" si="77"/>
        <v/>
      </c>
      <c r="C351" s="72" t="str">
        <f t="shared" si="78"/>
        <v/>
      </c>
      <c r="D351" s="72" t="str">
        <f>IFERROR(IF(J350&lt;=0,"",IF(C351="Yes","",B351-COUNTIF($C$22:C351,"Yes"))),"")</f>
        <v/>
      </c>
      <c r="E351" s="73" t="str">
        <f t="shared" si="71"/>
        <v/>
      </c>
      <c r="F351" s="76" t="str">
        <f t="shared" si="79"/>
        <v/>
      </c>
      <c r="G351" s="76" t="str">
        <f t="shared" si="72"/>
        <v/>
      </c>
      <c r="H351" s="76" t="str">
        <f t="shared" si="80"/>
        <v/>
      </c>
      <c r="I351" s="76" t="str">
        <f t="shared" si="73"/>
        <v/>
      </c>
      <c r="J351" s="76" t="str">
        <f t="shared" si="81"/>
        <v/>
      </c>
      <c r="AG351" s="111" t="str">
        <f t="shared" si="82"/>
        <v/>
      </c>
      <c r="AH351" s="112" t="str">
        <f t="shared" si="74"/>
        <v/>
      </c>
      <c r="AI351" s="113" t="str">
        <f t="shared" si="75"/>
        <v/>
      </c>
      <c r="AJ351" s="113" t="str">
        <f t="shared" si="76"/>
        <v/>
      </c>
      <c r="AK351" s="113" t="str">
        <f t="shared" si="83"/>
        <v/>
      </c>
      <c r="AL351" s="113" t="str">
        <f t="shared" si="84"/>
        <v/>
      </c>
    </row>
    <row r="352" spans="2:38" ht="15.75" thickBot="1" x14ac:dyDescent="0.3">
      <c r="B352" s="72" t="str">
        <f t="shared" si="77"/>
        <v/>
      </c>
      <c r="C352" s="72" t="str">
        <f t="shared" si="78"/>
        <v/>
      </c>
      <c r="D352" s="72" t="str">
        <f>IFERROR(IF(J351&lt;=0,"",IF(C352="Yes","",B352-COUNTIF($C$22:C352,"Yes"))),"")</f>
        <v/>
      </c>
      <c r="E352" s="73" t="str">
        <f t="shared" si="71"/>
        <v/>
      </c>
      <c r="F352" s="76" t="str">
        <f t="shared" si="79"/>
        <v/>
      </c>
      <c r="G352" s="76" t="str">
        <f t="shared" si="72"/>
        <v/>
      </c>
      <c r="H352" s="76" t="str">
        <f t="shared" si="80"/>
        <v/>
      </c>
      <c r="I352" s="76" t="str">
        <f t="shared" si="73"/>
        <v/>
      </c>
      <c r="J352" s="76" t="str">
        <f t="shared" si="81"/>
        <v/>
      </c>
      <c r="AG352" s="111" t="str">
        <f t="shared" si="82"/>
        <v/>
      </c>
      <c r="AH352" s="112" t="str">
        <f t="shared" si="74"/>
        <v/>
      </c>
      <c r="AI352" s="113" t="str">
        <f t="shared" si="75"/>
        <v/>
      </c>
      <c r="AJ352" s="113" t="str">
        <f t="shared" si="76"/>
        <v/>
      </c>
      <c r="AK352" s="113" t="str">
        <f t="shared" si="83"/>
        <v/>
      </c>
      <c r="AL352" s="113" t="str">
        <f t="shared" si="84"/>
        <v/>
      </c>
    </row>
    <row r="353" spans="2:38" ht="15.75" thickBot="1" x14ac:dyDescent="0.3">
      <c r="B353" s="72" t="str">
        <f t="shared" si="77"/>
        <v/>
      </c>
      <c r="C353" s="72" t="str">
        <f t="shared" si="78"/>
        <v/>
      </c>
      <c r="D353" s="72" t="str">
        <f>IFERROR(IF(J352&lt;=0,"",IF(C353="Yes","",B353-COUNTIF($C$22:C353,"Yes"))),"")</f>
        <v/>
      </c>
      <c r="E353" s="73" t="str">
        <f t="shared" si="71"/>
        <v/>
      </c>
      <c r="F353" s="76" t="str">
        <f t="shared" si="79"/>
        <v/>
      </c>
      <c r="G353" s="76" t="str">
        <f t="shared" si="72"/>
        <v/>
      </c>
      <c r="H353" s="76" t="str">
        <f t="shared" si="80"/>
        <v/>
      </c>
      <c r="I353" s="76" t="str">
        <f t="shared" si="73"/>
        <v/>
      </c>
      <c r="J353" s="76" t="str">
        <f t="shared" si="81"/>
        <v/>
      </c>
      <c r="AG353" s="111" t="str">
        <f t="shared" si="82"/>
        <v/>
      </c>
      <c r="AH353" s="112" t="str">
        <f t="shared" si="74"/>
        <v/>
      </c>
      <c r="AI353" s="113" t="str">
        <f t="shared" si="75"/>
        <v/>
      </c>
      <c r="AJ353" s="113" t="str">
        <f t="shared" si="76"/>
        <v/>
      </c>
      <c r="AK353" s="113" t="str">
        <f t="shared" si="83"/>
        <v/>
      </c>
      <c r="AL353" s="113" t="str">
        <f t="shared" si="84"/>
        <v/>
      </c>
    </row>
    <row r="354" spans="2:38" ht="15.75" thickBot="1" x14ac:dyDescent="0.3">
      <c r="B354" s="72" t="str">
        <f t="shared" si="77"/>
        <v/>
      </c>
      <c r="C354" s="72" t="str">
        <f t="shared" si="78"/>
        <v/>
      </c>
      <c r="D354" s="72" t="str">
        <f>IFERROR(IF(J353&lt;=0,"",IF(C354="Yes","",B354-COUNTIF($C$22:C354,"Yes"))),"")</f>
        <v/>
      </c>
      <c r="E354" s="73" t="str">
        <f t="shared" si="71"/>
        <v/>
      </c>
      <c r="F354" s="76" t="str">
        <f t="shared" si="79"/>
        <v/>
      </c>
      <c r="G354" s="76" t="str">
        <f t="shared" si="72"/>
        <v/>
      </c>
      <c r="H354" s="76" t="str">
        <f t="shared" si="80"/>
        <v/>
      </c>
      <c r="I354" s="76" t="str">
        <f t="shared" si="73"/>
        <v/>
      </c>
      <c r="J354" s="76" t="str">
        <f t="shared" si="81"/>
        <v/>
      </c>
      <c r="AG354" s="111" t="str">
        <f t="shared" si="82"/>
        <v/>
      </c>
      <c r="AH354" s="112" t="str">
        <f t="shared" si="74"/>
        <v/>
      </c>
      <c r="AI354" s="113" t="str">
        <f t="shared" si="75"/>
        <v/>
      </c>
      <c r="AJ354" s="113" t="str">
        <f t="shared" si="76"/>
        <v/>
      </c>
      <c r="AK354" s="113" t="str">
        <f t="shared" si="83"/>
        <v/>
      </c>
      <c r="AL354" s="113" t="str">
        <f t="shared" si="84"/>
        <v/>
      </c>
    </row>
    <row r="355" spans="2:38" ht="15.75" thickBot="1" x14ac:dyDescent="0.3">
      <c r="B355" s="72" t="str">
        <f t="shared" si="77"/>
        <v/>
      </c>
      <c r="C355" s="72" t="str">
        <f t="shared" si="78"/>
        <v/>
      </c>
      <c r="D355" s="72" t="str">
        <f>IFERROR(IF(J354&lt;=0,"",IF(C355="Yes","",B355-COUNTIF($C$22:C355,"Yes"))),"")</f>
        <v/>
      </c>
      <c r="E355" s="73" t="str">
        <f t="shared" si="71"/>
        <v/>
      </c>
      <c r="F355" s="76" t="str">
        <f t="shared" si="79"/>
        <v/>
      </c>
      <c r="G355" s="76" t="str">
        <f t="shared" si="72"/>
        <v/>
      </c>
      <c r="H355" s="76" t="str">
        <f t="shared" si="80"/>
        <v/>
      </c>
      <c r="I355" s="76" t="str">
        <f t="shared" si="73"/>
        <v/>
      </c>
      <c r="J355" s="76" t="str">
        <f t="shared" si="81"/>
        <v/>
      </c>
      <c r="AG355" s="111" t="str">
        <f t="shared" si="82"/>
        <v/>
      </c>
      <c r="AH355" s="112" t="str">
        <f t="shared" si="74"/>
        <v/>
      </c>
      <c r="AI355" s="113" t="str">
        <f t="shared" si="75"/>
        <v/>
      </c>
      <c r="AJ355" s="113" t="str">
        <f t="shared" si="76"/>
        <v/>
      </c>
      <c r="AK355" s="113" t="str">
        <f t="shared" si="83"/>
        <v/>
      </c>
      <c r="AL355" s="113" t="str">
        <f t="shared" si="84"/>
        <v/>
      </c>
    </row>
    <row r="356" spans="2:38" ht="15.75" thickBot="1" x14ac:dyDescent="0.3">
      <c r="B356" s="72" t="str">
        <f t="shared" si="77"/>
        <v/>
      </c>
      <c r="C356" s="72" t="str">
        <f t="shared" si="78"/>
        <v/>
      </c>
      <c r="D356" s="72" t="str">
        <f>IFERROR(IF(J355&lt;=0,"",IF(C356="Yes","",B356-COUNTIF($C$22:C356,"Yes"))),"")</f>
        <v/>
      </c>
      <c r="E356" s="73" t="str">
        <f t="shared" si="71"/>
        <v/>
      </c>
      <c r="F356" s="76" t="str">
        <f t="shared" si="79"/>
        <v/>
      </c>
      <c r="G356" s="76" t="str">
        <f t="shared" si="72"/>
        <v/>
      </c>
      <c r="H356" s="76" t="str">
        <f t="shared" si="80"/>
        <v/>
      </c>
      <c r="I356" s="76" t="str">
        <f t="shared" si="73"/>
        <v/>
      </c>
      <c r="J356" s="76" t="str">
        <f t="shared" si="81"/>
        <v/>
      </c>
      <c r="AG356" s="111" t="str">
        <f t="shared" si="82"/>
        <v/>
      </c>
      <c r="AH356" s="112" t="str">
        <f t="shared" si="74"/>
        <v/>
      </c>
      <c r="AI356" s="113" t="str">
        <f t="shared" si="75"/>
        <v/>
      </c>
      <c r="AJ356" s="113" t="str">
        <f t="shared" si="76"/>
        <v/>
      </c>
      <c r="AK356" s="113" t="str">
        <f t="shared" si="83"/>
        <v/>
      </c>
      <c r="AL356" s="113" t="str">
        <f t="shared" si="84"/>
        <v/>
      </c>
    </row>
    <row r="357" spans="2:38" ht="15.75" thickBot="1" x14ac:dyDescent="0.3">
      <c r="B357" s="72" t="str">
        <f t="shared" si="77"/>
        <v/>
      </c>
      <c r="C357" s="72" t="str">
        <f t="shared" si="78"/>
        <v/>
      </c>
      <c r="D357" s="72" t="str">
        <f>IFERROR(IF(J356&lt;=0,"",IF(C357="Yes","",B357-COUNTIF($C$22:C357,"Yes"))),"")</f>
        <v/>
      </c>
      <c r="E357" s="73" t="str">
        <f t="shared" si="71"/>
        <v/>
      </c>
      <c r="F357" s="76" t="str">
        <f t="shared" si="79"/>
        <v/>
      </c>
      <c r="G357" s="76" t="str">
        <f t="shared" si="72"/>
        <v/>
      </c>
      <c r="H357" s="76" t="str">
        <f t="shared" si="80"/>
        <v/>
      </c>
      <c r="I357" s="76" t="str">
        <f t="shared" si="73"/>
        <v/>
      </c>
      <c r="J357" s="76" t="str">
        <f t="shared" si="81"/>
        <v/>
      </c>
      <c r="AG357" s="111" t="str">
        <f t="shared" si="82"/>
        <v/>
      </c>
      <c r="AH357" s="112" t="str">
        <f t="shared" si="74"/>
        <v/>
      </c>
      <c r="AI357" s="113" t="str">
        <f t="shared" si="75"/>
        <v/>
      </c>
      <c r="AJ357" s="113" t="str">
        <f t="shared" si="76"/>
        <v/>
      </c>
      <c r="AK357" s="113" t="str">
        <f t="shared" si="83"/>
        <v/>
      </c>
      <c r="AL357" s="113" t="str">
        <f t="shared" si="84"/>
        <v/>
      </c>
    </row>
    <row r="358" spans="2:38" ht="15.75" thickBot="1" x14ac:dyDescent="0.3">
      <c r="B358" s="72" t="str">
        <f t="shared" si="77"/>
        <v/>
      </c>
      <c r="C358" s="72" t="str">
        <f t="shared" si="78"/>
        <v/>
      </c>
      <c r="D358" s="72" t="str">
        <f>IFERROR(IF(J357&lt;=0,"",IF(C358="Yes","",B358-COUNTIF($C$22:C358,"Yes"))),"")</f>
        <v/>
      </c>
      <c r="E358" s="73" t="str">
        <f t="shared" si="71"/>
        <v/>
      </c>
      <c r="F358" s="76" t="str">
        <f t="shared" si="79"/>
        <v/>
      </c>
      <c r="G358" s="76" t="str">
        <f t="shared" si="72"/>
        <v/>
      </c>
      <c r="H358" s="76" t="str">
        <f t="shared" si="80"/>
        <v/>
      </c>
      <c r="I358" s="76" t="str">
        <f t="shared" si="73"/>
        <v/>
      </c>
      <c r="J358" s="76" t="str">
        <f t="shared" si="81"/>
        <v/>
      </c>
      <c r="AG358" s="111" t="str">
        <f t="shared" si="82"/>
        <v/>
      </c>
      <c r="AH358" s="112" t="str">
        <f t="shared" si="74"/>
        <v/>
      </c>
      <c r="AI358" s="113" t="str">
        <f t="shared" si="75"/>
        <v/>
      </c>
      <c r="AJ358" s="113" t="str">
        <f t="shared" si="76"/>
        <v/>
      </c>
      <c r="AK358" s="113" t="str">
        <f t="shared" si="83"/>
        <v/>
      </c>
      <c r="AL358" s="113" t="str">
        <f t="shared" si="84"/>
        <v/>
      </c>
    </row>
    <row r="359" spans="2:38" ht="15.75" thickBot="1" x14ac:dyDescent="0.3">
      <c r="B359" s="72" t="str">
        <f t="shared" si="77"/>
        <v/>
      </c>
      <c r="C359" s="72" t="str">
        <f t="shared" si="78"/>
        <v/>
      </c>
      <c r="D359" s="72" t="str">
        <f>IFERROR(IF(J358&lt;=0,"",IF(C359="Yes","",B359-COUNTIF($C$22:C359,"Yes"))),"")</f>
        <v/>
      </c>
      <c r="E359" s="73" t="str">
        <f t="shared" si="71"/>
        <v/>
      </c>
      <c r="F359" s="76" t="str">
        <f t="shared" si="79"/>
        <v/>
      </c>
      <c r="G359" s="76" t="str">
        <f t="shared" si="72"/>
        <v/>
      </c>
      <c r="H359" s="76" t="str">
        <f t="shared" si="80"/>
        <v/>
      </c>
      <c r="I359" s="76" t="str">
        <f t="shared" si="73"/>
        <v/>
      </c>
      <c r="J359" s="76" t="str">
        <f t="shared" si="81"/>
        <v/>
      </c>
      <c r="AG359" s="111" t="str">
        <f t="shared" si="82"/>
        <v/>
      </c>
      <c r="AH359" s="112" t="str">
        <f t="shared" si="74"/>
        <v/>
      </c>
      <c r="AI359" s="113" t="str">
        <f t="shared" si="75"/>
        <v/>
      </c>
      <c r="AJ359" s="113" t="str">
        <f t="shared" si="76"/>
        <v/>
      </c>
      <c r="AK359" s="113" t="str">
        <f t="shared" si="83"/>
        <v/>
      </c>
      <c r="AL359" s="113" t="str">
        <f t="shared" si="84"/>
        <v/>
      </c>
    </row>
    <row r="360" spans="2:38" ht="15.75" thickBot="1" x14ac:dyDescent="0.3">
      <c r="B360" s="72" t="str">
        <f t="shared" si="77"/>
        <v/>
      </c>
      <c r="C360" s="72" t="str">
        <f t="shared" si="78"/>
        <v/>
      </c>
      <c r="D360" s="72" t="str">
        <f>IFERROR(IF(J359&lt;=0,"",IF(C360="Yes","",B360-COUNTIF($C$22:C360,"Yes"))),"")</f>
        <v/>
      </c>
      <c r="E360" s="73" t="str">
        <f t="shared" si="71"/>
        <v/>
      </c>
      <c r="F360" s="76" t="str">
        <f t="shared" si="79"/>
        <v/>
      </c>
      <c r="G360" s="76" t="str">
        <f t="shared" si="72"/>
        <v/>
      </c>
      <c r="H360" s="76" t="str">
        <f t="shared" si="80"/>
        <v/>
      </c>
      <c r="I360" s="76" t="str">
        <f t="shared" si="73"/>
        <v/>
      </c>
      <c r="J360" s="76" t="str">
        <f t="shared" si="81"/>
        <v/>
      </c>
      <c r="AG360" s="111" t="str">
        <f t="shared" si="82"/>
        <v/>
      </c>
      <c r="AH360" s="112" t="str">
        <f t="shared" si="74"/>
        <v/>
      </c>
      <c r="AI360" s="113" t="str">
        <f t="shared" si="75"/>
        <v/>
      </c>
      <c r="AJ360" s="113" t="str">
        <f t="shared" si="76"/>
        <v/>
      </c>
      <c r="AK360" s="113" t="str">
        <f t="shared" si="83"/>
        <v/>
      </c>
      <c r="AL360" s="113" t="str">
        <f t="shared" si="84"/>
        <v/>
      </c>
    </row>
    <row r="361" spans="2:38" ht="15.75" thickBot="1" x14ac:dyDescent="0.3">
      <c r="B361" s="72" t="str">
        <f t="shared" si="77"/>
        <v/>
      </c>
      <c r="C361" s="72" t="str">
        <f t="shared" si="78"/>
        <v/>
      </c>
      <c r="D361" s="72" t="str">
        <f>IFERROR(IF(J360&lt;=0,"",IF(C361="Yes","",B361-COUNTIF($C$22:C361,"Yes"))),"")</f>
        <v/>
      </c>
      <c r="E361" s="73" t="str">
        <f t="shared" si="71"/>
        <v/>
      </c>
      <c r="F361" s="76" t="str">
        <f t="shared" si="79"/>
        <v/>
      </c>
      <c r="G361" s="76" t="str">
        <f t="shared" si="72"/>
        <v/>
      </c>
      <c r="H361" s="76" t="str">
        <f t="shared" si="80"/>
        <v/>
      </c>
      <c r="I361" s="76" t="str">
        <f t="shared" si="73"/>
        <v/>
      </c>
      <c r="J361" s="76" t="str">
        <f t="shared" si="81"/>
        <v/>
      </c>
      <c r="AG361" s="111" t="str">
        <f t="shared" si="82"/>
        <v/>
      </c>
      <c r="AH361" s="112" t="str">
        <f t="shared" si="74"/>
        <v/>
      </c>
      <c r="AI361" s="113" t="str">
        <f t="shared" si="75"/>
        <v/>
      </c>
      <c r="AJ361" s="113" t="str">
        <f t="shared" si="76"/>
        <v/>
      </c>
      <c r="AK361" s="113" t="str">
        <f t="shared" si="83"/>
        <v/>
      </c>
      <c r="AL361" s="113" t="str">
        <f t="shared" si="84"/>
        <v/>
      </c>
    </row>
    <row r="362" spans="2:38" ht="15.75" thickBot="1" x14ac:dyDescent="0.3">
      <c r="B362" s="72" t="str">
        <f t="shared" si="77"/>
        <v/>
      </c>
      <c r="C362" s="72" t="str">
        <f t="shared" si="78"/>
        <v/>
      </c>
      <c r="D362" s="72" t="str">
        <f>IFERROR(IF(J361&lt;=0,"",IF(C362="Yes","",B362-COUNTIF($C$22:C362,"Yes"))),"")</f>
        <v/>
      </c>
      <c r="E362" s="73" t="str">
        <f t="shared" si="71"/>
        <v/>
      </c>
      <c r="F362" s="76" t="str">
        <f t="shared" si="79"/>
        <v/>
      </c>
      <c r="G362" s="76" t="str">
        <f t="shared" si="72"/>
        <v/>
      </c>
      <c r="H362" s="76" t="str">
        <f t="shared" si="80"/>
        <v/>
      </c>
      <c r="I362" s="76" t="str">
        <f t="shared" si="73"/>
        <v/>
      </c>
      <c r="J362" s="76" t="str">
        <f t="shared" si="81"/>
        <v/>
      </c>
      <c r="AG362" s="111" t="str">
        <f t="shared" si="82"/>
        <v/>
      </c>
      <c r="AH362" s="112" t="str">
        <f t="shared" si="74"/>
        <v/>
      </c>
      <c r="AI362" s="113" t="str">
        <f t="shared" si="75"/>
        <v/>
      </c>
      <c r="AJ362" s="113" t="str">
        <f t="shared" si="76"/>
        <v/>
      </c>
      <c r="AK362" s="113" t="str">
        <f t="shared" si="83"/>
        <v/>
      </c>
      <c r="AL362" s="113" t="str">
        <f t="shared" si="84"/>
        <v/>
      </c>
    </row>
    <row r="363" spans="2:38" ht="15.75" thickBot="1" x14ac:dyDescent="0.3">
      <c r="B363" s="72" t="str">
        <f t="shared" si="77"/>
        <v/>
      </c>
      <c r="C363" s="72" t="str">
        <f t="shared" si="78"/>
        <v/>
      </c>
      <c r="D363" s="72" t="str">
        <f>IFERROR(IF(J362&lt;=0,"",IF(C363="Yes","",B363-COUNTIF($C$22:C363,"Yes"))),"")</f>
        <v/>
      </c>
      <c r="E363" s="73" t="str">
        <f t="shared" si="71"/>
        <v/>
      </c>
      <c r="F363" s="76" t="str">
        <f t="shared" si="79"/>
        <v/>
      </c>
      <c r="G363" s="76" t="str">
        <f t="shared" si="72"/>
        <v/>
      </c>
      <c r="H363" s="76" t="str">
        <f t="shared" si="80"/>
        <v/>
      </c>
      <c r="I363" s="76" t="str">
        <f t="shared" si="73"/>
        <v/>
      </c>
      <c r="J363" s="76" t="str">
        <f t="shared" si="81"/>
        <v/>
      </c>
      <c r="AG363" s="111" t="str">
        <f t="shared" si="82"/>
        <v/>
      </c>
      <c r="AH363" s="112" t="str">
        <f t="shared" si="74"/>
        <v/>
      </c>
      <c r="AI363" s="113" t="str">
        <f t="shared" si="75"/>
        <v/>
      </c>
      <c r="AJ363" s="113" t="str">
        <f t="shared" si="76"/>
        <v/>
      </c>
      <c r="AK363" s="113" t="str">
        <f t="shared" si="83"/>
        <v/>
      </c>
      <c r="AL363" s="113" t="str">
        <f t="shared" si="84"/>
        <v/>
      </c>
    </row>
    <row r="364" spans="2:38" ht="15.75" thickBot="1" x14ac:dyDescent="0.3">
      <c r="B364" s="72" t="str">
        <f t="shared" si="77"/>
        <v/>
      </c>
      <c r="C364" s="72" t="str">
        <f t="shared" si="78"/>
        <v/>
      </c>
      <c r="D364" s="72" t="str">
        <f>IFERROR(IF(J363&lt;=0,"",IF(C364="Yes","",B364-COUNTIF($C$22:C364,"Yes"))),"")</f>
        <v/>
      </c>
      <c r="E364" s="73" t="str">
        <f t="shared" si="71"/>
        <v/>
      </c>
      <c r="F364" s="76" t="str">
        <f t="shared" si="79"/>
        <v/>
      </c>
      <c r="G364" s="76" t="str">
        <f t="shared" si="72"/>
        <v/>
      </c>
      <c r="H364" s="76" t="str">
        <f t="shared" si="80"/>
        <v/>
      </c>
      <c r="I364" s="76" t="str">
        <f t="shared" si="73"/>
        <v/>
      </c>
      <c r="J364" s="76" t="str">
        <f t="shared" si="81"/>
        <v/>
      </c>
      <c r="AG364" s="111" t="str">
        <f t="shared" si="82"/>
        <v/>
      </c>
      <c r="AH364" s="112" t="str">
        <f t="shared" si="74"/>
        <v/>
      </c>
      <c r="AI364" s="113" t="str">
        <f t="shared" si="75"/>
        <v/>
      </c>
      <c r="AJ364" s="113" t="str">
        <f t="shared" si="76"/>
        <v/>
      </c>
      <c r="AK364" s="113" t="str">
        <f t="shared" si="83"/>
        <v/>
      </c>
      <c r="AL364" s="113" t="str">
        <f t="shared" si="84"/>
        <v/>
      </c>
    </row>
    <row r="365" spans="2:38" ht="15.75" thickBot="1" x14ac:dyDescent="0.3">
      <c r="B365" s="72" t="str">
        <f t="shared" si="77"/>
        <v/>
      </c>
      <c r="C365" s="72" t="str">
        <f t="shared" si="78"/>
        <v/>
      </c>
      <c r="D365" s="72" t="str">
        <f>IFERROR(IF(J364&lt;=0,"",IF(C365="Yes","",B365-COUNTIF($C$22:C365,"Yes"))),"")</f>
        <v/>
      </c>
      <c r="E365" s="73" t="str">
        <f t="shared" si="71"/>
        <v/>
      </c>
      <c r="F365" s="76" t="str">
        <f t="shared" si="79"/>
        <v/>
      </c>
      <c r="G365" s="76" t="str">
        <f t="shared" si="72"/>
        <v/>
      </c>
      <c r="H365" s="76" t="str">
        <f t="shared" si="80"/>
        <v/>
      </c>
      <c r="I365" s="76" t="str">
        <f t="shared" si="73"/>
        <v/>
      </c>
      <c r="J365" s="76" t="str">
        <f t="shared" si="81"/>
        <v/>
      </c>
      <c r="AG365" s="111" t="str">
        <f t="shared" si="82"/>
        <v/>
      </c>
      <c r="AH365" s="112" t="str">
        <f t="shared" si="74"/>
        <v/>
      </c>
      <c r="AI365" s="113" t="str">
        <f t="shared" si="75"/>
        <v/>
      </c>
      <c r="AJ365" s="113" t="str">
        <f t="shared" si="76"/>
        <v/>
      </c>
      <c r="AK365" s="113" t="str">
        <f t="shared" si="83"/>
        <v/>
      </c>
      <c r="AL365" s="113" t="str">
        <f t="shared" si="84"/>
        <v/>
      </c>
    </row>
    <row r="366" spans="2:38" ht="15.75" thickBot="1" x14ac:dyDescent="0.3">
      <c r="B366" s="72" t="str">
        <f t="shared" si="77"/>
        <v/>
      </c>
      <c r="C366" s="72" t="str">
        <f t="shared" si="78"/>
        <v/>
      </c>
      <c r="D366" s="72" t="str">
        <f>IFERROR(IF(J365&lt;=0,"",IF(C366="Yes","",B366-COUNTIF($C$22:C366,"Yes"))),"")</f>
        <v/>
      </c>
      <c r="E366" s="73" t="str">
        <f t="shared" si="71"/>
        <v/>
      </c>
      <c r="F366" s="76" t="str">
        <f t="shared" si="79"/>
        <v/>
      </c>
      <c r="G366" s="76" t="str">
        <f t="shared" si="72"/>
        <v/>
      </c>
      <c r="H366" s="76" t="str">
        <f t="shared" si="80"/>
        <v/>
      </c>
      <c r="I366" s="76" t="str">
        <f t="shared" si="73"/>
        <v/>
      </c>
      <c r="J366" s="76" t="str">
        <f t="shared" si="81"/>
        <v/>
      </c>
      <c r="AG366" s="111" t="str">
        <f t="shared" si="82"/>
        <v/>
      </c>
      <c r="AH366" s="112" t="str">
        <f t="shared" si="74"/>
        <v/>
      </c>
      <c r="AI366" s="113" t="str">
        <f t="shared" si="75"/>
        <v/>
      </c>
      <c r="AJ366" s="113" t="str">
        <f t="shared" si="76"/>
        <v/>
      </c>
      <c r="AK366" s="113" t="str">
        <f t="shared" si="83"/>
        <v/>
      </c>
      <c r="AL366" s="113" t="str">
        <f t="shared" si="84"/>
        <v/>
      </c>
    </row>
    <row r="367" spans="2:38" ht="15.75" thickBot="1" x14ac:dyDescent="0.3">
      <c r="B367" s="72" t="str">
        <f t="shared" si="77"/>
        <v/>
      </c>
      <c r="C367" s="72" t="str">
        <f t="shared" si="78"/>
        <v/>
      </c>
      <c r="D367" s="72" t="str">
        <f>IFERROR(IF(J366&lt;=0,"",IF(C367="Yes","",B367-COUNTIF($C$22:C367,"Yes"))),"")</f>
        <v/>
      </c>
      <c r="E367" s="73" t="str">
        <f t="shared" si="71"/>
        <v/>
      </c>
      <c r="F367" s="76" t="str">
        <f t="shared" si="79"/>
        <v/>
      </c>
      <c r="G367" s="76" t="str">
        <f t="shared" si="72"/>
        <v/>
      </c>
      <c r="H367" s="76" t="str">
        <f t="shared" si="80"/>
        <v/>
      </c>
      <c r="I367" s="76" t="str">
        <f t="shared" si="73"/>
        <v/>
      </c>
      <c r="J367" s="76" t="str">
        <f t="shared" si="81"/>
        <v/>
      </c>
      <c r="AG367" s="111" t="str">
        <f t="shared" si="82"/>
        <v/>
      </c>
      <c r="AH367" s="112" t="str">
        <f t="shared" si="74"/>
        <v/>
      </c>
      <c r="AI367" s="113" t="str">
        <f t="shared" si="75"/>
        <v/>
      </c>
      <c r="AJ367" s="113" t="str">
        <f t="shared" si="76"/>
        <v/>
      </c>
      <c r="AK367" s="113" t="str">
        <f t="shared" si="83"/>
        <v/>
      </c>
      <c r="AL367" s="113" t="str">
        <f t="shared" si="84"/>
        <v/>
      </c>
    </row>
    <row r="368" spans="2:38" ht="15.75" thickBot="1" x14ac:dyDescent="0.3">
      <c r="B368" s="72" t="str">
        <f t="shared" si="77"/>
        <v/>
      </c>
      <c r="C368" s="72" t="str">
        <f t="shared" si="78"/>
        <v/>
      </c>
      <c r="D368" s="72" t="str">
        <f>IFERROR(IF(J367&lt;=0,"",IF(C368="Yes","",B368-COUNTIF($C$22:C368,"Yes"))),"")</f>
        <v/>
      </c>
      <c r="E368" s="73" t="str">
        <f t="shared" si="71"/>
        <v/>
      </c>
      <c r="F368" s="76" t="str">
        <f t="shared" si="79"/>
        <v/>
      </c>
      <c r="G368" s="76" t="str">
        <f t="shared" si="72"/>
        <v/>
      </c>
      <c r="H368" s="76" t="str">
        <f t="shared" si="80"/>
        <v/>
      </c>
      <c r="I368" s="76" t="str">
        <f t="shared" si="73"/>
        <v/>
      </c>
      <c r="J368" s="76" t="str">
        <f t="shared" si="81"/>
        <v/>
      </c>
      <c r="AG368" s="111" t="str">
        <f t="shared" si="82"/>
        <v/>
      </c>
      <c r="AH368" s="112" t="str">
        <f t="shared" si="74"/>
        <v/>
      </c>
      <c r="AI368" s="113" t="str">
        <f t="shared" si="75"/>
        <v/>
      </c>
      <c r="AJ368" s="113" t="str">
        <f t="shared" si="76"/>
        <v/>
      </c>
      <c r="AK368" s="113" t="str">
        <f t="shared" si="83"/>
        <v/>
      </c>
      <c r="AL368" s="113" t="str">
        <f t="shared" si="84"/>
        <v/>
      </c>
    </row>
    <row r="369" spans="2:38" ht="15.75" thickBot="1" x14ac:dyDescent="0.3">
      <c r="B369" s="72" t="str">
        <f t="shared" si="77"/>
        <v/>
      </c>
      <c r="C369" s="72" t="str">
        <f t="shared" si="78"/>
        <v/>
      </c>
      <c r="D369" s="72" t="str">
        <f>IFERROR(IF(J368&lt;=0,"",IF(C369="Yes","",B369-COUNTIF($C$22:C369,"Yes"))),"")</f>
        <v/>
      </c>
      <c r="E369" s="73" t="str">
        <f t="shared" si="71"/>
        <v/>
      </c>
      <c r="F369" s="76" t="str">
        <f t="shared" si="79"/>
        <v/>
      </c>
      <c r="G369" s="76" t="str">
        <f t="shared" si="72"/>
        <v/>
      </c>
      <c r="H369" s="76" t="str">
        <f t="shared" si="80"/>
        <v/>
      </c>
      <c r="I369" s="76" t="str">
        <f t="shared" si="73"/>
        <v/>
      </c>
      <c r="J369" s="76" t="str">
        <f t="shared" si="81"/>
        <v/>
      </c>
      <c r="AG369" s="111" t="str">
        <f t="shared" si="82"/>
        <v/>
      </c>
      <c r="AH369" s="112" t="str">
        <f t="shared" si="74"/>
        <v/>
      </c>
      <c r="AI369" s="113" t="str">
        <f t="shared" si="75"/>
        <v/>
      </c>
      <c r="AJ369" s="113" t="str">
        <f t="shared" si="76"/>
        <v/>
      </c>
      <c r="AK369" s="113" t="str">
        <f t="shared" si="83"/>
        <v/>
      </c>
      <c r="AL369" s="113" t="str">
        <f t="shared" si="84"/>
        <v/>
      </c>
    </row>
    <row r="370" spans="2:38" ht="15.75" thickBot="1" x14ac:dyDescent="0.3">
      <c r="B370" s="72" t="str">
        <f t="shared" si="77"/>
        <v/>
      </c>
      <c r="C370" s="72" t="str">
        <f t="shared" si="78"/>
        <v/>
      </c>
      <c r="D370" s="72" t="str">
        <f>IFERROR(IF(J369&lt;=0,"",IF(C370="Yes","",B370-COUNTIF($C$22:C370,"Yes"))),"")</f>
        <v/>
      </c>
      <c r="E370" s="73" t="str">
        <f t="shared" si="71"/>
        <v/>
      </c>
      <c r="F370" s="76" t="str">
        <f t="shared" si="79"/>
        <v/>
      </c>
      <c r="G370" s="76" t="str">
        <f t="shared" si="72"/>
        <v/>
      </c>
      <c r="H370" s="76" t="str">
        <f t="shared" si="80"/>
        <v/>
      </c>
      <c r="I370" s="76" t="str">
        <f t="shared" si="73"/>
        <v/>
      </c>
      <c r="J370" s="76" t="str">
        <f t="shared" si="81"/>
        <v/>
      </c>
      <c r="AG370" s="111" t="str">
        <f t="shared" si="82"/>
        <v/>
      </c>
      <c r="AH370" s="112" t="str">
        <f t="shared" si="74"/>
        <v/>
      </c>
      <c r="AI370" s="113" t="str">
        <f t="shared" si="75"/>
        <v/>
      </c>
      <c r="AJ370" s="113" t="str">
        <f t="shared" si="76"/>
        <v/>
      </c>
      <c r="AK370" s="113" t="str">
        <f t="shared" si="83"/>
        <v/>
      </c>
      <c r="AL370" s="113" t="str">
        <f t="shared" si="84"/>
        <v/>
      </c>
    </row>
    <row r="371" spans="2:38" ht="15.75" thickBot="1" x14ac:dyDescent="0.3">
      <c r="B371" s="72" t="str">
        <f t="shared" si="77"/>
        <v/>
      </c>
      <c r="C371" s="72" t="str">
        <f t="shared" si="78"/>
        <v/>
      </c>
      <c r="D371" s="72" t="str">
        <f>IFERROR(IF(J370&lt;=0,"",IF(C371="Yes","",B371-COUNTIF($C$22:C371,"Yes"))),"")</f>
        <v/>
      </c>
      <c r="E371" s="73" t="str">
        <f t="shared" si="71"/>
        <v/>
      </c>
      <c r="F371" s="76" t="str">
        <f t="shared" si="79"/>
        <v/>
      </c>
      <c r="G371" s="76" t="str">
        <f t="shared" si="72"/>
        <v/>
      </c>
      <c r="H371" s="76" t="str">
        <f t="shared" si="80"/>
        <v/>
      </c>
      <c r="I371" s="76" t="str">
        <f t="shared" si="73"/>
        <v/>
      </c>
      <c r="J371" s="76" t="str">
        <f t="shared" si="81"/>
        <v/>
      </c>
      <c r="AG371" s="111" t="str">
        <f t="shared" si="82"/>
        <v/>
      </c>
      <c r="AH371" s="112" t="str">
        <f t="shared" si="74"/>
        <v/>
      </c>
      <c r="AI371" s="113" t="str">
        <f t="shared" si="75"/>
        <v/>
      </c>
      <c r="AJ371" s="113" t="str">
        <f t="shared" si="76"/>
        <v/>
      </c>
      <c r="AK371" s="113" t="str">
        <f t="shared" si="83"/>
        <v/>
      </c>
      <c r="AL371" s="113" t="str">
        <f t="shared" si="84"/>
        <v/>
      </c>
    </row>
    <row r="372" spans="2:38" ht="15.75" thickBot="1" x14ac:dyDescent="0.3">
      <c r="B372" s="72" t="str">
        <f t="shared" si="77"/>
        <v/>
      </c>
      <c r="C372" s="72" t="str">
        <f t="shared" si="78"/>
        <v/>
      </c>
      <c r="D372" s="72" t="str">
        <f>IFERROR(IF(J371&lt;=0,"",IF(C372="Yes","",B372-COUNTIF($C$22:C372,"Yes"))),"")</f>
        <v/>
      </c>
      <c r="E372" s="73" t="str">
        <f t="shared" si="71"/>
        <v/>
      </c>
      <c r="F372" s="76" t="str">
        <f t="shared" si="79"/>
        <v/>
      </c>
      <c r="G372" s="76" t="str">
        <f t="shared" si="72"/>
        <v/>
      </c>
      <c r="H372" s="76" t="str">
        <f t="shared" si="80"/>
        <v/>
      </c>
      <c r="I372" s="76" t="str">
        <f t="shared" si="73"/>
        <v/>
      </c>
      <c r="J372" s="76" t="str">
        <f t="shared" si="81"/>
        <v/>
      </c>
      <c r="AG372" s="111" t="str">
        <f t="shared" si="82"/>
        <v/>
      </c>
      <c r="AH372" s="112" t="str">
        <f t="shared" si="74"/>
        <v/>
      </c>
      <c r="AI372" s="113" t="str">
        <f t="shared" si="75"/>
        <v/>
      </c>
      <c r="AJ372" s="113" t="str">
        <f t="shared" si="76"/>
        <v/>
      </c>
      <c r="AK372" s="113" t="str">
        <f t="shared" si="83"/>
        <v/>
      </c>
      <c r="AL372" s="113" t="str">
        <f t="shared" si="84"/>
        <v/>
      </c>
    </row>
    <row r="373" spans="2:38" ht="15.75" thickBot="1" x14ac:dyDescent="0.3">
      <c r="B373" s="72" t="str">
        <f t="shared" si="77"/>
        <v/>
      </c>
      <c r="C373" s="72" t="str">
        <f t="shared" si="78"/>
        <v/>
      </c>
      <c r="D373" s="72" t="str">
        <f>IFERROR(IF(J372&lt;=0,"",IF(C373="Yes","",B373-COUNTIF($C$22:C373,"Yes"))),"")</f>
        <v/>
      </c>
      <c r="E373" s="73" t="str">
        <f t="shared" si="71"/>
        <v/>
      </c>
      <c r="F373" s="76" t="str">
        <f t="shared" si="79"/>
        <v/>
      </c>
      <c r="G373" s="76" t="str">
        <f t="shared" si="72"/>
        <v/>
      </c>
      <c r="H373" s="76" t="str">
        <f t="shared" si="80"/>
        <v/>
      </c>
      <c r="I373" s="76" t="str">
        <f t="shared" si="73"/>
        <v/>
      </c>
      <c r="J373" s="76" t="str">
        <f t="shared" si="81"/>
        <v/>
      </c>
      <c r="AG373" s="111" t="str">
        <f t="shared" si="82"/>
        <v/>
      </c>
      <c r="AH373" s="112" t="str">
        <f t="shared" si="74"/>
        <v/>
      </c>
      <c r="AI373" s="113" t="str">
        <f t="shared" si="75"/>
        <v/>
      </c>
      <c r="AJ373" s="113" t="str">
        <f t="shared" si="76"/>
        <v/>
      </c>
      <c r="AK373" s="113" t="str">
        <f t="shared" si="83"/>
        <v/>
      </c>
      <c r="AL373" s="113" t="str">
        <f t="shared" si="84"/>
        <v/>
      </c>
    </row>
    <row r="374" spans="2:38" ht="15.75" thickBot="1" x14ac:dyDescent="0.3">
      <c r="B374" s="72" t="str">
        <f t="shared" si="77"/>
        <v/>
      </c>
      <c r="C374" s="72" t="str">
        <f t="shared" si="78"/>
        <v/>
      </c>
      <c r="D374" s="72" t="str">
        <f>IFERROR(IF(J373&lt;=0,"",IF(C374="Yes","",B374-COUNTIF($C$22:C374,"Yes"))),"")</f>
        <v/>
      </c>
      <c r="E374" s="73" t="str">
        <f t="shared" si="71"/>
        <v/>
      </c>
      <c r="F374" s="76" t="str">
        <f t="shared" si="79"/>
        <v/>
      </c>
      <c r="G374" s="76" t="str">
        <f t="shared" si="72"/>
        <v/>
      </c>
      <c r="H374" s="76" t="str">
        <f t="shared" si="80"/>
        <v/>
      </c>
      <c r="I374" s="76" t="str">
        <f t="shared" si="73"/>
        <v/>
      </c>
      <c r="J374" s="76" t="str">
        <f t="shared" si="81"/>
        <v/>
      </c>
      <c r="AG374" s="111" t="str">
        <f t="shared" si="82"/>
        <v/>
      </c>
      <c r="AH374" s="112" t="str">
        <f t="shared" si="74"/>
        <v/>
      </c>
      <c r="AI374" s="113" t="str">
        <f t="shared" si="75"/>
        <v/>
      </c>
      <c r="AJ374" s="113" t="str">
        <f t="shared" si="76"/>
        <v/>
      </c>
      <c r="AK374" s="113" t="str">
        <f t="shared" si="83"/>
        <v/>
      </c>
      <c r="AL374" s="113" t="str">
        <f t="shared" si="84"/>
        <v/>
      </c>
    </row>
    <row r="375" spans="2:38" ht="15.75" thickBot="1" x14ac:dyDescent="0.3">
      <c r="B375" s="72" t="str">
        <f t="shared" si="77"/>
        <v/>
      </c>
      <c r="C375" s="72" t="str">
        <f t="shared" si="78"/>
        <v/>
      </c>
      <c r="D375" s="72" t="str">
        <f>IFERROR(IF(J374&lt;=0,"",IF(C375="Yes","",B375-COUNTIF($C$22:C375,"Yes"))),"")</f>
        <v/>
      </c>
      <c r="E375" s="73" t="str">
        <f t="shared" si="71"/>
        <v/>
      </c>
      <c r="F375" s="76" t="str">
        <f t="shared" si="79"/>
        <v/>
      </c>
      <c r="G375" s="76" t="str">
        <f t="shared" si="72"/>
        <v/>
      </c>
      <c r="H375" s="76" t="str">
        <f t="shared" si="80"/>
        <v/>
      </c>
      <c r="I375" s="76" t="str">
        <f t="shared" si="73"/>
        <v/>
      </c>
      <c r="J375" s="76" t="str">
        <f t="shared" si="81"/>
        <v/>
      </c>
      <c r="AG375" s="111" t="str">
        <f t="shared" si="82"/>
        <v/>
      </c>
      <c r="AH375" s="112" t="str">
        <f t="shared" si="74"/>
        <v/>
      </c>
      <c r="AI375" s="113" t="str">
        <f t="shared" si="75"/>
        <v/>
      </c>
      <c r="AJ375" s="113" t="str">
        <f t="shared" si="76"/>
        <v/>
      </c>
      <c r="AK375" s="113" t="str">
        <f t="shared" si="83"/>
        <v/>
      </c>
      <c r="AL375" s="113" t="str">
        <f t="shared" si="84"/>
        <v/>
      </c>
    </row>
    <row r="376" spans="2:38" ht="15.75" thickBot="1" x14ac:dyDescent="0.3">
      <c r="B376" s="72" t="str">
        <f t="shared" si="77"/>
        <v/>
      </c>
      <c r="C376" s="72" t="str">
        <f t="shared" si="78"/>
        <v/>
      </c>
      <c r="D376" s="72" t="str">
        <f>IFERROR(IF(J375&lt;=0,"",IF(C376="Yes","",B376-COUNTIF($C$22:C376,"Yes"))),"")</f>
        <v/>
      </c>
      <c r="E376" s="73" t="str">
        <f t="shared" si="71"/>
        <v/>
      </c>
      <c r="F376" s="76" t="str">
        <f t="shared" si="79"/>
        <v/>
      </c>
      <c r="G376" s="76" t="str">
        <f t="shared" si="72"/>
        <v/>
      </c>
      <c r="H376" s="76" t="str">
        <f t="shared" si="80"/>
        <v/>
      </c>
      <c r="I376" s="76" t="str">
        <f t="shared" si="73"/>
        <v/>
      </c>
      <c r="J376" s="76" t="str">
        <f t="shared" si="81"/>
        <v/>
      </c>
      <c r="AG376" s="111" t="str">
        <f t="shared" si="82"/>
        <v/>
      </c>
      <c r="AH376" s="112" t="str">
        <f t="shared" si="74"/>
        <v/>
      </c>
      <c r="AI376" s="113" t="str">
        <f t="shared" si="75"/>
        <v/>
      </c>
      <c r="AJ376" s="113" t="str">
        <f t="shared" si="76"/>
        <v/>
      </c>
      <c r="AK376" s="113" t="str">
        <f t="shared" si="83"/>
        <v/>
      </c>
      <c r="AL376" s="113" t="str">
        <f t="shared" si="84"/>
        <v/>
      </c>
    </row>
    <row r="377" spans="2:38" ht="15.75" thickBot="1" x14ac:dyDescent="0.3">
      <c r="B377" s="72" t="str">
        <f t="shared" si="77"/>
        <v/>
      </c>
      <c r="C377" s="72" t="str">
        <f t="shared" si="78"/>
        <v/>
      </c>
      <c r="D377" s="72" t="str">
        <f>IFERROR(IF(J376&lt;=0,"",IF(C377="Yes","",B377-COUNTIF($C$22:C377,"Yes"))),"")</f>
        <v/>
      </c>
      <c r="E377" s="73" t="str">
        <f t="shared" si="71"/>
        <v/>
      </c>
      <c r="F377" s="76" t="str">
        <f t="shared" si="79"/>
        <v/>
      </c>
      <c r="G377" s="76" t="str">
        <f t="shared" si="72"/>
        <v/>
      </c>
      <c r="H377" s="76" t="str">
        <f t="shared" si="80"/>
        <v/>
      </c>
      <c r="I377" s="76" t="str">
        <f t="shared" si="73"/>
        <v/>
      </c>
      <c r="J377" s="76" t="str">
        <f t="shared" si="81"/>
        <v/>
      </c>
      <c r="AG377" s="111" t="str">
        <f t="shared" si="82"/>
        <v/>
      </c>
      <c r="AH377" s="112" t="str">
        <f t="shared" si="74"/>
        <v/>
      </c>
      <c r="AI377" s="113" t="str">
        <f t="shared" si="75"/>
        <v/>
      </c>
      <c r="AJ377" s="113" t="str">
        <f t="shared" si="76"/>
        <v/>
      </c>
      <c r="AK377" s="113" t="str">
        <f t="shared" si="83"/>
        <v/>
      </c>
      <c r="AL377" s="113" t="str">
        <f t="shared" si="84"/>
        <v/>
      </c>
    </row>
    <row r="378" spans="2:38" ht="15.75" thickBot="1" x14ac:dyDescent="0.3">
      <c r="B378" s="72" t="str">
        <f t="shared" si="77"/>
        <v/>
      </c>
      <c r="C378" s="72" t="str">
        <f t="shared" si="78"/>
        <v/>
      </c>
      <c r="D378" s="72" t="str">
        <f>IFERROR(IF(J377&lt;=0,"",IF(C378="Yes","",B378-COUNTIF($C$22:C378,"Yes"))),"")</f>
        <v/>
      </c>
      <c r="E378" s="73" t="str">
        <f t="shared" si="71"/>
        <v/>
      </c>
      <c r="F378" s="76" t="str">
        <f t="shared" si="79"/>
        <v/>
      </c>
      <c r="G378" s="76" t="str">
        <f t="shared" si="72"/>
        <v/>
      </c>
      <c r="H378" s="76" t="str">
        <f t="shared" si="80"/>
        <v/>
      </c>
      <c r="I378" s="76" t="str">
        <f t="shared" si="73"/>
        <v/>
      </c>
      <c r="J378" s="76" t="str">
        <f t="shared" si="81"/>
        <v/>
      </c>
      <c r="AG378" s="111" t="str">
        <f t="shared" si="82"/>
        <v/>
      </c>
      <c r="AH378" s="112" t="str">
        <f t="shared" si="74"/>
        <v/>
      </c>
      <c r="AI378" s="113" t="str">
        <f t="shared" si="75"/>
        <v/>
      </c>
      <c r="AJ378" s="113" t="str">
        <f t="shared" si="76"/>
        <v/>
      </c>
      <c r="AK378" s="113" t="str">
        <f t="shared" si="83"/>
        <v/>
      </c>
      <c r="AL378" s="113" t="str">
        <f t="shared" si="84"/>
        <v/>
      </c>
    </row>
    <row r="379" spans="2:38" ht="15.75" thickBot="1" x14ac:dyDescent="0.3">
      <c r="B379" s="72" t="str">
        <f t="shared" si="77"/>
        <v/>
      </c>
      <c r="C379" s="72" t="str">
        <f t="shared" si="78"/>
        <v/>
      </c>
      <c r="D379" s="72" t="str">
        <f>IFERROR(IF(J378&lt;=0,"",IF(C379="Yes","",B379-COUNTIF($C$22:C379,"Yes"))),"")</f>
        <v/>
      </c>
      <c r="E379" s="73" t="str">
        <f t="shared" si="71"/>
        <v/>
      </c>
      <c r="F379" s="76" t="str">
        <f t="shared" si="79"/>
        <v/>
      </c>
      <c r="G379" s="76" t="str">
        <f t="shared" si="72"/>
        <v/>
      </c>
      <c r="H379" s="76" t="str">
        <f t="shared" si="80"/>
        <v/>
      </c>
      <c r="I379" s="76" t="str">
        <f t="shared" si="73"/>
        <v/>
      </c>
      <c r="J379" s="76" t="str">
        <f t="shared" si="81"/>
        <v/>
      </c>
      <c r="AG379" s="111" t="str">
        <f t="shared" si="82"/>
        <v/>
      </c>
      <c r="AH379" s="112" t="str">
        <f t="shared" si="74"/>
        <v/>
      </c>
      <c r="AI379" s="113" t="str">
        <f t="shared" si="75"/>
        <v/>
      </c>
      <c r="AJ379" s="113" t="str">
        <f t="shared" si="76"/>
        <v/>
      </c>
      <c r="AK379" s="113" t="str">
        <f t="shared" si="83"/>
        <v/>
      </c>
      <c r="AL379" s="113" t="str">
        <f t="shared" si="84"/>
        <v/>
      </c>
    </row>
    <row r="380" spans="2:38" ht="15.75" thickBot="1" x14ac:dyDescent="0.3">
      <c r="B380" s="72" t="str">
        <f t="shared" si="77"/>
        <v/>
      </c>
      <c r="C380" s="72" t="str">
        <f t="shared" si="78"/>
        <v/>
      </c>
      <c r="D380" s="72" t="str">
        <f>IFERROR(IF(J379&lt;=0,"",IF(C380="Yes","",B380-COUNTIF($C$22:C380,"Yes"))),"")</f>
        <v/>
      </c>
      <c r="E380" s="73" t="str">
        <f t="shared" si="71"/>
        <v/>
      </c>
      <c r="F380" s="76" t="str">
        <f t="shared" si="79"/>
        <v/>
      </c>
      <c r="G380" s="76" t="str">
        <f t="shared" si="72"/>
        <v/>
      </c>
      <c r="H380" s="76" t="str">
        <f t="shared" si="80"/>
        <v/>
      </c>
      <c r="I380" s="76" t="str">
        <f t="shared" si="73"/>
        <v/>
      </c>
      <c r="J380" s="76" t="str">
        <f t="shared" si="81"/>
        <v/>
      </c>
      <c r="AG380" s="111" t="str">
        <f t="shared" si="82"/>
        <v/>
      </c>
      <c r="AH380" s="112" t="str">
        <f t="shared" si="74"/>
        <v/>
      </c>
      <c r="AI380" s="113" t="str">
        <f t="shared" si="75"/>
        <v/>
      </c>
      <c r="AJ380" s="113" t="str">
        <f t="shared" si="76"/>
        <v/>
      </c>
      <c r="AK380" s="113" t="str">
        <f t="shared" si="83"/>
        <v/>
      </c>
      <c r="AL380" s="113" t="str">
        <f t="shared" si="84"/>
        <v/>
      </c>
    </row>
    <row r="381" spans="2:38" ht="15.75" thickBot="1" x14ac:dyDescent="0.3">
      <c r="B381" s="72" t="str">
        <f t="shared" si="77"/>
        <v/>
      </c>
      <c r="C381" s="72" t="str">
        <f t="shared" si="78"/>
        <v/>
      </c>
      <c r="D381" s="72" t="str">
        <f>IFERROR(IF(J380&lt;=0,"",IF(C381="Yes","",B381-COUNTIF($C$22:C381,"Yes"))),"")</f>
        <v/>
      </c>
      <c r="E381" s="73" t="str">
        <f t="shared" si="71"/>
        <v/>
      </c>
      <c r="F381" s="76" t="str">
        <f t="shared" si="79"/>
        <v/>
      </c>
      <c r="G381" s="76" t="str">
        <f t="shared" si="72"/>
        <v/>
      </c>
      <c r="H381" s="76" t="str">
        <f t="shared" si="80"/>
        <v/>
      </c>
      <c r="I381" s="76" t="str">
        <f t="shared" si="73"/>
        <v/>
      </c>
      <c r="J381" s="76" t="str">
        <f t="shared" si="81"/>
        <v/>
      </c>
      <c r="AG381" s="111" t="str">
        <f t="shared" si="82"/>
        <v/>
      </c>
      <c r="AH381" s="112" t="str">
        <f t="shared" si="74"/>
        <v/>
      </c>
      <c r="AI381" s="113" t="str">
        <f t="shared" si="75"/>
        <v/>
      </c>
      <c r="AJ381" s="113" t="str">
        <f t="shared" si="76"/>
        <v/>
      </c>
      <c r="AK381" s="113" t="str">
        <f t="shared" si="83"/>
        <v/>
      </c>
      <c r="AL381" s="113" t="str">
        <f t="shared" si="84"/>
        <v/>
      </c>
    </row>
    <row r="382" spans="2:38" ht="15.75" thickBot="1" x14ac:dyDescent="0.3">
      <c r="B382" s="72" t="str">
        <f t="shared" si="77"/>
        <v/>
      </c>
      <c r="C382" s="72" t="str">
        <f t="shared" si="78"/>
        <v/>
      </c>
      <c r="D382" s="72" t="str">
        <f>IFERROR(IF(J381&lt;=0,"",IF(C382="Yes","",B382-COUNTIF($C$22:C382,"Yes"))),"")</f>
        <v/>
      </c>
      <c r="E382" s="73" t="str">
        <f t="shared" si="71"/>
        <v/>
      </c>
      <c r="F382" s="76" t="str">
        <f t="shared" si="79"/>
        <v/>
      </c>
      <c r="G382" s="76" t="str">
        <f t="shared" si="72"/>
        <v/>
      </c>
      <c r="H382" s="76" t="str">
        <f t="shared" si="80"/>
        <v/>
      </c>
      <c r="I382" s="76" t="str">
        <f t="shared" si="73"/>
        <v/>
      </c>
      <c r="J382" s="76" t="str">
        <f t="shared" si="81"/>
        <v/>
      </c>
      <c r="AG382" s="111" t="str">
        <f t="shared" si="82"/>
        <v/>
      </c>
      <c r="AH382" s="112" t="str">
        <f t="shared" si="74"/>
        <v/>
      </c>
      <c r="AI382" s="113" t="str">
        <f t="shared" si="75"/>
        <v/>
      </c>
      <c r="AJ382" s="113" t="str">
        <f t="shared" si="76"/>
        <v/>
      </c>
      <c r="AK382" s="113" t="str">
        <f t="shared" si="83"/>
        <v/>
      </c>
      <c r="AL382" s="113" t="str">
        <f t="shared" si="84"/>
        <v/>
      </c>
    </row>
    <row r="383" spans="2:38" ht="15.75" thickBot="1" x14ac:dyDescent="0.3">
      <c r="B383" s="72" t="str">
        <f t="shared" si="77"/>
        <v/>
      </c>
      <c r="C383" s="72" t="str">
        <f t="shared" si="78"/>
        <v/>
      </c>
      <c r="D383" s="72" t="str">
        <f>IFERROR(IF(J382&lt;=0,"",IF(C383="Yes","",B383-COUNTIF($C$22:C383,"Yes"))),"")</f>
        <v/>
      </c>
      <c r="E383" s="73" t="str">
        <f t="shared" si="71"/>
        <v/>
      </c>
      <c r="F383" s="76" t="str">
        <f t="shared" si="79"/>
        <v/>
      </c>
      <c r="G383" s="76" t="str">
        <f t="shared" si="72"/>
        <v/>
      </c>
      <c r="H383" s="76" t="str">
        <f t="shared" si="80"/>
        <v/>
      </c>
      <c r="I383" s="76" t="str">
        <f t="shared" si="73"/>
        <v/>
      </c>
      <c r="J383" s="76" t="str">
        <f t="shared" si="81"/>
        <v/>
      </c>
      <c r="AG383" s="111" t="str">
        <f t="shared" si="82"/>
        <v/>
      </c>
      <c r="AH383" s="112" t="str">
        <f t="shared" si="74"/>
        <v/>
      </c>
      <c r="AI383" s="113" t="str">
        <f t="shared" si="75"/>
        <v/>
      </c>
      <c r="AJ383" s="113" t="str">
        <f t="shared" si="76"/>
        <v/>
      </c>
      <c r="AK383" s="113" t="str">
        <f t="shared" si="83"/>
        <v/>
      </c>
      <c r="AL383" s="113" t="str">
        <f t="shared" si="84"/>
        <v/>
      </c>
    </row>
    <row r="384" spans="2:38" ht="15.75" thickBot="1" x14ac:dyDescent="0.3">
      <c r="B384" s="72" t="str">
        <f t="shared" si="77"/>
        <v/>
      </c>
      <c r="C384" s="72" t="str">
        <f t="shared" si="78"/>
        <v/>
      </c>
      <c r="D384" s="72" t="str">
        <f>IFERROR(IF(J383&lt;=0,"",IF(C384="Yes","",B384-COUNTIF($C$22:C384,"Yes"))),"")</f>
        <v/>
      </c>
      <c r="E384" s="73" t="str">
        <f t="shared" si="71"/>
        <v/>
      </c>
      <c r="F384" s="76" t="str">
        <f t="shared" si="79"/>
        <v/>
      </c>
      <c r="G384" s="76" t="str">
        <f t="shared" si="72"/>
        <v/>
      </c>
      <c r="H384" s="76" t="str">
        <f t="shared" si="80"/>
        <v/>
      </c>
      <c r="I384" s="76" t="str">
        <f t="shared" si="73"/>
        <v/>
      </c>
      <c r="J384" s="76" t="str">
        <f t="shared" si="81"/>
        <v/>
      </c>
      <c r="AG384" s="111" t="str">
        <f t="shared" si="82"/>
        <v/>
      </c>
      <c r="AH384" s="112" t="str">
        <f t="shared" si="74"/>
        <v/>
      </c>
      <c r="AI384" s="113" t="str">
        <f t="shared" si="75"/>
        <v/>
      </c>
      <c r="AJ384" s="113" t="str">
        <f t="shared" si="76"/>
        <v/>
      </c>
      <c r="AK384" s="113" t="str">
        <f t="shared" si="83"/>
        <v/>
      </c>
      <c r="AL384" s="113" t="str">
        <f t="shared" si="84"/>
        <v/>
      </c>
    </row>
    <row r="385" spans="2:38" ht="15.75" thickBot="1" x14ac:dyDescent="0.3">
      <c r="B385" s="72" t="str">
        <f t="shared" si="77"/>
        <v/>
      </c>
      <c r="C385" s="72" t="str">
        <f t="shared" si="78"/>
        <v/>
      </c>
      <c r="D385" s="72" t="str">
        <f>IFERROR(IF(J384&lt;=0,"",IF(C385="Yes","",B385-COUNTIF($C$22:C385,"Yes"))),"")</f>
        <v/>
      </c>
      <c r="E385" s="73" t="str">
        <f t="shared" si="71"/>
        <v/>
      </c>
      <c r="F385" s="76" t="str">
        <f t="shared" si="79"/>
        <v/>
      </c>
      <c r="G385" s="76" t="str">
        <f t="shared" si="72"/>
        <v/>
      </c>
      <c r="H385" s="76" t="str">
        <f t="shared" si="80"/>
        <v/>
      </c>
      <c r="I385" s="76" t="str">
        <f t="shared" si="73"/>
        <v/>
      </c>
      <c r="J385" s="76" t="str">
        <f t="shared" si="81"/>
        <v/>
      </c>
      <c r="AG385" s="111" t="str">
        <f t="shared" si="82"/>
        <v/>
      </c>
      <c r="AH385" s="112" t="str">
        <f t="shared" si="74"/>
        <v/>
      </c>
      <c r="AI385" s="113" t="str">
        <f t="shared" si="75"/>
        <v/>
      </c>
      <c r="AJ385" s="113" t="str">
        <f t="shared" si="76"/>
        <v/>
      </c>
      <c r="AK385" s="113" t="str">
        <f t="shared" si="83"/>
        <v/>
      </c>
      <c r="AL385" s="113" t="str">
        <f t="shared" si="84"/>
        <v/>
      </c>
    </row>
    <row r="386" spans="2:38" ht="15.75" thickBot="1" x14ac:dyDescent="0.3">
      <c r="B386" s="72" t="str">
        <f t="shared" si="77"/>
        <v/>
      </c>
      <c r="C386" s="72" t="str">
        <f t="shared" si="78"/>
        <v/>
      </c>
      <c r="D386" s="72" t="str">
        <f>IFERROR(IF(J385&lt;=0,"",IF(C386="Yes","",B386-COUNTIF($C$22:C386,"Yes"))),"")</f>
        <v/>
      </c>
      <c r="E386" s="73" t="str">
        <f t="shared" si="71"/>
        <v/>
      </c>
      <c r="F386" s="76" t="str">
        <f t="shared" si="79"/>
        <v/>
      </c>
      <c r="G386" s="76" t="str">
        <f t="shared" si="72"/>
        <v/>
      </c>
      <c r="H386" s="76" t="str">
        <f t="shared" si="80"/>
        <v/>
      </c>
      <c r="I386" s="76" t="str">
        <f t="shared" si="73"/>
        <v/>
      </c>
      <c r="J386" s="76" t="str">
        <f t="shared" si="81"/>
        <v/>
      </c>
      <c r="AG386" s="111" t="str">
        <f t="shared" si="82"/>
        <v/>
      </c>
      <c r="AH386" s="112" t="str">
        <f t="shared" si="74"/>
        <v/>
      </c>
      <c r="AI386" s="113" t="str">
        <f t="shared" si="75"/>
        <v/>
      </c>
      <c r="AJ386" s="113" t="str">
        <f t="shared" si="76"/>
        <v/>
      </c>
      <c r="AK386" s="113" t="str">
        <f t="shared" si="83"/>
        <v/>
      </c>
      <c r="AL386" s="113" t="str">
        <f t="shared" si="84"/>
        <v/>
      </c>
    </row>
    <row r="387" spans="2:38" ht="15.75" thickBot="1" x14ac:dyDescent="0.3">
      <c r="B387" s="72" t="str">
        <f t="shared" si="77"/>
        <v/>
      </c>
      <c r="C387" s="72" t="str">
        <f t="shared" si="78"/>
        <v/>
      </c>
      <c r="D387" s="72" t="str">
        <f>IFERROR(IF(J386&lt;=0,"",IF(C387="Yes","",B387-COUNTIF($C$22:C387,"Yes"))),"")</f>
        <v/>
      </c>
      <c r="E387" s="73" t="str">
        <f t="shared" si="71"/>
        <v/>
      </c>
      <c r="F387" s="76" t="str">
        <f t="shared" si="79"/>
        <v/>
      </c>
      <c r="G387" s="76" t="str">
        <f t="shared" si="72"/>
        <v/>
      </c>
      <c r="H387" s="76" t="str">
        <f t="shared" si="80"/>
        <v/>
      </c>
      <c r="I387" s="76" t="str">
        <f t="shared" si="73"/>
        <v/>
      </c>
      <c r="J387" s="76" t="str">
        <f t="shared" si="81"/>
        <v/>
      </c>
      <c r="AG387" s="111" t="str">
        <f t="shared" si="82"/>
        <v/>
      </c>
      <c r="AH387" s="112" t="str">
        <f t="shared" si="74"/>
        <v/>
      </c>
      <c r="AI387" s="113" t="str">
        <f t="shared" si="75"/>
        <v/>
      </c>
      <c r="AJ387" s="113" t="str">
        <f t="shared" si="76"/>
        <v/>
      </c>
      <c r="AK387" s="113" t="str">
        <f t="shared" si="83"/>
        <v/>
      </c>
      <c r="AL387" s="113" t="str">
        <f t="shared" si="84"/>
        <v/>
      </c>
    </row>
    <row r="388" spans="2:38" ht="15.75" thickBot="1" x14ac:dyDescent="0.3">
      <c r="B388" s="72" t="str">
        <f t="shared" si="77"/>
        <v/>
      </c>
      <c r="C388" s="72" t="str">
        <f t="shared" si="78"/>
        <v/>
      </c>
      <c r="D388" s="72" t="str">
        <f>IFERROR(IF(J387&lt;=0,"",IF(C388="Yes","",B388-COUNTIF($C$22:C388,"Yes"))),"")</f>
        <v/>
      </c>
      <c r="E388" s="73" t="str">
        <f t="shared" si="71"/>
        <v/>
      </c>
      <c r="F388" s="76" t="str">
        <f t="shared" si="79"/>
        <v/>
      </c>
      <c r="G388" s="76" t="str">
        <f t="shared" si="72"/>
        <v/>
      </c>
      <c r="H388" s="76" t="str">
        <f t="shared" si="80"/>
        <v/>
      </c>
      <c r="I388" s="76" t="str">
        <f t="shared" si="73"/>
        <v/>
      </c>
      <c r="J388" s="76" t="str">
        <f t="shared" si="81"/>
        <v/>
      </c>
      <c r="AG388" s="111" t="str">
        <f t="shared" si="82"/>
        <v/>
      </c>
      <c r="AH388" s="112" t="str">
        <f t="shared" si="74"/>
        <v/>
      </c>
      <c r="AI388" s="113" t="str">
        <f t="shared" si="75"/>
        <v/>
      </c>
      <c r="AJ388" s="113" t="str">
        <f t="shared" si="76"/>
        <v/>
      </c>
      <c r="AK388" s="113" t="str">
        <f t="shared" si="83"/>
        <v/>
      </c>
      <c r="AL388" s="113" t="str">
        <f t="shared" si="84"/>
        <v/>
      </c>
    </row>
    <row r="389" spans="2:38" ht="15.75" thickBot="1" x14ac:dyDescent="0.3">
      <c r="B389" s="72" t="str">
        <f t="shared" si="77"/>
        <v/>
      </c>
      <c r="C389" s="72" t="str">
        <f t="shared" si="78"/>
        <v/>
      </c>
      <c r="D389" s="72" t="str">
        <f>IFERROR(IF(J388&lt;=0,"",IF(C389="Yes","",B389-COUNTIF($C$22:C389,"Yes"))),"")</f>
        <v/>
      </c>
      <c r="E389" s="73" t="str">
        <f t="shared" si="71"/>
        <v/>
      </c>
      <c r="F389" s="76" t="str">
        <f t="shared" si="79"/>
        <v/>
      </c>
      <c r="G389" s="76" t="str">
        <f t="shared" si="72"/>
        <v/>
      </c>
      <c r="H389" s="76" t="str">
        <f t="shared" si="80"/>
        <v/>
      </c>
      <c r="I389" s="76" t="str">
        <f t="shared" si="73"/>
        <v/>
      </c>
      <c r="J389" s="76" t="str">
        <f t="shared" si="81"/>
        <v/>
      </c>
      <c r="AG389" s="111" t="str">
        <f t="shared" si="82"/>
        <v/>
      </c>
      <c r="AH389" s="112" t="str">
        <f t="shared" si="74"/>
        <v/>
      </c>
      <c r="AI389" s="113" t="str">
        <f t="shared" si="75"/>
        <v/>
      </c>
      <c r="AJ389" s="113" t="str">
        <f t="shared" si="76"/>
        <v/>
      </c>
      <c r="AK389" s="113" t="str">
        <f t="shared" si="83"/>
        <v/>
      </c>
      <c r="AL389" s="113" t="str">
        <f t="shared" si="84"/>
        <v/>
      </c>
    </row>
    <row r="390" spans="2:38" ht="15.75" thickBot="1" x14ac:dyDescent="0.3">
      <c r="B390" s="72" t="str">
        <f t="shared" si="77"/>
        <v/>
      </c>
      <c r="C390" s="72" t="str">
        <f t="shared" si="78"/>
        <v/>
      </c>
      <c r="D390" s="72" t="str">
        <f>IFERROR(IF(J389&lt;=0,"",IF(C390="Yes","",B390-COUNTIF($C$22:C390,"Yes"))),"")</f>
        <v/>
      </c>
      <c r="E390" s="73" t="str">
        <f t="shared" si="71"/>
        <v/>
      </c>
      <c r="F390" s="76" t="str">
        <f t="shared" si="79"/>
        <v/>
      </c>
      <c r="G390" s="76" t="str">
        <f t="shared" si="72"/>
        <v/>
      </c>
      <c r="H390" s="76" t="str">
        <f t="shared" si="80"/>
        <v/>
      </c>
      <c r="I390" s="76" t="str">
        <f t="shared" si="73"/>
        <v/>
      </c>
      <c r="J390" s="76" t="str">
        <f t="shared" si="81"/>
        <v/>
      </c>
      <c r="AG390" s="111" t="str">
        <f t="shared" si="82"/>
        <v/>
      </c>
      <c r="AH390" s="112" t="str">
        <f t="shared" si="74"/>
        <v/>
      </c>
      <c r="AI390" s="113" t="str">
        <f t="shared" si="75"/>
        <v/>
      </c>
      <c r="AJ390" s="113" t="str">
        <f t="shared" si="76"/>
        <v/>
      </c>
      <c r="AK390" s="113" t="str">
        <f t="shared" si="83"/>
        <v/>
      </c>
      <c r="AL390" s="113" t="str">
        <f t="shared" si="84"/>
        <v/>
      </c>
    </row>
    <row r="391" spans="2:38" ht="15.75" thickBot="1" x14ac:dyDescent="0.3">
      <c r="B391" s="72" t="str">
        <f t="shared" si="77"/>
        <v/>
      </c>
      <c r="C391" s="72" t="str">
        <f t="shared" si="78"/>
        <v/>
      </c>
      <c r="D391" s="72" t="str">
        <f>IFERROR(IF(J390&lt;=0,"",IF(C391="Yes","",B391-COUNTIF($C$22:C391,"Yes"))),"")</f>
        <v/>
      </c>
      <c r="E391" s="73" t="str">
        <f t="shared" si="71"/>
        <v/>
      </c>
      <c r="F391" s="76" t="str">
        <f t="shared" si="79"/>
        <v/>
      </c>
      <c r="G391" s="76" t="str">
        <f t="shared" si="72"/>
        <v/>
      </c>
      <c r="H391" s="76" t="str">
        <f t="shared" si="80"/>
        <v/>
      </c>
      <c r="I391" s="76" t="str">
        <f t="shared" si="73"/>
        <v/>
      </c>
      <c r="J391" s="76" t="str">
        <f t="shared" si="81"/>
        <v/>
      </c>
      <c r="AG391" s="111" t="str">
        <f t="shared" si="82"/>
        <v/>
      </c>
      <c r="AH391" s="112" t="str">
        <f t="shared" si="74"/>
        <v/>
      </c>
      <c r="AI391" s="113" t="str">
        <f t="shared" si="75"/>
        <v/>
      </c>
      <c r="AJ391" s="113" t="str">
        <f t="shared" si="76"/>
        <v/>
      </c>
      <c r="AK391" s="113" t="str">
        <f t="shared" si="83"/>
        <v/>
      </c>
      <c r="AL391" s="113" t="str">
        <f t="shared" si="84"/>
        <v/>
      </c>
    </row>
    <row r="392" spans="2:38" ht="15.75" thickBot="1" x14ac:dyDescent="0.3">
      <c r="B392" s="72" t="str">
        <f t="shared" si="77"/>
        <v/>
      </c>
      <c r="C392" s="72" t="str">
        <f t="shared" si="78"/>
        <v/>
      </c>
      <c r="D392" s="72" t="str">
        <f>IFERROR(IF(J391&lt;=0,"",IF(C392="Yes","",B392-COUNTIF($C$22:C392,"Yes"))),"")</f>
        <v/>
      </c>
      <c r="E392" s="73" t="str">
        <f t="shared" si="71"/>
        <v/>
      </c>
      <c r="F392" s="76" t="str">
        <f t="shared" si="79"/>
        <v/>
      </c>
      <c r="G392" s="76" t="str">
        <f t="shared" si="72"/>
        <v/>
      </c>
      <c r="H392" s="76" t="str">
        <f t="shared" si="80"/>
        <v/>
      </c>
      <c r="I392" s="76" t="str">
        <f t="shared" si="73"/>
        <v/>
      </c>
      <c r="J392" s="76" t="str">
        <f t="shared" si="81"/>
        <v/>
      </c>
      <c r="AG392" s="111" t="str">
        <f t="shared" si="82"/>
        <v/>
      </c>
      <c r="AH392" s="112" t="str">
        <f t="shared" si="74"/>
        <v/>
      </c>
      <c r="AI392" s="113" t="str">
        <f t="shared" si="75"/>
        <v/>
      </c>
      <c r="AJ392" s="113" t="str">
        <f t="shared" si="76"/>
        <v/>
      </c>
      <c r="AK392" s="113" t="str">
        <f t="shared" si="83"/>
        <v/>
      </c>
      <c r="AL392" s="113" t="str">
        <f t="shared" si="84"/>
        <v/>
      </c>
    </row>
    <row r="393" spans="2:38" ht="15.75" thickBot="1" x14ac:dyDescent="0.3">
      <c r="B393" s="72" t="str">
        <f t="shared" si="77"/>
        <v/>
      </c>
      <c r="C393" s="72" t="str">
        <f t="shared" si="78"/>
        <v/>
      </c>
      <c r="D393" s="72" t="str">
        <f>IFERROR(IF(J392&lt;=0,"",IF(C393="Yes","",B393-COUNTIF($C$22:C393,"Yes"))),"")</f>
        <v/>
      </c>
      <c r="E393" s="73" t="str">
        <f t="shared" si="71"/>
        <v/>
      </c>
      <c r="F393" s="76" t="str">
        <f t="shared" si="79"/>
        <v/>
      </c>
      <c r="G393" s="76" t="str">
        <f t="shared" si="72"/>
        <v/>
      </c>
      <c r="H393" s="76" t="str">
        <f t="shared" si="80"/>
        <v/>
      </c>
      <c r="I393" s="76" t="str">
        <f t="shared" si="73"/>
        <v/>
      </c>
      <c r="J393" s="76" t="str">
        <f t="shared" si="81"/>
        <v/>
      </c>
      <c r="AG393" s="111" t="str">
        <f t="shared" si="82"/>
        <v/>
      </c>
      <c r="AH393" s="112" t="str">
        <f t="shared" si="74"/>
        <v/>
      </c>
      <c r="AI393" s="113" t="str">
        <f t="shared" si="75"/>
        <v/>
      </c>
      <c r="AJ393" s="113" t="str">
        <f t="shared" si="76"/>
        <v/>
      </c>
      <c r="AK393" s="113" t="str">
        <f t="shared" si="83"/>
        <v/>
      </c>
      <c r="AL393" s="113" t="str">
        <f t="shared" si="84"/>
        <v/>
      </c>
    </row>
    <row r="394" spans="2:38" ht="15.75" thickBot="1" x14ac:dyDescent="0.3">
      <c r="B394" s="72" t="str">
        <f t="shared" si="77"/>
        <v/>
      </c>
      <c r="C394" s="72" t="str">
        <f t="shared" si="78"/>
        <v/>
      </c>
      <c r="D394" s="72" t="str">
        <f>IFERROR(IF(J393&lt;=0,"",IF(C394="Yes","",B394-COUNTIF($C$22:C394,"Yes"))),"")</f>
        <v/>
      </c>
      <c r="E394" s="73" t="str">
        <f t="shared" si="71"/>
        <v/>
      </c>
      <c r="F394" s="76" t="str">
        <f t="shared" si="79"/>
        <v/>
      </c>
      <c r="G394" s="76" t="str">
        <f t="shared" si="72"/>
        <v/>
      </c>
      <c r="H394" s="76" t="str">
        <f t="shared" si="80"/>
        <v/>
      </c>
      <c r="I394" s="76" t="str">
        <f t="shared" si="73"/>
        <v/>
      </c>
      <c r="J394" s="76" t="str">
        <f t="shared" si="81"/>
        <v/>
      </c>
      <c r="AG394" s="111" t="str">
        <f t="shared" si="82"/>
        <v/>
      </c>
      <c r="AH394" s="112" t="str">
        <f t="shared" si="74"/>
        <v/>
      </c>
      <c r="AI394" s="113" t="str">
        <f t="shared" si="75"/>
        <v/>
      </c>
      <c r="AJ394" s="113" t="str">
        <f t="shared" si="76"/>
        <v/>
      </c>
      <c r="AK394" s="113" t="str">
        <f t="shared" si="83"/>
        <v/>
      </c>
      <c r="AL394" s="113" t="str">
        <f t="shared" si="84"/>
        <v/>
      </c>
    </row>
    <row r="395" spans="2:38" ht="15.75" thickBot="1" x14ac:dyDescent="0.3">
      <c r="B395" s="72" t="str">
        <f t="shared" si="77"/>
        <v/>
      </c>
      <c r="C395" s="72" t="str">
        <f t="shared" si="78"/>
        <v/>
      </c>
      <c r="D395" s="72" t="str">
        <f>IFERROR(IF(J394&lt;=0,"",IF(C395="Yes","",B395-COUNTIF($C$22:C395,"Yes"))),"")</f>
        <v/>
      </c>
      <c r="E395" s="73" t="str">
        <f t="shared" si="71"/>
        <v/>
      </c>
      <c r="F395" s="76" t="str">
        <f t="shared" si="79"/>
        <v/>
      </c>
      <c r="G395" s="76" t="str">
        <f t="shared" si="72"/>
        <v/>
      </c>
      <c r="H395" s="76" t="str">
        <f t="shared" si="80"/>
        <v/>
      </c>
      <c r="I395" s="76" t="str">
        <f t="shared" si="73"/>
        <v/>
      </c>
      <c r="J395" s="76" t="str">
        <f t="shared" si="81"/>
        <v/>
      </c>
      <c r="AG395" s="111" t="str">
        <f t="shared" si="82"/>
        <v/>
      </c>
      <c r="AH395" s="112" t="str">
        <f t="shared" si="74"/>
        <v/>
      </c>
      <c r="AI395" s="113" t="str">
        <f t="shared" si="75"/>
        <v/>
      </c>
      <c r="AJ395" s="113" t="str">
        <f t="shared" si="76"/>
        <v/>
      </c>
      <c r="AK395" s="113" t="str">
        <f t="shared" si="83"/>
        <v/>
      </c>
      <c r="AL395" s="113" t="str">
        <f t="shared" si="84"/>
        <v/>
      </c>
    </row>
    <row r="396" spans="2:38" ht="15.75" thickBot="1" x14ac:dyDescent="0.3">
      <c r="B396" s="72" t="str">
        <f t="shared" si="77"/>
        <v/>
      </c>
      <c r="C396" s="72" t="str">
        <f t="shared" si="78"/>
        <v/>
      </c>
      <c r="D396" s="72" t="str">
        <f>IFERROR(IF(J395&lt;=0,"",IF(C396="Yes","",B396-COUNTIF($C$22:C396,"Yes"))),"")</f>
        <v/>
      </c>
      <c r="E396" s="73" t="str">
        <f t="shared" si="71"/>
        <v/>
      </c>
      <c r="F396" s="76" t="str">
        <f t="shared" si="79"/>
        <v/>
      </c>
      <c r="G396" s="76" t="str">
        <f t="shared" si="72"/>
        <v/>
      </c>
      <c r="H396" s="76" t="str">
        <f t="shared" si="80"/>
        <v/>
      </c>
      <c r="I396" s="76" t="str">
        <f t="shared" si="73"/>
        <v/>
      </c>
      <c r="J396" s="76" t="str">
        <f t="shared" si="81"/>
        <v/>
      </c>
      <c r="AG396" s="111" t="str">
        <f t="shared" si="82"/>
        <v/>
      </c>
      <c r="AH396" s="112" t="str">
        <f t="shared" si="74"/>
        <v/>
      </c>
      <c r="AI396" s="113" t="str">
        <f t="shared" si="75"/>
        <v/>
      </c>
      <c r="AJ396" s="113" t="str">
        <f t="shared" si="76"/>
        <v/>
      </c>
      <c r="AK396" s="113" t="str">
        <f t="shared" si="83"/>
        <v/>
      </c>
      <c r="AL396" s="113" t="str">
        <f t="shared" si="84"/>
        <v/>
      </c>
    </row>
    <row r="397" spans="2:38" ht="15.75" thickBot="1" x14ac:dyDescent="0.3">
      <c r="B397" s="72" t="str">
        <f t="shared" si="77"/>
        <v/>
      </c>
      <c r="C397" s="72" t="str">
        <f t="shared" si="78"/>
        <v/>
      </c>
      <c r="D397" s="72" t="str">
        <f>IFERROR(IF(J396&lt;=0,"",IF(C397="Yes","",B397-COUNTIF($C$22:C397,"Yes"))),"")</f>
        <v/>
      </c>
      <c r="E397" s="73" t="str">
        <f t="shared" si="71"/>
        <v/>
      </c>
      <c r="F397" s="76" t="str">
        <f t="shared" si="79"/>
        <v/>
      </c>
      <c r="G397" s="76" t="str">
        <f t="shared" si="72"/>
        <v/>
      </c>
      <c r="H397" s="76" t="str">
        <f t="shared" si="80"/>
        <v/>
      </c>
      <c r="I397" s="76" t="str">
        <f t="shared" si="73"/>
        <v/>
      </c>
      <c r="J397" s="76" t="str">
        <f t="shared" si="81"/>
        <v/>
      </c>
      <c r="AG397" s="111" t="str">
        <f t="shared" si="82"/>
        <v/>
      </c>
      <c r="AH397" s="112" t="str">
        <f t="shared" si="74"/>
        <v/>
      </c>
      <c r="AI397" s="113" t="str">
        <f t="shared" si="75"/>
        <v/>
      </c>
      <c r="AJ397" s="113" t="str">
        <f t="shared" si="76"/>
        <v/>
      </c>
      <c r="AK397" s="113" t="str">
        <f t="shared" si="83"/>
        <v/>
      </c>
      <c r="AL397" s="113" t="str">
        <f t="shared" si="84"/>
        <v/>
      </c>
    </row>
    <row r="398" spans="2:38" ht="15.75" thickBot="1" x14ac:dyDescent="0.3">
      <c r="B398" s="72" t="str">
        <f t="shared" si="77"/>
        <v/>
      </c>
      <c r="C398" s="72" t="str">
        <f t="shared" si="78"/>
        <v/>
      </c>
      <c r="D398" s="72" t="str">
        <f>IFERROR(IF(J397&lt;=0,"",IF(C398="Yes","",B398-COUNTIF($C$22:C398,"Yes"))),"")</f>
        <v/>
      </c>
      <c r="E398" s="73" t="str">
        <f t="shared" si="71"/>
        <v/>
      </c>
      <c r="F398" s="76" t="str">
        <f t="shared" si="79"/>
        <v/>
      </c>
      <c r="G398" s="76" t="str">
        <f t="shared" si="72"/>
        <v/>
      </c>
      <c r="H398" s="76" t="str">
        <f t="shared" si="80"/>
        <v/>
      </c>
      <c r="I398" s="76" t="str">
        <f t="shared" si="73"/>
        <v/>
      </c>
      <c r="J398" s="76" t="str">
        <f t="shared" si="81"/>
        <v/>
      </c>
      <c r="AG398" s="111" t="str">
        <f t="shared" si="82"/>
        <v/>
      </c>
      <c r="AH398" s="112" t="str">
        <f t="shared" si="74"/>
        <v/>
      </c>
      <c r="AI398" s="113" t="str">
        <f t="shared" si="75"/>
        <v/>
      </c>
      <c r="AJ398" s="113" t="str">
        <f t="shared" si="76"/>
        <v/>
      </c>
      <c r="AK398" s="113" t="str">
        <f t="shared" si="83"/>
        <v/>
      </c>
      <c r="AL398" s="113" t="str">
        <f t="shared" si="84"/>
        <v/>
      </c>
    </row>
    <row r="399" spans="2:38" ht="15.75" thickBot="1" x14ac:dyDescent="0.3">
      <c r="B399" s="72" t="str">
        <f t="shared" si="77"/>
        <v/>
      </c>
      <c r="C399" s="72" t="str">
        <f t="shared" si="78"/>
        <v/>
      </c>
      <c r="D399" s="72" t="str">
        <f>IFERROR(IF(J398&lt;=0,"",IF(C399="Yes","",B399-COUNTIF($C$22:C399,"Yes"))),"")</f>
        <v/>
      </c>
      <c r="E399" s="73" t="str">
        <f t="shared" si="71"/>
        <v/>
      </c>
      <c r="F399" s="76" t="str">
        <f t="shared" si="79"/>
        <v/>
      </c>
      <c r="G399" s="76" t="str">
        <f t="shared" si="72"/>
        <v/>
      </c>
      <c r="H399" s="76" t="str">
        <f t="shared" si="80"/>
        <v/>
      </c>
      <c r="I399" s="76" t="str">
        <f t="shared" si="73"/>
        <v/>
      </c>
      <c r="J399" s="76" t="str">
        <f t="shared" si="81"/>
        <v/>
      </c>
      <c r="AG399" s="111" t="str">
        <f t="shared" si="82"/>
        <v/>
      </c>
      <c r="AH399" s="112" t="str">
        <f t="shared" si="74"/>
        <v/>
      </c>
      <c r="AI399" s="113" t="str">
        <f t="shared" si="75"/>
        <v/>
      </c>
      <c r="AJ399" s="113" t="str">
        <f t="shared" si="76"/>
        <v/>
      </c>
      <c r="AK399" s="113" t="str">
        <f t="shared" si="83"/>
        <v/>
      </c>
      <c r="AL399" s="113" t="str">
        <f t="shared" si="84"/>
        <v/>
      </c>
    </row>
    <row r="400" spans="2:38" ht="15.75" thickBot="1" x14ac:dyDescent="0.3">
      <c r="B400" s="72" t="str">
        <f t="shared" si="77"/>
        <v/>
      </c>
      <c r="C400" s="72" t="str">
        <f t="shared" si="78"/>
        <v/>
      </c>
      <c r="D400" s="72" t="str">
        <f>IFERROR(IF(J399&lt;=0,"",IF(C400="Yes","",B400-COUNTIF($C$22:C400,"Yes"))),"")</f>
        <v/>
      </c>
      <c r="E400" s="73" t="str">
        <f t="shared" si="71"/>
        <v/>
      </c>
      <c r="F400" s="76" t="str">
        <f t="shared" si="79"/>
        <v/>
      </c>
      <c r="G400" s="76" t="str">
        <f t="shared" si="72"/>
        <v/>
      </c>
      <c r="H400" s="76" t="str">
        <f t="shared" si="80"/>
        <v/>
      </c>
      <c r="I400" s="76" t="str">
        <f t="shared" si="73"/>
        <v/>
      </c>
      <c r="J400" s="76" t="str">
        <f t="shared" si="81"/>
        <v/>
      </c>
      <c r="AG400" s="111" t="str">
        <f t="shared" si="82"/>
        <v/>
      </c>
      <c r="AH400" s="112" t="str">
        <f t="shared" si="74"/>
        <v/>
      </c>
      <c r="AI400" s="113" t="str">
        <f t="shared" si="75"/>
        <v/>
      </c>
      <c r="AJ400" s="113" t="str">
        <f t="shared" si="76"/>
        <v/>
      </c>
      <c r="AK400" s="113" t="str">
        <f t="shared" si="83"/>
        <v/>
      </c>
      <c r="AL400" s="113" t="str">
        <f t="shared" si="84"/>
        <v/>
      </c>
    </row>
    <row r="401" spans="2:38" ht="15.75" thickBot="1" x14ac:dyDescent="0.3">
      <c r="B401" s="72" t="str">
        <f t="shared" si="77"/>
        <v/>
      </c>
      <c r="C401" s="72" t="str">
        <f t="shared" si="78"/>
        <v/>
      </c>
      <c r="D401" s="72" t="str">
        <f>IFERROR(IF(J400&lt;=0,"",IF(C401="Yes","",B401-COUNTIF($C$22:C401,"Yes"))),"")</f>
        <v/>
      </c>
      <c r="E401" s="73" t="str">
        <f t="shared" si="71"/>
        <v/>
      </c>
      <c r="F401" s="76" t="str">
        <f t="shared" si="79"/>
        <v/>
      </c>
      <c r="G401" s="76" t="str">
        <f t="shared" si="72"/>
        <v/>
      </c>
      <c r="H401" s="76" t="str">
        <f t="shared" si="80"/>
        <v/>
      </c>
      <c r="I401" s="76" t="str">
        <f t="shared" si="73"/>
        <v/>
      </c>
      <c r="J401" s="76" t="str">
        <f t="shared" si="81"/>
        <v/>
      </c>
      <c r="AG401" s="111" t="str">
        <f t="shared" si="82"/>
        <v/>
      </c>
      <c r="AH401" s="112" t="str">
        <f t="shared" si="74"/>
        <v/>
      </c>
      <c r="AI401" s="113" t="str">
        <f t="shared" si="75"/>
        <v/>
      </c>
      <c r="AJ401" s="113" t="str">
        <f t="shared" si="76"/>
        <v/>
      </c>
      <c r="AK401" s="113" t="str">
        <f t="shared" si="83"/>
        <v/>
      </c>
      <c r="AL401" s="113" t="str">
        <f t="shared" si="84"/>
        <v/>
      </c>
    </row>
    <row r="402" spans="2:38" ht="15.75" thickBot="1" x14ac:dyDescent="0.3">
      <c r="B402" s="72" t="str">
        <f t="shared" si="77"/>
        <v/>
      </c>
      <c r="C402" s="72" t="str">
        <f t="shared" si="78"/>
        <v/>
      </c>
      <c r="D402" s="72" t="str">
        <f>IFERROR(IF(J401&lt;=0,"",IF(C402="Yes","",B402-COUNTIF($C$22:C402,"Yes"))),"")</f>
        <v/>
      </c>
      <c r="E402" s="73" t="str">
        <f t="shared" si="71"/>
        <v/>
      </c>
      <c r="F402" s="76" t="str">
        <f t="shared" si="79"/>
        <v/>
      </c>
      <c r="G402" s="76" t="str">
        <f t="shared" si="72"/>
        <v/>
      </c>
      <c r="H402" s="76" t="str">
        <f t="shared" si="80"/>
        <v/>
      </c>
      <c r="I402" s="76" t="str">
        <f t="shared" si="73"/>
        <v/>
      </c>
      <c r="J402" s="76" t="str">
        <f t="shared" si="81"/>
        <v/>
      </c>
      <c r="AG402" s="111" t="str">
        <f t="shared" si="82"/>
        <v/>
      </c>
      <c r="AH402" s="112" t="str">
        <f t="shared" si="74"/>
        <v/>
      </c>
      <c r="AI402" s="113" t="str">
        <f t="shared" si="75"/>
        <v/>
      </c>
      <c r="AJ402" s="113" t="str">
        <f t="shared" si="76"/>
        <v/>
      </c>
      <c r="AK402" s="113" t="str">
        <f t="shared" si="83"/>
        <v/>
      </c>
      <c r="AL402" s="113" t="str">
        <f t="shared" si="84"/>
        <v/>
      </c>
    </row>
    <row r="403" spans="2:38" ht="15.75" thickBot="1" x14ac:dyDescent="0.3">
      <c r="B403" s="72" t="str">
        <f t="shared" si="77"/>
        <v/>
      </c>
      <c r="C403" s="72" t="str">
        <f t="shared" si="78"/>
        <v/>
      </c>
      <c r="D403" s="72" t="str">
        <f>IFERROR(IF(J402&lt;=0,"",IF(C403="Yes","",B403-COUNTIF($C$22:C403,"Yes"))),"")</f>
        <v/>
      </c>
      <c r="E403" s="73" t="str">
        <f t="shared" si="71"/>
        <v/>
      </c>
      <c r="F403" s="76" t="str">
        <f t="shared" si="79"/>
        <v/>
      </c>
      <c r="G403" s="76" t="str">
        <f t="shared" si="72"/>
        <v/>
      </c>
      <c r="H403" s="76" t="str">
        <f t="shared" si="80"/>
        <v/>
      </c>
      <c r="I403" s="76" t="str">
        <f t="shared" si="73"/>
        <v/>
      </c>
      <c r="J403" s="76" t="str">
        <f t="shared" si="81"/>
        <v/>
      </c>
      <c r="AG403" s="111" t="str">
        <f t="shared" si="82"/>
        <v/>
      </c>
      <c r="AH403" s="112" t="str">
        <f t="shared" si="74"/>
        <v/>
      </c>
      <c r="AI403" s="113" t="str">
        <f t="shared" si="75"/>
        <v/>
      </c>
      <c r="AJ403" s="113" t="str">
        <f t="shared" si="76"/>
        <v/>
      </c>
      <c r="AK403" s="113" t="str">
        <f t="shared" si="83"/>
        <v/>
      </c>
      <c r="AL403" s="113" t="str">
        <f t="shared" si="84"/>
        <v/>
      </c>
    </row>
    <row r="404" spans="2:38" ht="15.75" thickBot="1" x14ac:dyDescent="0.3">
      <c r="B404" s="72" t="str">
        <f t="shared" si="77"/>
        <v/>
      </c>
      <c r="C404" s="72" t="str">
        <f t="shared" si="78"/>
        <v/>
      </c>
      <c r="D404" s="72" t="str">
        <f>IFERROR(IF(J403&lt;=0,"",IF(C404="Yes","",B404-COUNTIF($C$22:C404,"Yes"))),"")</f>
        <v/>
      </c>
      <c r="E404" s="73" t="str">
        <f t="shared" si="71"/>
        <v/>
      </c>
      <c r="F404" s="76" t="str">
        <f t="shared" si="79"/>
        <v/>
      </c>
      <c r="G404" s="76" t="str">
        <f t="shared" si="72"/>
        <v/>
      </c>
      <c r="H404" s="76" t="str">
        <f t="shared" si="80"/>
        <v/>
      </c>
      <c r="I404" s="76" t="str">
        <f t="shared" si="73"/>
        <v/>
      </c>
      <c r="J404" s="76" t="str">
        <f t="shared" si="81"/>
        <v/>
      </c>
      <c r="AG404" s="111" t="str">
        <f t="shared" si="82"/>
        <v/>
      </c>
      <c r="AH404" s="112" t="str">
        <f t="shared" si="74"/>
        <v/>
      </c>
      <c r="AI404" s="113" t="str">
        <f t="shared" si="75"/>
        <v/>
      </c>
      <c r="AJ404" s="113" t="str">
        <f t="shared" si="76"/>
        <v/>
      </c>
      <c r="AK404" s="113" t="str">
        <f t="shared" si="83"/>
        <v/>
      </c>
      <c r="AL404" s="113" t="str">
        <f t="shared" si="84"/>
        <v/>
      </c>
    </row>
    <row r="405" spans="2:38" ht="15.75" thickBot="1" x14ac:dyDescent="0.3">
      <c r="B405" s="72" t="str">
        <f t="shared" si="77"/>
        <v/>
      </c>
      <c r="C405" s="72" t="str">
        <f t="shared" si="78"/>
        <v/>
      </c>
      <c r="D405" s="72" t="str">
        <f>IFERROR(IF(J404&lt;=0,"",IF(C405="Yes","",B405-COUNTIF($C$22:C405,"Yes"))),"")</f>
        <v/>
      </c>
      <c r="E405" s="73" t="str">
        <f t="shared" si="71"/>
        <v/>
      </c>
      <c r="F405" s="76" t="str">
        <f t="shared" si="79"/>
        <v/>
      </c>
      <c r="G405" s="76" t="str">
        <f t="shared" si="72"/>
        <v/>
      </c>
      <c r="H405" s="76" t="str">
        <f t="shared" si="80"/>
        <v/>
      </c>
      <c r="I405" s="76" t="str">
        <f t="shared" si="73"/>
        <v/>
      </c>
      <c r="J405" s="76" t="str">
        <f t="shared" si="81"/>
        <v/>
      </c>
      <c r="AG405" s="111" t="str">
        <f t="shared" si="82"/>
        <v/>
      </c>
      <c r="AH405" s="112" t="str">
        <f t="shared" si="74"/>
        <v/>
      </c>
      <c r="AI405" s="113" t="str">
        <f t="shared" si="75"/>
        <v/>
      </c>
      <c r="AJ405" s="113" t="str">
        <f t="shared" si="76"/>
        <v/>
      </c>
      <c r="AK405" s="113" t="str">
        <f t="shared" si="83"/>
        <v/>
      </c>
      <c r="AL405" s="113" t="str">
        <f t="shared" si="84"/>
        <v/>
      </c>
    </row>
    <row r="406" spans="2:38" ht="15.75" thickBot="1" x14ac:dyDescent="0.3">
      <c r="B406" s="72" t="str">
        <f t="shared" si="77"/>
        <v/>
      </c>
      <c r="C406" s="72" t="str">
        <f t="shared" si="78"/>
        <v/>
      </c>
      <c r="D406" s="72" t="str">
        <f>IFERROR(IF(J405&lt;=0,"",IF(C406="Yes","",B406-COUNTIF($C$22:C406,"Yes"))),"")</f>
        <v/>
      </c>
      <c r="E406" s="73" t="str">
        <f t="shared" ref="E406:E469" si="85">IF($E$9="End of the Period",IF(B406="","",IF(payment_frequency="Bi-weekly",first_payment_date+B406*VLOOKUP(payment_frequency,periodic_table,2,0),IF(payment_frequency="Weekly",first_payment_date+B406*VLOOKUP(payment_frequency,periodic_table,2,0),IF(payment_frequency="Semi-monthly",first_payment_date+B406*VLOOKUP(payment_frequency,periodic_table,2,0),EDATE(first_payment_date,B406*VLOOKUP(payment_frequency,periodic_table,2,0)))))),IF(B406="","",IF(payment_frequency="Bi-weekly",first_payment_date+(B406-1)*VLOOKUP(payment_frequency,periodic_table,2,0),IF(payment_frequency="Weekly",first_payment_date+(B406-1)*VLOOKUP(payment_frequency,periodic_table,2,0),IF(payment_frequency="Semi-monthly",first_payment_date+(B406-1)*VLOOKUP(payment_frequency,periodic_table,2,0),EDATE(first_payment_date,(B406-1)*VLOOKUP(payment_frequency,periodic_table,2,0)))))))</f>
        <v/>
      </c>
      <c r="F406" s="76" t="str">
        <f t="shared" si="79"/>
        <v/>
      </c>
      <c r="G406" s="76" t="str">
        <f t="shared" ref="G406:G469" si="86">IF(AND(Payment_Type=1,B406=1),0,IF(B406="","",IF(C406="Yes",0,J405*Compound_Rate)))</f>
        <v/>
      </c>
      <c r="H406" s="76" t="str">
        <f t="shared" si="80"/>
        <v/>
      </c>
      <c r="I406" s="76" t="str">
        <f t="shared" ref="I406:I469" si="87">IF(B406="","",IF(C406="Yes",J405*Compound_Rate,0))</f>
        <v/>
      </c>
      <c r="J406" s="76" t="str">
        <f t="shared" si="81"/>
        <v/>
      </c>
      <c r="AG406" s="111" t="str">
        <f t="shared" si="82"/>
        <v/>
      </c>
      <c r="AH406" s="112" t="str">
        <f t="shared" ref="AH406:AH469" si="88">IF($E$9="End of the Period",IF(AG406="","",IF(payment_frequency="Bi-weekly",first_payment_date+AG406*VLOOKUP(payment_frequency,periodic_table,2,0),IF(payment_frequency="Weekly",first_payment_date+AG406*VLOOKUP(payment_frequency,periodic_table,2,0),IF(payment_frequency="Semi-monthly",first_payment_date+AG406*VLOOKUP(payment_frequency,periodic_table,2,0),EDATE(first_payment_date,AG406*VLOOKUP(payment_frequency,periodic_table,2,0)))))),IF(AG406="","",IF(payment_frequency="Bi-weekly",first_payment_date+(AG406-1)*VLOOKUP(payment_frequency,periodic_table,2,0),IF(payment_frequency="Weekly",first_payment_date+(AG406-1)*VLOOKUP(payment_frequency,periodic_table,2,0),IF(payment_frequency="Semi-monthly",first_payment_date+(AG406-1)*VLOOKUP(payment_frequency,periodic_table,2,0),EDATE(first_payment_date,(AG406-1)*VLOOKUP(payment_frequency,periodic_table,2,0)))))))</f>
        <v/>
      </c>
      <c r="AI406" s="113" t="str">
        <f t="shared" ref="AI406:AI469" si="89">IF(AG406="","",IF(AL405&lt;payment,AL405*(1+Compound_Rate),payment))</f>
        <v/>
      </c>
      <c r="AJ406" s="113" t="str">
        <f t="shared" ref="AJ406:AJ469" si="90">IF(AND(Payment_Type=1,AG406=1),0,IF(AG406="","",AL405*Compound_Rate))</f>
        <v/>
      </c>
      <c r="AK406" s="113" t="str">
        <f t="shared" si="83"/>
        <v/>
      </c>
      <c r="AL406" s="113" t="str">
        <f t="shared" si="84"/>
        <v/>
      </c>
    </row>
    <row r="407" spans="2:38" ht="15.75" thickBot="1" x14ac:dyDescent="0.3">
      <c r="B407" s="72" t="str">
        <f t="shared" ref="B407:B470" si="91">IFERROR(IF(TRUNC(J406)&lt;=0,"",B406+1),"")</f>
        <v/>
      </c>
      <c r="C407" s="72" t="str">
        <f t="shared" ref="C407:C470" si="92">IF(B407="","",IF(AND(B407&lt;=$E$13,B407&gt;=$E$12),"Yes","No"))</f>
        <v/>
      </c>
      <c r="D407" s="72" t="str">
        <f>IFERROR(IF(J406&lt;=0,"",IF(C407="Yes","",B407-COUNTIF($C$22:C407,"Yes"))),"")</f>
        <v/>
      </c>
      <c r="E407" s="73" t="str">
        <f t="shared" si="85"/>
        <v/>
      </c>
      <c r="F407" s="76" t="str">
        <f t="shared" ref="F407:F470" si="93">IF(B407="","",IF(C407="Yes",0,IF(J406&lt;payment,J406*(1+Compound_Rate),-PMT($J$5,nper-B407+1+$E$14,J406))))</f>
        <v/>
      </c>
      <c r="G407" s="76" t="str">
        <f t="shared" si="86"/>
        <v/>
      </c>
      <c r="H407" s="76" t="str">
        <f t="shared" ref="H407:H470" si="94">IF(B407="","",F407-G407)</f>
        <v/>
      </c>
      <c r="I407" s="76" t="str">
        <f t="shared" si="87"/>
        <v/>
      </c>
      <c r="J407" s="76" t="str">
        <f t="shared" ref="J407:J470" si="95">IFERROR(IF(B407="","",J406-H407+I407),"")</f>
        <v/>
      </c>
      <c r="AG407" s="111" t="str">
        <f t="shared" ref="AG407:AG470" si="96">IFERROR(IF(AL406&lt;=0,"",AG406+1),"")</f>
        <v/>
      </c>
      <c r="AH407" s="112" t="str">
        <f t="shared" si="88"/>
        <v/>
      </c>
      <c r="AI407" s="113" t="str">
        <f t="shared" si="89"/>
        <v/>
      </c>
      <c r="AJ407" s="113" t="str">
        <f t="shared" si="90"/>
        <v/>
      </c>
      <c r="AK407" s="113" t="str">
        <f t="shared" ref="AK407:AK470" si="97">IF(AG407="","",AI407-AJ407)</f>
        <v/>
      </c>
      <c r="AL407" s="113" t="str">
        <f t="shared" ref="AL407:AL470" si="98">IFERROR(IF(AK407&lt;=0,"",AL406-AK407),"")</f>
        <v/>
      </c>
    </row>
    <row r="408" spans="2:38" ht="15.75" thickBot="1" x14ac:dyDescent="0.3">
      <c r="B408" s="72" t="str">
        <f t="shared" si="91"/>
        <v/>
      </c>
      <c r="C408" s="72" t="str">
        <f t="shared" si="92"/>
        <v/>
      </c>
      <c r="D408" s="72" t="str">
        <f>IFERROR(IF(J407&lt;=0,"",IF(C408="Yes","",B408-COUNTIF($C$22:C408,"Yes"))),"")</f>
        <v/>
      </c>
      <c r="E408" s="73" t="str">
        <f t="shared" si="85"/>
        <v/>
      </c>
      <c r="F408" s="76" t="str">
        <f t="shared" si="93"/>
        <v/>
      </c>
      <c r="G408" s="76" t="str">
        <f t="shared" si="86"/>
        <v/>
      </c>
      <c r="H408" s="76" t="str">
        <f t="shared" si="94"/>
        <v/>
      </c>
      <c r="I408" s="76" t="str">
        <f t="shared" si="87"/>
        <v/>
      </c>
      <c r="J408" s="76" t="str">
        <f t="shared" si="95"/>
        <v/>
      </c>
      <c r="AG408" s="111" t="str">
        <f t="shared" si="96"/>
        <v/>
      </c>
      <c r="AH408" s="112" t="str">
        <f t="shared" si="88"/>
        <v/>
      </c>
      <c r="AI408" s="113" t="str">
        <f t="shared" si="89"/>
        <v/>
      </c>
      <c r="AJ408" s="113" t="str">
        <f t="shared" si="90"/>
        <v/>
      </c>
      <c r="AK408" s="113" t="str">
        <f t="shared" si="97"/>
        <v/>
      </c>
      <c r="AL408" s="113" t="str">
        <f t="shared" si="98"/>
        <v/>
      </c>
    </row>
    <row r="409" spans="2:38" ht="15.75" thickBot="1" x14ac:dyDescent="0.3">
      <c r="B409" s="72" t="str">
        <f t="shared" si="91"/>
        <v/>
      </c>
      <c r="C409" s="72" t="str">
        <f t="shared" si="92"/>
        <v/>
      </c>
      <c r="D409" s="72" t="str">
        <f>IFERROR(IF(J408&lt;=0,"",IF(C409="Yes","",B409-COUNTIF($C$22:C409,"Yes"))),"")</f>
        <v/>
      </c>
      <c r="E409" s="73" t="str">
        <f t="shared" si="85"/>
        <v/>
      </c>
      <c r="F409" s="76" t="str">
        <f t="shared" si="93"/>
        <v/>
      </c>
      <c r="G409" s="76" t="str">
        <f t="shared" si="86"/>
        <v/>
      </c>
      <c r="H409" s="76" t="str">
        <f t="shared" si="94"/>
        <v/>
      </c>
      <c r="I409" s="76" t="str">
        <f t="shared" si="87"/>
        <v/>
      </c>
      <c r="J409" s="76" t="str">
        <f t="shared" si="95"/>
        <v/>
      </c>
      <c r="AG409" s="111" t="str">
        <f t="shared" si="96"/>
        <v/>
      </c>
      <c r="AH409" s="112" t="str">
        <f t="shared" si="88"/>
        <v/>
      </c>
      <c r="AI409" s="113" t="str">
        <f t="shared" si="89"/>
        <v/>
      </c>
      <c r="AJ409" s="113" t="str">
        <f t="shared" si="90"/>
        <v/>
      </c>
      <c r="AK409" s="113" t="str">
        <f t="shared" si="97"/>
        <v/>
      </c>
      <c r="AL409" s="113" t="str">
        <f t="shared" si="98"/>
        <v/>
      </c>
    </row>
    <row r="410" spans="2:38" ht="15.75" thickBot="1" x14ac:dyDescent="0.3">
      <c r="B410" s="72" t="str">
        <f t="shared" si="91"/>
        <v/>
      </c>
      <c r="C410" s="72" t="str">
        <f t="shared" si="92"/>
        <v/>
      </c>
      <c r="D410" s="72" t="str">
        <f>IFERROR(IF(J409&lt;=0,"",IF(C410="Yes","",B410-COUNTIF($C$22:C410,"Yes"))),"")</f>
        <v/>
      </c>
      <c r="E410" s="73" t="str">
        <f t="shared" si="85"/>
        <v/>
      </c>
      <c r="F410" s="76" t="str">
        <f t="shared" si="93"/>
        <v/>
      </c>
      <c r="G410" s="76" t="str">
        <f t="shared" si="86"/>
        <v/>
      </c>
      <c r="H410" s="76" t="str">
        <f t="shared" si="94"/>
        <v/>
      </c>
      <c r="I410" s="76" t="str">
        <f t="shared" si="87"/>
        <v/>
      </c>
      <c r="J410" s="76" t="str">
        <f t="shared" si="95"/>
        <v/>
      </c>
      <c r="AG410" s="111" t="str">
        <f t="shared" si="96"/>
        <v/>
      </c>
      <c r="AH410" s="112" t="str">
        <f t="shared" si="88"/>
        <v/>
      </c>
      <c r="AI410" s="113" t="str">
        <f t="shared" si="89"/>
        <v/>
      </c>
      <c r="AJ410" s="113" t="str">
        <f t="shared" si="90"/>
        <v/>
      </c>
      <c r="AK410" s="113" t="str">
        <f t="shared" si="97"/>
        <v/>
      </c>
      <c r="AL410" s="113" t="str">
        <f t="shared" si="98"/>
        <v/>
      </c>
    </row>
    <row r="411" spans="2:38" ht="15.75" thickBot="1" x14ac:dyDescent="0.3">
      <c r="B411" s="72" t="str">
        <f t="shared" si="91"/>
        <v/>
      </c>
      <c r="C411" s="72" t="str">
        <f t="shared" si="92"/>
        <v/>
      </c>
      <c r="D411" s="72" t="str">
        <f>IFERROR(IF(J410&lt;=0,"",IF(C411="Yes","",B411-COUNTIF($C$22:C411,"Yes"))),"")</f>
        <v/>
      </c>
      <c r="E411" s="73" t="str">
        <f t="shared" si="85"/>
        <v/>
      </c>
      <c r="F411" s="76" t="str">
        <f t="shared" si="93"/>
        <v/>
      </c>
      <c r="G411" s="76" t="str">
        <f t="shared" si="86"/>
        <v/>
      </c>
      <c r="H411" s="76" t="str">
        <f t="shared" si="94"/>
        <v/>
      </c>
      <c r="I411" s="76" t="str">
        <f t="shared" si="87"/>
        <v/>
      </c>
      <c r="J411" s="76" t="str">
        <f t="shared" si="95"/>
        <v/>
      </c>
      <c r="AG411" s="111" t="str">
        <f t="shared" si="96"/>
        <v/>
      </c>
      <c r="AH411" s="112" t="str">
        <f t="shared" si="88"/>
        <v/>
      </c>
      <c r="AI411" s="113" t="str">
        <f t="shared" si="89"/>
        <v/>
      </c>
      <c r="AJ411" s="113" t="str">
        <f t="shared" si="90"/>
        <v/>
      </c>
      <c r="AK411" s="113" t="str">
        <f t="shared" si="97"/>
        <v/>
      </c>
      <c r="AL411" s="113" t="str">
        <f t="shared" si="98"/>
        <v/>
      </c>
    </row>
    <row r="412" spans="2:38" ht="15.75" thickBot="1" x14ac:dyDescent="0.3">
      <c r="B412" s="72" t="str">
        <f t="shared" si="91"/>
        <v/>
      </c>
      <c r="C412" s="72" t="str">
        <f t="shared" si="92"/>
        <v/>
      </c>
      <c r="D412" s="72" t="str">
        <f>IFERROR(IF(J411&lt;=0,"",IF(C412="Yes","",B412-COUNTIF($C$22:C412,"Yes"))),"")</f>
        <v/>
      </c>
      <c r="E412" s="73" t="str">
        <f t="shared" si="85"/>
        <v/>
      </c>
      <c r="F412" s="76" t="str">
        <f t="shared" si="93"/>
        <v/>
      </c>
      <c r="G412" s="76" t="str">
        <f t="shared" si="86"/>
        <v/>
      </c>
      <c r="H412" s="76" t="str">
        <f t="shared" si="94"/>
        <v/>
      </c>
      <c r="I412" s="76" t="str">
        <f t="shared" si="87"/>
        <v/>
      </c>
      <c r="J412" s="76" t="str">
        <f t="shared" si="95"/>
        <v/>
      </c>
      <c r="AG412" s="111" t="str">
        <f t="shared" si="96"/>
        <v/>
      </c>
      <c r="AH412" s="112" t="str">
        <f t="shared" si="88"/>
        <v/>
      </c>
      <c r="AI412" s="113" t="str">
        <f t="shared" si="89"/>
        <v/>
      </c>
      <c r="AJ412" s="113" t="str">
        <f t="shared" si="90"/>
        <v/>
      </c>
      <c r="AK412" s="113" t="str">
        <f t="shared" si="97"/>
        <v/>
      </c>
      <c r="AL412" s="113" t="str">
        <f t="shared" si="98"/>
        <v/>
      </c>
    </row>
    <row r="413" spans="2:38" ht="15.75" thickBot="1" x14ac:dyDescent="0.3">
      <c r="B413" s="72" t="str">
        <f t="shared" si="91"/>
        <v/>
      </c>
      <c r="C413" s="72" t="str">
        <f t="shared" si="92"/>
        <v/>
      </c>
      <c r="D413" s="72" t="str">
        <f>IFERROR(IF(J412&lt;=0,"",IF(C413="Yes","",B413-COUNTIF($C$22:C413,"Yes"))),"")</f>
        <v/>
      </c>
      <c r="E413" s="73" t="str">
        <f t="shared" si="85"/>
        <v/>
      </c>
      <c r="F413" s="76" t="str">
        <f t="shared" si="93"/>
        <v/>
      </c>
      <c r="G413" s="76" t="str">
        <f t="shared" si="86"/>
        <v/>
      </c>
      <c r="H413" s="76" t="str">
        <f t="shared" si="94"/>
        <v/>
      </c>
      <c r="I413" s="76" t="str">
        <f t="shared" si="87"/>
        <v/>
      </c>
      <c r="J413" s="76" t="str">
        <f t="shared" si="95"/>
        <v/>
      </c>
      <c r="AG413" s="111" t="str">
        <f t="shared" si="96"/>
        <v/>
      </c>
      <c r="AH413" s="112" t="str">
        <f t="shared" si="88"/>
        <v/>
      </c>
      <c r="AI413" s="113" t="str">
        <f t="shared" si="89"/>
        <v/>
      </c>
      <c r="AJ413" s="113" t="str">
        <f t="shared" si="90"/>
        <v/>
      </c>
      <c r="AK413" s="113" t="str">
        <f t="shared" si="97"/>
        <v/>
      </c>
      <c r="AL413" s="113" t="str">
        <f t="shared" si="98"/>
        <v/>
      </c>
    </row>
    <row r="414" spans="2:38" ht="15.75" thickBot="1" x14ac:dyDescent="0.3">
      <c r="B414" s="72" t="str">
        <f t="shared" si="91"/>
        <v/>
      </c>
      <c r="C414" s="72" t="str">
        <f t="shared" si="92"/>
        <v/>
      </c>
      <c r="D414" s="72" t="str">
        <f>IFERROR(IF(J413&lt;=0,"",IF(C414="Yes","",B414-COUNTIF($C$22:C414,"Yes"))),"")</f>
        <v/>
      </c>
      <c r="E414" s="73" t="str">
        <f t="shared" si="85"/>
        <v/>
      </c>
      <c r="F414" s="76" t="str">
        <f t="shared" si="93"/>
        <v/>
      </c>
      <c r="G414" s="76" t="str">
        <f t="shared" si="86"/>
        <v/>
      </c>
      <c r="H414" s="76" t="str">
        <f t="shared" si="94"/>
        <v/>
      </c>
      <c r="I414" s="76" t="str">
        <f t="shared" si="87"/>
        <v/>
      </c>
      <c r="J414" s="76" t="str">
        <f t="shared" si="95"/>
        <v/>
      </c>
      <c r="AG414" s="111" t="str">
        <f t="shared" si="96"/>
        <v/>
      </c>
      <c r="AH414" s="112" t="str">
        <f t="shared" si="88"/>
        <v/>
      </c>
      <c r="AI414" s="113" t="str">
        <f t="shared" si="89"/>
        <v/>
      </c>
      <c r="AJ414" s="113" t="str">
        <f t="shared" si="90"/>
        <v/>
      </c>
      <c r="AK414" s="113" t="str">
        <f t="shared" si="97"/>
        <v/>
      </c>
      <c r="AL414" s="113" t="str">
        <f t="shared" si="98"/>
        <v/>
      </c>
    </row>
    <row r="415" spans="2:38" ht="15.75" thickBot="1" x14ac:dyDescent="0.3">
      <c r="B415" s="72" t="str">
        <f t="shared" si="91"/>
        <v/>
      </c>
      <c r="C415" s="72" t="str">
        <f t="shared" si="92"/>
        <v/>
      </c>
      <c r="D415" s="72" t="str">
        <f>IFERROR(IF(J414&lt;=0,"",IF(C415="Yes","",B415-COUNTIF($C$22:C415,"Yes"))),"")</f>
        <v/>
      </c>
      <c r="E415" s="73" t="str">
        <f t="shared" si="85"/>
        <v/>
      </c>
      <c r="F415" s="76" t="str">
        <f t="shared" si="93"/>
        <v/>
      </c>
      <c r="G415" s="76" t="str">
        <f t="shared" si="86"/>
        <v/>
      </c>
      <c r="H415" s="76" t="str">
        <f t="shared" si="94"/>
        <v/>
      </c>
      <c r="I415" s="76" t="str">
        <f t="shared" si="87"/>
        <v/>
      </c>
      <c r="J415" s="76" t="str">
        <f t="shared" si="95"/>
        <v/>
      </c>
      <c r="AG415" s="111" t="str">
        <f t="shared" si="96"/>
        <v/>
      </c>
      <c r="AH415" s="112" t="str">
        <f t="shared" si="88"/>
        <v/>
      </c>
      <c r="AI415" s="113" t="str">
        <f t="shared" si="89"/>
        <v/>
      </c>
      <c r="AJ415" s="113" t="str">
        <f t="shared" si="90"/>
        <v/>
      </c>
      <c r="AK415" s="113" t="str">
        <f t="shared" si="97"/>
        <v/>
      </c>
      <c r="AL415" s="113" t="str">
        <f t="shared" si="98"/>
        <v/>
      </c>
    </row>
    <row r="416" spans="2:38" ht="15.75" thickBot="1" x14ac:dyDescent="0.3">
      <c r="B416" s="72" t="str">
        <f t="shared" si="91"/>
        <v/>
      </c>
      <c r="C416" s="72" t="str">
        <f t="shared" si="92"/>
        <v/>
      </c>
      <c r="D416" s="72" t="str">
        <f>IFERROR(IF(J415&lt;=0,"",IF(C416="Yes","",B416-COUNTIF($C$22:C416,"Yes"))),"")</f>
        <v/>
      </c>
      <c r="E416" s="73" t="str">
        <f t="shared" si="85"/>
        <v/>
      </c>
      <c r="F416" s="76" t="str">
        <f t="shared" si="93"/>
        <v/>
      </c>
      <c r="G416" s="76" t="str">
        <f t="shared" si="86"/>
        <v/>
      </c>
      <c r="H416" s="76" t="str">
        <f t="shared" si="94"/>
        <v/>
      </c>
      <c r="I416" s="76" t="str">
        <f t="shared" si="87"/>
        <v/>
      </c>
      <c r="J416" s="76" t="str">
        <f t="shared" si="95"/>
        <v/>
      </c>
      <c r="AG416" s="111" t="str">
        <f t="shared" si="96"/>
        <v/>
      </c>
      <c r="AH416" s="112" t="str">
        <f t="shared" si="88"/>
        <v/>
      </c>
      <c r="AI416" s="113" t="str">
        <f t="shared" si="89"/>
        <v/>
      </c>
      <c r="AJ416" s="113" t="str">
        <f t="shared" si="90"/>
        <v/>
      </c>
      <c r="AK416" s="113" t="str">
        <f t="shared" si="97"/>
        <v/>
      </c>
      <c r="AL416" s="113" t="str">
        <f t="shared" si="98"/>
        <v/>
      </c>
    </row>
    <row r="417" spans="2:38" ht="15.75" thickBot="1" x14ac:dyDescent="0.3">
      <c r="B417" s="72" t="str">
        <f t="shared" si="91"/>
        <v/>
      </c>
      <c r="C417" s="72" t="str">
        <f t="shared" si="92"/>
        <v/>
      </c>
      <c r="D417" s="72" t="str">
        <f>IFERROR(IF(J416&lt;=0,"",IF(C417="Yes","",B417-COUNTIF($C$22:C417,"Yes"))),"")</f>
        <v/>
      </c>
      <c r="E417" s="73" t="str">
        <f t="shared" si="85"/>
        <v/>
      </c>
      <c r="F417" s="76" t="str">
        <f t="shared" si="93"/>
        <v/>
      </c>
      <c r="G417" s="76" t="str">
        <f t="shared" si="86"/>
        <v/>
      </c>
      <c r="H417" s="76" t="str">
        <f t="shared" si="94"/>
        <v/>
      </c>
      <c r="I417" s="76" t="str">
        <f t="shared" si="87"/>
        <v/>
      </c>
      <c r="J417" s="76" t="str">
        <f t="shared" si="95"/>
        <v/>
      </c>
      <c r="AG417" s="111" t="str">
        <f t="shared" si="96"/>
        <v/>
      </c>
      <c r="AH417" s="112" t="str">
        <f t="shared" si="88"/>
        <v/>
      </c>
      <c r="AI417" s="113" t="str">
        <f t="shared" si="89"/>
        <v/>
      </c>
      <c r="AJ417" s="113" t="str">
        <f t="shared" si="90"/>
        <v/>
      </c>
      <c r="AK417" s="113" t="str">
        <f t="shared" si="97"/>
        <v/>
      </c>
      <c r="AL417" s="113" t="str">
        <f t="shared" si="98"/>
        <v/>
      </c>
    </row>
    <row r="418" spans="2:38" ht="15.75" thickBot="1" x14ac:dyDescent="0.3">
      <c r="B418" s="72" t="str">
        <f t="shared" si="91"/>
        <v/>
      </c>
      <c r="C418" s="72" t="str">
        <f t="shared" si="92"/>
        <v/>
      </c>
      <c r="D418" s="72" t="str">
        <f>IFERROR(IF(J417&lt;=0,"",IF(C418="Yes","",B418-COUNTIF($C$22:C418,"Yes"))),"")</f>
        <v/>
      </c>
      <c r="E418" s="73" t="str">
        <f t="shared" si="85"/>
        <v/>
      </c>
      <c r="F418" s="76" t="str">
        <f t="shared" si="93"/>
        <v/>
      </c>
      <c r="G418" s="76" t="str">
        <f t="shared" si="86"/>
        <v/>
      </c>
      <c r="H418" s="76" t="str">
        <f t="shared" si="94"/>
        <v/>
      </c>
      <c r="I418" s="76" t="str">
        <f t="shared" si="87"/>
        <v/>
      </c>
      <c r="J418" s="76" t="str">
        <f t="shared" si="95"/>
        <v/>
      </c>
      <c r="AG418" s="111" t="str">
        <f t="shared" si="96"/>
        <v/>
      </c>
      <c r="AH418" s="112" t="str">
        <f t="shared" si="88"/>
        <v/>
      </c>
      <c r="AI418" s="113" t="str">
        <f t="shared" si="89"/>
        <v/>
      </c>
      <c r="AJ418" s="113" t="str">
        <f t="shared" si="90"/>
        <v/>
      </c>
      <c r="AK418" s="113" t="str">
        <f t="shared" si="97"/>
        <v/>
      </c>
      <c r="AL418" s="113" t="str">
        <f t="shared" si="98"/>
        <v/>
      </c>
    </row>
    <row r="419" spans="2:38" ht="15.75" thickBot="1" x14ac:dyDescent="0.3">
      <c r="B419" s="72" t="str">
        <f t="shared" si="91"/>
        <v/>
      </c>
      <c r="C419" s="72" t="str">
        <f t="shared" si="92"/>
        <v/>
      </c>
      <c r="D419" s="72" t="str">
        <f>IFERROR(IF(J418&lt;=0,"",IF(C419="Yes","",B419-COUNTIF($C$22:C419,"Yes"))),"")</f>
        <v/>
      </c>
      <c r="E419" s="73" t="str">
        <f t="shared" si="85"/>
        <v/>
      </c>
      <c r="F419" s="76" t="str">
        <f t="shared" si="93"/>
        <v/>
      </c>
      <c r="G419" s="76" t="str">
        <f t="shared" si="86"/>
        <v/>
      </c>
      <c r="H419" s="76" t="str">
        <f t="shared" si="94"/>
        <v/>
      </c>
      <c r="I419" s="76" t="str">
        <f t="shared" si="87"/>
        <v/>
      </c>
      <c r="J419" s="76" t="str">
        <f t="shared" si="95"/>
        <v/>
      </c>
      <c r="AG419" s="111" t="str">
        <f t="shared" si="96"/>
        <v/>
      </c>
      <c r="AH419" s="112" t="str">
        <f t="shared" si="88"/>
        <v/>
      </c>
      <c r="AI419" s="113" t="str">
        <f t="shared" si="89"/>
        <v/>
      </c>
      <c r="AJ419" s="113" t="str">
        <f t="shared" si="90"/>
        <v/>
      </c>
      <c r="AK419" s="113" t="str">
        <f t="shared" si="97"/>
        <v/>
      </c>
      <c r="AL419" s="113" t="str">
        <f t="shared" si="98"/>
        <v/>
      </c>
    </row>
    <row r="420" spans="2:38" ht="15.75" thickBot="1" x14ac:dyDescent="0.3">
      <c r="B420" s="72" t="str">
        <f t="shared" si="91"/>
        <v/>
      </c>
      <c r="C420" s="72" t="str">
        <f t="shared" si="92"/>
        <v/>
      </c>
      <c r="D420" s="72" t="str">
        <f>IFERROR(IF(J419&lt;=0,"",IF(C420="Yes","",B420-COUNTIF($C$22:C420,"Yes"))),"")</f>
        <v/>
      </c>
      <c r="E420" s="73" t="str">
        <f t="shared" si="85"/>
        <v/>
      </c>
      <c r="F420" s="76" t="str">
        <f t="shared" si="93"/>
        <v/>
      </c>
      <c r="G420" s="76" t="str">
        <f t="shared" si="86"/>
        <v/>
      </c>
      <c r="H420" s="76" t="str">
        <f t="shared" si="94"/>
        <v/>
      </c>
      <c r="I420" s="76" t="str">
        <f t="shared" si="87"/>
        <v/>
      </c>
      <c r="J420" s="76" t="str">
        <f t="shared" si="95"/>
        <v/>
      </c>
      <c r="AG420" s="111" t="str">
        <f t="shared" si="96"/>
        <v/>
      </c>
      <c r="AH420" s="112" t="str">
        <f t="shared" si="88"/>
        <v/>
      </c>
      <c r="AI420" s="113" t="str">
        <f t="shared" si="89"/>
        <v/>
      </c>
      <c r="AJ420" s="113" t="str">
        <f t="shared" si="90"/>
        <v/>
      </c>
      <c r="AK420" s="113" t="str">
        <f t="shared" si="97"/>
        <v/>
      </c>
      <c r="AL420" s="113" t="str">
        <f t="shared" si="98"/>
        <v/>
      </c>
    </row>
    <row r="421" spans="2:38" ht="15.75" thickBot="1" x14ac:dyDescent="0.3">
      <c r="B421" s="72" t="str">
        <f t="shared" si="91"/>
        <v/>
      </c>
      <c r="C421" s="72" t="str">
        <f t="shared" si="92"/>
        <v/>
      </c>
      <c r="D421" s="72" t="str">
        <f>IFERROR(IF(J420&lt;=0,"",IF(C421="Yes","",B421-COUNTIF($C$22:C421,"Yes"))),"")</f>
        <v/>
      </c>
      <c r="E421" s="73" t="str">
        <f t="shared" si="85"/>
        <v/>
      </c>
      <c r="F421" s="76" t="str">
        <f t="shared" si="93"/>
        <v/>
      </c>
      <c r="G421" s="76" t="str">
        <f t="shared" si="86"/>
        <v/>
      </c>
      <c r="H421" s="76" t="str">
        <f t="shared" si="94"/>
        <v/>
      </c>
      <c r="I421" s="76" t="str">
        <f t="shared" si="87"/>
        <v/>
      </c>
      <c r="J421" s="76" t="str">
        <f t="shared" si="95"/>
        <v/>
      </c>
      <c r="AG421" s="111" t="str">
        <f t="shared" si="96"/>
        <v/>
      </c>
      <c r="AH421" s="112" t="str">
        <f t="shared" si="88"/>
        <v/>
      </c>
      <c r="AI421" s="113" t="str">
        <f t="shared" si="89"/>
        <v/>
      </c>
      <c r="AJ421" s="113" t="str">
        <f t="shared" si="90"/>
        <v/>
      </c>
      <c r="AK421" s="113" t="str">
        <f t="shared" si="97"/>
        <v/>
      </c>
      <c r="AL421" s="113" t="str">
        <f t="shared" si="98"/>
        <v/>
      </c>
    </row>
    <row r="422" spans="2:38" ht="15.75" thickBot="1" x14ac:dyDescent="0.3">
      <c r="B422" s="72" t="str">
        <f t="shared" si="91"/>
        <v/>
      </c>
      <c r="C422" s="72" t="str">
        <f t="shared" si="92"/>
        <v/>
      </c>
      <c r="D422" s="72" t="str">
        <f>IFERROR(IF(J421&lt;=0,"",IF(C422="Yes","",B422-COUNTIF($C$22:C422,"Yes"))),"")</f>
        <v/>
      </c>
      <c r="E422" s="73" t="str">
        <f t="shared" si="85"/>
        <v/>
      </c>
      <c r="F422" s="76" t="str">
        <f t="shared" si="93"/>
        <v/>
      </c>
      <c r="G422" s="76" t="str">
        <f t="shared" si="86"/>
        <v/>
      </c>
      <c r="H422" s="76" t="str">
        <f t="shared" si="94"/>
        <v/>
      </c>
      <c r="I422" s="76" t="str">
        <f t="shared" si="87"/>
        <v/>
      </c>
      <c r="J422" s="76" t="str">
        <f t="shared" si="95"/>
        <v/>
      </c>
      <c r="AG422" s="111" t="str">
        <f t="shared" si="96"/>
        <v/>
      </c>
      <c r="AH422" s="112" t="str">
        <f t="shared" si="88"/>
        <v/>
      </c>
      <c r="AI422" s="113" t="str">
        <f t="shared" si="89"/>
        <v/>
      </c>
      <c r="AJ422" s="113" t="str">
        <f t="shared" si="90"/>
        <v/>
      </c>
      <c r="AK422" s="113" t="str">
        <f t="shared" si="97"/>
        <v/>
      </c>
      <c r="AL422" s="113" t="str">
        <f t="shared" si="98"/>
        <v/>
      </c>
    </row>
    <row r="423" spans="2:38" ht="15.75" thickBot="1" x14ac:dyDescent="0.3">
      <c r="B423" s="72" t="str">
        <f t="shared" si="91"/>
        <v/>
      </c>
      <c r="C423" s="72" t="str">
        <f t="shared" si="92"/>
        <v/>
      </c>
      <c r="D423" s="72" t="str">
        <f>IFERROR(IF(J422&lt;=0,"",IF(C423="Yes","",B423-COUNTIF($C$22:C423,"Yes"))),"")</f>
        <v/>
      </c>
      <c r="E423" s="73" t="str">
        <f t="shared" si="85"/>
        <v/>
      </c>
      <c r="F423" s="76" t="str">
        <f t="shared" si="93"/>
        <v/>
      </c>
      <c r="G423" s="76" t="str">
        <f t="shared" si="86"/>
        <v/>
      </c>
      <c r="H423" s="76" t="str">
        <f t="shared" si="94"/>
        <v/>
      </c>
      <c r="I423" s="76" t="str">
        <f t="shared" si="87"/>
        <v/>
      </c>
      <c r="J423" s="76" t="str">
        <f t="shared" si="95"/>
        <v/>
      </c>
      <c r="AG423" s="111" t="str">
        <f t="shared" si="96"/>
        <v/>
      </c>
      <c r="AH423" s="112" t="str">
        <f t="shared" si="88"/>
        <v/>
      </c>
      <c r="AI423" s="113" t="str">
        <f t="shared" si="89"/>
        <v/>
      </c>
      <c r="AJ423" s="113" t="str">
        <f t="shared" si="90"/>
        <v/>
      </c>
      <c r="AK423" s="113" t="str">
        <f t="shared" si="97"/>
        <v/>
      </c>
      <c r="AL423" s="113" t="str">
        <f t="shared" si="98"/>
        <v/>
      </c>
    </row>
    <row r="424" spans="2:38" ht="15.75" thickBot="1" x14ac:dyDescent="0.3">
      <c r="B424" s="72" t="str">
        <f t="shared" si="91"/>
        <v/>
      </c>
      <c r="C424" s="72" t="str">
        <f t="shared" si="92"/>
        <v/>
      </c>
      <c r="D424" s="72" t="str">
        <f>IFERROR(IF(J423&lt;=0,"",IF(C424="Yes","",B424-COUNTIF($C$22:C424,"Yes"))),"")</f>
        <v/>
      </c>
      <c r="E424" s="73" t="str">
        <f t="shared" si="85"/>
        <v/>
      </c>
      <c r="F424" s="76" t="str">
        <f t="shared" si="93"/>
        <v/>
      </c>
      <c r="G424" s="76" t="str">
        <f t="shared" si="86"/>
        <v/>
      </c>
      <c r="H424" s="76" t="str">
        <f t="shared" si="94"/>
        <v/>
      </c>
      <c r="I424" s="76" t="str">
        <f t="shared" si="87"/>
        <v/>
      </c>
      <c r="J424" s="76" t="str">
        <f t="shared" si="95"/>
        <v/>
      </c>
      <c r="AG424" s="111" t="str">
        <f t="shared" si="96"/>
        <v/>
      </c>
      <c r="AH424" s="112" t="str">
        <f t="shared" si="88"/>
        <v/>
      </c>
      <c r="AI424" s="113" t="str">
        <f t="shared" si="89"/>
        <v/>
      </c>
      <c r="AJ424" s="113" t="str">
        <f t="shared" si="90"/>
        <v/>
      </c>
      <c r="AK424" s="113" t="str">
        <f t="shared" si="97"/>
        <v/>
      </c>
      <c r="AL424" s="113" t="str">
        <f t="shared" si="98"/>
        <v/>
      </c>
    </row>
    <row r="425" spans="2:38" ht="15.75" thickBot="1" x14ac:dyDescent="0.3">
      <c r="B425" s="72" t="str">
        <f t="shared" si="91"/>
        <v/>
      </c>
      <c r="C425" s="72" t="str">
        <f t="shared" si="92"/>
        <v/>
      </c>
      <c r="D425" s="72" t="str">
        <f>IFERROR(IF(J424&lt;=0,"",IF(C425="Yes","",B425-COUNTIF($C$22:C425,"Yes"))),"")</f>
        <v/>
      </c>
      <c r="E425" s="73" t="str">
        <f t="shared" si="85"/>
        <v/>
      </c>
      <c r="F425" s="76" t="str">
        <f t="shared" si="93"/>
        <v/>
      </c>
      <c r="G425" s="76" t="str">
        <f t="shared" si="86"/>
        <v/>
      </c>
      <c r="H425" s="76" t="str">
        <f t="shared" si="94"/>
        <v/>
      </c>
      <c r="I425" s="76" t="str">
        <f t="shared" si="87"/>
        <v/>
      </c>
      <c r="J425" s="76" t="str">
        <f t="shared" si="95"/>
        <v/>
      </c>
      <c r="AG425" s="111" t="str">
        <f t="shared" si="96"/>
        <v/>
      </c>
      <c r="AH425" s="112" t="str">
        <f t="shared" si="88"/>
        <v/>
      </c>
      <c r="AI425" s="113" t="str">
        <f t="shared" si="89"/>
        <v/>
      </c>
      <c r="AJ425" s="113" t="str">
        <f t="shared" si="90"/>
        <v/>
      </c>
      <c r="AK425" s="113" t="str">
        <f t="shared" si="97"/>
        <v/>
      </c>
      <c r="AL425" s="113" t="str">
        <f t="shared" si="98"/>
        <v/>
      </c>
    </row>
    <row r="426" spans="2:38" ht="15.75" thickBot="1" x14ac:dyDescent="0.3">
      <c r="B426" s="72" t="str">
        <f t="shared" si="91"/>
        <v/>
      </c>
      <c r="C426" s="72" t="str">
        <f t="shared" si="92"/>
        <v/>
      </c>
      <c r="D426" s="72" t="str">
        <f>IFERROR(IF(J425&lt;=0,"",IF(C426="Yes","",B426-COUNTIF($C$22:C426,"Yes"))),"")</f>
        <v/>
      </c>
      <c r="E426" s="73" t="str">
        <f t="shared" si="85"/>
        <v/>
      </c>
      <c r="F426" s="76" t="str">
        <f t="shared" si="93"/>
        <v/>
      </c>
      <c r="G426" s="76" t="str">
        <f t="shared" si="86"/>
        <v/>
      </c>
      <c r="H426" s="76" t="str">
        <f t="shared" si="94"/>
        <v/>
      </c>
      <c r="I426" s="76" t="str">
        <f t="shared" si="87"/>
        <v/>
      </c>
      <c r="J426" s="76" t="str">
        <f t="shared" si="95"/>
        <v/>
      </c>
      <c r="AG426" s="111" t="str">
        <f t="shared" si="96"/>
        <v/>
      </c>
      <c r="AH426" s="112" t="str">
        <f t="shared" si="88"/>
        <v/>
      </c>
      <c r="AI426" s="113" t="str">
        <f t="shared" si="89"/>
        <v/>
      </c>
      <c r="AJ426" s="113" t="str">
        <f t="shared" si="90"/>
        <v/>
      </c>
      <c r="AK426" s="113" t="str">
        <f t="shared" si="97"/>
        <v/>
      </c>
      <c r="AL426" s="113" t="str">
        <f t="shared" si="98"/>
        <v/>
      </c>
    </row>
    <row r="427" spans="2:38" ht="15.75" thickBot="1" x14ac:dyDescent="0.3">
      <c r="B427" s="72" t="str">
        <f t="shared" si="91"/>
        <v/>
      </c>
      <c r="C427" s="72" t="str">
        <f t="shared" si="92"/>
        <v/>
      </c>
      <c r="D427" s="72" t="str">
        <f>IFERROR(IF(J426&lt;=0,"",IF(C427="Yes","",B427-COUNTIF($C$22:C427,"Yes"))),"")</f>
        <v/>
      </c>
      <c r="E427" s="73" t="str">
        <f t="shared" si="85"/>
        <v/>
      </c>
      <c r="F427" s="76" t="str">
        <f t="shared" si="93"/>
        <v/>
      </c>
      <c r="G427" s="76" t="str">
        <f t="shared" si="86"/>
        <v/>
      </c>
      <c r="H427" s="76" t="str">
        <f t="shared" si="94"/>
        <v/>
      </c>
      <c r="I427" s="76" t="str">
        <f t="shared" si="87"/>
        <v/>
      </c>
      <c r="J427" s="76" t="str">
        <f t="shared" si="95"/>
        <v/>
      </c>
      <c r="AG427" s="111" t="str">
        <f t="shared" si="96"/>
        <v/>
      </c>
      <c r="AH427" s="112" t="str">
        <f t="shared" si="88"/>
        <v/>
      </c>
      <c r="AI427" s="113" t="str">
        <f t="shared" si="89"/>
        <v/>
      </c>
      <c r="AJ427" s="113" t="str">
        <f t="shared" si="90"/>
        <v/>
      </c>
      <c r="AK427" s="113" t="str">
        <f t="shared" si="97"/>
        <v/>
      </c>
      <c r="AL427" s="113" t="str">
        <f t="shared" si="98"/>
        <v/>
      </c>
    </row>
    <row r="428" spans="2:38" ht="15.75" thickBot="1" x14ac:dyDescent="0.3">
      <c r="B428" s="72" t="str">
        <f t="shared" si="91"/>
        <v/>
      </c>
      <c r="C428" s="72" t="str">
        <f t="shared" si="92"/>
        <v/>
      </c>
      <c r="D428" s="72" t="str">
        <f>IFERROR(IF(J427&lt;=0,"",IF(C428="Yes","",B428-COUNTIF($C$22:C428,"Yes"))),"")</f>
        <v/>
      </c>
      <c r="E428" s="73" t="str">
        <f t="shared" si="85"/>
        <v/>
      </c>
      <c r="F428" s="76" t="str">
        <f t="shared" si="93"/>
        <v/>
      </c>
      <c r="G428" s="76" t="str">
        <f t="shared" si="86"/>
        <v/>
      </c>
      <c r="H428" s="76" t="str">
        <f t="shared" si="94"/>
        <v/>
      </c>
      <c r="I428" s="76" t="str">
        <f t="shared" si="87"/>
        <v/>
      </c>
      <c r="J428" s="76" t="str">
        <f t="shared" si="95"/>
        <v/>
      </c>
      <c r="AG428" s="111" t="str">
        <f t="shared" si="96"/>
        <v/>
      </c>
      <c r="AH428" s="112" t="str">
        <f t="shared" si="88"/>
        <v/>
      </c>
      <c r="AI428" s="113" t="str">
        <f t="shared" si="89"/>
        <v/>
      </c>
      <c r="AJ428" s="113" t="str">
        <f t="shared" si="90"/>
        <v/>
      </c>
      <c r="AK428" s="113" t="str">
        <f t="shared" si="97"/>
        <v/>
      </c>
      <c r="AL428" s="113" t="str">
        <f t="shared" si="98"/>
        <v/>
      </c>
    </row>
    <row r="429" spans="2:38" ht="15.75" thickBot="1" x14ac:dyDescent="0.3">
      <c r="B429" s="72" t="str">
        <f t="shared" si="91"/>
        <v/>
      </c>
      <c r="C429" s="72" t="str">
        <f t="shared" si="92"/>
        <v/>
      </c>
      <c r="D429" s="72" t="str">
        <f>IFERROR(IF(J428&lt;=0,"",IF(C429="Yes","",B429-COUNTIF($C$22:C429,"Yes"))),"")</f>
        <v/>
      </c>
      <c r="E429" s="73" t="str">
        <f t="shared" si="85"/>
        <v/>
      </c>
      <c r="F429" s="76" t="str">
        <f t="shared" si="93"/>
        <v/>
      </c>
      <c r="G429" s="76" t="str">
        <f t="shared" si="86"/>
        <v/>
      </c>
      <c r="H429" s="76" t="str">
        <f t="shared" si="94"/>
        <v/>
      </c>
      <c r="I429" s="76" t="str">
        <f t="shared" si="87"/>
        <v/>
      </c>
      <c r="J429" s="76" t="str">
        <f t="shared" si="95"/>
        <v/>
      </c>
      <c r="AG429" s="111" t="str">
        <f t="shared" si="96"/>
        <v/>
      </c>
      <c r="AH429" s="112" t="str">
        <f t="shared" si="88"/>
        <v/>
      </c>
      <c r="AI429" s="113" t="str">
        <f t="shared" si="89"/>
        <v/>
      </c>
      <c r="AJ429" s="113" t="str">
        <f t="shared" si="90"/>
        <v/>
      </c>
      <c r="AK429" s="113" t="str">
        <f t="shared" si="97"/>
        <v/>
      </c>
      <c r="AL429" s="113" t="str">
        <f t="shared" si="98"/>
        <v/>
      </c>
    </row>
    <row r="430" spans="2:38" ht="15.75" thickBot="1" x14ac:dyDescent="0.3">
      <c r="B430" s="72" t="str">
        <f t="shared" si="91"/>
        <v/>
      </c>
      <c r="C430" s="72" t="str">
        <f t="shared" si="92"/>
        <v/>
      </c>
      <c r="D430" s="72" t="str">
        <f>IFERROR(IF(J429&lt;=0,"",IF(C430="Yes","",B430-COUNTIF($C$22:C430,"Yes"))),"")</f>
        <v/>
      </c>
      <c r="E430" s="73" t="str">
        <f t="shared" si="85"/>
        <v/>
      </c>
      <c r="F430" s="76" t="str">
        <f t="shared" si="93"/>
        <v/>
      </c>
      <c r="G430" s="76" t="str">
        <f t="shared" si="86"/>
        <v/>
      </c>
      <c r="H430" s="76" t="str">
        <f t="shared" si="94"/>
        <v/>
      </c>
      <c r="I430" s="76" t="str">
        <f t="shared" si="87"/>
        <v/>
      </c>
      <c r="J430" s="76" t="str">
        <f t="shared" si="95"/>
        <v/>
      </c>
      <c r="AG430" s="111" t="str">
        <f t="shared" si="96"/>
        <v/>
      </c>
      <c r="AH430" s="112" t="str">
        <f t="shared" si="88"/>
        <v/>
      </c>
      <c r="AI430" s="113" t="str">
        <f t="shared" si="89"/>
        <v/>
      </c>
      <c r="AJ430" s="113" t="str">
        <f t="shared" si="90"/>
        <v/>
      </c>
      <c r="AK430" s="113" t="str">
        <f t="shared" si="97"/>
        <v/>
      </c>
      <c r="AL430" s="113" t="str">
        <f t="shared" si="98"/>
        <v/>
      </c>
    </row>
    <row r="431" spans="2:38" ht="15.75" thickBot="1" x14ac:dyDescent="0.3">
      <c r="B431" s="72" t="str">
        <f t="shared" si="91"/>
        <v/>
      </c>
      <c r="C431" s="72" t="str">
        <f t="shared" si="92"/>
        <v/>
      </c>
      <c r="D431" s="72" t="str">
        <f>IFERROR(IF(J430&lt;=0,"",IF(C431="Yes","",B431-COUNTIF($C$22:C431,"Yes"))),"")</f>
        <v/>
      </c>
      <c r="E431" s="73" t="str">
        <f t="shared" si="85"/>
        <v/>
      </c>
      <c r="F431" s="76" t="str">
        <f t="shared" si="93"/>
        <v/>
      </c>
      <c r="G431" s="76" t="str">
        <f t="shared" si="86"/>
        <v/>
      </c>
      <c r="H431" s="76" t="str">
        <f t="shared" si="94"/>
        <v/>
      </c>
      <c r="I431" s="76" t="str">
        <f t="shared" si="87"/>
        <v/>
      </c>
      <c r="J431" s="76" t="str">
        <f t="shared" si="95"/>
        <v/>
      </c>
      <c r="AG431" s="111" t="str">
        <f t="shared" si="96"/>
        <v/>
      </c>
      <c r="AH431" s="112" t="str">
        <f t="shared" si="88"/>
        <v/>
      </c>
      <c r="AI431" s="113" t="str">
        <f t="shared" si="89"/>
        <v/>
      </c>
      <c r="AJ431" s="113" t="str">
        <f t="shared" si="90"/>
        <v/>
      </c>
      <c r="AK431" s="113" t="str">
        <f t="shared" si="97"/>
        <v/>
      </c>
      <c r="AL431" s="113" t="str">
        <f t="shared" si="98"/>
        <v/>
      </c>
    </row>
    <row r="432" spans="2:38" ht="15.75" thickBot="1" x14ac:dyDescent="0.3">
      <c r="B432" s="72" t="str">
        <f t="shared" si="91"/>
        <v/>
      </c>
      <c r="C432" s="72" t="str">
        <f t="shared" si="92"/>
        <v/>
      </c>
      <c r="D432" s="72" t="str">
        <f>IFERROR(IF(J431&lt;=0,"",IF(C432="Yes","",B432-COUNTIF($C$22:C432,"Yes"))),"")</f>
        <v/>
      </c>
      <c r="E432" s="73" t="str">
        <f t="shared" si="85"/>
        <v/>
      </c>
      <c r="F432" s="76" t="str">
        <f t="shared" si="93"/>
        <v/>
      </c>
      <c r="G432" s="76" t="str">
        <f t="shared" si="86"/>
        <v/>
      </c>
      <c r="H432" s="76" t="str">
        <f t="shared" si="94"/>
        <v/>
      </c>
      <c r="I432" s="76" t="str">
        <f t="shared" si="87"/>
        <v/>
      </c>
      <c r="J432" s="76" t="str">
        <f t="shared" si="95"/>
        <v/>
      </c>
      <c r="AG432" s="111" t="str">
        <f t="shared" si="96"/>
        <v/>
      </c>
      <c r="AH432" s="112" t="str">
        <f t="shared" si="88"/>
        <v/>
      </c>
      <c r="AI432" s="113" t="str">
        <f t="shared" si="89"/>
        <v/>
      </c>
      <c r="AJ432" s="113" t="str">
        <f t="shared" si="90"/>
        <v/>
      </c>
      <c r="AK432" s="113" t="str">
        <f t="shared" si="97"/>
        <v/>
      </c>
      <c r="AL432" s="113" t="str">
        <f t="shared" si="98"/>
        <v/>
      </c>
    </row>
    <row r="433" spans="2:38" ht="15.75" thickBot="1" x14ac:dyDescent="0.3">
      <c r="B433" s="72" t="str">
        <f t="shared" si="91"/>
        <v/>
      </c>
      <c r="C433" s="72" t="str">
        <f t="shared" si="92"/>
        <v/>
      </c>
      <c r="D433" s="72" t="str">
        <f>IFERROR(IF(J432&lt;=0,"",IF(C433="Yes","",B433-COUNTIF($C$22:C433,"Yes"))),"")</f>
        <v/>
      </c>
      <c r="E433" s="73" t="str">
        <f t="shared" si="85"/>
        <v/>
      </c>
      <c r="F433" s="76" t="str">
        <f t="shared" si="93"/>
        <v/>
      </c>
      <c r="G433" s="76" t="str">
        <f t="shared" si="86"/>
        <v/>
      </c>
      <c r="H433" s="76" t="str">
        <f t="shared" si="94"/>
        <v/>
      </c>
      <c r="I433" s="76" t="str">
        <f t="shared" si="87"/>
        <v/>
      </c>
      <c r="J433" s="76" t="str">
        <f t="shared" si="95"/>
        <v/>
      </c>
      <c r="AG433" s="111" t="str">
        <f t="shared" si="96"/>
        <v/>
      </c>
      <c r="AH433" s="112" t="str">
        <f t="shared" si="88"/>
        <v/>
      </c>
      <c r="AI433" s="113" t="str">
        <f t="shared" si="89"/>
        <v/>
      </c>
      <c r="AJ433" s="113" t="str">
        <f t="shared" si="90"/>
        <v/>
      </c>
      <c r="AK433" s="113" t="str">
        <f t="shared" si="97"/>
        <v/>
      </c>
      <c r="AL433" s="113" t="str">
        <f t="shared" si="98"/>
        <v/>
      </c>
    </row>
    <row r="434" spans="2:38" ht="15.75" thickBot="1" x14ac:dyDescent="0.3">
      <c r="B434" s="72" t="str">
        <f t="shared" si="91"/>
        <v/>
      </c>
      <c r="C434" s="72" t="str">
        <f t="shared" si="92"/>
        <v/>
      </c>
      <c r="D434" s="72" t="str">
        <f>IFERROR(IF(J433&lt;=0,"",IF(C434="Yes","",B434-COUNTIF($C$22:C434,"Yes"))),"")</f>
        <v/>
      </c>
      <c r="E434" s="73" t="str">
        <f t="shared" si="85"/>
        <v/>
      </c>
      <c r="F434" s="76" t="str">
        <f t="shared" si="93"/>
        <v/>
      </c>
      <c r="G434" s="76" t="str">
        <f t="shared" si="86"/>
        <v/>
      </c>
      <c r="H434" s="76" t="str">
        <f t="shared" si="94"/>
        <v/>
      </c>
      <c r="I434" s="76" t="str">
        <f t="shared" si="87"/>
        <v/>
      </c>
      <c r="J434" s="76" t="str">
        <f t="shared" si="95"/>
        <v/>
      </c>
      <c r="AG434" s="111" t="str">
        <f t="shared" si="96"/>
        <v/>
      </c>
      <c r="AH434" s="112" t="str">
        <f t="shared" si="88"/>
        <v/>
      </c>
      <c r="AI434" s="113" t="str">
        <f t="shared" si="89"/>
        <v/>
      </c>
      <c r="AJ434" s="113" t="str">
        <f t="shared" si="90"/>
        <v/>
      </c>
      <c r="AK434" s="113" t="str">
        <f t="shared" si="97"/>
        <v/>
      </c>
      <c r="AL434" s="113" t="str">
        <f t="shared" si="98"/>
        <v/>
      </c>
    </row>
    <row r="435" spans="2:38" ht="15.75" thickBot="1" x14ac:dyDescent="0.3">
      <c r="B435" s="72" t="str">
        <f t="shared" si="91"/>
        <v/>
      </c>
      <c r="C435" s="72" t="str">
        <f t="shared" si="92"/>
        <v/>
      </c>
      <c r="D435" s="72" t="str">
        <f>IFERROR(IF(J434&lt;=0,"",IF(C435="Yes","",B435-COUNTIF($C$22:C435,"Yes"))),"")</f>
        <v/>
      </c>
      <c r="E435" s="73" t="str">
        <f t="shared" si="85"/>
        <v/>
      </c>
      <c r="F435" s="76" t="str">
        <f t="shared" si="93"/>
        <v/>
      </c>
      <c r="G435" s="76" t="str">
        <f t="shared" si="86"/>
        <v/>
      </c>
      <c r="H435" s="76" t="str">
        <f t="shared" si="94"/>
        <v/>
      </c>
      <c r="I435" s="76" t="str">
        <f t="shared" si="87"/>
        <v/>
      </c>
      <c r="J435" s="76" t="str">
        <f t="shared" si="95"/>
        <v/>
      </c>
      <c r="AG435" s="111" t="str">
        <f t="shared" si="96"/>
        <v/>
      </c>
      <c r="AH435" s="112" t="str">
        <f t="shared" si="88"/>
        <v/>
      </c>
      <c r="AI435" s="113" t="str">
        <f t="shared" si="89"/>
        <v/>
      </c>
      <c r="AJ435" s="113" t="str">
        <f t="shared" si="90"/>
        <v/>
      </c>
      <c r="AK435" s="113" t="str">
        <f t="shared" si="97"/>
        <v/>
      </c>
      <c r="AL435" s="113" t="str">
        <f t="shared" si="98"/>
        <v/>
      </c>
    </row>
    <row r="436" spans="2:38" ht="15.75" thickBot="1" x14ac:dyDescent="0.3">
      <c r="B436" s="72" t="str">
        <f t="shared" si="91"/>
        <v/>
      </c>
      <c r="C436" s="72" t="str">
        <f t="shared" si="92"/>
        <v/>
      </c>
      <c r="D436" s="72" t="str">
        <f>IFERROR(IF(J435&lt;=0,"",IF(C436="Yes","",B436-COUNTIF($C$22:C436,"Yes"))),"")</f>
        <v/>
      </c>
      <c r="E436" s="73" t="str">
        <f t="shared" si="85"/>
        <v/>
      </c>
      <c r="F436" s="76" t="str">
        <f t="shared" si="93"/>
        <v/>
      </c>
      <c r="G436" s="76" t="str">
        <f t="shared" si="86"/>
        <v/>
      </c>
      <c r="H436" s="76" t="str">
        <f t="shared" si="94"/>
        <v/>
      </c>
      <c r="I436" s="76" t="str">
        <f t="shared" si="87"/>
        <v/>
      </c>
      <c r="J436" s="76" t="str">
        <f t="shared" si="95"/>
        <v/>
      </c>
      <c r="AG436" s="111" t="str">
        <f t="shared" si="96"/>
        <v/>
      </c>
      <c r="AH436" s="112" t="str">
        <f t="shared" si="88"/>
        <v/>
      </c>
      <c r="AI436" s="113" t="str">
        <f t="shared" si="89"/>
        <v/>
      </c>
      <c r="AJ436" s="113" t="str">
        <f t="shared" si="90"/>
        <v/>
      </c>
      <c r="AK436" s="113" t="str">
        <f t="shared" si="97"/>
        <v/>
      </c>
      <c r="AL436" s="113" t="str">
        <f t="shared" si="98"/>
        <v/>
      </c>
    </row>
    <row r="437" spans="2:38" ht="15.75" thickBot="1" x14ac:dyDescent="0.3">
      <c r="B437" s="72" t="str">
        <f t="shared" si="91"/>
        <v/>
      </c>
      <c r="C437" s="72" t="str">
        <f t="shared" si="92"/>
        <v/>
      </c>
      <c r="D437" s="72" t="str">
        <f>IFERROR(IF(J436&lt;=0,"",IF(C437="Yes","",B437-COUNTIF($C$22:C437,"Yes"))),"")</f>
        <v/>
      </c>
      <c r="E437" s="73" t="str">
        <f t="shared" si="85"/>
        <v/>
      </c>
      <c r="F437" s="76" t="str">
        <f t="shared" si="93"/>
        <v/>
      </c>
      <c r="G437" s="76" t="str">
        <f t="shared" si="86"/>
        <v/>
      </c>
      <c r="H437" s="76" t="str">
        <f t="shared" si="94"/>
        <v/>
      </c>
      <c r="I437" s="76" t="str">
        <f t="shared" si="87"/>
        <v/>
      </c>
      <c r="J437" s="76" t="str">
        <f t="shared" si="95"/>
        <v/>
      </c>
      <c r="AG437" s="111" t="str">
        <f t="shared" si="96"/>
        <v/>
      </c>
      <c r="AH437" s="112" t="str">
        <f t="shared" si="88"/>
        <v/>
      </c>
      <c r="AI437" s="113" t="str">
        <f t="shared" si="89"/>
        <v/>
      </c>
      <c r="AJ437" s="113" t="str">
        <f t="shared" si="90"/>
        <v/>
      </c>
      <c r="AK437" s="113" t="str">
        <f t="shared" si="97"/>
        <v/>
      </c>
      <c r="AL437" s="113" t="str">
        <f t="shared" si="98"/>
        <v/>
      </c>
    </row>
    <row r="438" spans="2:38" ht="15.75" thickBot="1" x14ac:dyDescent="0.3">
      <c r="B438" s="72" t="str">
        <f t="shared" si="91"/>
        <v/>
      </c>
      <c r="C438" s="72" t="str">
        <f t="shared" si="92"/>
        <v/>
      </c>
      <c r="D438" s="72" t="str">
        <f>IFERROR(IF(J437&lt;=0,"",IF(C438="Yes","",B438-COUNTIF($C$22:C438,"Yes"))),"")</f>
        <v/>
      </c>
      <c r="E438" s="73" t="str">
        <f t="shared" si="85"/>
        <v/>
      </c>
      <c r="F438" s="76" t="str">
        <f t="shared" si="93"/>
        <v/>
      </c>
      <c r="G438" s="76" t="str">
        <f t="shared" si="86"/>
        <v/>
      </c>
      <c r="H438" s="76" t="str">
        <f t="shared" si="94"/>
        <v/>
      </c>
      <c r="I438" s="76" t="str">
        <f t="shared" si="87"/>
        <v/>
      </c>
      <c r="J438" s="76" t="str">
        <f t="shared" si="95"/>
        <v/>
      </c>
      <c r="AG438" s="111" t="str">
        <f t="shared" si="96"/>
        <v/>
      </c>
      <c r="AH438" s="112" t="str">
        <f t="shared" si="88"/>
        <v/>
      </c>
      <c r="AI438" s="113" t="str">
        <f t="shared" si="89"/>
        <v/>
      </c>
      <c r="AJ438" s="113" t="str">
        <f t="shared" si="90"/>
        <v/>
      </c>
      <c r="AK438" s="113" t="str">
        <f t="shared" si="97"/>
        <v/>
      </c>
      <c r="AL438" s="113" t="str">
        <f t="shared" si="98"/>
        <v/>
      </c>
    </row>
    <row r="439" spans="2:38" ht="15.75" thickBot="1" x14ac:dyDescent="0.3">
      <c r="B439" s="72" t="str">
        <f t="shared" si="91"/>
        <v/>
      </c>
      <c r="C439" s="72" t="str">
        <f t="shared" si="92"/>
        <v/>
      </c>
      <c r="D439" s="72" t="str">
        <f>IFERROR(IF(J438&lt;=0,"",IF(C439="Yes","",B439-COUNTIF($C$22:C439,"Yes"))),"")</f>
        <v/>
      </c>
      <c r="E439" s="73" t="str">
        <f t="shared" si="85"/>
        <v/>
      </c>
      <c r="F439" s="76" t="str">
        <f t="shared" si="93"/>
        <v/>
      </c>
      <c r="G439" s="76" t="str">
        <f t="shared" si="86"/>
        <v/>
      </c>
      <c r="H439" s="76" t="str">
        <f t="shared" si="94"/>
        <v/>
      </c>
      <c r="I439" s="76" t="str">
        <f t="shared" si="87"/>
        <v/>
      </c>
      <c r="J439" s="76" t="str">
        <f t="shared" si="95"/>
        <v/>
      </c>
      <c r="AG439" s="111" t="str">
        <f t="shared" si="96"/>
        <v/>
      </c>
      <c r="AH439" s="112" t="str">
        <f t="shared" si="88"/>
        <v/>
      </c>
      <c r="AI439" s="113" t="str">
        <f t="shared" si="89"/>
        <v/>
      </c>
      <c r="AJ439" s="113" t="str">
        <f t="shared" si="90"/>
        <v/>
      </c>
      <c r="AK439" s="113" t="str">
        <f t="shared" si="97"/>
        <v/>
      </c>
      <c r="AL439" s="113" t="str">
        <f t="shared" si="98"/>
        <v/>
      </c>
    </row>
    <row r="440" spans="2:38" ht="15.75" thickBot="1" x14ac:dyDescent="0.3">
      <c r="B440" s="72" t="str">
        <f t="shared" si="91"/>
        <v/>
      </c>
      <c r="C440" s="72" t="str">
        <f t="shared" si="92"/>
        <v/>
      </c>
      <c r="D440" s="72" t="str">
        <f>IFERROR(IF(J439&lt;=0,"",IF(C440="Yes","",B440-COUNTIF($C$22:C440,"Yes"))),"")</f>
        <v/>
      </c>
      <c r="E440" s="73" t="str">
        <f t="shared" si="85"/>
        <v/>
      </c>
      <c r="F440" s="76" t="str">
        <f t="shared" si="93"/>
        <v/>
      </c>
      <c r="G440" s="76" t="str">
        <f t="shared" si="86"/>
        <v/>
      </c>
      <c r="H440" s="76" t="str">
        <f t="shared" si="94"/>
        <v/>
      </c>
      <c r="I440" s="76" t="str">
        <f t="shared" si="87"/>
        <v/>
      </c>
      <c r="J440" s="76" t="str">
        <f t="shared" si="95"/>
        <v/>
      </c>
      <c r="AG440" s="111" t="str">
        <f t="shared" si="96"/>
        <v/>
      </c>
      <c r="AH440" s="112" t="str">
        <f t="shared" si="88"/>
        <v/>
      </c>
      <c r="AI440" s="113" t="str">
        <f t="shared" si="89"/>
        <v/>
      </c>
      <c r="AJ440" s="113" t="str">
        <f t="shared" si="90"/>
        <v/>
      </c>
      <c r="AK440" s="113" t="str">
        <f t="shared" si="97"/>
        <v/>
      </c>
      <c r="AL440" s="113" t="str">
        <f t="shared" si="98"/>
        <v/>
      </c>
    </row>
    <row r="441" spans="2:38" ht="15.75" thickBot="1" x14ac:dyDescent="0.3">
      <c r="B441" s="72" t="str">
        <f t="shared" si="91"/>
        <v/>
      </c>
      <c r="C441" s="72" t="str">
        <f t="shared" si="92"/>
        <v/>
      </c>
      <c r="D441" s="72" t="str">
        <f>IFERROR(IF(J440&lt;=0,"",IF(C441="Yes","",B441-COUNTIF($C$22:C441,"Yes"))),"")</f>
        <v/>
      </c>
      <c r="E441" s="73" t="str">
        <f t="shared" si="85"/>
        <v/>
      </c>
      <c r="F441" s="76" t="str">
        <f t="shared" si="93"/>
        <v/>
      </c>
      <c r="G441" s="76" t="str">
        <f t="shared" si="86"/>
        <v/>
      </c>
      <c r="H441" s="76" t="str">
        <f t="shared" si="94"/>
        <v/>
      </c>
      <c r="I441" s="76" t="str">
        <f t="shared" si="87"/>
        <v/>
      </c>
      <c r="J441" s="76" t="str">
        <f t="shared" si="95"/>
        <v/>
      </c>
      <c r="AG441" s="111" t="str">
        <f t="shared" si="96"/>
        <v/>
      </c>
      <c r="AH441" s="112" t="str">
        <f t="shared" si="88"/>
        <v/>
      </c>
      <c r="AI441" s="113" t="str">
        <f t="shared" si="89"/>
        <v/>
      </c>
      <c r="AJ441" s="113" t="str">
        <f t="shared" si="90"/>
        <v/>
      </c>
      <c r="AK441" s="113" t="str">
        <f t="shared" si="97"/>
        <v/>
      </c>
      <c r="AL441" s="113" t="str">
        <f t="shared" si="98"/>
        <v/>
      </c>
    </row>
    <row r="442" spans="2:38" ht="15.75" thickBot="1" x14ac:dyDescent="0.3">
      <c r="B442" s="72" t="str">
        <f t="shared" si="91"/>
        <v/>
      </c>
      <c r="C442" s="72" t="str">
        <f t="shared" si="92"/>
        <v/>
      </c>
      <c r="D442" s="72" t="str">
        <f>IFERROR(IF(J441&lt;=0,"",IF(C442="Yes","",B442-COUNTIF($C$22:C442,"Yes"))),"")</f>
        <v/>
      </c>
      <c r="E442" s="73" t="str">
        <f t="shared" si="85"/>
        <v/>
      </c>
      <c r="F442" s="76" t="str">
        <f t="shared" si="93"/>
        <v/>
      </c>
      <c r="G442" s="76" t="str">
        <f t="shared" si="86"/>
        <v/>
      </c>
      <c r="H442" s="76" t="str">
        <f t="shared" si="94"/>
        <v/>
      </c>
      <c r="I442" s="76" t="str">
        <f t="shared" si="87"/>
        <v/>
      </c>
      <c r="J442" s="76" t="str">
        <f t="shared" si="95"/>
        <v/>
      </c>
      <c r="AG442" s="111" t="str">
        <f t="shared" si="96"/>
        <v/>
      </c>
      <c r="AH442" s="112" t="str">
        <f t="shared" si="88"/>
        <v/>
      </c>
      <c r="AI442" s="113" t="str">
        <f t="shared" si="89"/>
        <v/>
      </c>
      <c r="AJ442" s="113" t="str">
        <f t="shared" si="90"/>
        <v/>
      </c>
      <c r="AK442" s="113" t="str">
        <f t="shared" si="97"/>
        <v/>
      </c>
      <c r="AL442" s="113" t="str">
        <f t="shared" si="98"/>
        <v/>
      </c>
    </row>
    <row r="443" spans="2:38" ht="15.75" thickBot="1" x14ac:dyDescent="0.3">
      <c r="B443" s="72" t="str">
        <f t="shared" si="91"/>
        <v/>
      </c>
      <c r="C443" s="72" t="str">
        <f t="shared" si="92"/>
        <v/>
      </c>
      <c r="D443" s="72" t="str">
        <f>IFERROR(IF(J442&lt;=0,"",IF(C443="Yes","",B443-COUNTIF($C$22:C443,"Yes"))),"")</f>
        <v/>
      </c>
      <c r="E443" s="73" t="str">
        <f t="shared" si="85"/>
        <v/>
      </c>
      <c r="F443" s="76" t="str">
        <f t="shared" si="93"/>
        <v/>
      </c>
      <c r="G443" s="76" t="str">
        <f t="shared" si="86"/>
        <v/>
      </c>
      <c r="H443" s="76" t="str">
        <f t="shared" si="94"/>
        <v/>
      </c>
      <c r="I443" s="76" t="str">
        <f t="shared" si="87"/>
        <v/>
      </c>
      <c r="J443" s="76" t="str">
        <f t="shared" si="95"/>
        <v/>
      </c>
      <c r="AG443" s="111" t="str">
        <f t="shared" si="96"/>
        <v/>
      </c>
      <c r="AH443" s="112" t="str">
        <f t="shared" si="88"/>
        <v/>
      </c>
      <c r="AI443" s="113" t="str">
        <f t="shared" si="89"/>
        <v/>
      </c>
      <c r="AJ443" s="113" t="str">
        <f t="shared" si="90"/>
        <v/>
      </c>
      <c r="AK443" s="113" t="str">
        <f t="shared" si="97"/>
        <v/>
      </c>
      <c r="AL443" s="113" t="str">
        <f t="shared" si="98"/>
        <v/>
      </c>
    </row>
    <row r="444" spans="2:38" ht="15.75" thickBot="1" x14ac:dyDescent="0.3">
      <c r="B444" s="72" t="str">
        <f t="shared" si="91"/>
        <v/>
      </c>
      <c r="C444" s="72" t="str">
        <f t="shared" si="92"/>
        <v/>
      </c>
      <c r="D444" s="72" t="str">
        <f>IFERROR(IF(J443&lt;=0,"",IF(C444="Yes","",B444-COUNTIF($C$22:C444,"Yes"))),"")</f>
        <v/>
      </c>
      <c r="E444" s="73" t="str">
        <f t="shared" si="85"/>
        <v/>
      </c>
      <c r="F444" s="76" t="str">
        <f t="shared" si="93"/>
        <v/>
      </c>
      <c r="G444" s="76" t="str">
        <f t="shared" si="86"/>
        <v/>
      </c>
      <c r="H444" s="76" t="str">
        <f t="shared" si="94"/>
        <v/>
      </c>
      <c r="I444" s="76" t="str">
        <f t="shared" si="87"/>
        <v/>
      </c>
      <c r="J444" s="76" t="str">
        <f t="shared" si="95"/>
        <v/>
      </c>
      <c r="AG444" s="111" t="str">
        <f t="shared" si="96"/>
        <v/>
      </c>
      <c r="AH444" s="112" t="str">
        <f t="shared" si="88"/>
        <v/>
      </c>
      <c r="AI444" s="113" t="str">
        <f t="shared" si="89"/>
        <v/>
      </c>
      <c r="AJ444" s="113" t="str">
        <f t="shared" si="90"/>
        <v/>
      </c>
      <c r="AK444" s="113" t="str">
        <f t="shared" si="97"/>
        <v/>
      </c>
      <c r="AL444" s="113" t="str">
        <f t="shared" si="98"/>
        <v/>
      </c>
    </row>
    <row r="445" spans="2:38" ht="15.75" thickBot="1" x14ac:dyDescent="0.3">
      <c r="B445" s="72" t="str">
        <f t="shared" si="91"/>
        <v/>
      </c>
      <c r="C445" s="72" t="str">
        <f t="shared" si="92"/>
        <v/>
      </c>
      <c r="D445" s="72" t="str">
        <f>IFERROR(IF(J444&lt;=0,"",IF(C445="Yes","",B445-COUNTIF($C$22:C445,"Yes"))),"")</f>
        <v/>
      </c>
      <c r="E445" s="73" t="str">
        <f t="shared" si="85"/>
        <v/>
      </c>
      <c r="F445" s="76" t="str">
        <f t="shared" si="93"/>
        <v/>
      </c>
      <c r="G445" s="76" t="str">
        <f t="shared" si="86"/>
        <v/>
      </c>
      <c r="H445" s="76" t="str">
        <f t="shared" si="94"/>
        <v/>
      </c>
      <c r="I445" s="76" t="str">
        <f t="shared" si="87"/>
        <v/>
      </c>
      <c r="J445" s="76" t="str">
        <f t="shared" si="95"/>
        <v/>
      </c>
      <c r="AG445" s="111" t="str">
        <f t="shared" si="96"/>
        <v/>
      </c>
      <c r="AH445" s="112" t="str">
        <f t="shared" si="88"/>
        <v/>
      </c>
      <c r="AI445" s="113" t="str">
        <f t="shared" si="89"/>
        <v/>
      </c>
      <c r="AJ445" s="113" t="str">
        <f t="shared" si="90"/>
        <v/>
      </c>
      <c r="AK445" s="113" t="str">
        <f t="shared" si="97"/>
        <v/>
      </c>
      <c r="AL445" s="113" t="str">
        <f t="shared" si="98"/>
        <v/>
      </c>
    </row>
    <row r="446" spans="2:38" ht="15.75" thickBot="1" x14ac:dyDescent="0.3">
      <c r="B446" s="72" t="str">
        <f t="shared" si="91"/>
        <v/>
      </c>
      <c r="C446" s="72" t="str">
        <f t="shared" si="92"/>
        <v/>
      </c>
      <c r="D446" s="72" t="str">
        <f>IFERROR(IF(J445&lt;=0,"",IF(C446="Yes","",B446-COUNTIF($C$22:C446,"Yes"))),"")</f>
        <v/>
      </c>
      <c r="E446" s="73" t="str">
        <f t="shared" si="85"/>
        <v/>
      </c>
      <c r="F446" s="76" t="str">
        <f t="shared" si="93"/>
        <v/>
      </c>
      <c r="G446" s="76" t="str">
        <f t="shared" si="86"/>
        <v/>
      </c>
      <c r="H446" s="76" t="str">
        <f t="shared" si="94"/>
        <v/>
      </c>
      <c r="I446" s="76" t="str">
        <f t="shared" si="87"/>
        <v/>
      </c>
      <c r="J446" s="76" t="str">
        <f t="shared" si="95"/>
        <v/>
      </c>
      <c r="AG446" s="111" t="str">
        <f t="shared" si="96"/>
        <v/>
      </c>
      <c r="AH446" s="112" t="str">
        <f t="shared" si="88"/>
        <v/>
      </c>
      <c r="AI446" s="113" t="str">
        <f t="shared" si="89"/>
        <v/>
      </c>
      <c r="AJ446" s="113" t="str">
        <f t="shared" si="90"/>
        <v/>
      </c>
      <c r="AK446" s="113" t="str">
        <f t="shared" si="97"/>
        <v/>
      </c>
      <c r="AL446" s="113" t="str">
        <f t="shared" si="98"/>
        <v/>
      </c>
    </row>
    <row r="447" spans="2:38" ht="15.75" thickBot="1" x14ac:dyDescent="0.3">
      <c r="B447" s="72" t="str">
        <f t="shared" si="91"/>
        <v/>
      </c>
      <c r="C447" s="72" t="str">
        <f t="shared" si="92"/>
        <v/>
      </c>
      <c r="D447" s="72" t="str">
        <f>IFERROR(IF(J446&lt;=0,"",IF(C447="Yes","",B447-COUNTIF($C$22:C447,"Yes"))),"")</f>
        <v/>
      </c>
      <c r="E447" s="73" t="str">
        <f t="shared" si="85"/>
        <v/>
      </c>
      <c r="F447" s="76" t="str">
        <f t="shared" si="93"/>
        <v/>
      </c>
      <c r="G447" s="76" t="str">
        <f t="shared" si="86"/>
        <v/>
      </c>
      <c r="H447" s="76" t="str">
        <f t="shared" si="94"/>
        <v/>
      </c>
      <c r="I447" s="76" t="str">
        <f t="shared" si="87"/>
        <v/>
      </c>
      <c r="J447" s="76" t="str">
        <f t="shared" si="95"/>
        <v/>
      </c>
      <c r="AG447" s="111" t="str">
        <f t="shared" si="96"/>
        <v/>
      </c>
      <c r="AH447" s="112" t="str">
        <f t="shared" si="88"/>
        <v/>
      </c>
      <c r="AI447" s="113" t="str">
        <f t="shared" si="89"/>
        <v/>
      </c>
      <c r="AJ447" s="113" t="str">
        <f t="shared" si="90"/>
        <v/>
      </c>
      <c r="AK447" s="113" t="str">
        <f t="shared" si="97"/>
        <v/>
      </c>
      <c r="AL447" s="113" t="str">
        <f t="shared" si="98"/>
        <v/>
      </c>
    </row>
    <row r="448" spans="2:38" ht="15.75" thickBot="1" x14ac:dyDescent="0.3">
      <c r="B448" s="72" t="str">
        <f t="shared" si="91"/>
        <v/>
      </c>
      <c r="C448" s="72" t="str">
        <f t="shared" si="92"/>
        <v/>
      </c>
      <c r="D448" s="72" t="str">
        <f>IFERROR(IF(J447&lt;=0,"",IF(C448="Yes","",B448-COUNTIF($C$22:C448,"Yes"))),"")</f>
        <v/>
      </c>
      <c r="E448" s="73" t="str">
        <f t="shared" si="85"/>
        <v/>
      </c>
      <c r="F448" s="76" t="str">
        <f t="shared" si="93"/>
        <v/>
      </c>
      <c r="G448" s="76" t="str">
        <f t="shared" si="86"/>
        <v/>
      </c>
      <c r="H448" s="76" t="str">
        <f t="shared" si="94"/>
        <v/>
      </c>
      <c r="I448" s="76" t="str">
        <f t="shared" si="87"/>
        <v/>
      </c>
      <c r="J448" s="76" t="str">
        <f t="shared" si="95"/>
        <v/>
      </c>
      <c r="AG448" s="111" t="str">
        <f t="shared" si="96"/>
        <v/>
      </c>
      <c r="AH448" s="112" t="str">
        <f t="shared" si="88"/>
        <v/>
      </c>
      <c r="AI448" s="113" t="str">
        <f t="shared" si="89"/>
        <v/>
      </c>
      <c r="AJ448" s="113" t="str">
        <f t="shared" si="90"/>
        <v/>
      </c>
      <c r="AK448" s="113" t="str">
        <f t="shared" si="97"/>
        <v/>
      </c>
      <c r="AL448" s="113" t="str">
        <f t="shared" si="98"/>
        <v/>
      </c>
    </row>
    <row r="449" spans="2:38" ht="15.75" thickBot="1" x14ac:dyDescent="0.3">
      <c r="B449" s="72" t="str">
        <f t="shared" si="91"/>
        <v/>
      </c>
      <c r="C449" s="72" t="str">
        <f t="shared" si="92"/>
        <v/>
      </c>
      <c r="D449" s="72" t="str">
        <f>IFERROR(IF(J448&lt;=0,"",IF(C449="Yes","",B449-COUNTIF($C$22:C449,"Yes"))),"")</f>
        <v/>
      </c>
      <c r="E449" s="73" t="str">
        <f t="shared" si="85"/>
        <v/>
      </c>
      <c r="F449" s="76" t="str">
        <f t="shared" si="93"/>
        <v/>
      </c>
      <c r="G449" s="76" t="str">
        <f t="shared" si="86"/>
        <v/>
      </c>
      <c r="H449" s="76" t="str">
        <f t="shared" si="94"/>
        <v/>
      </c>
      <c r="I449" s="76" t="str">
        <f t="shared" si="87"/>
        <v/>
      </c>
      <c r="J449" s="76" t="str">
        <f t="shared" si="95"/>
        <v/>
      </c>
      <c r="AG449" s="111" t="str">
        <f t="shared" si="96"/>
        <v/>
      </c>
      <c r="AH449" s="112" t="str">
        <f t="shared" si="88"/>
        <v/>
      </c>
      <c r="AI449" s="113" t="str">
        <f t="shared" si="89"/>
        <v/>
      </c>
      <c r="AJ449" s="113" t="str">
        <f t="shared" si="90"/>
        <v/>
      </c>
      <c r="AK449" s="113" t="str">
        <f t="shared" si="97"/>
        <v/>
      </c>
      <c r="AL449" s="113" t="str">
        <f t="shared" si="98"/>
        <v/>
      </c>
    </row>
    <row r="450" spans="2:38" ht="15.75" thickBot="1" x14ac:dyDescent="0.3">
      <c r="B450" s="72" t="str">
        <f t="shared" si="91"/>
        <v/>
      </c>
      <c r="C450" s="72" t="str">
        <f t="shared" si="92"/>
        <v/>
      </c>
      <c r="D450" s="72" t="str">
        <f>IFERROR(IF(J449&lt;=0,"",IF(C450="Yes","",B450-COUNTIF($C$22:C450,"Yes"))),"")</f>
        <v/>
      </c>
      <c r="E450" s="73" t="str">
        <f t="shared" si="85"/>
        <v/>
      </c>
      <c r="F450" s="76" t="str">
        <f t="shared" si="93"/>
        <v/>
      </c>
      <c r="G450" s="76" t="str">
        <f t="shared" si="86"/>
        <v/>
      </c>
      <c r="H450" s="76" t="str">
        <f t="shared" si="94"/>
        <v/>
      </c>
      <c r="I450" s="76" t="str">
        <f t="shared" si="87"/>
        <v/>
      </c>
      <c r="J450" s="76" t="str">
        <f t="shared" si="95"/>
        <v/>
      </c>
      <c r="AG450" s="111" t="str">
        <f t="shared" si="96"/>
        <v/>
      </c>
      <c r="AH450" s="112" t="str">
        <f t="shared" si="88"/>
        <v/>
      </c>
      <c r="AI450" s="113" t="str">
        <f t="shared" si="89"/>
        <v/>
      </c>
      <c r="AJ450" s="113" t="str">
        <f t="shared" si="90"/>
        <v/>
      </c>
      <c r="AK450" s="113" t="str">
        <f t="shared" si="97"/>
        <v/>
      </c>
      <c r="AL450" s="113" t="str">
        <f t="shared" si="98"/>
        <v/>
      </c>
    </row>
    <row r="451" spans="2:38" ht="15.75" thickBot="1" x14ac:dyDescent="0.3">
      <c r="B451" s="72" t="str">
        <f t="shared" si="91"/>
        <v/>
      </c>
      <c r="C451" s="72" t="str">
        <f t="shared" si="92"/>
        <v/>
      </c>
      <c r="D451" s="72" t="str">
        <f>IFERROR(IF(J450&lt;=0,"",IF(C451="Yes","",B451-COUNTIF($C$22:C451,"Yes"))),"")</f>
        <v/>
      </c>
      <c r="E451" s="73" t="str">
        <f t="shared" si="85"/>
        <v/>
      </c>
      <c r="F451" s="76" t="str">
        <f t="shared" si="93"/>
        <v/>
      </c>
      <c r="G451" s="76" t="str">
        <f t="shared" si="86"/>
        <v/>
      </c>
      <c r="H451" s="76" t="str">
        <f t="shared" si="94"/>
        <v/>
      </c>
      <c r="I451" s="76" t="str">
        <f t="shared" si="87"/>
        <v/>
      </c>
      <c r="J451" s="76" t="str">
        <f t="shared" si="95"/>
        <v/>
      </c>
      <c r="AG451" s="111" t="str">
        <f t="shared" si="96"/>
        <v/>
      </c>
      <c r="AH451" s="112" t="str">
        <f t="shared" si="88"/>
        <v/>
      </c>
      <c r="AI451" s="113" t="str">
        <f t="shared" si="89"/>
        <v/>
      </c>
      <c r="AJ451" s="113" t="str">
        <f t="shared" si="90"/>
        <v/>
      </c>
      <c r="AK451" s="113" t="str">
        <f t="shared" si="97"/>
        <v/>
      </c>
      <c r="AL451" s="113" t="str">
        <f t="shared" si="98"/>
        <v/>
      </c>
    </row>
    <row r="452" spans="2:38" ht="15.75" thickBot="1" x14ac:dyDescent="0.3">
      <c r="B452" s="72" t="str">
        <f t="shared" si="91"/>
        <v/>
      </c>
      <c r="C452" s="72" t="str">
        <f t="shared" si="92"/>
        <v/>
      </c>
      <c r="D452" s="72" t="str">
        <f>IFERROR(IF(J451&lt;=0,"",IF(C452="Yes","",B452-COUNTIF($C$22:C452,"Yes"))),"")</f>
        <v/>
      </c>
      <c r="E452" s="73" t="str">
        <f t="shared" si="85"/>
        <v/>
      </c>
      <c r="F452" s="76" t="str">
        <f t="shared" si="93"/>
        <v/>
      </c>
      <c r="G452" s="76" t="str">
        <f t="shared" si="86"/>
        <v/>
      </c>
      <c r="H452" s="76" t="str">
        <f t="shared" si="94"/>
        <v/>
      </c>
      <c r="I452" s="76" t="str">
        <f t="shared" si="87"/>
        <v/>
      </c>
      <c r="J452" s="76" t="str">
        <f t="shared" si="95"/>
        <v/>
      </c>
      <c r="AG452" s="111" t="str">
        <f t="shared" si="96"/>
        <v/>
      </c>
      <c r="AH452" s="112" t="str">
        <f t="shared" si="88"/>
        <v/>
      </c>
      <c r="AI452" s="113" t="str">
        <f t="shared" si="89"/>
        <v/>
      </c>
      <c r="AJ452" s="113" t="str">
        <f t="shared" si="90"/>
        <v/>
      </c>
      <c r="AK452" s="113" t="str">
        <f t="shared" si="97"/>
        <v/>
      </c>
      <c r="AL452" s="113" t="str">
        <f t="shared" si="98"/>
        <v/>
      </c>
    </row>
    <row r="453" spans="2:38" ht="15.75" thickBot="1" x14ac:dyDescent="0.3">
      <c r="B453" s="72" t="str">
        <f t="shared" si="91"/>
        <v/>
      </c>
      <c r="C453" s="72" t="str">
        <f t="shared" si="92"/>
        <v/>
      </c>
      <c r="D453" s="72" t="str">
        <f>IFERROR(IF(J452&lt;=0,"",IF(C453="Yes","",B453-COUNTIF($C$22:C453,"Yes"))),"")</f>
        <v/>
      </c>
      <c r="E453" s="73" t="str">
        <f t="shared" si="85"/>
        <v/>
      </c>
      <c r="F453" s="76" t="str">
        <f t="shared" si="93"/>
        <v/>
      </c>
      <c r="G453" s="76" t="str">
        <f t="shared" si="86"/>
        <v/>
      </c>
      <c r="H453" s="76" t="str">
        <f t="shared" si="94"/>
        <v/>
      </c>
      <c r="I453" s="76" t="str">
        <f t="shared" si="87"/>
        <v/>
      </c>
      <c r="J453" s="76" t="str">
        <f t="shared" si="95"/>
        <v/>
      </c>
      <c r="AG453" s="111" t="str">
        <f t="shared" si="96"/>
        <v/>
      </c>
      <c r="AH453" s="112" t="str">
        <f t="shared" si="88"/>
        <v/>
      </c>
      <c r="AI453" s="113" t="str">
        <f t="shared" si="89"/>
        <v/>
      </c>
      <c r="AJ453" s="113" t="str">
        <f t="shared" si="90"/>
        <v/>
      </c>
      <c r="AK453" s="113" t="str">
        <f t="shared" si="97"/>
        <v/>
      </c>
      <c r="AL453" s="113" t="str">
        <f t="shared" si="98"/>
        <v/>
      </c>
    </row>
    <row r="454" spans="2:38" ht="15.75" thickBot="1" x14ac:dyDescent="0.3">
      <c r="B454" s="72" t="str">
        <f t="shared" si="91"/>
        <v/>
      </c>
      <c r="C454" s="72" t="str">
        <f t="shared" si="92"/>
        <v/>
      </c>
      <c r="D454" s="72" t="str">
        <f>IFERROR(IF(J453&lt;=0,"",IF(C454="Yes","",B454-COUNTIF($C$22:C454,"Yes"))),"")</f>
        <v/>
      </c>
      <c r="E454" s="73" t="str">
        <f t="shared" si="85"/>
        <v/>
      </c>
      <c r="F454" s="76" t="str">
        <f t="shared" si="93"/>
        <v/>
      </c>
      <c r="G454" s="76" t="str">
        <f t="shared" si="86"/>
        <v/>
      </c>
      <c r="H454" s="76" t="str">
        <f t="shared" si="94"/>
        <v/>
      </c>
      <c r="I454" s="76" t="str">
        <f t="shared" si="87"/>
        <v/>
      </c>
      <c r="J454" s="76" t="str">
        <f t="shared" si="95"/>
        <v/>
      </c>
      <c r="AG454" s="111" t="str">
        <f t="shared" si="96"/>
        <v/>
      </c>
      <c r="AH454" s="112" t="str">
        <f t="shared" si="88"/>
        <v/>
      </c>
      <c r="AI454" s="113" t="str">
        <f t="shared" si="89"/>
        <v/>
      </c>
      <c r="AJ454" s="113" t="str">
        <f t="shared" si="90"/>
        <v/>
      </c>
      <c r="AK454" s="113" t="str">
        <f t="shared" si="97"/>
        <v/>
      </c>
      <c r="AL454" s="113" t="str">
        <f t="shared" si="98"/>
        <v/>
      </c>
    </row>
    <row r="455" spans="2:38" ht="15.75" thickBot="1" x14ac:dyDescent="0.3">
      <c r="B455" s="72" t="str">
        <f t="shared" si="91"/>
        <v/>
      </c>
      <c r="C455" s="72" t="str">
        <f t="shared" si="92"/>
        <v/>
      </c>
      <c r="D455" s="72" t="str">
        <f>IFERROR(IF(J454&lt;=0,"",IF(C455="Yes","",B455-COUNTIF($C$22:C455,"Yes"))),"")</f>
        <v/>
      </c>
      <c r="E455" s="73" t="str">
        <f t="shared" si="85"/>
        <v/>
      </c>
      <c r="F455" s="76" t="str">
        <f t="shared" si="93"/>
        <v/>
      </c>
      <c r="G455" s="76" t="str">
        <f t="shared" si="86"/>
        <v/>
      </c>
      <c r="H455" s="76" t="str">
        <f t="shared" si="94"/>
        <v/>
      </c>
      <c r="I455" s="76" t="str">
        <f t="shared" si="87"/>
        <v/>
      </c>
      <c r="J455" s="76" t="str">
        <f t="shared" si="95"/>
        <v/>
      </c>
      <c r="AG455" s="111" t="str">
        <f t="shared" si="96"/>
        <v/>
      </c>
      <c r="AH455" s="112" t="str">
        <f t="shared" si="88"/>
        <v/>
      </c>
      <c r="AI455" s="113" t="str">
        <f t="shared" si="89"/>
        <v/>
      </c>
      <c r="AJ455" s="113" t="str">
        <f t="shared" si="90"/>
        <v/>
      </c>
      <c r="AK455" s="113" t="str">
        <f t="shared" si="97"/>
        <v/>
      </c>
      <c r="AL455" s="113" t="str">
        <f t="shared" si="98"/>
        <v/>
      </c>
    </row>
    <row r="456" spans="2:38" ht="15.75" thickBot="1" x14ac:dyDescent="0.3">
      <c r="B456" s="72" t="str">
        <f t="shared" si="91"/>
        <v/>
      </c>
      <c r="C456" s="72" t="str">
        <f t="shared" si="92"/>
        <v/>
      </c>
      <c r="D456" s="72" t="str">
        <f>IFERROR(IF(J455&lt;=0,"",IF(C456="Yes","",B456-COUNTIF($C$22:C456,"Yes"))),"")</f>
        <v/>
      </c>
      <c r="E456" s="73" t="str">
        <f t="shared" si="85"/>
        <v/>
      </c>
      <c r="F456" s="76" t="str">
        <f t="shared" si="93"/>
        <v/>
      </c>
      <c r="G456" s="76" t="str">
        <f t="shared" si="86"/>
        <v/>
      </c>
      <c r="H456" s="76" t="str">
        <f t="shared" si="94"/>
        <v/>
      </c>
      <c r="I456" s="76" t="str">
        <f t="shared" si="87"/>
        <v/>
      </c>
      <c r="J456" s="76" t="str">
        <f t="shared" si="95"/>
        <v/>
      </c>
      <c r="AG456" s="111" t="str">
        <f t="shared" si="96"/>
        <v/>
      </c>
      <c r="AH456" s="112" t="str">
        <f t="shared" si="88"/>
        <v/>
      </c>
      <c r="AI456" s="113" t="str">
        <f t="shared" si="89"/>
        <v/>
      </c>
      <c r="AJ456" s="113" t="str">
        <f t="shared" si="90"/>
        <v/>
      </c>
      <c r="AK456" s="113" t="str">
        <f t="shared" si="97"/>
        <v/>
      </c>
      <c r="AL456" s="113" t="str">
        <f t="shared" si="98"/>
        <v/>
      </c>
    </row>
    <row r="457" spans="2:38" ht="15.75" thickBot="1" x14ac:dyDescent="0.3">
      <c r="B457" s="72" t="str">
        <f t="shared" si="91"/>
        <v/>
      </c>
      <c r="C457" s="72" t="str">
        <f t="shared" si="92"/>
        <v/>
      </c>
      <c r="D457" s="72" t="str">
        <f>IFERROR(IF(J456&lt;=0,"",IF(C457="Yes","",B457-COUNTIF($C$22:C457,"Yes"))),"")</f>
        <v/>
      </c>
      <c r="E457" s="73" t="str">
        <f t="shared" si="85"/>
        <v/>
      </c>
      <c r="F457" s="76" t="str">
        <f t="shared" si="93"/>
        <v/>
      </c>
      <c r="G457" s="76" t="str">
        <f t="shared" si="86"/>
        <v/>
      </c>
      <c r="H457" s="76" t="str">
        <f t="shared" si="94"/>
        <v/>
      </c>
      <c r="I457" s="76" t="str">
        <f t="shared" si="87"/>
        <v/>
      </c>
      <c r="J457" s="76" t="str">
        <f t="shared" si="95"/>
        <v/>
      </c>
      <c r="AG457" s="111" t="str">
        <f t="shared" si="96"/>
        <v/>
      </c>
      <c r="AH457" s="112" t="str">
        <f t="shared" si="88"/>
        <v/>
      </c>
      <c r="AI457" s="113" t="str">
        <f t="shared" si="89"/>
        <v/>
      </c>
      <c r="AJ457" s="113" t="str">
        <f t="shared" si="90"/>
        <v/>
      </c>
      <c r="AK457" s="113" t="str">
        <f t="shared" si="97"/>
        <v/>
      </c>
      <c r="AL457" s="113" t="str">
        <f t="shared" si="98"/>
        <v/>
      </c>
    </row>
    <row r="458" spans="2:38" ht="15.75" thickBot="1" x14ac:dyDescent="0.3">
      <c r="B458" s="72" t="str">
        <f t="shared" si="91"/>
        <v/>
      </c>
      <c r="C458" s="72" t="str">
        <f t="shared" si="92"/>
        <v/>
      </c>
      <c r="D458" s="72" t="str">
        <f>IFERROR(IF(J457&lt;=0,"",IF(C458="Yes","",B458-COUNTIF($C$22:C458,"Yes"))),"")</f>
        <v/>
      </c>
      <c r="E458" s="73" t="str">
        <f t="shared" si="85"/>
        <v/>
      </c>
      <c r="F458" s="76" t="str">
        <f t="shared" si="93"/>
        <v/>
      </c>
      <c r="G458" s="76" t="str">
        <f t="shared" si="86"/>
        <v/>
      </c>
      <c r="H458" s="76" t="str">
        <f t="shared" si="94"/>
        <v/>
      </c>
      <c r="I458" s="76" t="str">
        <f t="shared" si="87"/>
        <v/>
      </c>
      <c r="J458" s="76" t="str">
        <f t="shared" si="95"/>
        <v/>
      </c>
      <c r="AG458" s="111" t="str">
        <f t="shared" si="96"/>
        <v/>
      </c>
      <c r="AH458" s="112" t="str">
        <f t="shared" si="88"/>
        <v/>
      </c>
      <c r="AI458" s="113" t="str">
        <f t="shared" si="89"/>
        <v/>
      </c>
      <c r="AJ458" s="113" t="str">
        <f t="shared" si="90"/>
        <v/>
      </c>
      <c r="AK458" s="113" t="str">
        <f t="shared" si="97"/>
        <v/>
      </c>
      <c r="AL458" s="113" t="str">
        <f t="shared" si="98"/>
        <v/>
      </c>
    </row>
    <row r="459" spans="2:38" ht="15.75" thickBot="1" x14ac:dyDescent="0.3">
      <c r="B459" s="72" t="str">
        <f t="shared" si="91"/>
        <v/>
      </c>
      <c r="C459" s="72" t="str">
        <f t="shared" si="92"/>
        <v/>
      </c>
      <c r="D459" s="72" t="str">
        <f>IFERROR(IF(J458&lt;=0,"",IF(C459="Yes","",B459-COUNTIF($C$22:C459,"Yes"))),"")</f>
        <v/>
      </c>
      <c r="E459" s="73" t="str">
        <f t="shared" si="85"/>
        <v/>
      </c>
      <c r="F459" s="76" t="str">
        <f t="shared" si="93"/>
        <v/>
      </c>
      <c r="G459" s="76" t="str">
        <f t="shared" si="86"/>
        <v/>
      </c>
      <c r="H459" s="76" t="str">
        <f t="shared" si="94"/>
        <v/>
      </c>
      <c r="I459" s="76" t="str">
        <f t="shared" si="87"/>
        <v/>
      </c>
      <c r="J459" s="76" t="str">
        <f t="shared" si="95"/>
        <v/>
      </c>
      <c r="AG459" s="111" t="str">
        <f t="shared" si="96"/>
        <v/>
      </c>
      <c r="AH459" s="112" t="str">
        <f t="shared" si="88"/>
        <v/>
      </c>
      <c r="AI459" s="113" t="str">
        <f t="shared" si="89"/>
        <v/>
      </c>
      <c r="AJ459" s="113" t="str">
        <f t="shared" si="90"/>
        <v/>
      </c>
      <c r="AK459" s="113" t="str">
        <f t="shared" si="97"/>
        <v/>
      </c>
      <c r="AL459" s="113" t="str">
        <f t="shared" si="98"/>
        <v/>
      </c>
    </row>
    <row r="460" spans="2:38" ht="15.75" thickBot="1" x14ac:dyDescent="0.3">
      <c r="B460" s="72" t="str">
        <f t="shared" si="91"/>
        <v/>
      </c>
      <c r="C460" s="72" t="str">
        <f t="shared" si="92"/>
        <v/>
      </c>
      <c r="D460" s="72" t="str">
        <f>IFERROR(IF(J459&lt;=0,"",IF(C460="Yes","",B460-COUNTIF($C$22:C460,"Yes"))),"")</f>
        <v/>
      </c>
      <c r="E460" s="73" t="str">
        <f t="shared" si="85"/>
        <v/>
      </c>
      <c r="F460" s="76" t="str">
        <f t="shared" si="93"/>
        <v/>
      </c>
      <c r="G460" s="76" t="str">
        <f t="shared" si="86"/>
        <v/>
      </c>
      <c r="H460" s="76" t="str">
        <f t="shared" si="94"/>
        <v/>
      </c>
      <c r="I460" s="76" t="str">
        <f t="shared" si="87"/>
        <v/>
      </c>
      <c r="J460" s="76" t="str">
        <f t="shared" si="95"/>
        <v/>
      </c>
      <c r="AG460" s="111" t="str">
        <f t="shared" si="96"/>
        <v/>
      </c>
      <c r="AH460" s="112" t="str">
        <f t="shared" si="88"/>
        <v/>
      </c>
      <c r="AI460" s="113" t="str">
        <f t="shared" si="89"/>
        <v/>
      </c>
      <c r="AJ460" s="113" t="str">
        <f t="shared" si="90"/>
        <v/>
      </c>
      <c r="AK460" s="113" t="str">
        <f t="shared" si="97"/>
        <v/>
      </c>
      <c r="AL460" s="113" t="str">
        <f t="shared" si="98"/>
        <v/>
      </c>
    </row>
    <row r="461" spans="2:38" ht="15.75" thickBot="1" x14ac:dyDescent="0.3">
      <c r="B461" s="72" t="str">
        <f t="shared" si="91"/>
        <v/>
      </c>
      <c r="C461" s="72" t="str">
        <f t="shared" si="92"/>
        <v/>
      </c>
      <c r="D461" s="72" t="str">
        <f>IFERROR(IF(J460&lt;=0,"",IF(C461="Yes","",B461-COUNTIF($C$22:C461,"Yes"))),"")</f>
        <v/>
      </c>
      <c r="E461" s="73" t="str">
        <f t="shared" si="85"/>
        <v/>
      </c>
      <c r="F461" s="76" t="str">
        <f t="shared" si="93"/>
        <v/>
      </c>
      <c r="G461" s="76" t="str">
        <f t="shared" si="86"/>
        <v/>
      </c>
      <c r="H461" s="76" t="str">
        <f t="shared" si="94"/>
        <v/>
      </c>
      <c r="I461" s="76" t="str">
        <f t="shared" si="87"/>
        <v/>
      </c>
      <c r="J461" s="76" t="str">
        <f t="shared" si="95"/>
        <v/>
      </c>
      <c r="AG461" s="111" t="str">
        <f t="shared" si="96"/>
        <v/>
      </c>
      <c r="AH461" s="112" t="str">
        <f t="shared" si="88"/>
        <v/>
      </c>
      <c r="AI461" s="113" t="str">
        <f t="shared" si="89"/>
        <v/>
      </c>
      <c r="AJ461" s="113" t="str">
        <f t="shared" si="90"/>
        <v/>
      </c>
      <c r="AK461" s="113" t="str">
        <f t="shared" si="97"/>
        <v/>
      </c>
      <c r="AL461" s="113" t="str">
        <f t="shared" si="98"/>
        <v/>
      </c>
    </row>
    <row r="462" spans="2:38" ht="15.75" thickBot="1" x14ac:dyDescent="0.3">
      <c r="B462" s="72" t="str">
        <f t="shared" si="91"/>
        <v/>
      </c>
      <c r="C462" s="72" t="str">
        <f t="shared" si="92"/>
        <v/>
      </c>
      <c r="D462" s="72" t="str">
        <f>IFERROR(IF(J461&lt;=0,"",IF(C462="Yes","",B462-COUNTIF($C$22:C462,"Yes"))),"")</f>
        <v/>
      </c>
      <c r="E462" s="73" t="str">
        <f t="shared" si="85"/>
        <v/>
      </c>
      <c r="F462" s="76" t="str">
        <f t="shared" si="93"/>
        <v/>
      </c>
      <c r="G462" s="76" t="str">
        <f t="shared" si="86"/>
        <v/>
      </c>
      <c r="H462" s="76" t="str">
        <f t="shared" si="94"/>
        <v/>
      </c>
      <c r="I462" s="76" t="str">
        <f t="shared" si="87"/>
        <v/>
      </c>
      <c r="J462" s="76" t="str">
        <f t="shared" si="95"/>
        <v/>
      </c>
      <c r="AG462" s="111" t="str">
        <f t="shared" si="96"/>
        <v/>
      </c>
      <c r="AH462" s="112" t="str">
        <f t="shared" si="88"/>
        <v/>
      </c>
      <c r="AI462" s="113" t="str">
        <f t="shared" si="89"/>
        <v/>
      </c>
      <c r="AJ462" s="113" t="str">
        <f t="shared" si="90"/>
        <v/>
      </c>
      <c r="AK462" s="113" t="str">
        <f t="shared" si="97"/>
        <v/>
      </c>
      <c r="AL462" s="113" t="str">
        <f t="shared" si="98"/>
        <v/>
      </c>
    </row>
    <row r="463" spans="2:38" ht="15.75" thickBot="1" x14ac:dyDescent="0.3">
      <c r="B463" s="72" t="str">
        <f t="shared" si="91"/>
        <v/>
      </c>
      <c r="C463" s="72" t="str">
        <f t="shared" si="92"/>
        <v/>
      </c>
      <c r="D463" s="72" t="str">
        <f>IFERROR(IF(J462&lt;=0,"",IF(C463="Yes","",B463-COUNTIF($C$22:C463,"Yes"))),"")</f>
        <v/>
      </c>
      <c r="E463" s="73" t="str">
        <f t="shared" si="85"/>
        <v/>
      </c>
      <c r="F463" s="76" t="str">
        <f t="shared" si="93"/>
        <v/>
      </c>
      <c r="G463" s="76" t="str">
        <f t="shared" si="86"/>
        <v/>
      </c>
      <c r="H463" s="76" t="str">
        <f t="shared" si="94"/>
        <v/>
      </c>
      <c r="I463" s="76" t="str">
        <f t="shared" si="87"/>
        <v/>
      </c>
      <c r="J463" s="76" t="str">
        <f t="shared" si="95"/>
        <v/>
      </c>
      <c r="AG463" s="111" t="str">
        <f t="shared" si="96"/>
        <v/>
      </c>
      <c r="AH463" s="112" t="str">
        <f t="shared" si="88"/>
        <v/>
      </c>
      <c r="AI463" s="113" t="str">
        <f t="shared" si="89"/>
        <v/>
      </c>
      <c r="AJ463" s="113" t="str">
        <f t="shared" si="90"/>
        <v/>
      </c>
      <c r="AK463" s="113" t="str">
        <f t="shared" si="97"/>
        <v/>
      </c>
      <c r="AL463" s="113" t="str">
        <f t="shared" si="98"/>
        <v/>
      </c>
    </row>
    <row r="464" spans="2:38" ht="15.75" thickBot="1" x14ac:dyDescent="0.3">
      <c r="B464" s="72" t="str">
        <f t="shared" si="91"/>
        <v/>
      </c>
      <c r="C464" s="72" t="str">
        <f t="shared" si="92"/>
        <v/>
      </c>
      <c r="D464" s="72" t="str">
        <f>IFERROR(IF(J463&lt;=0,"",IF(C464="Yes","",B464-COUNTIF($C$22:C464,"Yes"))),"")</f>
        <v/>
      </c>
      <c r="E464" s="73" t="str">
        <f t="shared" si="85"/>
        <v/>
      </c>
      <c r="F464" s="76" t="str">
        <f t="shared" si="93"/>
        <v/>
      </c>
      <c r="G464" s="76" t="str">
        <f t="shared" si="86"/>
        <v/>
      </c>
      <c r="H464" s="76" t="str">
        <f t="shared" si="94"/>
        <v/>
      </c>
      <c r="I464" s="76" t="str">
        <f t="shared" si="87"/>
        <v/>
      </c>
      <c r="J464" s="76" t="str">
        <f t="shared" si="95"/>
        <v/>
      </c>
      <c r="AG464" s="111" t="str">
        <f t="shared" si="96"/>
        <v/>
      </c>
      <c r="AH464" s="112" t="str">
        <f t="shared" si="88"/>
        <v/>
      </c>
      <c r="AI464" s="113" t="str">
        <f t="shared" si="89"/>
        <v/>
      </c>
      <c r="AJ464" s="113" t="str">
        <f t="shared" si="90"/>
        <v/>
      </c>
      <c r="AK464" s="113" t="str">
        <f t="shared" si="97"/>
        <v/>
      </c>
      <c r="AL464" s="113" t="str">
        <f t="shared" si="98"/>
        <v/>
      </c>
    </row>
    <row r="465" spans="2:38" ht="15.75" thickBot="1" x14ac:dyDescent="0.3">
      <c r="B465" s="72" t="str">
        <f t="shared" si="91"/>
        <v/>
      </c>
      <c r="C465" s="72" t="str">
        <f t="shared" si="92"/>
        <v/>
      </c>
      <c r="D465" s="72" t="str">
        <f>IFERROR(IF(J464&lt;=0,"",IF(C465="Yes","",B465-COUNTIF($C$22:C465,"Yes"))),"")</f>
        <v/>
      </c>
      <c r="E465" s="73" t="str">
        <f t="shared" si="85"/>
        <v/>
      </c>
      <c r="F465" s="76" t="str">
        <f t="shared" si="93"/>
        <v/>
      </c>
      <c r="G465" s="76" t="str">
        <f t="shared" si="86"/>
        <v/>
      </c>
      <c r="H465" s="76" t="str">
        <f t="shared" si="94"/>
        <v/>
      </c>
      <c r="I465" s="76" t="str">
        <f t="shared" si="87"/>
        <v/>
      </c>
      <c r="J465" s="76" t="str">
        <f t="shared" si="95"/>
        <v/>
      </c>
      <c r="AG465" s="111" t="str">
        <f t="shared" si="96"/>
        <v/>
      </c>
      <c r="AH465" s="112" t="str">
        <f t="shared" si="88"/>
        <v/>
      </c>
      <c r="AI465" s="113" t="str">
        <f t="shared" si="89"/>
        <v/>
      </c>
      <c r="AJ465" s="113" t="str">
        <f t="shared" si="90"/>
        <v/>
      </c>
      <c r="AK465" s="113" t="str">
        <f t="shared" si="97"/>
        <v/>
      </c>
      <c r="AL465" s="113" t="str">
        <f t="shared" si="98"/>
        <v/>
      </c>
    </row>
    <row r="466" spans="2:38" ht="15.75" thickBot="1" x14ac:dyDescent="0.3">
      <c r="B466" s="72" t="str">
        <f t="shared" si="91"/>
        <v/>
      </c>
      <c r="C466" s="72" t="str">
        <f t="shared" si="92"/>
        <v/>
      </c>
      <c r="D466" s="72" t="str">
        <f>IFERROR(IF(J465&lt;=0,"",IF(C466="Yes","",B466-COUNTIF($C$22:C466,"Yes"))),"")</f>
        <v/>
      </c>
      <c r="E466" s="73" t="str">
        <f t="shared" si="85"/>
        <v/>
      </c>
      <c r="F466" s="76" t="str">
        <f t="shared" si="93"/>
        <v/>
      </c>
      <c r="G466" s="76" t="str">
        <f t="shared" si="86"/>
        <v/>
      </c>
      <c r="H466" s="76" t="str">
        <f t="shared" si="94"/>
        <v/>
      </c>
      <c r="I466" s="76" t="str">
        <f t="shared" si="87"/>
        <v/>
      </c>
      <c r="J466" s="76" t="str">
        <f t="shared" si="95"/>
        <v/>
      </c>
      <c r="AG466" s="111" t="str">
        <f t="shared" si="96"/>
        <v/>
      </c>
      <c r="AH466" s="112" t="str">
        <f t="shared" si="88"/>
        <v/>
      </c>
      <c r="AI466" s="113" t="str">
        <f t="shared" si="89"/>
        <v/>
      </c>
      <c r="AJ466" s="113" t="str">
        <f t="shared" si="90"/>
        <v/>
      </c>
      <c r="AK466" s="113" t="str">
        <f t="shared" si="97"/>
        <v/>
      </c>
      <c r="AL466" s="113" t="str">
        <f t="shared" si="98"/>
        <v/>
      </c>
    </row>
    <row r="467" spans="2:38" ht="15.75" thickBot="1" x14ac:dyDescent="0.3">
      <c r="B467" s="72" t="str">
        <f t="shared" si="91"/>
        <v/>
      </c>
      <c r="C467" s="72" t="str">
        <f t="shared" si="92"/>
        <v/>
      </c>
      <c r="D467" s="72" t="str">
        <f>IFERROR(IF(J466&lt;=0,"",IF(C467="Yes","",B467-COUNTIF($C$22:C467,"Yes"))),"")</f>
        <v/>
      </c>
      <c r="E467" s="73" t="str">
        <f t="shared" si="85"/>
        <v/>
      </c>
      <c r="F467" s="76" t="str">
        <f t="shared" si="93"/>
        <v/>
      </c>
      <c r="G467" s="76" t="str">
        <f t="shared" si="86"/>
        <v/>
      </c>
      <c r="H467" s="76" t="str">
        <f t="shared" si="94"/>
        <v/>
      </c>
      <c r="I467" s="76" t="str">
        <f t="shared" si="87"/>
        <v/>
      </c>
      <c r="J467" s="76" t="str">
        <f t="shared" si="95"/>
        <v/>
      </c>
      <c r="AG467" s="111" t="str">
        <f t="shared" si="96"/>
        <v/>
      </c>
      <c r="AH467" s="112" t="str">
        <f t="shared" si="88"/>
        <v/>
      </c>
      <c r="AI467" s="113" t="str">
        <f t="shared" si="89"/>
        <v/>
      </c>
      <c r="AJ467" s="113" t="str">
        <f t="shared" si="90"/>
        <v/>
      </c>
      <c r="AK467" s="113" t="str">
        <f t="shared" si="97"/>
        <v/>
      </c>
      <c r="AL467" s="113" t="str">
        <f t="shared" si="98"/>
        <v/>
      </c>
    </row>
    <row r="468" spans="2:38" ht="15.75" thickBot="1" x14ac:dyDescent="0.3">
      <c r="B468" s="72" t="str">
        <f t="shared" si="91"/>
        <v/>
      </c>
      <c r="C468" s="72" t="str">
        <f t="shared" si="92"/>
        <v/>
      </c>
      <c r="D468" s="72" t="str">
        <f>IFERROR(IF(J467&lt;=0,"",IF(C468="Yes","",B468-COUNTIF($C$22:C468,"Yes"))),"")</f>
        <v/>
      </c>
      <c r="E468" s="73" t="str">
        <f t="shared" si="85"/>
        <v/>
      </c>
      <c r="F468" s="76" t="str">
        <f t="shared" si="93"/>
        <v/>
      </c>
      <c r="G468" s="76" t="str">
        <f t="shared" si="86"/>
        <v/>
      </c>
      <c r="H468" s="76" t="str">
        <f t="shared" si="94"/>
        <v/>
      </c>
      <c r="I468" s="76" t="str">
        <f t="shared" si="87"/>
        <v/>
      </c>
      <c r="J468" s="76" t="str">
        <f t="shared" si="95"/>
        <v/>
      </c>
      <c r="AG468" s="111" t="str">
        <f t="shared" si="96"/>
        <v/>
      </c>
      <c r="AH468" s="112" t="str">
        <f t="shared" si="88"/>
        <v/>
      </c>
      <c r="AI468" s="113" t="str">
        <f t="shared" si="89"/>
        <v/>
      </c>
      <c r="AJ468" s="113" t="str">
        <f t="shared" si="90"/>
        <v/>
      </c>
      <c r="AK468" s="113" t="str">
        <f t="shared" si="97"/>
        <v/>
      </c>
      <c r="AL468" s="113" t="str">
        <f t="shared" si="98"/>
        <v/>
      </c>
    </row>
    <row r="469" spans="2:38" ht="15.75" thickBot="1" x14ac:dyDescent="0.3">
      <c r="B469" s="72" t="str">
        <f t="shared" si="91"/>
        <v/>
      </c>
      <c r="C469" s="72" t="str">
        <f t="shared" si="92"/>
        <v/>
      </c>
      <c r="D469" s="72" t="str">
        <f>IFERROR(IF(J468&lt;=0,"",IF(C469="Yes","",B469-COUNTIF($C$22:C469,"Yes"))),"")</f>
        <v/>
      </c>
      <c r="E469" s="73" t="str">
        <f t="shared" si="85"/>
        <v/>
      </c>
      <c r="F469" s="76" t="str">
        <f t="shared" si="93"/>
        <v/>
      </c>
      <c r="G469" s="76" t="str">
        <f t="shared" si="86"/>
        <v/>
      </c>
      <c r="H469" s="76" t="str">
        <f t="shared" si="94"/>
        <v/>
      </c>
      <c r="I469" s="76" t="str">
        <f t="shared" si="87"/>
        <v/>
      </c>
      <c r="J469" s="76" t="str">
        <f t="shared" si="95"/>
        <v/>
      </c>
      <c r="AG469" s="111" t="str">
        <f t="shared" si="96"/>
        <v/>
      </c>
      <c r="AH469" s="112" t="str">
        <f t="shared" si="88"/>
        <v/>
      </c>
      <c r="AI469" s="113" t="str">
        <f t="shared" si="89"/>
        <v/>
      </c>
      <c r="AJ469" s="113" t="str">
        <f t="shared" si="90"/>
        <v/>
      </c>
      <c r="AK469" s="113" t="str">
        <f t="shared" si="97"/>
        <v/>
      </c>
      <c r="AL469" s="113" t="str">
        <f t="shared" si="98"/>
        <v/>
      </c>
    </row>
    <row r="470" spans="2:38" ht="15.75" thickBot="1" x14ac:dyDescent="0.3">
      <c r="B470" s="72" t="str">
        <f t="shared" si="91"/>
        <v/>
      </c>
      <c r="C470" s="72" t="str">
        <f t="shared" si="92"/>
        <v/>
      </c>
      <c r="D470" s="72" t="str">
        <f>IFERROR(IF(J469&lt;=0,"",IF(C470="Yes","",B470-COUNTIF($C$22:C470,"Yes"))),"")</f>
        <v/>
      </c>
      <c r="E470" s="73" t="str">
        <f t="shared" ref="E470:E533" si="99">IF($E$9="End of the Period",IF(B470="","",IF(payment_frequency="Bi-weekly",first_payment_date+B470*VLOOKUP(payment_frequency,periodic_table,2,0),IF(payment_frequency="Weekly",first_payment_date+B470*VLOOKUP(payment_frequency,periodic_table,2,0),IF(payment_frequency="Semi-monthly",first_payment_date+B470*VLOOKUP(payment_frequency,periodic_table,2,0),EDATE(first_payment_date,B470*VLOOKUP(payment_frequency,periodic_table,2,0)))))),IF(B470="","",IF(payment_frequency="Bi-weekly",first_payment_date+(B470-1)*VLOOKUP(payment_frequency,periodic_table,2,0),IF(payment_frequency="Weekly",first_payment_date+(B470-1)*VLOOKUP(payment_frequency,periodic_table,2,0),IF(payment_frequency="Semi-monthly",first_payment_date+(B470-1)*VLOOKUP(payment_frequency,periodic_table,2,0),EDATE(first_payment_date,(B470-1)*VLOOKUP(payment_frequency,periodic_table,2,0)))))))</f>
        <v/>
      </c>
      <c r="F470" s="76" t="str">
        <f t="shared" si="93"/>
        <v/>
      </c>
      <c r="G470" s="76" t="str">
        <f t="shared" ref="G470:G533" si="100">IF(AND(Payment_Type=1,B470=1),0,IF(B470="","",IF(C470="Yes",0,J469*Compound_Rate)))</f>
        <v/>
      </c>
      <c r="H470" s="76" t="str">
        <f t="shared" si="94"/>
        <v/>
      </c>
      <c r="I470" s="76" t="str">
        <f t="shared" ref="I470:I533" si="101">IF(B470="","",IF(C470="Yes",J469*Compound_Rate,0))</f>
        <v/>
      </c>
      <c r="J470" s="76" t="str">
        <f t="shared" si="95"/>
        <v/>
      </c>
      <c r="AG470" s="111" t="str">
        <f t="shared" si="96"/>
        <v/>
      </c>
      <c r="AH470" s="112" t="str">
        <f t="shared" ref="AH470:AH533" si="102">IF($E$9="End of the Period",IF(AG470="","",IF(payment_frequency="Bi-weekly",first_payment_date+AG470*VLOOKUP(payment_frequency,periodic_table,2,0),IF(payment_frequency="Weekly",first_payment_date+AG470*VLOOKUP(payment_frequency,periodic_table,2,0),IF(payment_frequency="Semi-monthly",first_payment_date+AG470*VLOOKUP(payment_frequency,periodic_table,2,0),EDATE(first_payment_date,AG470*VLOOKUP(payment_frequency,periodic_table,2,0)))))),IF(AG470="","",IF(payment_frequency="Bi-weekly",first_payment_date+(AG470-1)*VLOOKUP(payment_frequency,periodic_table,2,0),IF(payment_frequency="Weekly",first_payment_date+(AG470-1)*VLOOKUP(payment_frequency,periodic_table,2,0),IF(payment_frequency="Semi-monthly",first_payment_date+(AG470-1)*VLOOKUP(payment_frequency,periodic_table,2,0),EDATE(first_payment_date,(AG470-1)*VLOOKUP(payment_frequency,periodic_table,2,0)))))))</f>
        <v/>
      </c>
      <c r="AI470" s="113" t="str">
        <f t="shared" ref="AI470:AI533" si="103">IF(AG470="","",IF(AL469&lt;payment,AL469*(1+Compound_Rate),payment))</f>
        <v/>
      </c>
      <c r="AJ470" s="113" t="str">
        <f t="shared" ref="AJ470:AJ533" si="104">IF(AND(Payment_Type=1,AG470=1),0,IF(AG470="","",AL469*Compound_Rate))</f>
        <v/>
      </c>
      <c r="AK470" s="113" t="str">
        <f t="shared" si="97"/>
        <v/>
      </c>
      <c r="AL470" s="113" t="str">
        <f t="shared" si="98"/>
        <v/>
      </c>
    </row>
    <row r="471" spans="2:38" ht="15.75" thickBot="1" x14ac:dyDescent="0.3">
      <c r="B471" s="72" t="str">
        <f t="shared" ref="B471:B534" si="105">IFERROR(IF(TRUNC(J470)&lt;=0,"",B470+1),"")</f>
        <v/>
      </c>
      <c r="C471" s="72" t="str">
        <f t="shared" ref="C471:C534" si="106">IF(B471="","",IF(AND(B471&lt;=$E$13,B471&gt;=$E$12),"Yes","No"))</f>
        <v/>
      </c>
      <c r="D471" s="72" t="str">
        <f>IFERROR(IF(J470&lt;=0,"",IF(C471="Yes","",B471-COUNTIF($C$22:C471,"Yes"))),"")</f>
        <v/>
      </c>
      <c r="E471" s="73" t="str">
        <f t="shared" si="99"/>
        <v/>
      </c>
      <c r="F471" s="76" t="str">
        <f t="shared" ref="F471:F534" si="107">IF(B471="","",IF(C471="Yes",0,IF(J470&lt;payment,J470*(1+Compound_Rate),-PMT($J$5,nper-B471+1+$E$14,J470))))</f>
        <v/>
      </c>
      <c r="G471" s="76" t="str">
        <f t="shared" si="100"/>
        <v/>
      </c>
      <c r="H471" s="76" t="str">
        <f t="shared" ref="H471:H534" si="108">IF(B471="","",F471-G471)</f>
        <v/>
      </c>
      <c r="I471" s="76" t="str">
        <f t="shared" si="101"/>
        <v/>
      </c>
      <c r="J471" s="76" t="str">
        <f t="shared" ref="J471:J534" si="109">IFERROR(IF(B471="","",J470-H471+I471),"")</f>
        <v/>
      </c>
      <c r="AG471" s="111" t="str">
        <f t="shared" ref="AG471:AG534" si="110">IFERROR(IF(AL470&lt;=0,"",AG470+1),"")</f>
        <v/>
      </c>
      <c r="AH471" s="112" t="str">
        <f t="shared" si="102"/>
        <v/>
      </c>
      <c r="AI471" s="113" t="str">
        <f t="shared" si="103"/>
        <v/>
      </c>
      <c r="AJ471" s="113" t="str">
        <f t="shared" si="104"/>
        <v/>
      </c>
      <c r="AK471" s="113" t="str">
        <f t="shared" ref="AK471:AK534" si="111">IF(AG471="","",AI471-AJ471)</f>
        <v/>
      </c>
      <c r="AL471" s="113" t="str">
        <f t="shared" ref="AL471:AL534" si="112">IFERROR(IF(AK471&lt;=0,"",AL470-AK471),"")</f>
        <v/>
      </c>
    </row>
    <row r="472" spans="2:38" ht="15.75" thickBot="1" x14ac:dyDescent="0.3">
      <c r="B472" s="72" t="str">
        <f t="shared" si="105"/>
        <v/>
      </c>
      <c r="C472" s="72" t="str">
        <f t="shared" si="106"/>
        <v/>
      </c>
      <c r="D472" s="72" t="str">
        <f>IFERROR(IF(J471&lt;=0,"",IF(C472="Yes","",B472-COUNTIF($C$22:C472,"Yes"))),"")</f>
        <v/>
      </c>
      <c r="E472" s="73" t="str">
        <f t="shared" si="99"/>
        <v/>
      </c>
      <c r="F472" s="76" t="str">
        <f t="shared" si="107"/>
        <v/>
      </c>
      <c r="G472" s="76" t="str">
        <f t="shared" si="100"/>
        <v/>
      </c>
      <c r="H472" s="76" t="str">
        <f t="shared" si="108"/>
        <v/>
      </c>
      <c r="I472" s="76" t="str">
        <f t="shared" si="101"/>
        <v/>
      </c>
      <c r="J472" s="76" t="str">
        <f t="shared" si="109"/>
        <v/>
      </c>
      <c r="AG472" s="111" t="str">
        <f t="shared" si="110"/>
        <v/>
      </c>
      <c r="AH472" s="112" t="str">
        <f t="shared" si="102"/>
        <v/>
      </c>
      <c r="AI472" s="113" t="str">
        <f t="shared" si="103"/>
        <v/>
      </c>
      <c r="AJ472" s="113" t="str">
        <f t="shared" si="104"/>
        <v/>
      </c>
      <c r="AK472" s="113" t="str">
        <f t="shared" si="111"/>
        <v/>
      </c>
      <c r="AL472" s="113" t="str">
        <f t="shared" si="112"/>
        <v/>
      </c>
    </row>
    <row r="473" spans="2:38" ht="15.75" thickBot="1" x14ac:dyDescent="0.3">
      <c r="B473" s="72" t="str">
        <f t="shared" si="105"/>
        <v/>
      </c>
      <c r="C473" s="72" t="str">
        <f t="shared" si="106"/>
        <v/>
      </c>
      <c r="D473" s="72" t="str">
        <f>IFERROR(IF(J472&lt;=0,"",IF(C473="Yes","",B473-COUNTIF($C$22:C473,"Yes"))),"")</f>
        <v/>
      </c>
      <c r="E473" s="73" t="str">
        <f t="shared" si="99"/>
        <v/>
      </c>
      <c r="F473" s="76" t="str">
        <f t="shared" si="107"/>
        <v/>
      </c>
      <c r="G473" s="76" t="str">
        <f t="shared" si="100"/>
        <v/>
      </c>
      <c r="H473" s="76" t="str">
        <f t="shared" si="108"/>
        <v/>
      </c>
      <c r="I473" s="76" t="str">
        <f t="shared" si="101"/>
        <v/>
      </c>
      <c r="J473" s="76" t="str">
        <f t="shared" si="109"/>
        <v/>
      </c>
      <c r="AG473" s="111" t="str">
        <f t="shared" si="110"/>
        <v/>
      </c>
      <c r="AH473" s="112" t="str">
        <f t="shared" si="102"/>
        <v/>
      </c>
      <c r="AI473" s="113" t="str">
        <f t="shared" si="103"/>
        <v/>
      </c>
      <c r="AJ473" s="113" t="str">
        <f t="shared" si="104"/>
        <v/>
      </c>
      <c r="AK473" s="113" t="str">
        <f t="shared" si="111"/>
        <v/>
      </c>
      <c r="AL473" s="113" t="str">
        <f t="shared" si="112"/>
        <v/>
      </c>
    </row>
    <row r="474" spans="2:38" ht="15.75" thickBot="1" x14ac:dyDescent="0.3">
      <c r="B474" s="72" t="str">
        <f t="shared" si="105"/>
        <v/>
      </c>
      <c r="C474" s="72" t="str">
        <f t="shared" si="106"/>
        <v/>
      </c>
      <c r="D474" s="72" t="str">
        <f>IFERROR(IF(J473&lt;=0,"",IF(C474="Yes","",B474-COUNTIF($C$22:C474,"Yes"))),"")</f>
        <v/>
      </c>
      <c r="E474" s="73" t="str">
        <f t="shared" si="99"/>
        <v/>
      </c>
      <c r="F474" s="76" t="str">
        <f t="shared" si="107"/>
        <v/>
      </c>
      <c r="G474" s="76" t="str">
        <f t="shared" si="100"/>
        <v/>
      </c>
      <c r="H474" s="76" t="str">
        <f t="shared" si="108"/>
        <v/>
      </c>
      <c r="I474" s="76" t="str">
        <f t="shared" si="101"/>
        <v/>
      </c>
      <c r="J474" s="76" t="str">
        <f t="shared" si="109"/>
        <v/>
      </c>
      <c r="AG474" s="111" t="str">
        <f t="shared" si="110"/>
        <v/>
      </c>
      <c r="AH474" s="112" t="str">
        <f t="shared" si="102"/>
        <v/>
      </c>
      <c r="AI474" s="113" t="str">
        <f t="shared" si="103"/>
        <v/>
      </c>
      <c r="AJ474" s="113" t="str">
        <f t="shared" si="104"/>
        <v/>
      </c>
      <c r="AK474" s="113" t="str">
        <f t="shared" si="111"/>
        <v/>
      </c>
      <c r="AL474" s="113" t="str">
        <f t="shared" si="112"/>
        <v/>
      </c>
    </row>
    <row r="475" spans="2:38" ht="15.75" thickBot="1" x14ac:dyDescent="0.3">
      <c r="B475" s="72" t="str">
        <f t="shared" si="105"/>
        <v/>
      </c>
      <c r="C475" s="72" t="str">
        <f t="shared" si="106"/>
        <v/>
      </c>
      <c r="D475" s="72" t="str">
        <f>IFERROR(IF(J474&lt;=0,"",IF(C475="Yes","",B475-COUNTIF($C$22:C475,"Yes"))),"")</f>
        <v/>
      </c>
      <c r="E475" s="73" t="str">
        <f t="shared" si="99"/>
        <v/>
      </c>
      <c r="F475" s="76" t="str">
        <f t="shared" si="107"/>
        <v/>
      </c>
      <c r="G475" s="76" t="str">
        <f t="shared" si="100"/>
        <v/>
      </c>
      <c r="H475" s="76" t="str">
        <f t="shared" si="108"/>
        <v/>
      </c>
      <c r="I475" s="76" t="str">
        <f t="shared" si="101"/>
        <v/>
      </c>
      <c r="J475" s="76" t="str">
        <f t="shared" si="109"/>
        <v/>
      </c>
      <c r="AG475" s="111" t="str">
        <f t="shared" si="110"/>
        <v/>
      </c>
      <c r="AH475" s="112" t="str">
        <f t="shared" si="102"/>
        <v/>
      </c>
      <c r="AI475" s="113" t="str">
        <f t="shared" si="103"/>
        <v/>
      </c>
      <c r="AJ475" s="113" t="str">
        <f t="shared" si="104"/>
        <v/>
      </c>
      <c r="AK475" s="113" t="str">
        <f t="shared" si="111"/>
        <v/>
      </c>
      <c r="AL475" s="113" t="str">
        <f t="shared" si="112"/>
        <v/>
      </c>
    </row>
    <row r="476" spans="2:38" ht="15.75" thickBot="1" x14ac:dyDescent="0.3">
      <c r="B476" s="72" t="str">
        <f t="shared" si="105"/>
        <v/>
      </c>
      <c r="C476" s="72" t="str">
        <f t="shared" si="106"/>
        <v/>
      </c>
      <c r="D476" s="72" t="str">
        <f>IFERROR(IF(J475&lt;=0,"",IF(C476="Yes","",B476-COUNTIF($C$22:C476,"Yes"))),"")</f>
        <v/>
      </c>
      <c r="E476" s="73" t="str">
        <f t="shared" si="99"/>
        <v/>
      </c>
      <c r="F476" s="76" t="str">
        <f t="shared" si="107"/>
        <v/>
      </c>
      <c r="G476" s="76" t="str">
        <f t="shared" si="100"/>
        <v/>
      </c>
      <c r="H476" s="76" t="str">
        <f t="shared" si="108"/>
        <v/>
      </c>
      <c r="I476" s="76" t="str">
        <f t="shared" si="101"/>
        <v/>
      </c>
      <c r="J476" s="76" t="str">
        <f t="shared" si="109"/>
        <v/>
      </c>
      <c r="AG476" s="111" t="str">
        <f t="shared" si="110"/>
        <v/>
      </c>
      <c r="AH476" s="112" t="str">
        <f t="shared" si="102"/>
        <v/>
      </c>
      <c r="AI476" s="113" t="str">
        <f t="shared" si="103"/>
        <v/>
      </c>
      <c r="AJ476" s="113" t="str">
        <f t="shared" si="104"/>
        <v/>
      </c>
      <c r="AK476" s="113" t="str">
        <f t="shared" si="111"/>
        <v/>
      </c>
      <c r="AL476" s="113" t="str">
        <f t="shared" si="112"/>
        <v/>
      </c>
    </row>
    <row r="477" spans="2:38" ht="15.75" thickBot="1" x14ac:dyDescent="0.3">
      <c r="B477" s="72" t="str">
        <f t="shared" si="105"/>
        <v/>
      </c>
      <c r="C477" s="72" t="str">
        <f t="shared" si="106"/>
        <v/>
      </c>
      <c r="D477" s="72" t="str">
        <f>IFERROR(IF(J476&lt;=0,"",IF(C477="Yes","",B477-COUNTIF($C$22:C477,"Yes"))),"")</f>
        <v/>
      </c>
      <c r="E477" s="73" t="str">
        <f t="shared" si="99"/>
        <v/>
      </c>
      <c r="F477" s="76" t="str">
        <f t="shared" si="107"/>
        <v/>
      </c>
      <c r="G477" s="76" t="str">
        <f t="shared" si="100"/>
        <v/>
      </c>
      <c r="H477" s="76" t="str">
        <f t="shared" si="108"/>
        <v/>
      </c>
      <c r="I477" s="76" t="str">
        <f t="shared" si="101"/>
        <v/>
      </c>
      <c r="J477" s="76" t="str">
        <f t="shared" si="109"/>
        <v/>
      </c>
      <c r="AG477" s="111" t="str">
        <f t="shared" si="110"/>
        <v/>
      </c>
      <c r="AH477" s="112" t="str">
        <f t="shared" si="102"/>
        <v/>
      </c>
      <c r="AI477" s="113" t="str">
        <f t="shared" si="103"/>
        <v/>
      </c>
      <c r="AJ477" s="113" t="str">
        <f t="shared" si="104"/>
        <v/>
      </c>
      <c r="AK477" s="113" t="str">
        <f t="shared" si="111"/>
        <v/>
      </c>
      <c r="AL477" s="113" t="str">
        <f t="shared" si="112"/>
        <v/>
      </c>
    </row>
    <row r="478" spans="2:38" ht="15.75" thickBot="1" x14ac:dyDescent="0.3">
      <c r="B478" s="72" t="str">
        <f t="shared" si="105"/>
        <v/>
      </c>
      <c r="C478" s="72" t="str">
        <f t="shared" si="106"/>
        <v/>
      </c>
      <c r="D478" s="72" t="str">
        <f>IFERROR(IF(J477&lt;=0,"",IF(C478="Yes","",B478-COUNTIF($C$22:C478,"Yes"))),"")</f>
        <v/>
      </c>
      <c r="E478" s="73" t="str">
        <f t="shared" si="99"/>
        <v/>
      </c>
      <c r="F478" s="76" t="str">
        <f t="shared" si="107"/>
        <v/>
      </c>
      <c r="G478" s="76" t="str">
        <f t="shared" si="100"/>
        <v/>
      </c>
      <c r="H478" s="76" t="str">
        <f t="shared" si="108"/>
        <v/>
      </c>
      <c r="I478" s="76" t="str">
        <f t="shared" si="101"/>
        <v/>
      </c>
      <c r="J478" s="76" t="str">
        <f t="shared" si="109"/>
        <v/>
      </c>
      <c r="AG478" s="111" t="str">
        <f t="shared" si="110"/>
        <v/>
      </c>
      <c r="AH478" s="112" t="str">
        <f t="shared" si="102"/>
        <v/>
      </c>
      <c r="AI478" s="113" t="str">
        <f t="shared" si="103"/>
        <v/>
      </c>
      <c r="AJ478" s="113" t="str">
        <f t="shared" si="104"/>
        <v/>
      </c>
      <c r="AK478" s="113" t="str">
        <f t="shared" si="111"/>
        <v/>
      </c>
      <c r="AL478" s="113" t="str">
        <f t="shared" si="112"/>
        <v/>
      </c>
    </row>
    <row r="479" spans="2:38" ht="15.75" thickBot="1" x14ac:dyDescent="0.3">
      <c r="B479" s="72" t="str">
        <f t="shared" si="105"/>
        <v/>
      </c>
      <c r="C479" s="72" t="str">
        <f t="shared" si="106"/>
        <v/>
      </c>
      <c r="D479" s="72" t="str">
        <f>IFERROR(IF(J478&lt;=0,"",IF(C479="Yes","",B479-COUNTIF($C$22:C479,"Yes"))),"")</f>
        <v/>
      </c>
      <c r="E479" s="73" t="str">
        <f t="shared" si="99"/>
        <v/>
      </c>
      <c r="F479" s="76" t="str">
        <f t="shared" si="107"/>
        <v/>
      </c>
      <c r="G479" s="76" t="str">
        <f t="shared" si="100"/>
        <v/>
      </c>
      <c r="H479" s="76" t="str">
        <f t="shared" si="108"/>
        <v/>
      </c>
      <c r="I479" s="76" t="str">
        <f t="shared" si="101"/>
        <v/>
      </c>
      <c r="J479" s="76" t="str">
        <f t="shared" si="109"/>
        <v/>
      </c>
      <c r="AG479" s="111" t="str">
        <f t="shared" si="110"/>
        <v/>
      </c>
      <c r="AH479" s="112" t="str">
        <f t="shared" si="102"/>
        <v/>
      </c>
      <c r="AI479" s="113" t="str">
        <f t="shared" si="103"/>
        <v/>
      </c>
      <c r="AJ479" s="113" t="str">
        <f t="shared" si="104"/>
        <v/>
      </c>
      <c r="AK479" s="113" t="str">
        <f t="shared" si="111"/>
        <v/>
      </c>
      <c r="AL479" s="113" t="str">
        <f t="shared" si="112"/>
        <v/>
      </c>
    </row>
    <row r="480" spans="2:38" ht="15.75" thickBot="1" x14ac:dyDescent="0.3">
      <c r="B480" s="72" t="str">
        <f t="shared" si="105"/>
        <v/>
      </c>
      <c r="C480" s="72" t="str">
        <f t="shared" si="106"/>
        <v/>
      </c>
      <c r="D480" s="72" t="str">
        <f>IFERROR(IF(J479&lt;=0,"",IF(C480="Yes","",B480-COUNTIF($C$22:C480,"Yes"))),"")</f>
        <v/>
      </c>
      <c r="E480" s="73" t="str">
        <f t="shared" si="99"/>
        <v/>
      </c>
      <c r="F480" s="76" t="str">
        <f t="shared" si="107"/>
        <v/>
      </c>
      <c r="G480" s="76" t="str">
        <f t="shared" si="100"/>
        <v/>
      </c>
      <c r="H480" s="76" t="str">
        <f t="shared" si="108"/>
        <v/>
      </c>
      <c r="I480" s="76" t="str">
        <f t="shared" si="101"/>
        <v/>
      </c>
      <c r="J480" s="76" t="str">
        <f t="shared" si="109"/>
        <v/>
      </c>
      <c r="AG480" s="111" t="str">
        <f t="shared" si="110"/>
        <v/>
      </c>
      <c r="AH480" s="112" t="str">
        <f t="shared" si="102"/>
        <v/>
      </c>
      <c r="AI480" s="113" t="str">
        <f t="shared" si="103"/>
        <v/>
      </c>
      <c r="AJ480" s="113" t="str">
        <f t="shared" si="104"/>
        <v/>
      </c>
      <c r="AK480" s="113" t="str">
        <f t="shared" si="111"/>
        <v/>
      </c>
      <c r="AL480" s="113" t="str">
        <f t="shared" si="112"/>
        <v/>
      </c>
    </row>
    <row r="481" spans="2:38" ht="15.75" thickBot="1" x14ac:dyDescent="0.3">
      <c r="B481" s="72" t="str">
        <f t="shared" si="105"/>
        <v/>
      </c>
      <c r="C481" s="72" t="str">
        <f t="shared" si="106"/>
        <v/>
      </c>
      <c r="D481" s="72" t="str">
        <f>IFERROR(IF(J480&lt;=0,"",IF(C481="Yes","",B481-COUNTIF($C$22:C481,"Yes"))),"")</f>
        <v/>
      </c>
      <c r="E481" s="73" t="str">
        <f t="shared" si="99"/>
        <v/>
      </c>
      <c r="F481" s="76" t="str">
        <f t="shared" si="107"/>
        <v/>
      </c>
      <c r="G481" s="76" t="str">
        <f t="shared" si="100"/>
        <v/>
      </c>
      <c r="H481" s="76" t="str">
        <f t="shared" si="108"/>
        <v/>
      </c>
      <c r="I481" s="76" t="str">
        <f t="shared" si="101"/>
        <v/>
      </c>
      <c r="J481" s="76" t="str">
        <f t="shared" si="109"/>
        <v/>
      </c>
      <c r="AG481" s="111" t="str">
        <f t="shared" si="110"/>
        <v/>
      </c>
      <c r="AH481" s="112" t="str">
        <f t="shared" si="102"/>
        <v/>
      </c>
      <c r="AI481" s="113" t="str">
        <f t="shared" si="103"/>
        <v/>
      </c>
      <c r="AJ481" s="113" t="str">
        <f t="shared" si="104"/>
        <v/>
      </c>
      <c r="AK481" s="113" t="str">
        <f t="shared" si="111"/>
        <v/>
      </c>
      <c r="AL481" s="113" t="str">
        <f t="shared" si="112"/>
        <v/>
      </c>
    </row>
    <row r="482" spans="2:38" ht="15.75" thickBot="1" x14ac:dyDescent="0.3">
      <c r="B482" s="72" t="str">
        <f t="shared" si="105"/>
        <v/>
      </c>
      <c r="C482" s="72" t="str">
        <f t="shared" si="106"/>
        <v/>
      </c>
      <c r="D482" s="72" t="str">
        <f>IFERROR(IF(J481&lt;=0,"",IF(C482="Yes","",B482-COUNTIF($C$22:C482,"Yes"))),"")</f>
        <v/>
      </c>
      <c r="E482" s="73" t="str">
        <f t="shared" si="99"/>
        <v/>
      </c>
      <c r="F482" s="76" t="str">
        <f t="shared" si="107"/>
        <v/>
      </c>
      <c r="G482" s="76" t="str">
        <f t="shared" si="100"/>
        <v/>
      </c>
      <c r="H482" s="76" t="str">
        <f t="shared" si="108"/>
        <v/>
      </c>
      <c r="I482" s="76" t="str">
        <f t="shared" si="101"/>
        <v/>
      </c>
      <c r="J482" s="76" t="str">
        <f t="shared" si="109"/>
        <v/>
      </c>
      <c r="AG482" s="111" t="str">
        <f t="shared" si="110"/>
        <v/>
      </c>
      <c r="AH482" s="112" t="str">
        <f t="shared" si="102"/>
        <v/>
      </c>
      <c r="AI482" s="113" t="str">
        <f t="shared" si="103"/>
        <v/>
      </c>
      <c r="AJ482" s="113" t="str">
        <f t="shared" si="104"/>
        <v/>
      </c>
      <c r="AK482" s="113" t="str">
        <f t="shared" si="111"/>
        <v/>
      </c>
      <c r="AL482" s="113" t="str">
        <f t="shared" si="112"/>
        <v/>
      </c>
    </row>
    <row r="483" spans="2:38" ht="15.75" thickBot="1" x14ac:dyDescent="0.3">
      <c r="B483" s="72" t="str">
        <f t="shared" si="105"/>
        <v/>
      </c>
      <c r="C483" s="72" t="str">
        <f t="shared" si="106"/>
        <v/>
      </c>
      <c r="D483" s="72" t="str">
        <f>IFERROR(IF(J482&lt;=0,"",IF(C483="Yes","",B483-COUNTIF($C$22:C483,"Yes"))),"")</f>
        <v/>
      </c>
      <c r="E483" s="73" t="str">
        <f t="shared" si="99"/>
        <v/>
      </c>
      <c r="F483" s="76" t="str">
        <f t="shared" si="107"/>
        <v/>
      </c>
      <c r="G483" s="76" t="str">
        <f t="shared" si="100"/>
        <v/>
      </c>
      <c r="H483" s="76" t="str">
        <f t="shared" si="108"/>
        <v/>
      </c>
      <c r="I483" s="76" t="str">
        <f t="shared" si="101"/>
        <v/>
      </c>
      <c r="J483" s="76" t="str">
        <f t="shared" si="109"/>
        <v/>
      </c>
      <c r="AG483" s="111" t="str">
        <f t="shared" si="110"/>
        <v/>
      </c>
      <c r="AH483" s="112" t="str">
        <f t="shared" si="102"/>
        <v/>
      </c>
      <c r="AI483" s="113" t="str">
        <f t="shared" si="103"/>
        <v/>
      </c>
      <c r="AJ483" s="113" t="str">
        <f t="shared" si="104"/>
        <v/>
      </c>
      <c r="AK483" s="113" t="str">
        <f t="shared" si="111"/>
        <v/>
      </c>
      <c r="AL483" s="113" t="str">
        <f t="shared" si="112"/>
        <v/>
      </c>
    </row>
    <row r="484" spans="2:38" ht="15.75" thickBot="1" x14ac:dyDescent="0.3">
      <c r="B484" s="72" t="str">
        <f t="shared" si="105"/>
        <v/>
      </c>
      <c r="C484" s="72" t="str">
        <f t="shared" si="106"/>
        <v/>
      </c>
      <c r="D484" s="72" t="str">
        <f>IFERROR(IF(J483&lt;=0,"",IF(C484="Yes","",B484-COUNTIF($C$22:C484,"Yes"))),"")</f>
        <v/>
      </c>
      <c r="E484" s="73" t="str">
        <f t="shared" si="99"/>
        <v/>
      </c>
      <c r="F484" s="76" t="str">
        <f t="shared" si="107"/>
        <v/>
      </c>
      <c r="G484" s="76" t="str">
        <f t="shared" si="100"/>
        <v/>
      </c>
      <c r="H484" s="76" t="str">
        <f t="shared" si="108"/>
        <v/>
      </c>
      <c r="I484" s="76" t="str">
        <f t="shared" si="101"/>
        <v/>
      </c>
      <c r="J484" s="76" t="str">
        <f t="shared" si="109"/>
        <v/>
      </c>
      <c r="AG484" s="111" t="str">
        <f t="shared" si="110"/>
        <v/>
      </c>
      <c r="AH484" s="112" t="str">
        <f t="shared" si="102"/>
        <v/>
      </c>
      <c r="AI484" s="113" t="str">
        <f t="shared" si="103"/>
        <v/>
      </c>
      <c r="AJ484" s="113" t="str">
        <f t="shared" si="104"/>
        <v/>
      </c>
      <c r="AK484" s="113" t="str">
        <f t="shared" si="111"/>
        <v/>
      </c>
      <c r="AL484" s="113" t="str">
        <f t="shared" si="112"/>
        <v/>
      </c>
    </row>
    <row r="485" spans="2:38" ht="15.75" thickBot="1" x14ac:dyDescent="0.3">
      <c r="B485" s="72" t="str">
        <f t="shared" si="105"/>
        <v/>
      </c>
      <c r="C485" s="72" t="str">
        <f t="shared" si="106"/>
        <v/>
      </c>
      <c r="D485" s="72" t="str">
        <f>IFERROR(IF(J484&lt;=0,"",IF(C485="Yes","",B485-COUNTIF($C$22:C485,"Yes"))),"")</f>
        <v/>
      </c>
      <c r="E485" s="73" t="str">
        <f t="shared" si="99"/>
        <v/>
      </c>
      <c r="F485" s="76" t="str">
        <f t="shared" si="107"/>
        <v/>
      </c>
      <c r="G485" s="76" t="str">
        <f t="shared" si="100"/>
        <v/>
      </c>
      <c r="H485" s="76" t="str">
        <f t="shared" si="108"/>
        <v/>
      </c>
      <c r="I485" s="76" t="str">
        <f t="shared" si="101"/>
        <v/>
      </c>
      <c r="J485" s="76" t="str">
        <f t="shared" si="109"/>
        <v/>
      </c>
      <c r="AG485" s="111" t="str">
        <f t="shared" si="110"/>
        <v/>
      </c>
      <c r="AH485" s="112" t="str">
        <f t="shared" si="102"/>
        <v/>
      </c>
      <c r="AI485" s="113" t="str">
        <f t="shared" si="103"/>
        <v/>
      </c>
      <c r="AJ485" s="113" t="str">
        <f t="shared" si="104"/>
        <v/>
      </c>
      <c r="AK485" s="113" t="str">
        <f t="shared" si="111"/>
        <v/>
      </c>
      <c r="AL485" s="113" t="str">
        <f t="shared" si="112"/>
        <v/>
      </c>
    </row>
    <row r="486" spans="2:38" ht="15.75" thickBot="1" x14ac:dyDescent="0.3">
      <c r="B486" s="72" t="str">
        <f t="shared" si="105"/>
        <v/>
      </c>
      <c r="C486" s="72" t="str">
        <f t="shared" si="106"/>
        <v/>
      </c>
      <c r="D486" s="72" t="str">
        <f>IFERROR(IF(J485&lt;=0,"",IF(C486="Yes","",B486-COUNTIF($C$22:C486,"Yes"))),"")</f>
        <v/>
      </c>
      <c r="E486" s="73" t="str">
        <f t="shared" si="99"/>
        <v/>
      </c>
      <c r="F486" s="76" t="str">
        <f t="shared" si="107"/>
        <v/>
      </c>
      <c r="G486" s="76" t="str">
        <f t="shared" si="100"/>
        <v/>
      </c>
      <c r="H486" s="76" t="str">
        <f t="shared" si="108"/>
        <v/>
      </c>
      <c r="I486" s="76" t="str">
        <f t="shared" si="101"/>
        <v/>
      </c>
      <c r="J486" s="76" t="str">
        <f t="shared" si="109"/>
        <v/>
      </c>
      <c r="AG486" s="111" t="str">
        <f t="shared" si="110"/>
        <v/>
      </c>
      <c r="AH486" s="112" t="str">
        <f t="shared" si="102"/>
        <v/>
      </c>
      <c r="AI486" s="113" t="str">
        <f t="shared" si="103"/>
        <v/>
      </c>
      <c r="AJ486" s="113" t="str">
        <f t="shared" si="104"/>
        <v/>
      </c>
      <c r="AK486" s="113" t="str">
        <f t="shared" si="111"/>
        <v/>
      </c>
      <c r="AL486" s="113" t="str">
        <f t="shared" si="112"/>
        <v/>
      </c>
    </row>
    <row r="487" spans="2:38" ht="15.75" thickBot="1" x14ac:dyDescent="0.3">
      <c r="B487" s="72" t="str">
        <f t="shared" si="105"/>
        <v/>
      </c>
      <c r="C487" s="72" t="str">
        <f t="shared" si="106"/>
        <v/>
      </c>
      <c r="D487" s="72" t="str">
        <f>IFERROR(IF(J486&lt;=0,"",IF(C487="Yes","",B487-COUNTIF($C$22:C487,"Yes"))),"")</f>
        <v/>
      </c>
      <c r="E487" s="73" t="str">
        <f t="shared" si="99"/>
        <v/>
      </c>
      <c r="F487" s="76" t="str">
        <f t="shared" si="107"/>
        <v/>
      </c>
      <c r="G487" s="76" t="str">
        <f t="shared" si="100"/>
        <v/>
      </c>
      <c r="H487" s="76" t="str">
        <f t="shared" si="108"/>
        <v/>
      </c>
      <c r="I487" s="76" t="str">
        <f t="shared" si="101"/>
        <v/>
      </c>
      <c r="J487" s="76" t="str">
        <f t="shared" si="109"/>
        <v/>
      </c>
      <c r="AG487" s="111" t="str">
        <f t="shared" si="110"/>
        <v/>
      </c>
      <c r="AH487" s="112" t="str">
        <f t="shared" si="102"/>
        <v/>
      </c>
      <c r="AI487" s="113" t="str">
        <f t="shared" si="103"/>
        <v/>
      </c>
      <c r="AJ487" s="113" t="str">
        <f t="shared" si="104"/>
        <v/>
      </c>
      <c r="AK487" s="113" t="str">
        <f t="shared" si="111"/>
        <v/>
      </c>
      <c r="AL487" s="113" t="str">
        <f t="shared" si="112"/>
        <v/>
      </c>
    </row>
    <row r="488" spans="2:38" ht="15.75" thickBot="1" x14ac:dyDescent="0.3">
      <c r="B488" s="72" t="str">
        <f t="shared" si="105"/>
        <v/>
      </c>
      <c r="C488" s="72" t="str">
        <f t="shared" si="106"/>
        <v/>
      </c>
      <c r="D488" s="72" t="str">
        <f>IFERROR(IF(J487&lt;=0,"",IF(C488="Yes","",B488-COUNTIF($C$22:C488,"Yes"))),"")</f>
        <v/>
      </c>
      <c r="E488" s="73" t="str">
        <f t="shared" si="99"/>
        <v/>
      </c>
      <c r="F488" s="76" t="str">
        <f t="shared" si="107"/>
        <v/>
      </c>
      <c r="G488" s="76" t="str">
        <f t="shared" si="100"/>
        <v/>
      </c>
      <c r="H488" s="76" t="str">
        <f t="shared" si="108"/>
        <v/>
      </c>
      <c r="I488" s="76" t="str">
        <f t="shared" si="101"/>
        <v/>
      </c>
      <c r="J488" s="76" t="str">
        <f t="shared" si="109"/>
        <v/>
      </c>
      <c r="AG488" s="111" t="str">
        <f t="shared" si="110"/>
        <v/>
      </c>
      <c r="AH488" s="112" t="str">
        <f t="shared" si="102"/>
        <v/>
      </c>
      <c r="AI488" s="113" t="str">
        <f t="shared" si="103"/>
        <v/>
      </c>
      <c r="AJ488" s="113" t="str">
        <f t="shared" si="104"/>
        <v/>
      </c>
      <c r="AK488" s="113" t="str">
        <f t="shared" si="111"/>
        <v/>
      </c>
      <c r="AL488" s="113" t="str">
        <f t="shared" si="112"/>
        <v/>
      </c>
    </row>
    <row r="489" spans="2:38" ht="15.75" thickBot="1" x14ac:dyDescent="0.3">
      <c r="B489" s="72" t="str">
        <f t="shared" si="105"/>
        <v/>
      </c>
      <c r="C489" s="72" t="str">
        <f t="shared" si="106"/>
        <v/>
      </c>
      <c r="D489" s="72" t="str">
        <f>IFERROR(IF(J488&lt;=0,"",IF(C489="Yes","",B489-COUNTIF($C$22:C489,"Yes"))),"")</f>
        <v/>
      </c>
      <c r="E489" s="73" t="str">
        <f t="shared" si="99"/>
        <v/>
      </c>
      <c r="F489" s="76" t="str">
        <f t="shared" si="107"/>
        <v/>
      </c>
      <c r="G489" s="76" t="str">
        <f t="shared" si="100"/>
        <v/>
      </c>
      <c r="H489" s="76" t="str">
        <f t="shared" si="108"/>
        <v/>
      </c>
      <c r="I489" s="76" t="str">
        <f t="shared" si="101"/>
        <v/>
      </c>
      <c r="J489" s="76" t="str">
        <f t="shared" si="109"/>
        <v/>
      </c>
      <c r="AG489" s="111" t="str">
        <f t="shared" si="110"/>
        <v/>
      </c>
      <c r="AH489" s="112" t="str">
        <f t="shared" si="102"/>
        <v/>
      </c>
      <c r="AI489" s="113" t="str">
        <f t="shared" si="103"/>
        <v/>
      </c>
      <c r="AJ489" s="113" t="str">
        <f t="shared" si="104"/>
        <v/>
      </c>
      <c r="AK489" s="113" t="str">
        <f t="shared" si="111"/>
        <v/>
      </c>
      <c r="AL489" s="113" t="str">
        <f t="shared" si="112"/>
        <v/>
      </c>
    </row>
    <row r="490" spans="2:38" ht="15.75" thickBot="1" x14ac:dyDescent="0.3">
      <c r="B490" s="72" t="str">
        <f t="shared" si="105"/>
        <v/>
      </c>
      <c r="C490" s="72" t="str">
        <f t="shared" si="106"/>
        <v/>
      </c>
      <c r="D490" s="72" t="str">
        <f>IFERROR(IF(J489&lt;=0,"",IF(C490="Yes","",B490-COUNTIF($C$22:C490,"Yes"))),"")</f>
        <v/>
      </c>
      <c r="E490" s="73" t="str">
        <f t="shared" si="99"/>
        <v/>
      </c>
      <c r="F490" s="76" t="str">
        <f t="shared" si="107"/>
        <v/>
      </c>
      <c r="G490" s="76" t="str">
        <f t="shared" si="100"/>
        <v/>
      </c>
      <c r="H490" s="76" t="str">
        <f t="shared" si="108"/>
        <v/>
      </c>
      <c r="I490" s="76" t="str">
        <f t="shared" si="101"/>
        <v/>
      </c>
      <c r="J490" s="76" t="str">
        <f t="shared" si="109"/>
        <v/>
      </c>
      <c r="AG490" s="111" t="str">
        <f t="shared" si="110"/>
        <v/>
      </c>
      <c r="AH490" s="112" t="str">
        <f t="shared" si="102"/>
        <v/>
      </c>
      <c r="AI490" s="113" t="str">
        <f t="shared" si="103"/>
        <v/>
      </c>
      <c r="AJ490" s="113" t="str">
        <f t="shared" si="104"/>
        <v/>
      </c>
      <c r="AK490" s="113" t="str">
        <f t="shared" si="111"/>
        <v/>
      </c>
      <c r="AL490" s="113" t="str">
        <f t="shared" si="112"/>
        <v/>
      </c>
    </row>
    <row r="491" spans="2:38" ht="15.75" thickBot="1" x14ac:dyDescent="0.3">
      <c r="B491" s="72" t="str">
        <f t="shared" si="105"/>
        <v/>
      </c>
      <c r="C491" s="72" t="str">
        <f t="shared" si="106"/>
        <v/>
      </c>
      <c r="D491" s="72" t="str">
        <f>IFERROR(IF(J490&lt;=0,"",IF(C491="Yes","",B491-COUNTIF($C$22:C491,"Yes"))),"")</f>
        <v/>
      </c>
      <c r="E491" s="73" t="str">
        <f t="shared" si="99"/>
        <v/>
      </c>
      <c r="F491" s="76" t="str">
        <f t="shared" si="107"/>
        <v/>
      </c>
      <c r="G491" s="76" t="str">
        <f t="shared" si="100"/>
        <v/>
      </c>
      <c r="H491" s="76" t="str">
        <f t="shared" si="108"/>
        <v/>
      </c>
      <c r="I491" s="76" t="str">
        <f t="shared" si="101"/>
        <v/>
      </c>
      <c r="J491" s="76" t="str">
        <f t="shared" si="109"/>
        <v/>
      </c>
      <c r="AG491" s="111" t="str">
        <f t="shared" si="110"/>
        <v/>
      </c>
      <c r="AH491" s="112" t="str">
        <f t="shared" si="102"/>
        <v/>
      </c>
      <c r="AI491" s="113" t="str">
        <f t="shared" si="103"/>
        <v/>
      </c>
      <c r="AJ491" s="113" t="str">
        <f t="shared" si="104"/>
        <v/>
      </c>
      <c r="AK491" s="113" t="str">
        <f t="shared" si="111"/>
        <v/>
      </c>
      <c r="AL491" s="113" t="str">
        <f t="shared" si="112"/>
        <v/>
      </c>
    </row>
    <row r="492" spans="2:38" ht="15.75" thickBot="1" x14ac:dyDescent="0.3">
      <c r="B492" s="72" t="str">
        <f t="shared" si="105"/>
        <v/>
      </c>
      <c r="C492" s="72" t="str">
        <f t="shared" si="106"/>
        <v/>
      </c>
      <c r="D492" s="72" t="str">
        <f>IFERROR(IF(J491&lt;=0,"",IF(C492="Yes","",B492-COUNTIF($C$22:C492,"Yes"))),"")</f>
        <v/>
      </c>
      <c r="E492" s="73" t="str">
        <f t="shared" si="99"/>
        <v/>
      </c>
      <c r="F492" s="76" t="str">
        <f t="shared" si="107"/>
        <v/>
      </c>
      <c r="G492" s="76" t="str">
        <f t="shared" si="100"/>
        <v/>
      </c>
      <c r="H492" s="76" t="str">
        <f t="shared" si="108"/>
        <v/>
      </c>
      <c r="I492" s="76" t="str">
        <f t="shared" si="101"/>
        <v/>
      </c>
      <c r="J492" s="76" t="str">
        <f t="shared" si="109"/>
        <v/>
      </c>
      <c r="AG492" s="111" t="str">
        <f t="shared" si="110"/>
        <v/>
      </c>
      <c r="AH492" s="112" t="str">
        <f t="shared" si="102"/>
        <v/>
      </c>
      <c r="AI492" s="113" t="str">
        <f t="shared" si="103"/>
        <v/>
      </c>
      <c r="AJ492" s="113" t="str">
        <f t="shared" si="104"/>
        <v/>
      </c>
      <c r="AK492" s="113" t="str">
        <f t="shared" si="111"/>
        <v/>
      </c>
      <c r="AL492" s="113" t="str">
        <f t="shared" si="112"/>
        <v/>
      </c>
    </row>
    <row r="493" spans="2:38" ht="15.75" thickBot="1" x14ac:dyDescent="0.3">
      <c r="B493" s="72" t="str">
        <f t="shared" si="105"/>
        <v/>
      </c>
      <c r="C493" s="72" t="str">
        <f t="shared" si="106"/>
        <v/>
      </c>
      <c r="D493" s="72" t="str">
        <f>IFERROR(IF(J492&lt;=0,"",IF(C493="Yes","",B493-COUNTIF($C$22:C493,"Yes"))),"")</f>
        <v/>
      </c>
      <c r="E493" s="73" t="str">
        <f t="shared" si="99"/>
        <v/>
      </c>
      <c r="F493" s="76" t="str">
        <f t="shared" si="107"/>
        <v/>
      </c>
      <c r="G493" s="76" t="str">
        <f t="shared" si="100"/>
        <v/>
      </c>
      <c r="H493" s="76" t="str">
        <f t="shared" si="108"/>
        <v/>
      </c>
      <c r="I493" s="76" t="str">
        <f t="shared" si="101"/>
        <v/>
      </c>
      <c r="J493" s="76" t="str">
        <f t="shared" si="109"/>
        <v/>
      </c>
      <c r="AG493" s="111" t="str">
        <f t="shared" si="110"/>
        <v/>
      </c>
      <c r="AH493" s="112" t="str">
        <f t="shared" si="102"/>
        <v/>
      </c>
      <c r="AI493" s="113" t="str">
        <f t="shared" si="103"/>
        <v/>
      </c>
      <c r="AJ493" s="113" t="str">
        <f t="shared" si="104"/>
        <v/>
      </c>
      <c r="AK493" s="113" t="str">
        <f t="shared" si="111"/>
        <v/>
      </c>
      <c r="AL493" s="113" t="str">
        <f t="shared" si="112"/>
        <v/>
      </c>
    </row>
    <row r="494" spans="2:38" ht="15.75" thickBot="1" x14ac:dyDescent="0.3">
      <c r="B494" s="72" t="str">
        <f t="shared" si="105"/>
        <v/>
      </c>
      <c r="C494" s="72" t="str">
        <f t="shared" si="106"/>
        <v/>
      </c>
      <c r="D494" s="72" t="str">
        <f>IFERROR(IF(J493&lt;=0,"",IF(C494="Yes","",B494-COUNTIF($C$22:C494,"Yes"))),"")</f>
        <v/>
      </c>
      <c r="E494" s="73" t="str">
        <f t="shared" si="99"/>
        <v/>
      </c>
      <c r="F494" s="76" t="str">
        <f t="shared" si="107"/>
        <v/>
      </c>
      <c r="G494" s="76" t="str">
        <f t="shared" si="100"/>
        <v/>
      </c>
      <c r="H494" s="76" t="str">
        <f t="shared" si="108"/>
        <v/>
      </c>
      <c r="I494" s="76" t="str">
        <f t="shared" si="101"/>
        <v/>
      </c>
      <c r="J494" s="76" t="str">
        <f t="shared" si="109"/>
        <v/>
      </c>
      <c r="AG494" s="111" t="str">
        <f t="shared" si="110"/>
        <v/>
      </c>
      <c r="AH494" s="112" t="str">
        <f t="shared" si="102"/>
        <v/>
      </c>
      <c r="AI494" s="113" t="str">
        <f t="shared" si="103"/>
        <v/>
      </c>
      <c r="AJ494" s="113" t="str">
        <f t="shared" si="104"/>
        <v/>
      </c>
      <c r="AK494" s="113" t="str">
        <f t="shared" si="111"/>
        <v/>
      </c>
      <c r="AL494" s="113" t="str">
        <f t="shared" si="112"/>
        <v/>
      </c>
    </row>
    <row r="495" spans="2:38" ht="15.75" thickBot="1" x14ac:dyDescent="0.3">
      <c r="B495" s="72" t="str">
        <f t="shared" si="105"/>
        <v/>
      </c>
      <c r="C495" s="72" t="str">
        <f t="shared" si="106"/>
        <v/>
      </c>
      <c r="D495" s="72" t="str">
        <f>IFERROR(IF(J494&lt;=0,"",IF(C495="Yes","",B495-COUNTIF($C$22:C495,"Yes"))),"")</f>
        <v/>
      </c>
      <c r="E495" s="73" t="str">
        <f t="shared" si="99"/>
        <v/>
      </c>
      <c r="F495" s="76" t="str">
        <f t="shared" si="107"/>
        <v/>
      </c>
      <c r="G495" s="76" t="str">
        <f t="shared" si="100"/>
        <v/>
      </c>
      <c r="H495" s="76" t="str">
        <f t="shared" si="108"/>
        <v/>
      </c>
      <c r="I495" s="76" t="str">
        <f t="shared" si="101"/>
        <v/>
      </c>
      <c r="J495" s="76" t="str">
        <f t="shared" si="109"/>
        <v/>
      </c>
      <c r="AG495" s="111" t="str">
        <f t="shared" si="110"/>
        <v/>
      </c>
      <c r="AH495" s="112" t="str">
        <f t="shared" si="102"/>
        <v/>
      </c>
      <c r="AI495" s="113" t="str">
        <f t="shared" si="103"/>
        <v/>
      </c>
      <c r="AJ495" s="113" t="str">
        <f t="shared" si="104"/>
        <v/>
      </c>
      <c r="AK495" s="113" t="str">
        <f t="shared" si="111"/>
        <v/>
      </c>
      <c r="AL495" s="113" t="str">
        <f t="shared" si="112"/>
        <v/>
      </c>
    </row>
    <row r="496" spans="2:38" ht="15.75" thickBot="1" x14ac:dyDescent="0.3">
      <c r="B496" s="72" t="str">
        <f t="shared" si="105"/>
        <v/>
      </c>
      <c r="C496" s="72" t="str">
        <f t="shared" si="106"/>
        <v/>
      </c>
      <c r="D496" s="72" t="str">
        <f>IFERROR(IF(J495&lt;=0,"",IF(C496="Yes","",B496-COUNTIF($C$22:C496,"Yes"))),"")</f>
        <v/>
      </c>
      <c r="E496" s="73" t="str">
        <f t="shared" si="99"/>
        <v/>
      </c>
      <c r="F496" s="76" t="str">
        <f t="shared" si="107"/>
        <v/>
      </c>
      <c r="G496" s="76" t="str">
        <f t="shared" si="100"/>
        <v/>
      </c>
      <c r="H496" s="76" t="str">
        <f t="shared" si="108"/>
        <v/>
      </c>
      <c r="I496" s="76" t="str">
        <f t="shared" si="101"/>
        <v/>
      </c>
      <c r="J496" s="76" t="str">
        <f t="shared" si="109"/>
        <v/>
      </c>
      <c r="AG496" s="111" t="str">
        <f t="shared" si="110"/>
        <v/>
      </c>
      <c r="AH496" s="112" t="str">
        <f t="shared" si="102"/>
        <v/>
      </c>
      <c r="AI496" s="113" t="str">
        <f t="shared" si="103"/>
        <v/>
      </c>
      <c r="AJ496" s="113" t="str">
        <f t="shared" si="104"/>
        <v/>
      </c>
      <c r="AK496" s="113" t="str">
        <f t="shared" si="111"/>
        <v/>
      </c>
      <c r="AL496" s="113" t="str">
        <f t="shared" si="112"/>
        <v/>
      </c>
    </row>
    <row r="497" spans="2:38" ht="15.75" thickBot="1" x14ac:dyDescent="0.3">
      <c r="B497" s="72" t="str">
        <f t="shared" si="105"/>
        <v/>
      </c>
      <c r="C497" s="72" t="str">
        <f t="shared" si="106"/>
        <v/>
      </c>
      <c r="D497" s="72" t="str">
        <f>IFERROR(IF(J496&lt;=0,"",IF(C497="Yes","",B497-COUNTIF($C$22:C497,"Yes"))),"")</f>
        <v/>
      </c>
      <c r="E497" s="73" t="str">
        <f t="shared" si="99"/>
        <v/>
      </c>
      <c r="F497" s="76" t="str">
        <f t="shared" si="107"/>
        <v/>
      </c>
      <c r="G497" s="76" t="str">
        <f t="shared" si="100"/>
        <v/>
      </c>
      <c r="H497" s="76" t="str">
        <f t="shared" si="108"/>
        <v/>
      </c>
      <c r="I497" s="76" t="str">
        <f t="shared" si="101"/>
        <v/>
      </c>
      <c r="J497" s="76" t="str">
        <f t="shared" si="109"/>
        <v/>
      </c>
      <c r="AG497" s="111" t="str">
        <f t="shared" si="110"/>
        <v/>
      </c>
      <c r="AH497" s="112" t="str">
        <f t="shared" si="102"/>
        <v/>
      </c>
      <c r="AI497" s="113" t="str">
        <f t="shared" si="103"/>
        <v/>
      </c>
      <c r="AJ497" s="113" t="str">
        <f t="shared" si="104"/>
        <v/>
      </c>
      <c r="AK497" s="113" t="str">
        <f t="shared" si="111"/>
        <v/>
      </c>
      <c r="AL497" s="113" t="str">
        <f t="shared" si="112"/>
        <v/>
      </c>
    </row>
    <row r="498" spans="2:38" ht="15.75" thickBot="1" x14ac:dyDescent="0.3">
      <c r="B498" s="72" t="str">
        <f t="shared" si="105"/>
        <v/>
      </c>
      <c r="C498" s="72" t="str">
        <f t="shared" si="106"/>
        <v/>
      </c>
      <c r="D498" s="72" t="str">
        <f>IFERROR(IF(J497&lt;=0,"",IF(C498="Yes","",B498-COUNTIF($C$22:C498,"Yes"))),"")</f>
        <v/>
      </c>
      <c r="E498" s="73" t="str">
        <f t="shared" si="99"/>
        <v/>
      </c>
      <c r="F498" s="76" t="str">
        <f t="shared" si="107"/>
        <v/>
      </c>
      <c r="G498" s="76" t="str">
        <f t="shared" si="100"/>
        <v/>
      </c>
      <c r="H498" s="76" t="str">
        <f t="shared" si="108"/>
        <v/>
      </c>
      <c r="I498" s="76" t="str">
        <f t="shared" si="101"/>
        <v/>
      </c>
      <c r="J498" s="76" t="str">
        <f t="shared" si="109"/>
        <v/>
      </c>
      <c r="AG498" s="111" t="str">
        <f t="shared" si="110"/>
        <v/>
      </c>
      <c r="AH498" s="112" t="str">
        <f t="shared" si="102"/>
        <v/>
      </c>
      <c r="AI498" s="113" t="str">
        <f t="shared" si="103"/>
        <v/>
      </c>
      <c r="AJ498" s="113" t="str">
        <f t="shared" si="104"/>
        <v/>
      </c>
      <c r="AK498" s="113" t="str">
        <f t="shared" si="111"/>
        <v/>
      </c>
      <c r="AL498" s="113" t="str">
        <f t="shared" si="112"/>
        <v/>
      </c>
    </row>
    <row r="499" spans="2:38" ht="15.75" thickBot="1" x14ac:dyDescent="0.3">
      <c r="B499" s="72" t="str">
        <f t="shared" si="105"/>
        <v/>
      </c>
      <c r="C499" s="72" t="str">
        <f t="shared" si="106"/>
        <v/>
      </c>
      <c r="D499" s="72" t="str">
        <f>IFERROR(IF(J498&lt;=0,"",IF(C499="Yes","",B499-COUNTIF($C$22:C499,"Yes"))),"")</f>
        <v/>
      </c>
      <c r="E499" s="73" t="str">
        <f t="shared" si="99"/>
        <v/>
      </c>
      <c r="F499" s="76" t="str">
        <f t="shared" si="107"/>
        <v/>
      </c>
      <c r="G499" s="76" t="str">
        <f t="shared" si="100"/>
        <v/>
      </c>
      <c r="H499" s="76" t="str">
        <f t="shared" si="108"/>
        <v/>
      </c>
      <c r="I499" s="76" t="str">
        <f t="shared" si="101"/>
        <v/>
      </c>
      <c r="J499" s="76" t="str">
        <f t="shared" si="109"/>
        <v/>
      </c>
      <c r="AG499" s="111" t="str">
        <f t="shared" si="110"/>
        <v/>
      </c>
      <c r="AH499" s="112" t="str">
        <f t="shared" si="102"/>
        <v/>
      </c>
      <c r="AI499" s="113" t="str">
        <f t="shared" si="103"/>
        <v/>
      </c>
      <c r="AJ499" s="113" t="str">
        <f t="shared" si="104"/>
        <v/>
      </c>
      <c r="AK499" s="113" t="str">
        <f t="shared" si="111"/>
        <v/>
      </c>
      <c r="AL499" s="113" t="str">
        <f t="shared" si="112"/>
        <v/>
      </c>
    </row>
    <row r="500" spans="2:38" ht="15.75" thickBot="1" x14ac:dyDescent="0.3">
      <c r="B500" s="72" t="str">
        <f t="shared" si="105"/>
        <v/>
      </c>
      <c r="C500" s="72" t="str">
        <f t="shared" si="106"/>
        <v/>
      </c>
      <c r="D500" s="72" t="str">
        <f>IFERROR(IF(J499&lt;=0,"",IF(C500="Yes","",B500-COUNTIF($C$22:C500,"Yes"))),"")</f>
        <v/>
      </c>
      <c r="E500" s="73" t="str">
        <f t="shared" si="99"/>
        <v/>
      </c>
      <c r="F500" s="76" t="str">
        <f t="shared" si="107"/>
        <v/>
      </c>
      <c r="G500" s="76" t="str">
        <f t="shared" si="100"/>
        <v/>
      </c>
      <c r="H500" s="76" t="str">
        <f t="shared" si="108"/>
        <v/>
      </c>
      <c r="I500" s="76" t="str">
        <f t="shared" si="101"/>
        <v/>
      </c>
      <c r="J500" s="76" t="str">
        <f t="shared" si="109"/>
        <v/>
      </c>
      <c r="AG500" s="111" t="str">
        <f t="shared" si="110"/>
        <v/>
      </c>
      <c r="AH500" s="112" t="str">
        <f t="shared" si="102"/>
        <v/>
      </c>
      <c r="AI500" s="113" t="str">
        <f t="shared" si="103"/>
        <v/>
      </c>
      <c r="AJ500" s="113" t="str">
        <f t="shared" si="104"/>
        <v/>
      </c>
      <c r="AK500" s="113" t="str">
        <f t="shared" si="111"/>
        <v/>
      </c>
      <c r="AL500" s="113" t="str">
        <f t="shared" si="112"/>
        <v/>
      </c>
    </row>
    <row r="501" spans="2:38" ht="15.75" thickBot="1" x14ac:dyDescent="0.3">
      <c r="B501" s="72" t="str">
        <f t="shared" si="105"/>
        <v/>
      </c>
      <c r="C501" s="72" t="str">
        <f t="shared" si="106"/>
        <v/>
      </c>
      <c r="D501" s="72" t="str">
        <f>IFERROR(IF(J500&lt;=0,"",IF(C501="Yes","",B501-COUNTIF($C$22:C501,"Yes"))),"")</f>
        <v/>
      </c>
      <c r="E501" s="73" t="str">
        <f t="shared" si="99"/>
        <v/>
      </c>
      <c r="F501" s="76" t="str">
        <f t="shared" si="107"/>
        <v/>
      </c>
      <c r="G501" s="76" t="str">
        <f t="shared" si="100"/>
        <v/>
      </c>
      <c r="H501" s="76" t="str">
        <f t="shared" si="108"/>
        <v/>
      </c>
      <c r="I501" s="76" t="str">
        <f t="shared" si="101"/>
        <v/>
      </c>
      <c r="J501" s="76" t="str">
        <f t="shared" si="109"/>
        <v/>
      </c>
      <c r="AG501" s="111" t="str">
        <f t="shared" si="110"/>
        <v/>
      </c>
      <c r="AH501" s="112" t="str">
        <f t="shared" si="102"/>
        <v/>
      </c>
      <c r="AI501" s="113" t="str">
        <f t="shared" si="103"/>
        <v/>
      </c>
      <c r="AJ501" s="113" t="str">
        <f t="shared" si="104"/>
        <v/>
      </c>
      <c r="AK501" s="113" t="str">
        <f t="shared" si="111"/>
        <v/>
      </c>
      <c r="AL501" s="113" t="str">
        <f t="shared" si="112"/>
        <v/>
      </c>
    </row>
    <row r="502" spans="2:38" ht="15.75" thickBot="1" x14ac:dyDescent="0.3">
      <c r="B502" s="72" t="str">
        <f t="shared" si="105"/>
        <v/>
      </c>
      <c r="C502" s="72" t="str">
        <f t="shared" si="106"/>
        <v/>
      </c>
      <c r="D502" s="72" t="str">
        <f>IFERROR(IF(J501&lt;=0,"",IF(C502="Yes","",B502-COUNTIF($C$22:C502,"Yes"))),"")</f>
        <v/>
      </c>
      <c r="E502" s="73" t="str">
        <f t="shared" si="99"/>
        <v/>
      </c>
      <c r="F502" s="76" t="str">
        <f t="shared" si="107"/>
        <v/>
      </c>
      <c r="G502" s="76" t="str">
        <f t="shared" si="100"/>
        <v/>
      </c>
      <c r="H502" s="76" t="str">
        <f t="shared" si="108"/>
        <v/>
      </c>
      <c r="I502" s="76" t="str">
        <f t="shared" si="101"/>
        <v/>
      </c>
      <c r="J502" s="76" t="str">
        <f t="shared" si="109"/>
        <v/>
      </c>
      <c r="AG502" s="111" t="str">
        <f t="shared" si="110"/>
        <v/>
      </c>
      <c r="AH502" s="112" t="str">
        <f t="shared" si="102"/>
        <v/>
      </c>
      <c r="AI502" s="113" t="str">
        <f t="shared" si="103"/>
        <v/>
      </c>
      <c r="AJ502" s="113" t="str">
        <f t="shared" si="104"/>
        <v/>
      </c>
      <c r="AK502" s="113" t="str">
        <f t="shared" si="111"/>
        <v/>
      </c>
      <c r="AL502" s="113" t="str">
        <f t="shared" si="112"/>
        <v/>
      </c>
    </row>
    <row r="503" spans="2:38" ht="15.75" thickBot="1" x14ac:dyDescent="0.3">
      <c r="B503" s="72" t="str">
        <f t="shared" si="105"/>
        <v/>
      </c>
      <c r="C503" s="72" t="str">
        <f t="shared" si="106"/>
        <v/>
      </c>
      <c r="D503" s="72" t="str">
        <f>IFERROR(IF(J502&lt;=0,"",IF(C503="Yes","",B503-COUNTIF($C$22:C503,"Yes"))),"")</f>
        <v/>
      </c>
      <c r="E503" s="73" t="str">
        <f t="shared" si="99"/>
        <v/>
      </c>
      <c r="F503" s="76" t="str">
        <f t="shared" si="107"/>
        <v/>
      </c>
      <c r="G503" s="76" t="str">
        <f t="shared" si="100"/>
        <v/>
      </c>
      <c r="H503" s="76" t="str">
        <f t="shared" si="108"/>
        <v/>
      </c>
      <c r="I503" s="76" t="str">
        <f t="shared" si="101"/>
        <v/>
      </c>
      <c r="J503" s="76" t="str">
        <f t="shared" si="109"/>
        <v/>
      </c>
      <c r="AG503" s="111" t="str">
        <f t="shared" si="110"/>
        <v/>
      </c>
      <c r="AH503" s="112" t="str">
        <f t="shared" si="102"/>
        <v/>
      </c>
      <c r="AI503" s="113" t="str">
        <f t="shared" si="103"/>
        <v/>
      </c>
      <c r="AJ503" s="113" t="str">
        <f t="shared" si="104"/>
        <v/>
      </c>
      <c r="AK503" s="113" t="str">
        <f t="shared" si="111"/>
        <v/>
      </c>
      <c r="AL503" s="113" t="str">
        <f t="shared" si="112"/>
        <v/>
      </c>
    </row>
    <row r="504" spans="2:38" ht="15.75" thickBot="1" x14ac:dyDescent="0.3">
      <c r="B504" s="72" t="str">
        <f t="shared" si="105"/>
        <v/>
      </c>
      <c r="C504" s="72" t="str">
        <f t="shared" si="106"/>
        <v/>
      </c>
      <c r="D504" s="72" t="str">
        <f>IFERROR(IF(J503&lt;=0,"",IF(C504="Yes","",B504-COUNTIF($C$22:C504,"Yes"))),"")</f>
        <v/>
      </c>
      <c r="E504" s="73" t="str">
        <f t="shared" si="99"/>
        <v/>
      </c>
      <c r="F504" s="76" t="str">
        <f t="shared" si="107"/>
        <v/>
      </c>
      <c r="G504" s="76" t="str">
        <f t="shared" si="100"/>
        <v/>
      </c>
      <c r="H504" s="76" t="str">
        <f t="shared" si="108"/>
        <v/>
      </c>
      <c r="I504" s="76" t="str">
        <f t="shared" si="101"/>
        <v/>
      </c>
      <c r="J504" s="76" t="str">
        <f t="shared" si="109"/>
        <v/>
      </c>
      <c r="AG504" s="111" t="str">
        <f t="shared" si="110"/>
        <v/>
      </c>
      <c r="AH504" s="112" t="str">
        <f t="shared" si="102"/>
        <v/>
      </c>
      <c r="AI504" s="113" t="str">
        <f t="shared" si="103"/>
        <v/>
      </c>
      <c r="AJ504" s="113" t="str">
        <f t="shared" si="104"/>
        <v/>
      </c>
      <c r="AK504" s="113" t="str">
        <f t="shared" si="111"/>
        <v/>
      </c>
      <c r="AL504" s="113" t="str">
        <f t="shared" si="112"/>
        <v/>
      </c>
    </row>
    <row r="505" spans="2:38" ht="15.75" thickBot="1" x14ac:dyDescent="0.3">
      <c r="B505" s="72" t="str">
        <f t="shared" si="105"/>
        <v/>
      </c>
      <c r="C505" s="72" t="str">
        <f t="shared" si="106"/>
        <v/>
      </c>
      <c r="D505" s="72" t="str">
        <f>IFERROR(IF(J504&lt;=0,"",IF(C505="Yes","",B505-COUNTIF($C$22:C505,"Yes"))),"")</f>
        <v/>
      </c>
      <c r="E505" s="73" t="str">
        <f t="shared" si="99"/>
        <v/>
      </c>
      <c r="F505" s="76" t="str">
        <f t="shared" si="107"/>
        <v/>
      </c>
      <c r="G505" s="76" t="str">
        <f t="shared" si="100"/>
        <v/>
      </c>
      <c r="H505" s="76" t="str">
        <f t="shared" si="108"/>
        <v/>
      </c>
      <c r="I505" s="76" t="str">
        <f t="shared" si="101"/>
        <v/>
      </c>
      <c r="J505" s="76" t="str">
        <f t="shared" si="109"/>
        <v/>
      </c>
      <c r="AG505" s="111" t="str">
        <f t="shared" si="110"/>
        <v/>
      </c>
      <c r="AH505" s="112" t="str">
        <f t="shared" si="102"/>
        <v/>
      </c>
      <c r="AI505" s="113" t="str">
        <f t="shared" si="103"/>
        <v/>
      </c>
      <c r="AJ505" s="113" t="str">
        <f t="shared" si="104"/>
        <v/>
      </c>
      <c r="AK505" s="113" t="str">
        <f t="shared" si="111"/>
        <v/>
      </c>
      <c r="AL505" s="113" t="str">
        <f t="shared" si="112"/>
        <v/>
      </c>
    </row>
    <row r="506" spans="2:38" ht="15.75" thickBot="1" x14ac:dyDescent="0.3">
      <c r="B506" s="72" t="str">
        <f t="shared" si="105"/>
        <v/>
      </c>
      <c r="C506" s="72" t="str">
        <f t="shared" si="106"/>
        <v/>
      </c>
      <c r="D506" s="72" t="str">
        <f>IFERROR(IF(J505&lt;=0,"",IF(C506="Yes","",B506-COUNTIF($C$22:C506,"Yes"))),"")</f>
        <v/>
      </c>
      <c r="E506" s="73" t="str">
        <f t="shared" si="99"/>
        <v/>
      </c>
      <c r="F506" s="76" t="str">
        <f t="shared" si="107"/>
        <v/>
      </c>
      <c r="G506" s="76" t="str">
        <f t="shared" si="100"/>
        <v/>
      </c>
      <c r="H506" s="76" t="str">
        <f t="shared" si="108"/>
        <v/>
      </c>
      <c r="I506" s="76" t="str">
        <f t="shared" si="101"/>
        <v/>
      </c>
      <c r="J506" s="76" t="str">
        <f t="shared" si="109"/>
        <v/>
      </c>
      <c r="AG506" s="111" t="str">
        <f t="shared" si="110"/>
        <v/>
      </c>
      <c r="AH506" s="112" t="str">
        <f t="shared" si="102"/>
        <v/>
      </c>
      <c r="AI506" s="113" t="str">
        <f t="shared" si="103"/>
        <v/>
      </c>
      <c r="AJ506" s="113" t="str">
        <f t="shared" si="104"/>
        <v/>
      </c>
      <c r="AK506" s="113" t="str">
        <f t="shared" si="111"/>
        <v/>
      </c>
      <c r="AL506" s="113" t="str">
        <f t="shared" si="112"/>
        <v/>
      </c>
    </row>
    <row r="507" spans="2:38" ht="15.75" thickBot="1" x14ac:dyDescent="0.3">
      <c r="B507" s="72" t="str">
        <f t="shared" si="105"/>
        <v/>
      </c>
      <c r="C507" s="72" t="str">
        <f t="shared" si="106"/>
        <v/>
      </c>
      <c r="D507" s="72" t="str">
        <f>IFERROR(IF(J506&lt;=0,"",IF(C507="Yes","",B507-COUNTIF($C$22:C507,"Yes"))),"")</f>
        <v/>
      </c>
      <c r="E507" s="73" t="str">
        <f t="shared" si="99"/>
        <v/>
      </c>
      <c r="F507" s="76" t="str">
        <f t="shared" si="107"/>
        <v/>
      </c>
      <c r="G507" s="76" t="str">
        <f t="shared" si="100"/>
        <v/>
      </c>
      <c r="H507" s="76" t="str">
        <f t="shared" si="108"/>
        <v/>
      </c>
      <c r="I507" s="76" t="str">
        <f t="shared" si="101"/>
        <v/>
      </c>
      <c r="J507" s="76" t="str">
        <f t="shared" si="109"/>
        <v/>
      </c>
      <c r="AG507" s="111" t="str">
        <f t="shared" si="110"/>
        <v/>
      </c>
      <c r="AH507" s="112" t="str">
        <f t="shared" si="102"/>
        <v/>
      </c>
      <c r="AI507" s="113" t="str">
        <f t="shared" si="103"/>
        <v/>
      </c>
      <c r="AJ507" s="113" t="str">
        <f t="shared" si="104"/>
        <v/>
      </c>
      <c r="AK507" s="113" t="str">
        <f t="shared" si="111"/>
        <v/>
      </c>
      <c r="AL507" s="113" t="str">
        <f t="shared" si="112"/>
        <v/>
      </c>
    </row>
    <row r="508" spans="2:38" ht="15.75" thickBot="1" x14ac:dyDescent="0.3">
      <c r="B508" s="72" t="str">
        <f t="shared" si="105"/>
        <v/>
      </c>
      <c r="C508" s="72" t="str">
        <f t="shared" si="106"/>
        <v/>
      </c>
      <c r="D508" s="72" t="str">
        <f>IFERROR(IF(J507&lt;=0,"",IF(C508="Yes","",B508-COUNTIF($C$22:C508,"Yes"))),"")</f>
        <v/>
      </c>
      <c r="E508" s="73" t="str">
        <f t="shared" si="99"/>
        <v/>
      </c>
      <c r="F508" s="76" t="str">
        <f t="shared" si="107"/>
        <v/>
      </c>
      <c r="G508" s="76" t="str">
        <f t="shared" si="100"/>
        <v/>
      </c>
      <c r="H508" s="76" t="str">
        <f t="shared" si="108"/>
        <v/>
      </c>
      <c r="I508" s="76" t="str">
        <f t="shared" si="101"/>
        <v/>
      </c>
      <c r="J508" s="76" t="str">
        <f t="shared" si="109"/>
        <v/>
      </c>
      <c r="AG508" s="111" t="str">
        <f t="shared" si="110"/>
        <v/>
      </c>
      <c r="AH508" s="112" t="str">
        <f t="shared" si="102"/>
        <v/>
      </c>
      <c r="AI508" s="113" t="str">
        <f t="shared" si="103"/>
        <v/>
      </c>
      <c r="AJ508" s="113" t="str">
        <f t="shared" si="104"/>
        <v/>
      </c>
      <c r="AK508" s="113" t="str">
        <f t="shared" si="111"/>
        <v/>
      </c>
      <c r="AL508" s="113" t="str">
        <f t="shared" si="112"/>
        <v/>
      </c>
    </row>
    <row r="509" spans="2:38" ht="15.75" thickBot="1" x14ac:dyDescent="0.3">
      <c r="B509" s="72" t="str">
        <f t="shared" si="105"/>
        <v/>
      </c>
      <c r="C509" s="72" t="str">
        <f t="shared" si="106"/>
        <v/>
      </c>
      <c r="D509" s="72" t="str">
        <f>IFERROR(IF(J508&lt;=0,"",IF(C509="Yes","",B509-COUNTIF($C$22:C509,"Yes"))),"")</f>
        <v/>
      </c>
      <c r="E509" s="73" t="str">
        <f t="shared" si="99"/>
        <v/>
      </c>
      <c r="F509" s="76" t="str">
        <f t="shared" si="107"/>
        <v/>
      </c>
      <c r="G509" s="76" t="str">
        <f t="shared" si="100"/>
        <v/>
      </c>
      <c r="H509" s="76" t="str">
        <f t="shared" si="108"/>
        <v/>
      </c>
      <c r="I509" s="76" t="str">
        <f t="shared" si="101"/>
        <v/>
      </c>
      <c r="J509" s="76" t="str">
        <f t="shared" si="109"/>
        <v/>
      </c>
      <c r="AG509" s="111" t="str">
        <f t="shared" si="110"/>
        <v/>
      </c>
      <c r="AH509" s="112" t="str">
        <f t="shared" si="102"/>
        <v/>
      </c>
      <c r="AI509" s="113" t="str">
        <f t="shared" si="103"/>
        <v/>
      </c>
      <c r="AJ509" s="113" t="str">
        <f t="shared" si="104"/>
        <v/>
      </c>
      <c r="AK509" s="113" t="str">
        <f t="shared" si="111"/>
        <v/>
      </c>
      <c r="AL509" s="113" t="str">
        <f t="shared" si="112"/>
        <v/>
      </c>
    </row>
    <row r="510" spans="2:38" ht="15.75" thickBot="1" x14ac:dyDescent="0.3">
      <c r="B510" s="72" t="str">
        <f t="shared" si="105"/>
        <v/>
      </c>
      <c r="C510" s="72" t="str">
        <f t="shared" si="106"/>
        <v/>
      </c>
      <c r="D510" s="72" t="str">
        <f>IFERROR(IF(J509&lt;=0,"",IF(C510="Yes","",B510-COUNTIF($C$22:C510,"Yes"))),"")</f>
        <v/>
      </c>
      <c r="E510" s="73" t="str">
        <f t="shared" si="99"/>
        <v/>
      </c>
      <c r="F510" s="76" t="str">
        <f t="shared" si="107"/>
        <v/>
      </c>
      <c r="G510" s="76" t="str">
        <f t="shared" si="100"/>
        <v/>
      </c>
      <c r="H510" s="76" t="str">
        <f t="shared" si="108"/>
        <v/>
      </c>
      <c r="I510" s="76" t="str">
        <f t="shared" si="101"/>
        <v/>
      </c>
      <c r="J510" s="76" t="str">
        <f t="shared" si="109"/>
        <v/>
      </c>
      <c r="AG510" s="111" t="str">
        <f t="shared" si="110"/>
        <v/>
      </c>
      <c r="AH510" s="112" t="str">
        <f t="shared" si="102"/>
        <v/>
      </c>
      <c r="AI510" s="113" t="str">
        <f t="shared" si="103"/>
        <v/>
      </c>
      <c r="AJ510" s="113" t="str">
        <f t="shared" si="104"/>
        <v/>
      </c>
      <c r="AK510" s="113" t="str">
        <f t="shared" si="111"/>
        <v/>
      </c>
      <c r="AL510" s="113" t="str">
        <f t="shared" si="112"/>
        <v/>
      </c>
    </row>
    <row r="511" spans="2:38" ht="15.75" thickBot="1" x14ac:dyDescent="0.3">
      <c r="B511" s="72" t="str">
        <f t="shared" si="105"/>
        <v/>
      </c>
      <c r="C511" s="72" t="str">
        <f t="shared" si="106"/>
        <v/>
      </c>
      <c r="D511" s="72" t="str">
        <f>IFERROR(IF(J510&lt;=0,"",IF(C511="Yes","",B511-COUNTIF($C$22:C511,"Yes"))),"")</f>
        <v/>
      </c>
      <c r="E511" s="73" t="str">
        <f t="shared" si="99"/>
        <v/>
      </c>
      <c r="F511" s="76" t="str">
        <f t="shared" si="107"/>
        <v/>
      </c>
      <c r="G511" s="76" t="str">
        <f t="shared" si="100"/>
        <v/>
      </c>
      <c r="H511" s="76" t="str">
        <f t="shared" si="108"/>
        <v/>
      </c>
      <c r="I511" s="76" t="str">
        <f t="shared" si="101"/>
        <v/>
      </c>
      <c r="J511" s="76" t="str">
        <f t="shared" si="109"/>
        <v/>
      </c>
      <c r="AG511" s="111" t="str">
        <f t="shared" si="110"/>
        <v/>
      </c>
      <c r="AH511" s="112" t="str">
        <f t="shared" si="102"/>
        <v/>
      </c>
      <c r="AI511" s="113" t="str">
        <f t="shared" si="103"/>
        <v/>
      </c>
      <c r="AJ511" s="113" t="str">
        <f t="shared" si="104"/>
        <v/>
      </c>
      <c r="AK511" s="113" t="str">
        <f t="shared" si="111"/>
        <v/>
      </c>
      <c r="AL511" s="113" t="str">
        <f t="shared" si="112"/>
        <v/>
      </c>
    </row>
    <row r="512" spans="2:38" ht="15.75" thickBot="1" x14ac:dyDescent="0.3">
      <c r="B512" s="72" t="str">
        <f t="shared" si="105"/>
        <v/>
      </c>
      <c r="C512" s="72" t="str">
        <f t="shared" si="106"/>
        <v/>
      </c>
      <c r="D512" s="72" t="str">
        <f>IFERROR(IF(J511&lt;=0,"",IF(C512="Yes","",B512-COUNTIF($C$22:C512,"Yes"))),"")</f>
        <v/>
      </c>
      <c r="E512" s="73" t="str">
        <f t="shared" si="99"/>
        <v/>
      </c>
      <c r="F512" s="76" t="str">
        <f t="shared" si="107"/>
        <v/>
      </c>
      <c r="G512" s="76" t="str">
        <f t="shared" si="100"/>
        <v/>
      </c>
      <c r="H512" s="76" t="str">
        <f t="shared" si="108"/>
        <v/>
      </c>
      <c r="I512" s="76" t="str">
        <f t="shared" si="101"/>
        <v/>
      </c>
      <c r="J512" s="76" t="str">
        <f t="shared" si="109"/>
        <v/>
      </c>
      <c r="AG512" s="111" t="str">
        <f t="shared" si="110"/>
        <v/>
      </c>
      <c r="AH512" s="112" t="str">
        <f t="shared" si="102"/>
        <v/>
      </c>
      <c r="AI512" s="113" t="str">
        <f t="shared" si="103"/>
        <v/>
      </c>
      <c r="AJ512" s="113" t="str">
        <f t="shared" si="104"/>
        <v/>
      </c>
      <c r="AK512" s="113" t="str">
        <f t="shared" si="111"/>
        <v/>
      </c>
      <c r="AL512" s="113" t="str">
        <f t="shared" si="112"/>
        <v/>
      </c>
    </row>
    <row r="513" spans="2:38" ht="15.75" thickBot="1" x14ac:dyDescent="0.3">
      <c r="B513" s="72" t="str">
        <f t="shared" si="105"/>
        <v/>
      </c>
      <c r="C513" s="72" t="str">
        <f t="shared" si="106"/>
        <v/>
      </c>
      <c r="D513" s="72" t="str">
        <f>IFERROR(IF(J512&lt;=0,"",IF(C513="Yes","",B513-COUNTIF($C$22:C513,"Yes"))),"")</f>
        <v/>
      </c>
      <c r="E513" s="73" t="str">
        <f t="shared" si="99"/>
        <v/>
      </c>
      <c r="F513" s="76" t="str">
        <f t="shared" si="107"/>
        <v/>
      </c>
      <c r="G513" s="76" t="str">
        <f t="shared" si="100"/>
        <v/>
      </c>
      <c r="H513" s="76" t="str">
        <f t="shared" si="108"/>
        <v/>
      </c>
      <c r="I513" s="76" t="str">
        <f t="shared" si="101"/>
        <v/>
      </c>
      <c r="J513" s="76" t="str">
        <f t="shared" si="109"/>
        <v/>
      </c>
      <c r="AG513" s="111" t="str">
        <f t="shared" si="110"/>
        <v/>
      </c>
      <c r="AH513" s="112" t="str">
        <f t="shared" si="102"/>
        <v/>
      </c>
      <c r="AI513" s="113" t="str">
        <f t="shared" si="103"/>
        <v/>
      </c>
      <c r="AJ513" s="113" t="str">
        <f t="shared" si="104"/>
        <v/>
      </c>
      <c r="AK513" s="113" t="str">
        <f t="shared" si="111"/>
        <v/>
      </c>
      <c r="AL513" s="113" t="str">
        <f t="shared" si="112"/>
        <v/>
      </c>
    </row>
    <row r="514" spans="2:38" ht="15.75" thickBot="1" x14ac:dyDescent="0.3">
      <c r="B514" s="72" t="str">
        <f t="shared" si="105"/>
        <v/>
      </c>
      <c r="C514" s="72" t="str">
        <f t="shared" si="106"/>
        <v/>
      </c>
      <c r="D514" s="72" t="str">
        <f>IFERROR(IF(J513&lt;=0,"",IF(C514="Yes","",B514-COUNTIF($C$22:C514,"Yes"))),"")</f>
        <v/>
      </c>
      <c r="E514" s="73" t="str">
        <f t="shared" si="99"/>
        <v/>
      </c>
      <c r="F514" s="76" t="str">
        <f t="shared" si="107"/>
        <v/>
      </c>
      <c r="G514" s="76" t="str">
        <f t="shared" si="100"/>
        <v/>
      </c>
      <c r="H514" s="76" t="str">
        <f t="shared" si="108"/>
        <v/>
      </c>
      <c r="I514" s="76" t="str">
        <f t="shared" si="101"/>
        <v/>
      </c>
      <c r="J514" s="76" t="str">
        <f t="shared" si="109"/>
        <v/>
      </c>
      <c r="AG514" s="111" t="str">
        <f t="shared" si="110"/>
        <v/>
      </c>
      <c r="AH514" s="112" t="str">
        <f t="shared" si="102"/>
        <v/>
      </c>
      <c r="AI514" s="113" t="str">
        <f t="shared" si="103"/>
        <v/>
      </c>
      <c r="AJ514" s="113" t="str">
        <f t="shared" si="104"/>
        <v/>
      </c>
      <c r="AK514" s="113" t="str">
        <f t="shared" si="111"/>
        <v/>
      </c>
      <c r="AL514" s="113" t="str">
        <f t="shared" si="112"/>
        <v/>
      </c>
    </row>
    <row r="515" spans="2:38" ht="15.75" thickBot="1" x14ac:dyDescent="0.3">
      <c r="B515" s="72" t="str">
        <f t="shared" si="105"/>
        <v/>
      </c>
      <c r="C515" s="72" t="str">
        <f t="shared" si="106"/>
        <v/>
      </c>
      <c r="D515" s="72" t="str">
        <f>IFERROR(IF(J514&lt;=0,"",IF(C515="Yes","",B515-COUNTIF($C$22:C515,"Yes"))),"")</f>
        <v/>
      </c>
      <c r="E515" s="73" t="str">
        <f t="shared" si="99"/>
        <v/>
      </c>
      <c r="F515" s="76" t="str">
        <f t="shared" si="107"/>
        <v/>
      </c>
      <c r="G515" s="76" t="str">
        <f t="shared" si="100"/>
        <v/>
      </c>
      <c r="H515" s="76" t="str">
        <f t="shared" si="108"/>
        <v/>
      </c>
      <c r="I515" s="76" t="str">
        <f t="shared" si="101"/>
        <v/>
      </c>
      <c r="J515" s="76" t="str">
        <f t="shared" si="109"/>
        <v/>
      </c>
      <c r="AG515" s="111" t="str">
        <f t="shared" si="110"/>
        <v/>
      </c>
      <c r="AH515" s="112" t="str">
        <f t="shared" si="102"/>
        <v/>
      </c>
      <c r="AI515" s="113" t="str">
        <f t="shared" si="103"/>
        <v/>
      </c>
      <c r="AJ515" s="113" t="str">
        <f t="shared" si="104"/>
        <v/>
      </c>
      <c r="AK515" s="113" t="str">
        <f t="shared" si="111"/>
        <v/>
      </c>
      <c r="AL515" s="113" t="str">
        <f t="shared" si="112"/>
        <v/>
      </c>
    </row>
    <row r="516" spans="2:38" ht="15.75" thickBot="1" x14ac:dyDescent="0.3">
      <c r="B516" s="72" t="str">
        <f t="shared" si="105"/>
        <v/>
      </c>
      <c r="C516" s="72" t="str">
        <f t="shared" si="106"/>
        <v/>
      </c>
      <c r="D516" s="72" t="str">
        <f>IFERROR(IF(J515&lt;=0,"",IF(C516="Yes","",B516-COUNTIF($C$22:C516,"Yes"))),"")</f>
        <v/>
      </c>
      <c r="E516" s="73" t="str">
        <f t="shared" si="99"/>
        <v/>
      </c>
      <c r="F516" s="76" t="str">
        <f t="shared" si="107"/>
        <v/>
      </c>
      <c r="G516" s="76" t="str">
        <f t="shared" si="100"/>
        <v/>
      </c>
      <c r="H516" s="76" t="str">
        <f t="shared" si="108"/>
        <v/>
      </c>
      <c r="I516" s="76" t="str">
        <f t="shared" si="101"/>
        <v/>
      </c>
      <c r="J516" s="76" t="str">
        <f t="shared" si="109"/>
        <v/>
      </c>
      <c r="AG516" s="111" t="str">
        <f t="shared" si="110"/>
        <v/>
      </c>
      <c r="AH516" s="112" t="str">
        <f t="shared" si="102"/>
        <v/>
      </c>
      <c r="AI516" s="113" t="str">
        <f t="shared" si="103"/>
        <v/>
      </c>
      <c r="AJ516" s="113" t="str">
        <f t="shared" si="104"/>
        <v/>
      </c>
      <c r="AK516" s="113" t="str">
        <f t="shared" si="111"/>
        <v/>
      </c>
      <c r="AL516" s="113" t="str">
        <f t="shared" si="112"/>
        <v/>
      </c>
    </row>
    <row r="517" spans="2:38" ht="15.75" thickBot="1" x14ac:dyDescent="0.3">
      <c r="B517" s="72" t="str">
        <f t="shared" si="105"/>
        <v/>
      </c>
      <c r="C517" s="72" t="str">
        <f t="shared" si="106"/>
        <v/>
      </c>
      <c r="D517" s="72" t="str">
        <f>IFERROR(IF(J516&lt;=0,"",IF(C517="Yes","",B517-COUNTIF($C$22:C517,"Yes"))),"")</f>
        <v/>
      </c>
      <c r="E517" s="73" t="str">
        <f t="shared" si="99"/>
        <v/>
      </c>
      <c r="F517" s="76" t="str">
        <f t="shared" si="107"/>
        <v/>
      </c>
      <c r="G517" s="76" t="str">
        <f t="shared" si="100"/>
        <v/>
      </c>
      <c r="H517" s="76" t="str">
        <f t="shared" si="108"/>
        <v/>
      </c>
      <c r="I517" s="76" t="str">
        <f t="shared" si="101"/>
        <v/>
      </c>
      <c r="J517" s="76" t="str">
        <f t="shared" si="109"/>
        <v/>
      </c>
      <c r="AG517" s="111" t="str">
        <f t="shared" si="110"/>
        <v/>
      </c>
      <c r="AH517" s="112" t="str">
        <f t="shared" si="102"/>
        <v/>
      </c>
      <c r="AI517" s="113" t="str">
        <f t="shared" si="103"/>
        <v/>
      </c>
      <c r="AJ517" s="113" t="str">
        <f t="shared" si="104"/>
        <v/>
      </c>
      <c r="AK517" s="113" t="str">
        <f t="shared" si="111"/>
        <v/>
      </c>
      <c r="AL517" s="113" t="str">
        <f t="shared" si="112"/>
        <v/>
      </c>
    </row>
    <row r="518" spans="2:38" ht="15.75" thickBot="1" x14ac:dyDescent="0.3">
      <c r="B518" s="72" t="str">
        <f t="shared" si="105"/>
        <v/>
      </c>
      <c r="C518" s="72" t="str">
        <f t="shared" si="106"/>
        <v/>
      </c>
      <c r="D518" s="72" t="str">
        <f>IFERROR(IF(J517&lt;=0,"",IF(C518="Yes","",B518-COUNTIF($C$22:C518,"Yes"))),"")</f>
        <v/>
      </c>
      <c r="E518" s="73" t="str">
        <f t="shared" si="99"/>
        <v/>
      </c>
      <c r="F518" s="76" t="str">
        <f t="shared" si="107"/>
        <v/>
      </c>
      <c r="G518" s="76" t="str">
        <f t="shared" si="100"/>
        <v/>
      </c>
      <c r="H518" s="76" t="str">
        <f t="shared" si="108"/>
        <v/>
      </c>
      <c r="I518" s="76" t="str">
        <f t="shared" si="101"/>
        <v/>
      </c>
      <c r="J518" s="76" t="str">
        <f t="shared" si="109"/>
        <v/>
      </c>
      <c r="AG518" s="111" t="str">
        <f t="shared" si="110"/>
        <v/>
      </c>
      <c r="AH518" s="112" t="str">
        <f t="shared" si="102"/>
        <v/>
      </c>
      <c r="AI518" s="113" t="str">
        <f t="shared" si="103"/>
        <v/>
      </c>
      <c r="AJ518" s="113" t="str">
        <f t="shared" si="104"/>
        <v/>
      </c>
      <c r="AK518" s="113" t="str">
        <f t="shared" si="111"/>
        <v/>
      </c>
      <c r="AL518" s="113" t="str">
        <f t="shared" si="112"/>
        <v/>
      </c>
    </row>
    <row r="519" spans="2:38" ht="15.75" thickBot="1" x14ac:dyDescent="0.3">
      <c r="B519" s="72" t="str">
        <f t="shared" si="105"/>
        <v/>
      </c>
      <c r="C519" s="72" t="str">
        <f t="shared" si="106"/>
        <v/>
      </c>
      <c r="D519" s="72" t="str">
        <f>IFERROR(IF(J518&lt;=0,"",IF(C519="Yes","",B519-COUNTIF($C$22:C519,"Yes"))),"")</f>
        <v/>
      </c>
      <c r="E519" s="73" t="str">
        <f t="shared" si="99"/>
        <v/>
      </c>
      <c r="F519" s="76" t="str">
        <f t="shared" si="107"/>
        <v/>
      </c>
      <c r="G519" s="76" t="str">
        <f t="shared" si="100"/>
        <v/>
      </c>
      <c r="H519" s="76" t="str">
        <f t="shared" si="108"/>
        <v/>
      </c>
      <c r="I519" s="76" t="str">
        <f t="shared" si="101"/>
        <v/>
      </c>
      <c r="J519" s="76" t="str">
        <f t="shared" si="109"/>
        <v/>
      </c>
      <c r="AG519" s="111" t="str">
        <f t="shared" si="110"/>
        <v/>
      </c>
      <c r="AH519" s="112" t="str">
        <f t="shared" si="102"/>
        <v/>
      </c>
      <c r="AI519" s="113" t="str">
        <f t="shared" si="103"/>
        <v/>
      </c>
      <c r="AJ519" s="113" t="str">
        <f t="shared" si="104"/>
        <v/>
      </c>
      <c r="AK519" s="113" t="str">
        <f t="shared" si="111"/>
        <v/>
      </c>
      <c r="AL519" s="113" t="str">
        <f t="shared" si="112"/>
        <v/>
      </c>
    </row>
    <row r="520" spans="2:38" ht="15.75" thickBot="1" x14ac:dyDescent="0.3">
      <c r="B520" s="72" t="str">
        <f t="shared" si="105"/>
        <v/>
      </c>
      <c r="C520" s="72" t="str">
        <f t="shared" si="106"/>
        <v/>
      </c>
      <c r="D520" s="72" t="str">
        <f>IFERROR(IF(J519&lt;=0,"",IF(C520="Yes","",B520-COUNTIF($C$22:C520,"Yes"))),"")</f>
        <v/>
      </c>
      <c r="E520" s="73" t="str">
        <f t="shared" si="99"/>
        <v/>
      </c>
      <c r="F520" s="76" t="str">
        <f t="shared" si="107"/>
        <v/>
      </c>
      <c r="G520" s="76" t="str">
        <f t="shared" si="100"/>
        <v/>
      </c>
      <c r="H520" s="76" t="str">
        <f t="shared" si="108"/>
        <v/>
      </c>
      <c r="I520" s="76" t="str">
        <f t="shared" si="101"/>
        <v/>
      </c>
      <c r="J520" s="76" t="str">
        <f t="shared" si="109"/>
        <v/>
      </c>
      <c r="AG520" s="111" t="str">
        <f t="shared" si="110"/>
        <v/>
      </c>
      <c r="AH520" s="112" t="str">
        <f t="shared" si="102"/>
        <v/>
      </c>
      <c r="AI520" s="113" t="str">
        <f t="shared" si="103"/>
        <v/>
      </c>
      <c r="AJ520" s="113" t="str">
        <f t="shared" si="104"/>
        <v/>
      </c>
      <c r="AK520" s="113" t="str">
        <f t="shared" si="111"/>
        <v/>
      </c>
      <c r="AL520" s="113" t="str">
        <f t="shared" si="112"/>
        <v/>
      </c>
    </row>
    <row r="521" spans="2:38" ht="15.75" thickBot="1" x14ac:dyDescent="0.3">
      <c r="B521" s="72" t="str">
        <f t="shared" si="105"/>
        <v/>
      </c>
      <c r="C521" s="72" t="str">
        <f t="shared" si="106"/>
        <v/>
      </c>
      <c r="D521" s="72" t="str">
        <f>IFERROR(IF(J520&lt;=0,"",IF(C521="Yes","",B521-COUNTIF($C$22:C521,"Yes"))),"")</f>
        <v/>
      </c>
      <c r="E521" s="73" t="str">
        <f t="shared" si="99"/>
        <v/>
      </c>
      <c r="F521" s="76" t="str">
        <f t="shared" si="107"/>
        <v/>
      </c>
      <c r="G521" s="76" t="str">
        <f t="shared" si="100"/>
        <v/>
      </c>
      <c r="H521" s="76" t="str">
        <f t="shared" si="108"/>
        <v/>
      </c>
      <c r="I521" s="76" t="str">
        <f t="shared" si="101"/>
        <v/>
      </c>
      <c r="J521" s="76" t="str">
        <f t="shared" si="109"/>
        <v/>
      </c>
      <c r="AG521" s="111" t="str">
        <f t="shared" si="110"/>
        <v/>
      </c>
      <c r="AH521" s="112" t="str">
        <f t="shared" si="102"/>
        <v/>
      </c>
      <c r="AI521" s="113" t="str">
        <f t="shared" si="103"/>
        <v/>
      </c>
      <c r="AJ521" s="113" t="str">
        <f t="shared" si="104"/>
        <v/>
      </c>
      <c r="AK521" s="113" t="str">
        <f t="shared" si="111"/>
        <v/>
      </c>
      <c r="AL521" s="113" t="str">
        <f t="shared" si="112"/>
        <v/>
      </c>
    </row>
    <row r="522" spans="2:38" ht="15.75" thickBot="1" x14ac:dyDescent="0.3">
      <c r="B522" s="72" t="str">
        <f t="shared" si="105"/>
        <v/>
      </c>
      <c r="C522" s="72" t="str">
        <f t="shared" si="106"/>
        <v/>
      </c>
      <c r="D522" s="72" t="str">
        <f>IFERROR(IF(J521&lt;=0,"",IF(C522="Yes","",B522-COUNTIF($C$22:C522,"Yes"))),"")</f>
        <v/>
      </c>
      <c r="E522" s="73" t="str">
        <f t="shared" si="99"/>
        <v/>
      </c>
      <c r="F522" s="76" t="str">
        <f t="shared" si="107"/>
        <v/>
      </c>
      <c r="G522" s="76" t="str">
        <f t="shared" si="100"/>
        <v/>
      </c>
      <c r="H522" s="76" t="str">
        <f t="shared" si="108"/>
        <v/>
      </c>
      <c r="I522" s="76" t="str">
        <f t="shared" si="101"/>
        <v/>
      </c>
      <c r="J522" s="76" t="str">
        <f t="shared" si="109"/>
        <v/>
      </c>
      <c r="AG522" s="111" t="str">
        <f t="shared" si="110"/>
        <v/>
      </c>
      <c r="AH522" s="112" t="str">
        <f t="shared" si="102"/>
        <v/>
      </c>
      <c r="AI522" s="113" t="str">
        <f t="shared" si="103"/>
        <v/>
      </c>
      <c r="AJ522" s="113" t="str">
        <f t="shared" si="104"/>
        <v/>
      </c>
      <c r="AK522" s="113" t="str">
        <f t="shared" si="111"/>
        <v/>
      </c>
      <c r="AL522" s="113" t="str">
        <f t="shared" si="112"/>
        <v/>
      </c>
    </row>
    <row r="523" spans="2:38" ht="15.75" thickBot="1" x14ac:dyDescent="0.3">
      <c r="B523" s="72" t="str">
        <f t="shared" si="105"/>
        <v/>
      </c>
      <c r="C523" s="72" t="str">
        <f t="shared" si="106"/>
        <v/>
      </c>
      <c r="D523" s="72" t="str">
        <f>IFERROR(IF(J522&lt;=0,"",IF(C523="Yes","",B523-COUNTIF($C$22:C523,"Yes"))),"")</f>
        <v/>
      </c>
      <c r="E523" s="73" t="str">
        <f t="shared" si="99"/>
        <v/>
      </c>
      <c r="F523" s="76" t="str">
        <f t="shared" si="107"/>
        <v/>
      </c>
      <c r="G523" s="76" t="str">
        <f t="shared" si="100"/>
        <v/>
      </c>
      <c r="H523" s="76" t="str">
        <f t="shared" si="108"/>
        <v/>
      </c>
      <c r="I523" s="76" t="str">
        <f t="shared" si="101"/>
        <v/>
      </c>
      <c r="J523" s="76" t="str">
        <f t="shared" si="109"/>
        <v/>
      </c>
      <c r="AG523" s="111" t="str">
        <f t="shared" si="110"/>
        <v/>
      </c>
      <c r="AH523" s="112" t="str">
        <f t="shared" si="102"/>
        <v/>
      </c>
      <c r="AI523" s="113" t="str">
        <f t="shared" si="103"/>
        <v/>
      </c>
      <c r="AJ523" s="113" t="str">
        <f t="shared" si="104"/>
        <v/>
      </c>
      <c r="AK523" s="113" t="str">
        <f t="shared" si="111"/>
        <v/>
      </c>
      <c r="AL523" s="113" t="str">
        <f t="shared" si="112"/>
        <v/>
      </c>
    </row>
    <row r="524" spans="2:38" ht="15.75" thickBot="1" x14ac:dyDescent="0.3">
      <c r="B524" s="72" t="str">
        <f t="shared" si="105"/>
        <v/>
      </c>
      <c r="C524" s="72" t="str">
        <f t="shared" si="106"/>
        <v/>
      </c>
      <c r="D524" s="72" t="str">
        <f>IFERROR(IF(J523&lt;=0,"",IF(C524="Yes","",B524-COUNTIF($C$22:C524,"Yes"))),"")</f>
        <v/>
      </c>
      <c r="E524" s="73" t="str">
        <f t="shared" si="99"/>
        <v/>
      </c>
      <c r="F524" s="76" t="str">
        <f t="shared" si="107"/>
        <v/>
      </c>
      <c r="G524" s="76" t="str">
        <f t="shared" si="100"/>
        <v/>
      </c>
      <c r="H524" s="76" t="str">
        <f t="shared" si="108"/>
        <v/>
      </c>
      <c r="I524" s="76" t="str">
        <f t="shared" si="101"/>
        <v/>
      </c>
      <c r="J524" s="76" t="str">
        <f t="shared" si="109"/>
        <v/>
      </c>
      <c r="AG524" s="111" t="str">
        <f t="shared" si="110"/>
        <v/>
      </c>
      <c r="AH524" s="112" t="str">
        <f t="shared" si="102"/>
        <v/>
      </c>
      <c r="AI524" s="113" t="str">
        <f t="shared" si="103"/>
        <v/>
      </c>
      <c r="AJ524" s="113" t="str">
        <f t="shared" si="104"/>
        <v/>
      </c>
      <c r="AK524" s="113" t="str">
        <f t="shared" si="111"/>
        <v/>
      </c>
      <c r="AL524" s="113" t="str">
        <f t="shared" si="112"/>
        <v/>
      </c>
    </row>
    <row r="525" spans="2:38" ht="15.75" thickBot="1" x14ac:dyDescent="0.3">
      <c r="B525" s="72" t="str">
        <f t="shared" si="105"/>
        <v/>
      </c>
      <c r="C525" s="72" t="str">
        <f t="shared" si="106"/>
        <v/>
      </c>
      <c r="D525" s="72" t="str">
        <f>IFERROR(IF(J524&lt;=0,"",IF(C525="Yes","",B525-COUNTIF($C$22:C525,"Yes"))),"")</f>
        <v/>
      </c>
      <c r="E525" s="73" t="str">
        <f t="shared" si="99"/>
        <v/>
      </c>
      <c r="F525" s="76" t="str">
        <f t="shared" si="107"/>
        <v/>
      </c>
      <c r="G525" s="76" t="str">
        <f t="shared" si="100"/>
        <v/>
      </c>
      <c r="H525" s="76" t="str">
        <f t="shared" si="108"/>
        <v/>
      </c>
      <c r="I525" s="76" t="str">
        <f t="shared" si="101"/>
        <v/>
      </c>
      <c r="J525" s="76" t="str">
        <f t="shared" si="109"/>
        <v/>
      </c>
      <c r="AG525" s="111" t="str">
        <f t="shared" si="110"/>
        <v/>
      </c>
      <c r="AH525" s="112" t="str">
        <f t="shared" si="102"/>
        <v/>
      </c>
      <c r="AI525" s="113" t="str">
        <f t="shared" si="103"/>
        <v/>
      </c>
      <c r="AJ525" s="113" t="str">
        <f t="shared" si="104"/>
        <v/>
      </c>
      <c r="AK525" s="113" t="str">
        <f t="shared" si="111"/>
        <v/>
      </c>
      <c r="AL525" s="113" t="str">
        <f t="shared" si="112"/>
        <v/>
      </c>
    </row>
    <row r="526" spans="2:38" ht="15.75" thickBot="1" x14ac:dyDescent="0.3">
      <c r="B526" s="72" t="str">
        <f t="shared" si="105"/>
        <v/>
      </c>
      <c r="C526" s="72" t="str">
        <f t="shared" si="106"/>
        <v/>
      </c>
      <c r="D526" s="72" t="str">
        <f>IFERROR(IF(J525&lt;=0,"",IF(C526="Yes","",B526-COUNTIF($C$22:C526,"Yes"))),"")</f>
        <v/>
      </c>
      <c r="E526" s="73" t="str">
        <f t="shared" si="99"/>
        <v/>
      </c>
      <c r="F526" s="76" t="str">
        <f t="shared" si="107"/>
        <v/>
      </c>
      <c r="G526" s="76" t="str">
        <f t="shared" si="100"/>
        <v/>
      </c>
      <c r="H526" s="76" t="str">
        <f t="shared" si="108"/>
        <v/>
      </c>
      <c r="I526" s="76" t="str">
        <f t="shared" si="101"/>
        <v/>
      </c>
      <c r="J526" s="76" t="str">
        <f t="shared" si="109"/>
        <v/>
      </c>
      <c r="AG526" s="111" t="str">
        <f t="shared" si="110"/>
        <v/>
      </c>
      <c r="AH526" s="112" t="str">
        <f t="shared" si="102"/>
        <v/>
      </c>
      <c r="AI526" s="113" t="str">
        <f t="shared" si="103"/>
        <v/>
      </c>
      <c r="AJ526" s="113" t="str">
        <f t="shared" si="104"/>
        <v/>
      </c>
      <c r="AK526" s="113" t="str">
        <f t="shared" si="111"/>
        <v/>
      </c>
      <c r="AL526" s="113" t="str">
        <f t="shared" si="112"/>
        <v/>
      </c>
    </row>
    <row r="527" spans="2:38" ht="15.75" thickBot="1" x14ac:dyDescent="0.3">
      <c r="B527" s="72" t="str">
        <f t="shared" si="105"/>
        <v/>
      </c>
      <c r="C527" s="72" t="str">
        <f t="shared" si="106"/>
        <v/>
      </c>
      <c r="D527" s="72" t="str">
        <f>IFERROR(IF(J526&lt;=0,"",IF(C527="Yes","",B527-COUNTIF($C$22:C527,"Yes"))),"")</f>
        <v/>
      </c>
      <c r="E527" s="73" t="str">
        <f t="shared" si="99"/>
        <v/>
      </c>
      <c r="F527" s="76" t="str">
        <f t="shared" si="107"/>
        <v/>
      </c>
      <c r="G527" s="76" t="str">
        <f t="shared" si="100"/>
        <v/>
      </c>
      <c r="H527" s="76" t="str">
        <f t="shared" si="108"/>
        <v/>
      </c>
      <c r="I527" s="76" t="str">
        <f t="shared" si="101"/>
        <v/>
      </c>
      <c r="J527" s="76" t="str">
        <f t="shared" si="109"/>
        <v/>
      </c>
      <c r="AG527" s="111" t="str">
        <f t="shared" si="110"/>
        <v/>
      </c>
      <c r="AH527" s="112" t="str">
        <f t="shared" si="102"/>
        <v/>
      </c>
      <c r="AI527" s="113" t="str">
        <f t="shared" si="103"/>
        <v/>
      </c>
      <c r="AJ527" s="113" t="str">
        <f t="shared" si="104"/>
        <v/>
      </c>
      <c r="AK527" s="113" t="str">
        <f t="shared" si="111"/>
        <v/>
      </c>
      <c r="AL527" s="113" t="str">
        <f t="shared" si="112"/>
        <v/>
      </c>
    </row>
    <row r="528" spans="2:38" ht="15.75" thickBot="1" x14ac:dyDescent="0.3">
      <c r="B528" s="72" t="str">
        <f t="shared" si="105"/>
        <v/>
      </c>
      <c r="C528" s="72" t="str">
        <f t="shared" si="106"/>
        <v/>
      </c>
      <c r="D528" s="72" t="str">
        <f>IFERROR(IF(J527&lt;=0,"",IF(C528="Yes","",B528-COUNTIF($C$22:C528,"Yes"))),"")</f>
        <v/>
      </c>
      <c r="E528" s="73" t="str">
        <f t="shared" si="99"/>
        <v/>
      </c>
      <c r="F528" s="76" t="str">
        <f t="shared" si="107"/>
        <v/>
      </c>
      <c r="G528" s="76" t="str">
        <f t="shared" si="100"/>
        <v/>
      </c>
      <c r="H528" s="76" t="str">
        <f t="shared" si="108"/>
        <v/>
      </c>
      <c r="I528" s="76" t="str">
        <f t="shared" si="101"/>
        <v/>
      </c>
      <c r="J528" s="76" t="str">
        <f t="shared" si="109"/>
        <v/>
      </c>
      <c r="AG528" s="111" t="str">
        <f t="shared" si="110"/>
        <v/>
      </c>
      <c r="AH528" s="112" t="str">
        <f t="shared" si="102"/>
        <v/>
      </c>
      <c r="AI528" s="113" t="str">
        <f t="shared" si="103"/>
        <v/>
      </c>
      <c r="AJ528" s="113" t="str">
        <f t="shared" si="104"/>
        <v/>
      </c>
      <c r="AK528" s="113" t="str">
        <f t="shared" si="111"/>
        <v/>
      </c>
      <c r="AL528" s="113" t="str">
        <f t="shared" si="112"/>
        <v/>
      </c>
    </row>
    <row r="529" spans="2:38" ht="15.75" thickBot="1" x14ac:dyDescent="0.3">
      <c r="B529" s="72" t="str">
        <f t="shared" si="105"/>
        <v/>
      </c>
      <c r="C529" s="72" t="str">
        <f t="shared" si="106"/>
        <v/>
      </c>
      <c r="D529" s="72" t="str">
        <f>IFERROR(IF(J528&lt;=0,"",IF(C529="Yes","",B529-COUNTIF($C$22:C529,"Yes"))),"")</f>
        <v/>
      </c>
      <c r="E529" s="73" t="str">
        <f t="shared" si="99"/>
        <v/>
      </c>
      <c r="F529" s="76" t="str">
        <f t="shared" si="107"/>
        <v/>
      </c>
      <c r="G529" s="76" t="str">
        <f t="shared" si="100"/>
        <v/>
      </c>
      <c r="H529" s="76" t="str">
        <f t="shared" si="108"/>
        <v/>
      </c>
      <c r="I529" s="76" t="str">
        <f t="shared" si="101"/>
        <v/>
      </c>
      <c r="J529" s="76" t="str">
        <f t="shared" si="109"/>
        <v/>
      </c>
      <c r="AG529" s="111" t="str">
        <f t="shared" si="110"/>
        <v/>
      </c>
      <c r="AH529" s="112" t="str">
        <f t="shared" si="102"/>
        <v/>
      </c>
      <c r="AI529" s="113" t="str">
        <f t="shared" si="103"/>
        <v/>
      </c>
      <c r="AJ529" s="113" t="str">
        <f t="shared" si="104"/>
        <v/>
      </c>
      <c r="AK529" s="113" t="str">
        <f t="shared" si="111"/>
        <v/>
      </c>
      <c r="AL529" s="113" t="str">
        <f t="shared" si="112"/>
        <v/>
      </c>
    </row>
    <row r="530" spans="2:38" ht="15.75" thickBot="1" x14ac:dyDescent="0.3">
      <c r="B530" s="72" t="str">
        <f t="shared" si="105"/>
        <v/>
      </c>
      <c r="C530" s="72" t="str">
        <f t="shared" si="106"/>
        <v/>
      </c>
      <c r="D530" s="72" t="str">
        <f>IFERROR(IF(J529&lt;=0,"",IF(C530="Yes","",B530-COUNTIF($C$22:C530,"Yes"))),"")</f>
        <v/>
      </c>
      <c r="E530" s="73" t="str">
        <f t="shared" si="99"/>
        <v/>
      </c>
      <c r="F530" s="76" t="str">
        <f t="shared" si="107"/>
        <v/>
      </c>
      <c r="G530" s="76" t="str">
        <f t="shared" si="100"/>
        <v/>
      </c>
      <c r="H530" s="76" t="str">
        <f t="shared" si="108"/>
        <v/>
      </c>
      <c r="I530" s="76" t="str">
        <f t="shared" si="101"/>
        <v/>
      </c>
      <c r="J530" s="76" t="str">
        <f t="shared" si="109"/>
        <v/>
      </c>
      <c r="AG530" s="111" t="str">
        <f t="shared" si="110"/>
        <v/>
      </c>
      <c r="AH530" s="112" t="str">
        <f t="shared" si="102"/>
        <v/>
      </c>
      <c r="AI530" s="113" t="str">
        <f t="shared" si="103"/>
        <v/>
      </c>
      <c r="AJ530" s="113" t="str">
        <f t="shared" si="104"/>
        <v/>
      </c>
      <c r="AK530" s="113" t="str">
        <f t="shared" si="111"/>
        <v/>
      </c>
      <c r="AL530" s="113" t="str">
        <f t="shared" si="112"/>
        <v/>
      </c>
    </row>
    <row r="531" spans="2:38" ht="15.75" thickBot="1" x14ac:dyDescent="0.3">
      <c r="B531" s="72" t="str">
        <f t="shared" si="105"/>
        <v/>
      </c>
      <c r="C531" s="72" t="str">
        <f t="shared" si="106"/>
        <v/>
      </c>
      <c r="D531" s="72" t="str">
        <f>IFERROR(IF(J530&lt;=0,"",IF(C531="Yes","",B531-COUNTIF($C$22:C531,"Yes"))),"")</f>
        <v/>
      </c>
      <c r="E531" s="73" t="str">
        <f t="shared" si="99"/>
        <v/>
      </c>
      <c r="F531" s="76" t="str">
        <f t="shared" si="107"/>
        <v/>
      </c>
      <c r="G531" s="76" t="str">
        <f t="shared" si="100"/>
        <v/>
      </c>
      <c r="H531" s="76" t="str">
        <f t="shared" si="108"/>
        <v/>
      </c>
      <c r="I531" s="76" t="str">
        <f t="shared" si="101"/>
        <v/>
      </c>
      <c r="J531" s="76" t="str">
        <f t="shared" si="109"/>
        <v/>
      </c>
      <c r="AG531" s="111" t="str">
        <f t="shared" si="110"/>
        <v/>
      </c>
      <c r="AH531" s="112" t="str">
        <f t="shared" si="102"/>
        <v/>
      </c>
      <c r="AI531" s="113" t="str">
        <f t="shared" si="103"/>
        <v/>
      </c>
      <c r="AJ531" s="113" t="str">
        <f t="shared" si="104"/>
        <v/>
      </c>
      <c r="AK531" s="113" t="str">
        <f t="shared" si="111"/>
        <v/>
      </c>
      <c r="AL531" s="113" t="str">
        <f t="shared" si="112"/>
        <v/>
      </c>
    </row>
    <row r="532" spans="2:38" ht="15.75" thickBot="1" x14ac:dyDescent="0.3">
      <c r="B532" s="72" t="str">
        <f t="shared" si="105"/>
        <v/>
      </c>
      <c r="C532" s="72" t="str">
        <f t="shared" si="106"/>
        <v/>
      </c>
      <c r="D532" s="72" t="str">
        <f>IFERROR(IF(J531&lt;=0,"",IF(C532="Yes","",B532-COUNTIF($C$22:C532,"Yes"))),"")</f>
        <v/>
      </c>
      <c r="E532" s="73" t="str">
        <f t="shared" si="99"/>
        <v/>
      </c>
      <c r="F532" s="76" t="str">
        <f t="shared" si="107"/>
        <v/>
      </c>
      <c r="G532" s="76" t="str">
        <f t="shared" si="100"/>
        <v/>
      </c>
      <c r="H532" s="76" t="str">
        <f t="shared" si="108"/>
        <v/>
      </c>
      <c r="I532" s="76" t="str">
        <f t="shared" si="101"/>
        <v/>
      </c>
      <c r="J532" s="76" t="str">
        <f t="shared" si="109"/>
        <v/>
      </c>
      <c r="AG532" s="111" t="str">
        <f t="shared" si="110"/>
        <v/>
      </c>
      <c r="AH532" s="112" t="str">
        <f t="shared" si="102"/>
        <v/>
      </c>
      <c r="AI532" s="113" t="str">
        <f t="shared" si="103"/>
        <v/>
      </c>
      <c r="AJ532" s="113" t="str">
        <f t="shared" si="104"/>
        <v/>
      </c>
      <c r="AK532" s="113" t="str">
        <f t="shared" si="111"/>
        <v/>
      </c>
      <c r="AL532" s="113" t="str">
        <f t="shared" si="112"/>
        <v/>
      </c>
    </row>
    <row r="533" spans="2:38" ht="15.75" thickBot="1" x14ac:dyDescent="0.3">
      <c r="B533" s="72" t="str">
        <f t="shared" si="105"/>
        <v/>
      </c>
      <c r="C533" s="72" t="str">
        <f t="shared" si="106"/>
        <v/>
      </c>
      <c r="D533" s="72" t="str">
        <f>IFERROR(IF(J532&lt;=0,"",IF(C533="Yes","",B533-COUNTIF($C$22:C533,"Yes"))),"")</f>
        <v/>
      </c>
      <c r="E533" s="73" t="str">
        <f t="shared" si="99"/>
        <v/>
      </c>
      <c r="F533" s="76" t="str">
        <f t="shared" si="107"/>
        <v/>
      </c>
      <c r="G533" s="76" t="str">
        <f t="shared" si="100"/>
        <v/>
      </c>
      <c r="H533" s="76" t="str">
        <f t="shared" si="108"/>
        <v/>
      </c>
      <c r="I533" s="76" t="str">
        <f t="shared" si="101"/>
        <v/>
      </c>
      <c r="J533" s="76" t="str">
        <f t="shared" si="109"/>
        <v/>
      </c>
      <c r="AG533" s="111" t="str">
        <f t="shared" si="110"/>
        <v/>
      </c>
      <c r="AH533" s="112" t="str">
        <f t="shared" si="102"/>
        <v/>
      </c>
      <c r="AI533" s="113" t="str">
        <f t="shared" si="103"/>
        <v/>
      </c>
      <c r="AJ533" s="113" t="str">
        <f t="shared" si="104"/>
        <v/>
      </c>
      <c r="AK533" s="113" t="str">
        <f t="shared" si="111"/>
        <v/>
      </c>
      <c r="AL533" s="113" t="str">
        <f t="shared" si="112"/>
        <v/>
      </c>
    </row>
    <row r="534" spans="2:38" ht="15.75" thickBot="1" x14ac:dyDescent="0.3">
      <c r="B534" s="72" t="str">
        <f t="shared" si="105"/>
        <v/>
      </c>
      <c r="C534" s="72" t="str">
        <f t="shared" si="106"/>
        <v/>
      </c>
      <c r="D534" s="72" t="str">
        <f>IFERROR(IF(J533&lt;=0,"",IF(C534="Yes","",B534-COUNTIF($C$22:C534,"Yes"))),"")</f>
        <v/>
      </c>
      <c r="E534" s="73" t="str">
        <f t="shared" ref="E534:E597" si="113">IF($E$9="End of the Period",IF(B534="","",IF(payment_frequency="Bi-weekly",first_payment_date+B534*VLOOKUP(payment_frequency,periodic_table,2,0),IF(payment_frequency="Weekly",first_payment_date+B534*VLOOKUP(payment_frequency,periodic_table,2,0),IF(payment_frequency="Semi-monthly",first_payment_date+B534*VLOOKUP(payment_frequency,periodic_table,2,0),EDATE(first_payment_date,B534*VLOOKUP(payment_frequency,periodic_table,2,0)))))),IF(B534="","",IF(payment_frequency="Bi-weekly",first_payment_date+(B534-1)*VLOOKUP(payment_frequency,periodic_table,2,0),IF(payment_frequency="Weekly",first_payment_date+(B534-1)*VLOOKUP(payment_frequency,periodic_table,2,0),IF(payment_frequency="Semi-monthly",first_payment_date+(B534-1)*VLOOKUP(payment_frequency,periodic_table,2,0),EDATE(first_payment_date,(B534-1)*VLOOKUP(payment_frequency,periodic_table,2,0)))))))</f>
        <v/>
      </c>
      <c r="F534" s="76" t="str">
        <f t="shared" si="107"/>
        <v/>
      </c>
      <c r="G534" s="76" t="str">
        <f t="shared" ref="G534:G597" si="114">IF(AND(Payment_Type=1,B534=1),0,IF(B534="","",IF(C534="Yes",0,J533*Compound_Rate)))</f>
        <v/>
      </c>
      <c r="H534" s="76" t="str">
        <f t="shared" si="108"/>
        <v/>
      </c>
      <c r="I534" s="76" t="str">
        <f t="shared" ref="I534:I597" si="115">IF(B534="","",IF(C534="Yes",J533*Compound_Rate,0))</f>
        <v/>
      </c>
      <c r="J534" s="76" t="str">
        <f t="shared" si="109"/>
        <v/>
      </c>
      <c r="AG534" s="111" t="str">
        <f t="shared" si="110"/>
        <v/>
      </c>
      <c r="AH534" s="112" t="str">
        <f t="shared" ref="AH534:AH597" si="116">IF($E$9="End of the Period",IF(AG534="","",IF(payment_frequency="Bi-weekly",first_payment_date+AG534*VLOOKUP(payment_frequency,periodic_table,2,0),IF(payment_frequency="Weekly",first_payment_date+AG534*VLOOKUP(payment_frequency,periodic_table,2,0),IF(payment_frequency="Semi-monthly",first_payment_date+AG534*VLOOKUP(payment_frequency,periodic_table,2,0),EDATE(first_payment_date,AG534*VLOOKUP(payment_frequency,periodic_table,2,0)))))),IF(AG534="","",IF(payment_frequency="Bi-weekly",first_payment_date+(AG534-1)*VLOOKUP(payment_frequency,periodic_table,2,0),IF(payment_frequency="Weekly",first_payment_date+(AG534-1)*VLOOKUP(payment_frequency,periodic_table,2,0),IF(payment_frequency="Semi-monthly",first_payment_date+(AG534-1)*VLOOKUP(payment_frequency,periodic_table,2,0),EDATE(first_payment_date,(AG534-1)*VLOOKUP(payment_frequency,periodic_table,2,0)))))))</f>
        <v/>
      </c>
      <c r="AI534" s="113" t="str">
        <f t="shared" ref="AI534:AI597" si="117">IF(AG534="","",IF(AL533&lt;payment,AL533*(1+Compound_Rate),payment))</f>
        <v/>
      </c>
      <c r="AJ534" s="113" t="str">
        <f t="shared" ref="AJ534:AJ597" si="118">IF(AND(Payment_Type=1,AG534=1),0,IF(AG534="","",AL533*Compound_Rate))</f>
        <v/>
      </c>
      <c r="AK534" s="113" t="str">
        <f t="shared" si="111"/>
        <v/>
      </c>
      <c r="AL534" s="113" t="str">
        <f t="shared" si="112"/>
        <v/>
      </c>
    </row>
    <row r="535" spans="2:38" ht="15.75" thickBot="1" x14ac:dyDescent="0.3">
      <c r="B535" s="72" t="str">
        <f t="shared" ref="B535:B598" si="119">IFERROR(IF(TRUNC(J534)&lt;=0,"",B534+1),"")</f>
        <v/>
      </c>
      <c r="C535" s="72" t="str">
        <f t="shared" ref="C535:C598" si="120">IF(B535="","",IF(AND(B535&lt;=$E$13,B535&gt;=$E$12),"Yes","No"))</f>
        <v/>
      </c>
      <c r="D535" s="72" t="str">
        <f>IFERROR(IF(J534&lt;=0,"",IF(C535="Yes","",B535-COUNTIF($C$22:C535,"Yes"))),"")</f>
        <v/>
      </c>
      <c r="E535" s="73" t="str">
        <f t="shared" si="113"/>
        <v/>
      </c>
      <c r="F535" s="76" t="str">
        <f t="shared" ref="F535:F598" si="121">IF(B535="","",IF(C535="Yes",0,IF(J534&lt;payment,J534*(1+Compound_Rate),-PMT($J$5,nper-B535+1+$E$14,J534))))</f>
        <v/>
      </c>
      <c r="G535" s="76" t="str">
        <f t="shared" si="114"/>
        <v/>
      </c>
      <c r="H535" s="76" t="str">
        <f t="shared" ref="H535:H598" si="122">IF(B535="","",F535-G535)</f>
        <v/>
      </c>
      <c r="I535" s="76" t="str">
        <f t="shared" si="115"/>
        <v/>
      </c>
      <c r="J535" s="76" t="str">
        <f t="shared" ref="J535:J598" si="123">IFERROR(IF(B535="","",J534-H535+I535),"")</f>
        <v/>
      </c>
      <c r="AG535" s="111" t="str">
        <f t="shared" ref="AG535:AG598" si="124">IFERROR(IF(AL534&lt;=0,"",AG534+1),"")</f>
        <v/>
      </c>
      <c r="AH535" s="112" t="str">
        <f t="shared" si="116"/>
        <v/>
      </c>
      <c r="AI535" s="113" t="str">
        <f t="shared" si="117"/>
        <v/>
      </c>
      <c r="AJ535" s="113" t="str">
        <f t="shared" si="118"/>
        <v/>
      </c>
      <c r="AK535" s="113" t="str">
        <f t="shared" ref="AK535:AK598" si="125">IF(AG535="","",AI535-AJ535)</f>
        <v/>
      </c>
      <c r="AL535" s="113" t="str">
        <f t="shared" ref="AL535:AL598" si="126">IFERROR(IF(AK535&lt;=0,"",AL534-AK535),"")</f>
        <v/>
      </c>
    </row>
    <row r="536" spans="2:38" ht="15.75" thickBot="1" x14ac:dyDescent="0.3">
      <c r="B536" s="72" t="str">
        <f t="shared" si="119"/>
        <v/>
      </c>
      <c r="C536" s="72" t="str">
        <f t="shared" si="120"/>
        <v/>
      </c>
      <c r="D536" s="72" t="str">
        <f>IFERROR(IF(J535&lt;=0,"",IF(C536="Yes","",B536-COUNTIF($C$22:C536,"Yes"))),"")</f>
        <v/>
      </c>
      <c r="E536" s="73" t="str">
        <f t="shared" si="113"/>
        <v/>
      </c>
      <c r="F536" s="76" t="str">
        <f t="shared" si="121"/>
        <v/>
      </c>
      <c r="G536" s="76" t="str">
        <f t="shared" si="114"/>
        <v/>
      </c>
      <c r="H536" s="76" t="str">
        <f t="shared" si="122"/>
        <v/>
      </c>
      <c r="I536" s="76" t="str">
        <f t="shared" si="115"/>
        <v/>
      </c>
      <c r="J536" s="76" t="str">
        <f t="shared" si="123"/>
        <v/>
      </c>
      <c r="AG536" s="111" t="str">
        <f t="shared" si="124"/>
        <v/>
      </c>
      <c r="AH536" s="112" t="str">
        <f t="shared" si="116"/>
        <v/>
      </c>
      <c r="AI536" s="113" t="str">
        <f t="shared" si="117"/>
        <v/>
      </c>
      <c r="AJ536" s="113" t="str">
        <f t="shared" si="118"/>
        <v/>
      </c>
      <c r="AK536" s="113" t="str">
        <f t="shared" si="125"/>
        <v/>
      </c>
      <c r="AL536" s="113" t="str">
        <f t="shared" si="126"/>
        <v/>
      </c>
    </row>
    <row r="537" spans="2:38" ht="15.75" thickBot="1" x14ac:dyDescent="0.3">
      <c r="B537" s="72" t="str">
        <f t="shared" si="119"/>
        <v/>
      </c>
      <c r="C537" s="72" t="str">
        <f t="shared" si="120"/>
        <v/>
      </c>
      <c r="D537" s="72" t="str">
        <f>IFERROR(IF(J536&lt;=0,"",IF(C537="Yes","",B537-COUNTIF($C$22:C537,"Yes"))),"")</f>
        <v/>
      </c>
      <c r="E537" s="73" t="str">
        <f t="shared" si="113"/>
        <v/>
      </c>
      <c r="F537" s="76" t="str">
        <f t="shared" si="121"/>
        <v/>
      </c>
      <c r="G537" s="76" t="str">
        <f t="shared" si="114"/>
        <v/>
      </c>
      <c r="H537" s="76" t="str">
        <f t="shared" si="122"/>
        <v/>
      </c>
      <c r="I537" s="76" t="str">
        <f t="shared" si="115"/>
        <v/>
      </c>
      <c r="J537" s="76" t="str">
        <f t="shared" si="123"/>
        <v/>
      </c>
      <c r="AG537" s="111" t="str">
        <f t="shared" si="124"/>
        <v/>
      </c>
      <c r="AH537" s="112" t="str">
        <f t="shared" si="116"/>
        <v/>
      </c>
      <c r="AI537" s="113" t="str">
        <f t="shared" si="117"/>
        <v/>
      </c>
      <c r="AJ537" s="113" t="str">
        <f t="shared" si="118"/>
        <v/>
      </c>
      <c r="AK537" s="113" t="str">
        <f t="shared" si="125"/>
        <v/>
      </c>
      <c r="AL537" s="113" t="str">
        <f t="shared" si="126"/>
        <v/>
      </c>
    </row>
    <row r="538" spans="2:38" ht="15.75" thickBot="1" x14ac:dyDescent="0.3">
      <c r="B538" s="72" t="str">
        <f t="shared" si="119"/>
        <v/>
      </c>
      <c r="C538" s="72" t="str">
        <f t="shared" si="120"/>
        <v/>
      </c>
      <c r="D538" s="72" t="str">
        <f>IFERROR(IF(J537&lt;=0,"",IF(C538="Yes","",B538-COUNTIF($C$22:C538,"Yes"))),"")</f>
        <v/>
      </c>
      <c r="E538" s="73" t="str">
        <f t="shared" si="113"/>
        <v/>
      </c>
      <c r="F538" s="76" t="str">
        <f t="shared" si="121"/>
        <v/>
      </c>
      <c r="G538" s="76" t="str">
        <f t="shared" si="114"/>
        <v/>
      </c>
      <c r="H538" s="76" t="str">
        <f t="shared" si="122"/>
        <v/>
      </c>
      <c r="I538" s="76" t="str">
        <f t="shared" si="115"/>
        <v/>
      </c>
      <c r="J538" s="76" t="str">
        <f t="shared" si="123"/>
        <v/>
      </c>
      <c r="AG538" s="111" t="str">
        <f t="shared" si="124"/>
        <v/>
      </c>
      <c r="AH538" s="112" t="str">
        <f t="shared" si="116"/>
        <v/>
      </c>
      <c r="AI538" s="113" t="str">
        <f t="shared" si="117"/>
        <v/>
      </c>
      <c r="AJ538" s="113" t="str">
        <f t="shared" si="118"/>
        <v/>
      </c>
      <c r="AK538" s="113" t="str">
        <f t="shared" si="125"/>
        <v/>
      </c>
      <c r="AL538" s="113" t="str">
        <f t="shared" si="126"/>
        <v/>
      </c>
    </row>
    <row r="539" spans="2:38" ht="15.75" thickBot="1" x14ac:dyDescent="0.3">
      <c r="B539" s="72" t="str">
        <f t="shared" si="119"/>
        <v/>
      </c>
      <c r="C539" s="72" t="str">
        <f t="shared" si="120"/>
        <v/>
      </c>
      <c r="D539" s="72" t="str">
        <f>IFERROR(IF(J538&lt;=0,"",IF(C539="Yes","",B539-COUNTIF($C$22:C539,"Yes"))),"")</f>
        <v/>
      </c>
      <c r="E539" s="73" t="str">
        <f t="shared" si="113"/>
        <v/>
      </c>
      <c r="F539" s="76" t="str">
        <f t="shared" si="121"/>
        <v/>
      </c>
      <c r="G539" s="76" t="str">
        <f t="shared" si="114"/>
        <v/>
      </c>
      <c r="H539" s="76" t="str">
        <f t="shared" si="122"/>
        <v/>
      </c>
      <c r="I539" s="76" t="str">
        <f t="shared" si="115"/>
        <v/>
      </c>
      <c r="J539" s="76" t="str">
        <f t="shared" si="123"/>
        <v/>
      </c>
      <c r="AG539" s="111" t="str">
        <f t="shared" si="124"/>
        <v/>
      </c>
      <c r="AH539" s="112" t="str">
        <f t="shared" si="116"/>
        <v/>
      </c>
      <c r="AI539" s="113" t="str">
        <f t="shared" si="117"/>
        <v/>
      </c>
      <c r="AJ539" s="113" t="str">
        <f t="shared" si="118"/>
        <v/>
      </c>
      <c r="AK539" s="113" t="str">
        <f t="shared" si="125"/>
        <v/>
      </c>
      <c r="AL539" s="113" t="str">
        <f t="shared" si="126"/>
        <v/>
      </c>
    </row>
    <row r="540" spans="2:38" ht="15.75" thickBot="1" x14ac:dyDescent="0.3">
      <c r="B540" s="72" t="str">
        <f t="shared" si="119"/>
        <v/>
      </c>
      <c r="C540" s="72" t="str">
        <f t="shared" si="120"/>
        <v/>
      </c>
      <c r="D540" s="72" t="str">
        <f>IFERROR(IF(J539&lt;=0,"",IF(C540="Yes","",B540-COUNTIF($C$22:C540,"Yes"))),"")</f>
        <v/>
      </c>
      <c r="E540" s="73" t="str">
        <f t="shared" si="113"/>
        <v/>
      </c>
      <c r="F540" s="76" t="str">
        <f t="shared" si="121"/>
        <v/>
      </c>
      <c r="G540" s="76" t="str">
        <f t="shared" si="114"/>
        <v/>
      </c>
      <c r="H540" s="76" t="str">
        <f t="shared" si="122"/>
        <v/>
      </c>
      <c r="I540" s="76" t="str">
        <f t="shared" si="115"/>
        <v/>
      </c>
      <c r="J540" s="76" t="str">
        <f t="shared" si="123"/>
        <v/>
      </c>
      <c r="AG540" s="111" t="str">
        <f t="shared" si="124"/>
        <v/>
      </c>
      <c r="AH540" s="112" t="str">
        <f t="shared" si="116"/>
        <v/>
      </c>
      <c r="AI540" s="113" t="str">
        <f t="shared" si="117"/>
        <v/>
      </c>
      <c r="AJ540" s="113" t="str">
        <f t="shared" si="118"/>
        <v/>
      </c>
      <c r="AK540" s="113" t="str">
        <f t="shared" si="125"/>
        <v/>
      </c>
      <c r="AL540" s="113" t="str">
        <f t="shared" si="126"/>
        <v/>
      </c>
    </row>
    <row r="541" spans="2:38" ht="15.75" thickBot="1" x14ac:dyDescent="0.3">
      <c r="B541" s="72" t="str">
        <f t="shared" si="119"/>
        <v/>
      </c>
      <c r="C541" s="72" t="str">
        <f t="shared" si="120"/>
        <v/>
      </c>
      <c r="D541" s="72" t="str">
        <f>IFERROR(IF(J540&lt;=0,"",IF(C541="Yes","",B541-COUNTIF($C$22:C541,"Yes"))),"")</f>
        <v/>
      </c>
      <c r="E541" s="73" t="str">
        <f t="shared" si="113"/>
        <v/>
      </c>
      <c r="F541" s="76" t="str">
        <f t="shared" si="121"/>
        <v/>
      </c>
      <c r="G541" s="76" t="str">
        <f t="shared" si="114"/>
        <v/>
      </c>
      <c r="H541" s="76" t="str">
        <f t="shared" si="122"/>
        <v/>
      </c>
      <c r="I541" s="76" t="str">
        <f t="shared" si="115"/>
        <v/>
      </c>
      <c r="J541" s="76" t="str">
        <f t="shared" si="123"/>
        <v/>
      </c>
      <c r="AG541" s="111" t="str">
        <f t="shared" si="124"/>
        <v/>
      </c>
      <c r="AH541" s="112" t="str">
        <f t="shared" si="116"/>
        <v/>
      </c>
      <c r="AI541" s="113" t="str">
        <f t="shared" si="117"/>
        <v/>
      </c>
      <c r="AJ541" s="113" t="str">
        <f t="shared" si="118"/>
        <v/>
      </c>
      <c r="AK541" s="113" t="str">
        <f t="shared" si="125"/>
        <v/>
      </c>
      <c r="AL541" s="113" t="str">
        <f t="shared" si="126"/>
        <v/>
      </c>
    </row>
    <row r="542" spans="2:38" ht="15.75" thickBot="1" x14ac:dyDescent="0.3">
      <c r="B542" s="72" t="str">
        <f t="shared" si="119"/>
        <v/>
      </c>
      <c r="C542" s="72" t="str">
        <f t="shared" si="120"/>
        <v/>
      </c>
      <c r="D542" s="72" t="str">
        <f>IFERROR(IF(J541&lt;=0,"",IF(C542="Yes","",B542-COUNTIF($C$22:C542,"Yes"))),"")</f>
        <v/>
      </c>
      <c r="E542" s="73" t="str">
        <f t="shared" si="113"/>
        <v/>
      </c>
      <c r="F542" s="76" t="str">
        <f t="shared" si="121"/>
        <v/>
      </c>
      <c r="G542" s="76" t="str">
        <f t="shared" si="114"/>
        <v/>
      </c>
      <c r="H542" s="76" t="str">
        <f t="shared" si="122"/>
        <v/>
      </c>
      <c r="I542" s="76" t="str">
        <f t="shared" si="115"/>
        <v/>
      </c>
      <c r="J542" s="76" t="str">
        <f t="shared" si="123"/>
        <v/>
      </c>
      <c r="AG542" s="111" t="str">
        <f t="shared" si="124"/>
        <v/>
      </c>
      <c r="AH542" s="112" t="str">
        <f t="shared" si="116"/>
        <v/>
      </c>
      <c r="AI542" s="113" t="str">
        <f t="shared" si="117"/>
        <v/>
      </c>
      <c r="AJ542" s="113" t="str">
        <f t="shared" si="118"/>
        <v/>
      </c>
      <c r="AK542" s="113" t="str">
        <f t="shared" si="125"/>
        <v/>
      </c>
      <c r="AL542" s="113" t="str">
        <f t="shared" si="126"/>
        <v/>
      </c>
    </row>
    <row r="543" spans="2:38" ht="15.75" thickBot="1" x14ac:dyDescent="0.3">
      <c r="B543" s="72" t="str">
        <f t="shared" si="119"/>
        <v/>
      </c>
      <c r="C543" s="72" t="str">
        <f t="shared" si="120"/>
        <v/>
      </c>
      <c r="D543" s="72" t="str">
        <f>IFERROR(IF(J542&lt;=0,"",IF(C543="Yes","",B543-COUNTIF($C$22:C543,"Yes"))),"")</f>
        <v/>
      </c>
      <c r="E543" s="73" t="str">
        <f t="shared" si="113"/>
        <v/>
      </c>
      <c r="F543" s="76" t="str">
        <f t="shared" si="121"/>
        <v/>
      </c>
      <c r="G543" s="76" t="str">
        <f t="shared" si="114"/>
        <v/>
      </c>
      <c r="H543" s="76" t="str">
        <f t="shared" si="122"/>
        <v/>
      </c>
      <c r="I543" s="76" t="str">
        <f t="shared" si="115"/>
        <v/>
      </c>
      <c r="J543" s="76" t="str">
        <f t="shared" si="123"/>
        <v/>
      </c>
      <c r="AG543" s="111" t="str">
        <f t="shared" si="124"/>
        <v/>
      </c>
      <c r="AH543" s="112" t="str">
        <f t="shared" si="116"/>
        <v/>
      </c>
      <c r="AI543" s="113" t="str">
        <f t="shared" si="117"/>
        <v/>
      </c>
      <c r="AJ543" s="113" t="str">
        <f t="shared" si="118"/>
        <v/>
      </c>
      <c r="AK543" s="113" t="str">
        <f t="shared" si="125"/>
        <v/>
      </c>
      <c r="AL543" s="113" t="str">
        <f t="shared" si="126"/>
        <v/>
      </c>
    </row>
    <row r="544" spans="2:38" ht="15.75" thickBot="1" x14ac:dyDescent="0.3">
      <c r="B544" s="72" t="str">
        <f t="shared" si="119"/>
        <v/>
      </c>
      <c r="C544" s="72" t="str">
        <f t="shared" si="120"/>
        <v/>
      </c>
      <c r="D544" s="72" t="str">
        <f>IFERROR(IF(J543&lt;=0,"",IF(C544="Yes","",B544-COUNTIF($C$22:C544,"Yes"))),"")</f>
        <v/>
      </c>
      <c r="E544" s="73" t="str">
        <f t="shared" si="113"/>
        <v/>
      </c>
      <c r="F544" s="76" t="str">
        <f t="shared" si="121"/>
        <v/>
      </c>
      <c r="G544" s="76" t="str">
        <f t="shared" si="114"/>
        <v/>
      </c>
      <c r="H544" s="76" t="str">
        <f t="shared" si="122"/>
        <v/>
      </c>
      <c r="I544" s="76" t="str">
        <f t="shared" si="115"/>
        <v/>
      </c>
      <c r="J544" s="76" t="str">
        <f t="shared" si="123"/>
        <v/>
      </c>
      <c r="AG544" s="111" t="str">
        <f t="shared" si="124"/>
        <v/>
      </c>
      <c r="AH544" s="112" t="str">
        <f t="shared" si="116"/>
        <v/>
      </c>
      <c r="AI544" s="113" t="str">
        <f t="shared" si="117"/>
        <v/>
      </c>
      <c r="AJ544" s="113" t="str">
        <f t="shared" si="118"/>
        <v/>
      </c>
      <c r="AK544" s="113" t="str">
        <f t="shared" si="125"/>
        <v/>
      </c>
      <c r="AL544" s="113" t="str">
        <f t="shared" si="126"/>
        <v/>
      </c>
    </row>
    <row r="545" spans="2:38" ht="15.75" thickBot="1" x14ac:dyDescent="0.3">
      <c r="B545" s="72" t="str">
        <f t="shared" si="119"/>
        <v/>
      </c>
      <c r="C545" s="72" t="str">
        <f t="shared" si="120"/>
        <v/>
      </c>
      <c r="D545" s="72" t="str">
        <f>IFERROR(IF(J544&lt;=0,"",IF(C545="Yes","",B545-COUNTIF($C$22:C545,"Yes"))),"")</f>
        <v/>
      </c>
      <c r="E545" s="73" t="str">
        <f t="shared" si="113"/>
        <v/>
      </c>
      <c r="F545" s="76" t="str">
        <f t="shared" si="121"/>
        <v/>
      </c>
      <c r="G545" s="76" t="str">
        <f t="shared" si="114"/>
        <v/>
      </c>
      <c r="H545" s="76" t="str">
        <f t="shared" si="122"/>
        <v/>
      </c>
      <c r="I545" s="76" t="str">
        <f t="shared" si="115"/>
        <v/>
      </c>
      <c r="J545" s="76" t="str">
        <f t="shared" si="123"/>
        <v/>
      </c>
      <c r="AG545" s="111" t="str">
        <f t="shared" si="124"/>
        <v/>
      </c>
      <c r="AH545" s="112" t="str">
        <f t="shared" si="116"/>
        <v/>
      </c>
      <c r="AI545" s="113" t="str">
        <f t="shared" si="117"/>
        <v/>
      </c>
      <c r="AJ545" s="113" t="str">
        <f t="shared" si="118"/>
        <v/>
      </c>
      <c r="AK545" s="113" t="str">
        <f t="shared" si="125"/>
        <v/>
      </c>
      <c r="AL545" s="113" t="str">
        <f t="shared" si="126"/>
        <v/>
      </c>
    </row>
    <row r="546" spans="2:38" ht="15.75" thickBot="1" x14ac:dyDescent="0.3">
      <c r="B546" s="72" t="str">
        <f t="shared" si="119"/>
        <v/>
      </c>
      <c r="C546" s="72" t="str">
        <f t="shared" si="120"/>
        <v/>
      </c>
      <c r="D546" s="72" t="str">
        <f>IFERROR(IF(J545&lt;=0,"",IF(C546="Yes","",B546-COUNTIF($C$22:C546,"Yes"))),"")</f>
        <v/>
      </c>
      <c r="E546" s="73" t="str">
        <f t="shared" si="113"/>
        <v/>
      </c>
      <c r="F546" s="76" t="str">
        <f t="shared" si="121"/>
        <v/>
      </c>
      <c r="G546" s="76" t="str">
        <f t="shared" si="114"/>
        <v/>
      </c>
      <c r="H546" s="76" t="str">
        <f t="shared" si="122"/>
        <v/>
      </c>
      <c r="I546" s="76" t="str">
        <f t="shared" si="115"/>
        <v/>
      </c>
      <c r="J546" s="76" t="str">
        <f t="shared" si="123"/>
        <v/>
      </c>
      <c r="AG546" s="111" t="str">
        <f t="shared" si="124"/>
        <v/>
      </c>
      <c r="AH546" s="112" t="str">
        <f t="shared" si="116"/>
        <v/>
      </c>
      <c r="AI546" s="113" t="str">
        <f t="shared" si="117"/>
        <v/>
      </c>
      <c r="AJ546" s="113" t="str">
        <f t="shared" si="118"/>
        <v/>
      </c>
      <c r="AK546" s="113" t="str">
        <f t="shared" si="125"/>
        <v/>
      </c>
      <c r="AL546" s="113" t="str">
        <f t="shared" si="126"/>
        <v/>
      </c>
    </row>
    <row r="547" spans="2:38" ht="15.75" thickBot="1" x14ac:dyDescent="0.3">
      <c r="B547" s="72" t="str">
        <f t="shared" si="119"/>
        <v/>
      </c>
      <c r="C547" s="72" t="str">
        <f t="shared" si="120"/>
        <v/>
      </c>
      <c r="D547" s="72" t="str">
        <f>IFERROR(IF(J546&lt;=0,"",IF(C547="Yes","",B547-COUNTIF($C$22:C547,"Yes"))),"")</f>
        <v/>
      </c>
      <c r="E547" s="73" t="str">
        <f t="shared" si="113"/>
        <v/>
      </c>
      <c r="F547" s="76" t="str">
        <f t="shared" si="121"/>
        <v/>
      </c>
      <c r="G547" s="76" t="str">
        <f t="shared" si="114"/>
        <v/>
      </c>
      <c r="H547" s="76" t="str">
        <f t="shared" si="122"/>
        <v/>
      </c>
      <c r="I547" s="76" t="str">
        <f t="shared" si="115"/>
        <v/>
      </c>
      <c r="J547" s="76" t="str">
        <f t="shared" si="123"/>
        <v/>
      </c>
      <c r="AG547" s="111" t="str">
        <f t="shared" si="124"/>
        <v/>
      </c>
      <c r="AH547" s="112" t="str">
        <f t="shared" si="116"/>
        <v/>
      </c>
      <c r="AI547" s="113" t="str">
        <f t="shared" si="117"/>
        <v/>
      </c>
      <c r="AJ547" s="113" t="str">
        <f t="shared" si="118"/>
        <v/>
      </c>
      <c r="AK547" s="113" t="str">
        <f t="shared" si="125"/>
        <v/>
      </c>
      <c r="AL547" s="113" t="str">
        <f t="shared" si="126"/>
        <v/>
      </c>
    </row>
    <row r="548" spans="2:38" ht="15.75" thickBot="1" x14ac:dyDescent="0.3">
      <c r="B548" s="72" t="str">
        <f t="shared" si="119"/>
        <v/>
      </c>
      <c r="C548" s="72" t="str">
        <f t="shared" si="120"/>
        <v/>
      </c>
      <c r="D548" s="72" t="str">
        <f>IFERROR(IF(J547&lt;=0,"",IF(C548="Yes","",B548-COUNTIF($C$22:C548,"Yes"))),"")</f>
        <v/>
      </c>
      <c r="E548" s="73" t="str">
        <f t="shared" si="113"/>
        <v/>
      </c>
      <c r="F548" s="76" t="str">
        <f t="shared" si="121"/>
        <v/>
      </c>
      <c r="G548" s="76" t="str">
        <f t="shared" si="114"/>
        <v/>
      </c>
      <c r="H548" s="76" t="str">
        <f t="shared" si="122"/>
        <v/>
      </c>
      <c r="I548" s="76" t="str">
        <f t="shared" si="115"/>
        <v/>
      </c>
      <c r="J548" s="76" t="str">
        <f t="shared" si="123"/>
        <v/>
      </c>
      <c r="AG548" s="111" t="str">
        <f t="shared" si="124"/>
        <v/>
      </c>
      <c r="AH548" s="112" t="str">
        <f t="shared" si="116"/>
        <v/>
      </c>
      <c r="AI548" s="113" t="str">
        <f t="shared" si="117"/>
        <v/>
      </c>
      <c r="AJ548" s="113" t="str">
        <f t="shared" si="118"/>
        <v/>
      </c>
      <c r="AK548" s="113" t="str">
        <f t="shared" si="125"/>
        <v/>
      </c>
      <c r="AL548" s="113" t="str">
        <f t="shared" si="126"/>
        <v/>
      </c>
    </row>
    <row r="549" spans="2:38" ht="15.75" thickBot="1" x14ac:dyDescent="0.3">
      <c r="B549" s="72" t="str">
        <f t="shared" si="119"/>
        <v/>
      </c>
      <c r="C549" s="72" t="str">
        <f t="shared" si="120"/>
        <v/>
      </c>
      <c r="D549" s="72" t="str">
        <f>IFERROR(IF(J548&lt;=0,"",IF(C549="Yes","",B549-COUNTIF($C$22:C549,"Yes"))),"")</f>
        <v/>
      </c>
      <c r="E549" s="73" t="str">
        <f t="shared" si="113"/>
        <v/>
      </c>
      <c r="F549" s="76" t="str">
        <f t="shared" si="121"/>
        <v/>
      </c>
      <c r="G549" s="76" t="str">
        <f t="shared" si="114"/>
        <v/>
      </c>
      <c r="H549" s="76" t="str">
        <f t="shared" si="122"/>
        <v/>
      </c>
      <c r="I549" s="76" t="str">
        <f t="shared" si="115"/>
        <v/>
      </c>
      <c r="J549" s="76" t="str">
        <f t="shared" si="123"/>
        <v/>
      </c>
      <c r="AG549" s="111" t="str">
        <f t="shared" si="124"/>
        <v/>
      </c>
      <c r="AH549" s="112" t="str">
        <f t="shared" si="116"/>
        <v/>
      </c>
      <c r="AI549" s="113" t="str">
        <f t="shared" si="117"/>
        <v/>
      </c>
      <c r="AJ549" s="113" t="str">
        <f t="shared" si="118"/>
        <v/>
      </c>
      <c r="AK549" s="113" t="str">
        <f t="shared" si="125"/>
        <v/>
      </c>
      <c r="AL549" s="113" t="str">
        <f t="shared" si="126"/>
        <v/>
      </c>
    </row>
    <row r="550" spans="2:38" ht="15.75" thickBot="1" x14ac:dyDescent="0.3">
      <c r="B550" s="72" t="str">
        <f t="shared" si="119"/>
        <v/>
      </c>
      <c r="C550" s="72" t="str">
        <f t="shared" si="120"/>
        <v/>
      </c>
      <c r="D550" s="72" t="str">
        <f>IFERROR(IF(J549&lt;=0,"",IF(C550="Yes","",B550-COUNTIF($C$22:C550,"Yes"))),"")</f>
        <v/>
      </c>
      <c r="E550" s="73" t="str">
        <f t="shared" si="113"/>
        <v/>
      </c>
      <c r="F550" s="76" t="str">
        <f t="shared" si="121"/>
        <v/>
      </c>
      <c r="G550" s="76" t="str">
        <f t="shared" si="114"/>
        <v/>
      </c>
      <c r="H550" s="76" t="str">
        <f t="shared" si="122"/>
        <v/>
      </c>
      <c r="I550" s="76" t="str">
        <f t="shared" si="115"/>
        <v/>
      </c>
      <c r="J550" s="76" t="str">
        <f t="shared" si="123"/>
        <v/>
      </c>
      <c r="AG550" s="111" t="str">
        <f t="shared" si="124"/>
        <v/>
      </c>
      <c r="AH550" s="112" t="str">
        <f t="shared" si="116"/>
        <v/>
      </c>
      <c r="AI550" s="113" t="str">
        <f t="shared" si="117"/>
        <v/>
      </c>
      <c r="AJ550" s="113" t="str">
        <f t="shared" si="118"/>
        <v/>
      </c>
      <c r="AK550" s="113" t="str">
        <f t="shared" si="125"/>
        <v/>
      </c>
      <c r="AL550" s="113" t="str">
        <f t="shared" si="126"/>
        <v/>
      </c>
    </row>
    <row r="551" spans="2:38" ht="15.75" thickBot="1" x14ac:dyDescent="0.3">
      <c r="B551" s="72" t="str">
        <f t="shared" si="119"/>
        <v/>
      </c>
      <c r="C551" s="72" t="str">
        <f t="shared" si="120"/>
        <v/>
      </c>
      <c r="D551" s="72" t="str">
        <f>IFERROR(IF(J550&lt;=0,"",IF(C551="Yes","",B551-COUNTIF($C$22:C551,"Yes"))),"")</f>
        <v/>
      </c>
      <c r="E551" s="73" t="str">
        <f t="shared" si="113"/>
        <v/>
      </c>
      <c r="F551" s="76" t="str">
        <f t="shared" si="121"/>
        <v/>
      </c>
      <c r="G551" s="76" t="str">
        <f t="shared" si="114"/>
        <v/>
      </c>
      <c r="H551" s="76" t="str">
        <f t="shared" si="122"/>
        <v/>
      </c>
      <c r="I551" s="76" t="str">
        <f t="shared" si="115"/>
        <v/>
      </c>
      <c r="J551" s="76" t="str">
        <f t="shared" si="123"/>
        <v/>
      </c>
      <c r="AG551" s="111" t="str">
        <f t="shared" si="124"/>
        <v/>
      </c>
      <c r="AH551" s="112" t="str">
        <f t="shared" si="116"/>
        <v/>
      </c>
      <c r="AI551" s="113" t="str">
        <f t="shared" si="117"/>
        <v/>
      </c>
      <c r="AJ551" s="113" t="str">
        <f t="shared" si="118"/>
        <v/>
      </c>
      <c r="AK551" s="113" t="str">
        <f t="shared" si="125"/>
        <v/>
      </c>
      <c r="AL551" s="113" t="str">
        <f t="shared" si="126"/>
        <v/>
      </c>
    </row>
    <row r="552" spans="2:38" ht="15.75" thickBot="1" x14ac:dyDescent="0.3">
      <c r="B552" s="72" t="str">
        <f t="shared" si="119"/>
        <v/>
      </c>
      <c r="C552" s="72" t="str">
        <f t="shared" si="120"/>
        <v/>
      </c>
      <c r="D552" s="72" t="str">
        <f>IFERROR(IF(J551&lt;=0,"",IF(C552="Yes","",B552-COUNTIF($C$22:C552,"Yes"))),"")</f>
        <v/>
      </c>
      <c r="E552" s="73" t="str">
        <f t="shared" si="113"/>
        <v/>
      </c>
      <c r="F552" s="76" t="str">
        <f t="shared" si="121"/>
        <v/>
      </c>
      <c r="G552" s="76" t="str">
        <f t="shared" si="114"/>
        <v/>
      </c>
      <c r="H552" s="76" t="str">
        <f t="shared" si="122"/>
        <v/>
      </c>
      <c r="I552" s="76" t="str">
        <f t="shared" si="115"/>
        <v/>
      </c>
      <c r="J552" s="76" t="str">
        <f t="shared" si="123"/>
        <v/>
      </c>
      <c r="AG552" s="111" t="str">
        <f t="shared" si="124"/>
        <v/>
      </c>
      <c r="AH552" s="112" t="str">
        <f t="shared" si="116"/>
        <v/>
      </c>
      <c r="AI552" s="113" t="str">
        <f t="shared" si="117"/>
        <v/>
      </c>
      <c r="AJ552" s="113" t="str">
        <f t="shared" si="118"/>
        <v/>
      </c>
      <c r="AK552" s="113" t="str">
        <f t="shared" si="125"/>
        <v/>
      </c>
      <c r="AL552" s="113" t="str">
        <f t="shared" si="126"/>
        <v/>
      </c>
    </row>
    <row r="553" spans="2:38" ht="15.75" thickBot="1" x14ac:dyDescent="0.3">
      <c r="B553" s="72" t="str">
        <f t="shared" si="119"/>
        <v/>
      </c>
      <c r="C553" s="72" t="str">
        <f t="shared" si="120"/>
        <v/>
      </c>
      <c r="D553" s="72" t="str">
        <f>IFERROR(IF(J552&lt;=0,"",IF(C553="Yes","",B553-COUNTIF($C$22:C553,"Yes"))),"")</f>
        <v/>
      </c>
      <c r="E553" s="73" t="str">
        <f t="shared" si="113"/>
        <v/>
      </c>
      <c r="F553" s="76" t="str">
        <f t="shared" si="121"/>
        <v/>
      </c>
      <c r="G553" s="76" t="str">
        <f t="shared" si="114"/>
        <v/>
      </c>
      <c r="H553" s="76" t="str">
        <f t="shared" si="122"/>
        <v/>
      </c>
      <c r="I553" s="76" t="str">
        <f t="shared" si="115"/>
        <v/>
      </c>
      <c r="J553" s="76" t="str">
        <f t="shared" si="123"/>
        <v/>
      </c>
      <c r="AG553" s="111" t="str">
        <f t="shared" si="124"/>
        <v/>
      </c>
      <c r="AH553" s="112" t="str">
        <f t="shared" si="116"/>
        <v/>
      </c>
      <c r="AI553" s="113" t="str">
        <f t="shared" si="117"/>
        <v/>
      </c>
      <c r="AJ553" s="113" t="str">
        <f t="shared" si="118"/>
        <v/>
      </c>
      <c r="AK553" s="113" t="str">
        <f t="shared" si="125"/>
        <v/>
      </c>
      <c r="AL553" s="113" t="str">
        <f t="shared" si="126"/>
        <v/>
      </c>
    </row>
    <row r="554" spans="2:38" ht="15.75" thickBot="1" x14ac:dyDescent="0.3">
      <c r="B554" s="72" t="str">
        <f t="shared" si="119"/>
        <v/>
      </c>
      <c r="C554" s="72" t="str">
        <f t="shared" si="120"/>
        <v/>
      </c>
      <c r="D554" s="72" t="str">
        <f>IFERROR(IF(J553&lt;=0,"",IF(C554="Yes","",B554-COUNTIF($C$22:C554,"Yes"))),"")</f>
        <v/>
      </c>
      <c r="E554" s="73" t="str">
        <f t="shared" si="113"/>
        <v/>
      </c>
      <c r="F554" s="76" t="str">
        <f t="shared" si="121"/>
        <v/>
      </c>
      <c r="G554" s="76" t="str">
        <f t="shared" si="114"/>
        <v/>
      </c>
      <c r="H554" s="76" t="str">
        <f t="shared" si="122"/>
        <v/>
      </c>
      <c r="I554" s="76" t="str">
        <f t="shared" si="115"/>
        <v/>
      </c>
      <c r="J554" s="76" t="str">
        <f t="shared" si="123"/>
        <v/>
      </c>
      <c r="AG554" s="111" t="str">
        <f t="shared" si="124"/>
        <v/>
      </c>
      <c r="AH554" s="112" t="str">
        <f t="shared" si="116"/>
        <v/>
      </c>
      <c r="AI554" s="113" t="str">
        <f t="shared" si="117"/>
        <v/>
      </c>
      <c r="AJ554" s="113" t="str">
        <f t="shared" si="118"/>
        <v/>
      </c>
      <c r="AK554" s="113" t="str">
        <f t="shared" si="125"/>
        <v/>
      </c>
      <c r="AL554" s="113" t="str">
        <f t="shared" si="126"/>
        <v/>
      </c>
    </row>
    <row r="555" spans="2:38" ht="15.75" thickBot="1" x14ac:dyDescent="0.3">
      <c r="B555" s="72" t="str">
        <f t="shared" si="119"/>
        <v/>
      </c>
      <c r="C555" s="72" t="str">
        <f t="shared" si="120"/>
        <v/>
      </c>
      <c r="D555" s="72" t="str">
        <f>IFERROR(IF(J554&lt;=0,"",IF(C555="Yes","",B555-COUNTIF($C$22:C555,"Yes"))),"")</f>
        <v/>
      </c>
      <c r="E555" s="73" t="str">
        <f t="shared" si="113"/>
        <v/>
      </c>
      <c r="F555" s="76" t="str">
        <f t="shared" si="121"/>
        <v/>
      </c>
      <c r="G555" s="76" t="str">
        <f t="shared" si="114"/>
        <v/>
      </c>
      <c r="H555" s="76" t="str">
        <f t="shared" si="122"/>
        <v/>
      </c>
      <c r="I555" s="76" t="str">
        <f t="shared" si="115"/>
        <v/>
      </c>
      <c r="J555" s="76" t="str">
        <f t="shared" si="123"/>
        <v/>
      </c>
      <c r="AG555" s="111" t="str">
        <f t="shared" si="124"/>
        <v/>
      </c>
      <c r="AH555" s="112" t="str">
        <f t="shared" si="116"/>
        <v/>
      </c>
      <c r="AI555" s="113" t="str">
        <f t="shared" si="117"/>
        <v/>
      </c>
      <c r="AJ555" s="113" t="str">
        <f t="shared" si="118"/>
        <v/>
      </c>
      <c r="AK555" s="113" t="str">
        <f t="shared" si="125"/>
        <v/>
      </c>
      <c r="AL555" s="113" t="str">
        <f t="shared" si="126"/>
        <v/>
      </c>
    </row>
    <row r="556" spans="2:38" ht="15.75" thickBot="1" x14ac:dyDescent="0.3">
      <c r="B556" s="72" t="str">
        <f t="shared" si="119"/>
        <v/>
      </c>
      <c r="C556" s="72" t="str">
        <f t="shared" si="120"/>
        <v/>
      </c>
      <c r="D556" s="72" t="str">
        <f>IFERROR(IF(J555&lt;=0,"",IF(C556="Yes","",B556-COUNTIF($C$22:C556,"Yes"))),"")</f>
        <v/>
      </c>
      <c r="E556" s="73" t="str">
        <f t="shared" si="113"/>
        <v/>
      </c>
      <c r="F556" s="76" t="str">
        <f t="shared" si="121"/>
        <v/>
      </c>
      <c r="G556" s="76" t="str">
        <f t="shared" si="114"/>
        <v/>
      </c>
      <c r="H556" s="76" t="str">
        <f t="shared" si="122"/>
        <v/>
      </c>
      <c r="I556" s="76" t="str">
        <f t="shared" si="115"/>
        <v/>
      </c>
      <c r="J556" s="76" t="str">
        <f t="shared" si="123"/>
        <v/>
      </c>
      <c r="AG556" s="111" t="str">
        <f t="shared" si="124"/>
        <v/>
      </c>
      <c r="AH556" s="112" t="str">
        <f t="shared" si="116"/>
        <v/>
      </c>
      <c r="AI556" s="113" t="str">
        <f t="shared" si="117"/>
        <v/>
      </c>
      <c r="AJ556" s="113" t="str">
        <f t="shared" si="118"/>
        <v/>
      </c>
      <c r="AK556" s="113" t="str">
        <f t="shared" si="125"/>
        <v/>
      </c>
      <c r="AL556" s="113" t="str">
        <f t="shared" si="126"/>
        <v/>
      </c>
    </row>
    <row r="557" spans="2:38" ht="15.75" thickBot="1" x14ac:dyDescent="0.3">
      <c r="B557" s="72" t="str">
        <f t="shared" si="119"/>
        <v/>
      </c>
      <c r="C557" s="72" t="str">
        <f t="shared" si="120"/>
        <v/>
      </c>
      <c r="D557" s="72" t="str">
        <f>IFERROR(IF(J556&lt;=0,"",IF(C557="Yes","",B557-COUNTIF($C$22:C557,"Yes"))),"")</f>
        <v/>
      </c>
      <c r="E557" s="73" t="str">
        <f t="shared" si="113"/>
        <v/>
      </c>
      <c r="F557" s="76" t="str">
        <f t="shared" si="121"/>
        <v/>
      </c>
      <c r="G557" s="76" t="str">
        <f t="shared" si="114"/>
        <v/>
      </c>
      <c r="H557" s="76" t="str">
        <f t="shared" si="122"/>
        <v/>
      </c>
      <c r="I557" s="76" t="str">
        <f t="shared" si="115"/>
        <v/>
      </c>
      <c r="J557" s="76" t="str">
        <f t="shared" si="123"/>
        <v/>
      </c>
      <c r="AG557" s="111" t="str">
        <f t="shared" si="124"/>
        <v/>
      </c>
      <c r="AH557" s="112" t="str">
        <f t="shared" si="116"/>
        <v/>
      </c>
      <c r="AI557" s="113" t="str">
        <f t="shared" si="117"/>
        <v/>
      </c>
      <c r="AJ557" s="113" t="str">
        <f t="shared" si="118"/>
        <v/>
      </c>
      <c r="AK557" s="113" t="str">
        <f t="shared" si="125"/>
        <v/>
      </c>
      <c r="AL557" s="113" t="str">
        <f t="shared" si="126"/>
        <v/>
      </c>
    </row>
    <row r="558" spans="2:38" ht="15.75" thickBot="1" x14ac:dyDescent="0.3">
      <c r="B558" s="72" t="str">
        <f t="shared" si="119"/>
        <v/>
      </c>
      <c r="C558" s="72" t="str">
        <f t="shared" si="120"/>
        <v/>
      </c>
      <c r="D558" s="72" t="str">
        <f>IFERROR(IF(J557&lt;=0,"",IF(C558="Yes","",B558-COUNTIF($C$22:C558,"Yes"))),"")</f>
        <v/>
      </c>
      <c r="E558" s="73" t="str">
        <f t="shared" si="113"/>
        <v/>
      </c>
      <c r="F558" s="76" t="str">
        <f t="shared" si="121"/>
        <v/>
      </c>
      <c r="G558" s="76" t="str">
        <f t="shared" si="114"/>
        <v/>
      </c>
      <c r="H558" s="76" t="str">
        <f t="shared" si="122"/>
        <v/>
      </c>
      <c r="I558" s="76" t="str">
        <f t="shared" si="115"/>
        <v/>
      </c>
      <c r="J558" s="76" t="str">
        <f t="shared" si="123"/>
        <v/>
      </c>
      <c r="AG558" s="111" t="str">
        <f t="shared" si="124"/>
        <v/>
      </c>
      <c r="AH558" s="112" t="str">
        <f t="shared" si="116"/>
        <v/>
      </c>
      <c r="AI558" s="113" t="str">
        <f t="shared" si="117"/>
        <v/>
      </c>
      <c r="AJ558" s="113" t="str">
        <f t="shared" si="118"/>
        <v/>
      </c>
      <c r="AK558" s="113" t="str">
        <f t="shared" si="125"/>
        <v/>
      </c>
      <c r="AL558" s="113" t="str">
        <f t="shared" si="126"/>
        <v/>
      </c>
    </row>
    <row r="559" spans="2:38" ht="15.75" thickBot="1" x14ac:dyDescent="0.3">
      <c r="B559" s="72" t="str">
        <f t="shared" si="119"/>
        <v/>
      </c>
      <c r="C559" s="72" t="str">
        <f t="shared" si="120"/>
        <v/>
      </c>
      <c r="D559" s="72" t="str">
        <f>IFERROR(IF(J558&lt;=0,"",IF(C559="Yes","",B559-COUNTIF($C$22:C559,"Yes"))),"")</f>
        <v/>
      </c>
      <c r="E559" s="73" t="str">
        <f t="shared" si="113"/>
        <v/>
      </c>
      <c r="F559" s="76" t="str">
        <f t="shared" si="121"/>
        <v/>
      </c>
      <c r="G559" s="76" t="str">
        <f t="shared" si="114"/>
        <v/>
      </c>
      <c r="H559" s="76" t="str">
        <f t="shared" si="122"/>
        <v/>
      </c>
      <c r="I559" s="76" t="str">
        <f t="shared" si="115"/>
        <v/>
      </c>
      <c r="J559" s="76" t="str">
        <f t="shared" si="123"/>
        <v/>
      </c>
      <c r="AG559" s="111" t="str">
        <f t="shared" si="124"/>
        <v/>
      </c>
      <c r="AH559" s="112" t="str">
        <f t="shared" si="116"/>
        <v/>
      </c>
      <c r="AI559" s="113" t="str">
        <f t="shared" si="117"/>
        <v/>
      </c>
      <c r="AJ559" s="113" t="str">
        <f t="shared" si="118"/>
        <v/>
      </c>
      <c r="AK559" s="113" t="str">
        <f t="shared" si="125"/>
        <v/>
      </c>
      <c r="AL559" s="113" t="str">
        <f t="shared" si="126"/>
        <v/>
      </c>
    </row>
    <row r="560" spans="2:38" ht="15.75" thickBot="1" x14ac:dyDescent="0.3">
      <c r="B560" s="72" t="str">
        <f t="shared" si="119"/>
        <v/>
      </c>
      <c r="C560" s="72" t="str">
        <f t="shared" si="120"/>
        <v/>
      </c>
      <c r="D560" s="72" t="str">
        <f>IFERROR(IF(J559&lt;=0,"",IF(C560="Yes","",B560-COUNTIF($C$22:C560,"Yes"))),"")</f>
        <v/>
      </c>
      <c r="E560" s="73" t="str">
        <f t="shared" si="113"/>
        <v/>
      </c>
      <c r="F560" s="76" t="str">
        <f t="shared" si="121"/>
        <v/>
      </c>
      <c r="G560" s="76" t="str">
        <f t="shared" si="114"/>
        <v/>
      </c>
      <c r="H560" s="76" t="str">
        <f t="shared" si="122"/>
        <v/>
      </c>
      <c r="I560" s="76" t="str">
        <f t="shared" si="115"/>
        <v/>
      </c>
      <c r="J560" s="76" t="str">
        <f t="shared" si="123"/>
        <v/>
      </c>
      <c r="AG560" s="111" t="str">
        <f t="shared" si="124"/>
        <v/>
      </c>
      <c r="AH560" s="112" t="str">
        <f t="shared" si="116"/>
        <v/>
      </c>
      <c r="AI560" s="113" t="str">
        <f t="shared" si="117"/>
        <v/>
      </c>
      <c r="AJ560" s="113" t="str">
        <f t="shared" si="118"/>
        <v/>
      </c>
      <c r="AK560" s="113" t="str">
        <f t="shared" si="125"/>
        <v/>
      </c>
      <c r="AL560" s="113" t="str">
        <f t="shared" si="126"/>
        <v/>
      </c>
    </row>
    <row r="561" spans="2:38" ht="15.75" thickBot="1" x14ac:dyDescent="0.3">
      <c r="B561" s="72" t="str">
        <f t="shared" si="119"/>
        <v/>
      </c>
      <c r="C561" s="72" t="str">
        <f t="shared" si="120"/>
        <v/>
      </c>
      <c r="D561" s="72" t="str">
        <f>IFERROR(IF(J560&lt;=0,"",IF(C561="Yes","",B561-COUNTIF($C$22:C561,"Yes"))),"")</f>
        <v/>
      </c>
      <c r="E561" s="73" t="str">
        <f t="shared" si="113"/>
        <v/>
      </c>
      <c r="F561" s="76" t="str">
        <f t="shared" si="121"/>
        <v/>
      </c>
      <c r="G561" s="76" t="str">
        <f t="shared" si="114"/>
        <v/>
      </c>
      <c r="H561" s="76" t="str">
        <f t="shared" si="122"/>
        <v/>
      </c>
      <c r="I561" s="76" t="str">
        <f t="shared" si="115"/>
        <v/>
      </c>
      <c r="J561" s="76" t="str">
        <f t="shared" si="123"/>
        <v/>
      </c>
      <c r="AG561" s="111" t="str">
        <f t="shared" si="124"/>
        <v/>
      </c>
      <c r="AH561" s="112" t="str">
        <f t="shared" si="116"/>
        <v/>
      </c>
      <c r="AI561" s="113" t="str">
        <f t="shared" si="117"/>
        <v/>
      </c>
      <c r="AJ561" s="113" t="str">
        <f t="shared" si="118"/>
        <v/>
      </c>
      <c r="AK561" s="113" t="str">
        <f t="shared" si="125"/>
        <v/>
      </c>
      <c r="AL561" s="113" t="str">
        <f t="shared" si="126"/>
        <v/>
      </c>
    </row>
    <row r="562" spans="2:38" ht="15.75" thickBot="1" x14ac:dyDescent="0.3">
      <c r="B562" s="72" t="str">
        <f t="shared" si="119"/>
        <v/>
      </c>
      <c r="C562" s="72" t="str">
        <f t="shared" si="120"/>
        <v/>
      </c>
      <c r="D562" s="72" t="str">
        <f>IFERROR(IF(J561&lt;=0,"",IF(C562="Yes","",B562-COUNTIF($C$22:C562,"Yes"))),"")</f>
        <v/>
      </c>
      <c r="E562" s="73" t="str">
        <f t="shared" si="113"/>
        <v/>
      </c>
      <c r="F562" s="76" t="str">
        <f t="shared" si="121"/>
        <v/>
      </c>
      <c r="G562" s="76" t="str">
        <f t="shared" si="114"/>
        <v/>
      </c>
      <c r="H562" s="76" t="str">
        <f t="shared" si="122"/>
        <v/>
      </c>
      <c r="I562" s="76" t="str">
        <f t="shared" si="115"/>
        <v/>
      </c>
      <c r="J562" s="76" t="str">
        <f t="shared" si="123"/>
        <v/>
      </c>
      <c r="AG562" s="111" t="str">
        <f t="shared" si="124"/>
        <v/>
      </c>
      <c r="AH562" s="112" t="str">
        <f t="shared" si="116"/>
        <v/>
      </c>
      <c r="AI562" s="113" t="str">
        <f t="shared" si="117"/>
        <v/>
      </c>
      <c r="AJ562" s="113" t="str">
        <f t="shared" si="118"/>
        <v/>
      </c>
      <c r="AK562" s="113" t="str">
        <f t="shared" si="125"/>
        <v/>
      </c>
      <c r="AL562" s="113" t="str">
        <f t="shared" si="126"/>
        <v/>
      </c>
    </row>
    <row r="563" spans="2:38" ht="15.75" thickBot="1" x14ac:dyDescent="0.3">
      <c r="B563" s="72" t="str">
        <f t="shared" si="119"/>
        <v/>
      </c>
      <c r="C563" s="72" t="str">
        <f t="shared" si="120"/>
        <v/>
      </c>
      <c r="D563" s="72" t="str">
        <f>IFERROR(IF(J562&lt;=0,"",IF(C563="Yes","",B563-COUNTIF($C$22:C563,"Yes"))),"")</f>
        <v/>
      </c>
      <c r="E563" s="73" t="str">
        <f t="shared" si="113"/>
        <v/>
      </c>
      <c r="F563" s="76" t="str">
        <f t="shared" si="121"/>
        <v/>
      </c>
      <c r="G563" s="76" t="str">
        <f t="shared" si="114"/>
        <v/>
      </c>
      <c r="H563" s="76" t="str">
        <f t="shared" si="122"/>
        <v/>
      </c>
      <c r="I563" s="76" t="str">
        <f t="shared" si="115"/>
        <v/>
      </c>
      <c r="J563" s="76" t="str">
        <f t="shared" si="123"/>
        <v/>
      </c>
      <c r="AG563" s="111" t="str">
        <f t="shared" si="124"/>
        <v/>
      </c>
      <c r="AH563" s="112" t="str">
        <f t="shared" si="116"/>
        <v/>
      </c>
      <c r="AI563" s="113" t="str">
        <f t="shared" si="117"/>
        <v/>
      </c>
      <c r="AJ563" s="113" t="str">
        <f t="shared" si="118"/>
        <v/>
      </c>
      <c r="AK563" s="113" t="str">
        <f t="shared" si="125"/>
        <v/>
      </c>
      <c r="AL563" s="113" t="str">
        <f t="shared" si="126"/>
        <v/>
      </c>
    </row>
    <row r="564" spans="2:38" ht="15.75" thickBot="1" x14ac:dyDescent="0.3">
      <c r="B564" s="72" t="str">
        <f t="shared" si="119"/>
        <v/>
      </c>
      <c r="C564" s="72" t="str">
        <f t="shared" si="120"/>
        <v/>
      </c>
      <c r="D564" s="72" t="str">
        <f>IFERROR(IF(J563&lt;=0,"",IF(C564="Yes","",B564-COUNTIF($C$22:C564,"Yes"))),"")</f>
        <v/>
      </c>
      <c r="E564" s="73" t="str">
        <f t="shared" si="113"/>
        <v/>
      </c>
      <c r="F564" s="76" t="str">
        <f t="shared" si="121"/>
        <v/>
      </c>
      <c r="G564" s="76" t="str">
        <f t="shared" si="114"/>
        <v/>
      </c>
      <c r="H564" s="76" t="str">
        <f t="shared" si="122"/>
        <v/>
      </c>
      <c r="I564" s="76" t="str">
        <f t="shared" si="115"/>
        <v/>
      </c>
      <c r="J564" s="76" t="str">
        <f t="shared" si="123"/>
        <v/>
      </c>
      <c r="AG564" s="111" t="str">
        <f t="shared" si="124"/>
        <v/>
      </c>
      <c r="AH564" s="112" t="str">
        <f t="shared" si="116"/>
        <v/>
      </c>
      <c r="AI564" s="113" t="str">
        <f t="shared" si="117"/>
        <v/>
      </c>
      <c r="AJ564" s="113" t="str">
        <f t="shared" si="118"/>
        <v/>
      </c>
      <c r="AK564" s="113" t="str">
        <f t="shared" si="125"/>
        <v/>
      </c>
      <c r="AL564" s="113" t="str">
        <f t="shared" si="126"/>
        <v/>
      </c>
    </row>
    <row r="565" spans="2:38" ht="15.75" thickBot="1" x14ac:dyDescent="0.3">
      <c r="B565" s="72" t="str">
        <f t="shared" si="119"/>
        <v/>
      </c>
      <c r="C565" s="72" t="str">
        <f t="shared" si="120"/>
        <v/>
      </c>
      <c r="D565" s="72" t="str">
        <f>IFERROR(IF(J564&lt;=0,"",IF(C565="Yes","",B565-COUNTIF($C$22:C565,"Yes"))),"")</f>
        <v/>
      </c>
      <c r="E565" s="73" t="str">
        <f t="shared" si="113"/>
        <v/>
      </c>
      <c r="F565" s="76" t="str">
        <f t="shared" si="121"/>
        <v/>
      </c>
      <c r="G565" s="76" t="str">
        <f t="shared" si="114"/>
        <v/>
      </c>
      <c r="H565" s="76" t="str">
        <f t="shared" si="122"/>
        <v/>
      </c>
      <c r="I565" s="76" t="str">
        <f t="shared" si="115"/>
        <v/>
      </c>
      <c r="J565" s="76" t="str">
        <f t="shared" si="123"/>
        <v/>
      </c>
      <c r="AG565" s="111" t="str">
        <f t="shared" si="124"/>
        <v/>
      </c>
      <c r="AH565" s="112" t="str">
        <f t="shared" si="116"/>
        <v/>
      </c>
      <c r="AI565" s="113" t="str">
        <f t="shared" si="117"/>
        <v/>
      </c>
      <c r="AJ565" s="113" t="str">
        <f t="shared" si="118"/>
        <v/>
      </c>
      <c r="AK565" s="113" t="str">
        <f t="shared" si="125"/>
        <v/>
      </c>
      <c r="AL565" s="113" t="str">
        <f t="shared" si="126"/>
        <v/>
      </c>
    </row>
    <row r="566" spans="2:38" ht="15.75" thickBot="1" x14ac:dyDescent="0.3">
      <c r="B566" s="72" t="str">
        <f t="shared" si="119"/>
        <v/>
      </c>
      <c r="C566" s="72" t="str">
        <f t="shared" si="120"/>
        <v/>
      </c>
      <c r="D566" s="72" t="str">
        <f>IFERROR(IF(J565&lt;=0,"",IF(C566="Yes","",B566-COUNTIF($C$22:C566,"Yes"))),"")</f>
        <v/>
      </c>
      <c r="E566" s="73" t="str">
        <f t="shared" si="113"/>
        <v/>
      </c>
      <c r="F566" s="76" t="str">
        <f t="shared" si="121"/>
        <v/>
      </c>
      <c r="G566" s="76" t="str">
        <f t="shared" si="114"/>
        <v/>
      </c>
      <c r="H566" s="76" t="str">
        <f t="shared" si="122"/>
        <v/>
      </c>
      <c r="I566" s="76" t="str">
        <f t="shared" si="115"/>
        <v/>
      </c>
      <c r="J566" s="76" t="str">
        <f t="shared" si="123"/>
        <v/>
      </c>
      <c r="AG566" s="111" t="str">
        <f t="shared" si="124"/>
        <v/>
      </c>
      <c r="AH566" s="112" t="str">
        <f t="shared" si="116"/>
        <v/>
      </c>
      <c r="AI566" s="113" t="str">
        <f t="shared" si="117"/>
        <v/>
      </c>
      <c r="AJ566" s="113" t="str">
        <f t="shared" si="118"/>
        <v/>
      </c>
      <c r="AK566" s="113" t="str">
        <f t="shared" si="125"/>
        <v/>
      </c>
      <c r="AL566" s="113" t="str">
        <f t="shared" si="126"/>
        <v/>
      </c>
    </row>
    <row r="567" spans="2:38" ht="15.75" thickBot="1" x14ac:dyDescent="0.3">
      <c r="B567" s="72" t="str">
        <f t="shared" si="119"/>
        <v/>
      </c>
      <c r="C567" s="72" t="str">
        <f t="shared" si="120"/>
        <v/>
      </c>
      <c r="D567" s="72" t="str">
        <f>IFERROR(IF(J566&lt;=0,"",IF(C567="Yes","",B567-COUNTIF($C$22:C567,"Yes"))),"")</f>
        <v/>
      </c>
      <c r="E567" s="73" t="str">
        <f t="shared" si="113"/>
        <v/>
      </c>
      <c r="F567" s="76" t="str">
        <f t="shared" si="121"/>
        <v/>
      </c>
      <c r="G567" s="76" t="str">
        <f t="shared" si="114"/>
        <v/>
      </c>
      <c r="H567" s="76" t="str">
        <f t="shared" si="122"/>
        <v/>
      </c>
      <c r="I567" s="76" t="str">
        <f t="shared" si="115"/>
        <v/>
      </c>
      <c r="J567" s="76" t="str">
        <f t="shared" si="123"/>
        <v/>
      </c>
      <c r="AG567" s="111" t="str">
        <f t="shared" si="124"/>
        <v/>
      </c>
      <c r="AH567" s="112" t="str">
        <f t="shared" si="116"/>
        <v/>
      </c>
      <c r="AI567" s="113" t="str">
        <f t="shared" si="117"/>
        <v/>
      </c>
      <c r="AJ567" s="113" t="str">
        <f t="shared" si="118"/>
        <v/>
      </c>
      <c r="AK567" s="113" t="str">
        <f t="shared" si="125"/>
        <v/>
      </c>
      <c r="AL567" s="113" t="str">
        <f t="shared" si="126"/>
        <v/>
      </c>
    </row>
    <row r="568" spans="2:38" ht="15.75" thickBot="1" x14ac:dyDescent="0.3">
      <c r="B568" s="72" t="str">
        <f t="shared" si="119"/>
        <v/>
      </c>
      <c r="C568" s="72" t="str">
        <f t="shared" si="120"/>
        <v/>
      </c>
      <c r="D568" s="72" t="str">
        <f>IFERROR(IF(J567&lt;=0,"",IF(C568="Yes","",B568-COUNTIF($C$22:C568,"Yes"))),"")</f>
        <v/>
      </c>
      <c r="E568" s="73" t="str">
        <f t="shared" si="113"/>
        <v/>
      </c>
      <c r="F568" s="76" t="str">
        <f t="shared" si="121"/>
        <v/>
      </c>
      <c r="G568" s="76" t="str">
        <f t="shared" si="114"/>
        <v/>
      </c>
      <c r="H568" s="76" t="str">
        <f t="shared" si="122"/>
        <v/>
      </c>
      <c r="I568" s="76" t="str">
        <f t="shared" si="115"/>
        <v/>
      </c>
      <c r="J568" s="76" t="str">
        <f t="shared" si="123"/>
        <v/>
      </c>
      <c r="AG568" s="111" t="str">
        <f t="shared" si="124"/>
        <v/>
      </c>
      <c r="AH568" s="112" t="str">
        <f t="shared" si="116"/>
        <v/>
      </c>
      <c r="AI568" s="113" t="str">
        <f t="shared" si="117"/>
        <v/>
      </c>
      <c r="AJ568" s="113" t="str">
        <f t="shared" si="118"/>
        <v/>
      </c>
      <c r="AK568" s="113" t="str">
        <f t="shared" si="125"/>
        <v/>
      </c>
      <c r="AL568" s="113" t="str">
        <f t="shared" si="126"/>
        <v/>
      </c>
    </row>
    <row r="569" spans="2:38" ht="15.75" thickBot="1" x14ac:dyDescent="0.3">
      <c r="B569" s="72" t="str">
        <f t="shared" si="119"/>
        <v/>
      </c>
      <c r="C569" s="72" t="str">
        <f t="shared" si="120"/>
        <v/>
      </c>
      <c r="D569" s="72" t="str">
        <f>IFERROR(IF(J568&lt;=0,"",IF(C569="Yes","",B569-COUNTIF($C$22:C569,"Yes"))),"")</f>
        <v/>
      </c>
      <c r="E569" s="73" t="str">
        <f t="shared" si="113"/>
        <v/>
      </c>
      <c r="F569" s="76" t="str">
        <f t="shared" si="121"/>
        <v/>
      </c>
      <c r="G569" s="76" t="str">
        <f t="shared" si="114"/>
        <v/>
      </c>
      <c r="H569" s="76" t="str">
        <f t="shared" si="122"/>
        <v/>
      </c>
      <c r="I569" s="76" t="str">
        <f t="shared" si="115"/>
        <v/>
      </c>
      <c r="J569" s="76" t="str">
        <f t="shared" si="123"/>
        <v/>
      </c>
      <c r="AG569" s="111" t="str">
        <f t="shared" si="124"/>
        <v/>
      </c>
      <c r="AH569" s="112" t="str">
        <f t="shared" si="116"/>
        <v/>
      </c>
      <c r="AI569" s="113" t="str">
        <f t="shared" si="117"/>
        <v/>
      </c>
      <c r="AJ569" s="113" t="str">
        <f t="shared" si="118"/>
        <v/>
      </c>
      <c r="AK569" s="113" t="str">
        <f t="shared" si="125"/>
        <v/>
      </c>
      <c r="AL569" s="113" t="str">
        <f t="shared" si="126"/>
        <v/>
      </c>
    </row>
    <row r="570" spans="2:38" ht="15.75" thickBot="1" x14ac:dyDescent="0.3">
      <c r="B570" s="72" t="str">
        <f t="shared" si="119"/>
        <v/>
      </c>
      <c r="C570" s="72" t="str">
        <f t="shared" si="120"/>
        <v/>
      </c>
      <c r="D570" s="72" t="str">
        <f>IFERROR(IF(J569&lt;=0,"",IF(C570="Yes","",B570-COUNTIF($C$22:C570,"Yes"))),"")</f>
        <v/>
      </c>
      <c r="E570" s="73" t="str">
        <f t="shared" si="113"/>
        <v/>
      </c>
      <c r="F570" s="76" t="str">
        <f t="shared" si="121"/>
        <v/>
      </c>
      <c r="G570" s="76" t="str">
        <f t="shared" si="114"/>
        <v/>
      </c>
      <c r="H570" s="76" t="str">
        <f t="shared" si="122"/>
        <v/>
      </c>
      <c r="I570" s="76" t="str">
        <f t="shared" si="115"/>
        <v/>
      </c>
      <c r="J570" s="76" t="str">
        <f t="shared" si="123"/>
        <v/>
      </c>
      <c r="AG570" s="111" t="str">
        <f t="shared" si="124"/>
        <v/>
      </c>
      <c r="AH570" s="112" t="str">
        <f t="shared" si="116"/>
        <v/>
      </c>
      <c r="AI570" s="113" t="str">
        <f t="shared" si="117"/>
        <v/>
      </c>
      <c r="AJ570" s="113" t="str">
        <f t="shared" si="118"/>
        <v/>
      </c>
      <c r="AK570" s="113" t="str">
        <f t="shared" si="125"/>
        <v/>
      </c>
      <c r="AL570" s="113" t="str">
        <f t="shared" si="126"/>
        <v/>
      </c>
    </row>
    <row r="571" spans="2:38" ht="15.75" thickBot="1" x14ac:dyDescent="0.3">
      <c r="B571" s="72" t="str">
        <f t="shared" si="119"/>
        <v/>
      </c>
      <c r="C571" s="72" t="str">
        <f t="shared" si="120"/>
        <v/>
      </c>
      <c r="D571" s="72" t="str">
        <f>IFERROR(IF(J570&lt;=0,"",IF(C571="Yes","",B571-COUNTIF($C$22:C571,"Yes"))),"")</f>
        <v/>
      </c>
      <c r="E571" s="73" t="str">
        <f t="shared" si="113"/>
        <v/>
      </c>
      <c r="F571" s="76" t="str">
        <f t="shared" si="121"/>
        <v/>
      </c>
      <c r="G571" s="76" t="str">
        <f t="shared" si="114"/>
        <v/>
      </c>
      <c r="H571" s="76" t="str">
        <f t="shared" si="122"/>
        <v/>
      </c>
      <c r="I571" s="76" t="str">
        <f t="shared" si="115"/>
        <v/>
      </c>
      <c r="J571" s="76" t="str">
        <f t="shared" si="123"/>
        <v/>
      </c>
      <c r="AG571" s="111" t="str">
        <f t="shared" si="124"/>
        <v/>
      </c>
      <c r="AH571" s="112" t="str">
        <f t="shared" si="116"/>
        <v/>
      </c>
      <c r="AI571" s="113" t="str">
        <f t="shared" si="117"/>
        <v/>
      </c>
      <c r="AJ571" s="113" t="str">
        <f t="shared" si="118"/>
        <v/>
      </c>
      <c r="AK571" s="113" t="str">
        <f t="shared" si="125"/>
        <v/>
      </c>
      <c r="AL571" s="113" t="str">
        <f t="shared" si="126"/>
        <v/>
      </c>
    </row>
    <row r="572" spans="2:38" ht="15.75" thickBot="1" x14ac:dyDescent="0.3">
      <c r="B572" s="72" t="str">
        <f t="shared" si="119"/>
        <v/>
      </c>
      <c r="C572" s="72" t="str">
        <f t="shared" si="120"/>
        <v/>
      </c>
      <c r="D572" s="72" t="str">
        <f>IFERROR(IF(J571&lt;=0,"",IF(C572="Yes","",B572-COUNTIF($C$22:C572,"Yes"))),"")</f>
        <v/>
      </c>
      <c r="E572" s="73" t="str">
        <f t="shared" si="113"/>
        <v/>
      </c>
      <c r="F572" s="76" t="str">
        <f t="shared" si="121"/>
        <v/>
      </c>
      <c r="G572" s="76" t="str">
        <f t="shared" si="114"/>
        <v/>
      </c>
      <c r="H572" s="76" t="str">
        <f t="shared" si="122"/>
        <v/>
      </c>
      <c r="I572" s="76" t="str">
        <f t="shared" si="115"/>
        <v/>
      </c>
      <c r="J572" s="76" t="str">
        <f t="shared" si="123"/>
        <v/>
      </c>
      <c r="AG572" s="111" t="str">
        <f t="shared" si="124"/>
        <v/>
      </c>
      <c r="AH572" s="112" t="str">
        <f t="shared" si="116"/>
        <v/>
      </c>
      <c r="AI572" s="113" t="str">
        <f t="shared" si="117"/>
        <v/>
      </c>
      <c r="AJ572" s="113" t="str">
        <f t="shared" si="118"/>
        <v/>
      </c>
      <c r="AK572" s="113" t="str">
        <f t="shared" si="125"/>
        <v/>
      </c>
      <c r="AL572" s="113" t="str">
        <f t="shared" si="126"/>
        <v/>
      </c>
    </row>
    <row r="573" spans="2:38" ht="15.75" thickBot="1" x14ac:dyDescent="0.3">
      <c r="B573" s="72" t="str">
        <f t="shared" si="119"/>
        <v/>
      </c>
      <c r="C573" s="72" t="str">
        <f t="shared" si="120"/>
        <v/>
      </c>
      <c r="D573" s="72" t="str">
        <f>IFERROR(IF(J572&lt;=0,"",IF(C573="Yes","",B573-COUNTIF($C$22:C573,"Yes"))),"")</f>
        <v/>
      </c>
      <c r="E573" s="73" t="str">
        <f t="shared" si="113"/>
        <v/>
      </c>
      <c r="F573" s="76" t="str">
        <f t="shared" si="121"/>
        <v/>
      </c>
      <c r="G573" s="76" t="str">
        <f t="shared" si="114"/>
        <v/>
      </c>
      <c r="H573" s="76" t="str">
        <f t="shared" si="122"/>
        <v/>
      </c>
      <c r="I573" s="76" t="str">
        <f t="shared" si="115"/>
        <v/>
      </c>
      <c r="J573" s="76" t="str">
        <f t="shared" si="123"/>
        <v/>
      </c>
      <c r="AG573" s="111" t="str">
        <f t="shared" si="124"/>
        <v/>
      </c>
      <c r="AH573" s="112" t="str">
        <f t="shared" si="116"/>
        <v/>
      </c>
      <c r="AI573" s="113" t="str">
        <f t="shared" si="117"/>
        <v/>
      </c>
      <c r="AJ573" s="113" t="str">
        <f t="shared" si="118"/>
        <v/>
      </c>
      <c r="AK573" s="113" t="str">
        <f t="shared" si="125"/>
        <v/>
      </c>
      <c r="AL573" s="113" t="str">
        <f t="shared" si="126"/>
        <v/>
      </c>
    </row>
    <row r="574" spans="2:38" ht="15.75" thickBot="1" x14ac:dyDescent="0.3">
      <c r="B574" s="72" t="str">
        <f t="shared" si="119"/>
        <v/>
      </c>
      <c r="C574" s="72" t="str">
        <f t="shared" si="120"/>
        <v/>
      </c>
      <c r="D574" s="72" t="str">
        <f>IFERROR(IF(J573&lt;=0,"",IF(C574="Yes","",B574-COUNTIF($C$22:C574,"Yes"))),"")</f>
        <v/>
      </c>
      <c r="E574" s="73" t="str">
        <f t="shared" si="113"/>
        <v/>
      </c>
      <c r="F574" s="76" t="str">
        <f t="shared" si="121"/>
        <v/>
      </c>
      <c r="G574" s="76" t="str">
        <f t="shared" si="114"/>
        <v/>
      </c>
      <c r="H574" s="76" t="str">
        <f t="shared" si="122"/>
        <v/>
      </c>
      <c r="I574" s="76" t="str">
        <f t="shared" si="115"/>
        <v/>
      </c>
      <c r="J574" s="76" t="str">
        <f t="shared" si="123"/>
        <v/>
      </c>
      <c r="AG574" s="111" t="str">
        <f t="shared" si="124"/>
        <v/>
      </c>
      <c r="AH574" s="112" t="str">
        <f t="shared" si="116"/>
        <v/>
      </c>
      <c r="AI574" s="113" t="str">
        <f t="shared" si="117"/>
        <v/>
      </c>
      <c r="AJ574" s="113" t="str">
        <f t="shared" si="118"/>
        <v/>
      </c>
      <c r="AK574" s="113" t="str">
        <f t="shared" si="125"/>
        <v/>
      </c>
      <c r="AL574" s="113" t="str">
        <f t="shared" si="126"/>
        <v/>
      </c>
    </row>
    <row r="575" spans="2:38" ht="15.75" thickBot="1" x14ac:dyDescent="0.3">
      <c r="B575" s="72" t="str">
        <f t="shared" si="119"/>
        <v/>
      </c>
      <c r="C575" s="72" t="str">
        <f t="shared" si="120"/>
        <v/>
      </c>
      <c r="D575" s="72" t="str">
        <f>IFERROR(IF(J574&lt;=0,"",IF(C575="Yes","",B575-COUNTIF($C$22:C575,"Yes"))),"")</f>
        <v/>
      </c>
      <c r="E575" s="73" t="str">
        <f t="shared" si="113"/>
        <v/>
      </c>
      <c r="F575" s="76" t="str">
        <f t="shared" si="121"/>
        <v/>
      </c>
      <c r="G575" s="76" t="str">
        <f t="shared" si="114"/>
        <v/>
      </c>
      <c r="H575" s="76" t="str">
        <f t="shared" si="122"/>
        <v/>
      </c>
      <c r="I575" s="76" t="str">
        <f t="shared" si="115"/>
        <v/>
      </c>
      <c r="J575" s="76" t="str">
        <f t="shared" si="123"/>
        <v/>
      </c>
      <c r="AG575" s="111" t="str">
        <f t="shared" si="124"/>
        <v/>
      </c>
      <c r="AH575" s="112" t="str">
        <f t="shared" si="116"/>
        <v/>
      </c>
      <c r="AI575" s="113" t="str">
        <f t="shared" si="117"/>
        <v/>
      </c>
      <c r="AJ575" s="113" t="str">
        <f t="shared" si="118"/>
        <v/>
      </c>
      <c r="AK575" s="113" t="str">
        <f t="shared" si="125"/>
        <v/>
      </c>
      <c r="AL575" s="113" t="str">
        <f t="shared" si="126"/>
        <v/>
      </c>
    </row>
    <row r="576" spans="2:38" ht="15.75" thickBot="1" x14ac:dyDescent="0.3">
      <c r="B576" s="72" t="str">
        <f t="shared" si="119"/>
        <v/>
      </c>
      <c r="C576" s="72" t="str">
        <f t="shared" si="120"/>
        <v/>
      </c>
      <c r="D576" s="72" t="str">
        <f>IFERROR(IF(J575&lt;=0,"",IF(C576="Yes","",B576-COUNTIF($C$22:C576,"Yes"))),"")</f>
        <v/>
      </c>
      <c r="E576" s="73" t="str">
        <f t="shared" si="113"/>
        <v/>
      </c>
      <c r="F576" s="76" t="str">
        <f t="shared" si="121"/>
        <v/>
      </c>
      <c r="G576" s="76" t="str">
        <f t="shared" si="114"/>
        <v/>
      </c>
      <c r="H576" s="76" t="str">
        <f t="shared" si="122"/>
        <v/>
      </c>
      <c r="I576" s="76" t="str">
        <f t="shared" si="115"/>
        <v/>
      </c>
      <c r="J576" s="76" t="str">
        <f t="shared" si="123"/>
        <v/>
      </c>
      <c r="AG576" s="111" t="str">
        <f t="shared" si="124"/>
        <v/>
      </c>
      <c r="AH576" s="112" t="str">
        <f t="shared" si="116"/>
        <v/>
      </c>
      <c r="AI576" s="113" t="str">
        <f t="shared" si="117"/>
        <v/>
      </c>
      <c r="AJ576" s="113" t="str">
        <f t="shared" si="118"/>
        <v/>
      </c>
      <c r="AK576" s="113" t="str">
        <f t="shared" si="125"/>
        <v/>
      </c>
      <c r="AL576" s="113" t="str">
        <f t="shared" si="126"/>
        <v/>
      </c>
    </row>
    <row r="577" spans="2:38" ht="15.75" thickBot="1" x14ac:dyDescent="0.3">
      <c r="B577" s="72" t="str">
        <f t="shared" si="119"/>
        <v/>
      </c>
      <c r="C577" s="72" t="str">
        <f t="shared" si="120"/>
        <v/>
      </c>
      <c r="D577" s="72" t="str">
        <f>IFERROR(IF(J576&lt;=0,"",IF(C577="Yes","",B577-COUNTIF($C$22:C577,"Yes"))),"")</f>
        <v/>
      </c>
      <c r="E577" s="73" t="str">
        <f t="shared" si="113"/>
        <v/>
      </c>
      <c r="F577" s="76" t="str">
        <f t="shared" si="121"/>
        <v/>
      </c>
      <c r="G577" s="76" t="str">
        <f t="shared" si="114"/>
        <v/>
      </c>
      <c r="H577" s="76" t="str">
        <f t="shared" si="122"/>
        <v/>
      </c>
      <c r="I577" s="76" t="str">
        <f t="shared" si="115"/>
        <v/>
      </c>
      <c r="J577" s="76" t="str">
        <f t="shared" si="123"/>
        <v/>
      </c>
      <c r="AG577" s="111" t="str">
        <f t="shared" si="124"/>
        <v/>
      </c>
      <c r="AH577" s="112" t="str">
        <f t="shared" si="116"/>
        <v/>
      </c>
      <c r="AI577" s="113" t="str">
        <f t="shared" si="117"/>
        <v/>
      </c>
      <c r="AJ577" s="113" t="str">
        <f t="shared" si="118"/>
        <v/>
      </c>
      <c r="AK577" s="113" t="str">
        <f t="shared" si="125"/>
        <v/>
      </c>
      <c r="AL577" s="113" t="str">
        <f t="shared" si="126"/>
        <v/>
      </c>
    </row>
    <row r="578" spans="2:38" ht="15.75" thickBot="1" x14ac:dyDescent="0.3">
      <c r="B578" s="72" t="str">
        <f t="shared" si="119"/>
        <v/>
      </c>
      <c r="C578" s="72" t="str">
        <f t="shared" si="120"/>
        <v/>
      </c>
      <c r="D578" s="72" t="str">
        <f>IFERROR(IF(J577&lt;=0,"",IF(C578="Yes","",B578-COUNTIF($C$22:C578,"Yes"))),"")</f>
        <v/>
      </c>
      <c r="E578" s="73" t="str">
        <f t="shared" si="113"/>
        <v/>
      </c>
      <c r="F578" s="76" t="str">
        <f t="shared" si="121"/>
        <v/>
      </c>
      <c r="G578" s="76" t="str">
        <f t="shared" si="114"/>
        <v/>
      </c>
      <c r="H578" s="76" t="str">
        <f t="shared" si="122"/>
        <v/>
      </c>
      <c r="I578" s="76" t="str">
        <f t="shared" si="115"/>
        <v/>
      </c>
      <c r="J578" s="76" t="str">
        <f t="shared" si="123"/>
        <v/>
      </c>
      <c r="AG578" s="111" t="str">
        <f t="shared" si="124"/>
        <v/>
      </c>
      <c r="AH578" s="112" t="str">
        <f t="shared" si="116"/>
        <v/>
      </c>
      <c r="AI578" s="113" t="str">
        <f t="shared" si="117"/>
        <v/>
      </c>
      <c r="AJ578" s="113" t="str">
        <f t="shared" si="118"/>
        <v/>
      </c>
      <c r="AK578" s="113" t="str">
        <f t="shared" si="125"/>
        <v/>
      </c>
      <c r="AL578" s="113" t="str">
        <f t="shared" si="126"/>
        <v/>
      </c>
    </row>
    <row r="579" spans="2:38" ht="15.75" thickBot="1" x14ac:dyDescent="0.3">
      <c r="B579" s="72" t="str">
        <f t="shared" si="119"/>
        <v/>
      </c>
      <c r="C579" s="72" t="str">
        <f t="shared" si="120"/>
        <v/>
      </c>
      <c r="D579" s="72" t="str">
        <f>IFERROR(IF(J578&lt;=0,"",IF(C579="Yes","",B579-COUNTIF($C$22:C579,"Yes"))),"")</f>
        <v/>
      </c>
      <c r="E579" s="73" t="str">
        <f t="shared" si="113"/>
        <v/>
      </c>
      <c r="F579" s="76" t="str">
        <f t="shared" si="121"/>
        <v/>
      </c>
      <c r="G579" s="76" t="str">
        <f t="shared" si="114"/>
        <v/>
      </c>
      <c r="H579" s="76" t="str">
        <f t="shared" si="122"/>
        <v/>
      </c>
      <c r="I579" s="76" t="str">
        <f t="shared" si="115"/>
        <v/>
      </c>
      <c r="J579" s="76" t="str">
        <f t="shared" si="123"/>
        <v/>
      </c>
      <c r="AG579" s="111" t="str">
        <f t="shared" si="124"/>
        <v/>
      </c>
      <c r="AH579" s="112" t="str">
        <f t="shared" si="116"/>
        <v/>
      </c>
      <c r="AI579" s="113" t="str">
        <f t="shared" si="117"/>
        <v/>
      </c>
      <c r="AJ579" s="113" t="str">
        <f t="shared" si="118"/>
        <v/>
      </c>
      <c r="AK579" s="113" t="str">
        <f t="shared" si="125"/>
        <v/>
      </c>
      <c r="AL579" s="113" t="str">
        <f t="shared" si="126"/>
        <v/>
      </c>
    </row>
    <row r="580" spans="2:38" ht="15.75" thickBot="1" x14ac:dyDescent="0.3">
      <c r="B580" s="72" t="str">
        <f t="shared" si="119"/>
        <v/>
      </c>
      <c r="C580" s="72" t="str">
        <f t="shared" si="120"/>
        <v/>
      </c>
      <c r="D580" s="72" t="str">
        <f>IFERROR(IF(J579&lt;=0,"",IF(C580="Yes","",B580-COUNTIF($C$22:C580,"Yes"))),"")</f>
        <v/>
      </c>
      <c r="E580" s="73" t="str">
        <f t="shared" si="113"/>
        <v/>
      </c>
      <c r="F580" s="76" t="str">
        <f t="shared" si="121"/>
        <v/>
      </c>
      <c r="G580" s="76" t="str">
        <f t="shared" si="114"/>
        <v/>
      </c>
      <c r="H580" s="76" t="str">
        <f t="shared" si="122"/>
        <v/>
      </c>
      <c r="I580" s="76" t="str">
        <f t="shared" si="115"/>
        <v/>
      </c>
      <c r="J580" s="76" t="str">
        <f t="shared" si="123"/>
        <v/>
      </c>
      <c r="AG580" s="111" t="str">
        <f t="shared" si="124"/>
        <v/>
      </c>
      <c r="AH580" s="112" t="str">
        <f t="shared" si="116"/>
        <v/>
      </c>
      <c r="AI580" s="113" t="str">
        <f t="shared" si="117"/>
        <v/>
      </c>
      <c r="AJ580" s="113" t="str">
        <f t="shared" si="118"/>
        <v/>
      </c>
      <c r="AK580" s="113" t="str">
        <f t="shared" si="125"/>
        <v/>
      </c>
      <c r="AL580" s="113" t="str">
        <f t="shared" si="126"/>
        <v/>
      </c>
    </row>
    <row r="581" spans="2:38" ht="15.75" thickBot="1" x14ac:dyDescent="0.3">
      <c r="B581" s="72" t="str">
        <f t="shared" si="119"/>
        <v/>
      </c>
      <c r="C581" s="72" t="str">
        <f t="shared" si="120"/>
        <v/>
      </c>
      <c r="D581" s="72" t="str">
        <f>IFERROR(IF(J580&lt;=0,"",IF(C581="Yes","",B581-COUNTIF($C$22:C581,"Yes"))),"")</f>
        <v/>
      </c>
      <c r="E581" s="73" t="str">
        <f t="shared" si="113"/>
        <v/>
      </c>
      <c r="F581" s="76" t="str">
        <f t="shared" si="121"/>
        <v/>
      </c>
      <c r="G581" s="76" t="str">
        <f t="shared" si="114"/>
        <v/>
      </c>
      <c r="H581" s="76" t="str">
        <f t="shared" si="122"/>
        <v/>
      </c>
      <c r="I581" s="76" t="str">
        <f t="shared" si="115"/>
        <v/>
      </c>
      <c r="J581" s="76" t="str">
        <f t="shared" si="123"/>
        <v/>
      </c>
      <c r="AG581" s="111" t="str">
        <f t="shared" si="124"/>
        <v/>
      </c>
      <c r="AH581" s="112" t="str">
        <f t="shared" si="116"/>
        <v/>
      </c>
      <c r="AI581" s="113" t="str">
        <f t="shared" si="117"/>
        <v/>
      </c>
      <c r="AJ581" s="113" t="str">
        <f t="shared" si="118"/>
        <v/>
      </c>
      <c r="AK581" s="113" t="str">
        <f t="shared" si="125"/>
        <v/>
      </c>
      <c r="AL581" s="113" t="str">
        <f t="shared" si="126"/>
        <v/>
      </c>
    </row>
    <row r="582" spans="2:38" ht="15.75" thickBot="1" x14ac:dyDescent="0.3">
      <c r="B582" s="72" t="str">
        <f t="shared" si="119"/>
        <v/>
      </c>
      <c r="C582" s="72" t="str">
        <f t="shared" si="120"/>
        <v/>
      </c>
      <c r="D582" s="72" t="str">
        <f>IFERROR(IF(J581&lt;=0,"",IF(C582="Yes","",B582-COUNTIF($C$22:C582,"Yes"))),"")</f>
        <v/>
      </c>
      <c r="E582" s="73" t="str">
        <f t="shared" si="113"/>
        <v/>
      </c>
      <c r="F582" s="76" t="str">
        <f t="shared" si="121"/>
        <v/>
      </c>
      <c r="G582" s="76" t="str">
        <f t="shared" si="114"/>
        <v/>
      </c>
      <c r="H582" s="76" t="str">
        <f t="shared" si="122"/>
        <v/>
      </c>
      <c r="I582" s="76" t="str">
        <f t="shared" si="115"/>
        <v/>
      </c>
      <c r="J582" s="76" t="str">
        <f t="shared" si="123"/>
        <v/>
      </c>
      <c r="AG582" s="111" t="str">
        <f t="shared" si="124"/>
        <v/>
      </c>
      <c r="AH582" s="112" t="str">
        <f t="shared" si="116"/>
        <v/>
      </c>
      <c r="AI582" s="113" t="str">
        <f t="shared" si="117"/>
        <v/>
      </c>
      <c r="AJ582" s="113" t="str">
        <f t="shared" si="118"/>
        <v/>
      </c>
      <c r="AK582" s="113" t="str">
        <f t="shared" si="125"/>
        <v/>
      </c>
      <c r="AL582" s="113" t="str">
        <f t="shared" si="126"/>
        <v/>
      </c>
    </row>
    <row r="583" spans="2:38" ht="15.75" thickBot="1" x14ac:dyDescent="0.3">
      <c r="B583" s="72" t="str">
        <f t="shared" si="119"/>
        <v/>
      </c>
      <c r="C583" s="72" t="str">
        <f t="shared" si="120"/>
        <v/>
      </c>
      <c r="D583" s="72" t="str">
        <f>IFERROR(IF(J582&lt;=0,"",IF(C583="Yes","",B583-COUNTIF($C$22:C583,"Yes"))),"")</f>
        <v/>
      </c>
      <c r="E583" s="73" t="str">
        <f t="shared" si="113"/>
        <v/>
      </c>
      <c r="F583" s="76" t="str">
        <f t="shared" si="121"/>
        <v/>
      </c>
      <c r="G583" s="76" t="str">
        <f t="shared" si="114"/>
        <v/>
      </c>
      <c r="H583" s="76" t="str">
        <f t="shared" si="122"/>
        <v/>
      </c>
      <c r="I583" s="76" t="str">
        <f t="shared" si="115"/>
        <v/>
      </c>
      <c r="J583" s="76" t="str">
        <f t="shared" si="123"/>
        <v/>
      </c>
      <c r="AG583" s="111" t="str">
        <f t="shared" si="124"/>
        <v/>
      </c>
      <c r="AH583" s="112" t="str">
        <f t="shared" si="116"/>
        <v/>
      </c>
      <c r="AI583" s="113" t="str">
        <f t="shared" si="117"/>
        <v/>
      </c>
      <c r="AJ583" s="113" t="str">
        <f t="shared" si="118"/>
        <v/>
      </c>
      <c r="AK583" s="113" t="str">
        <f t="shared" si="125"/>
        <v/>
      </c>
      <c r="AL583" s="113" t="str">
        <f t="shared" si="126"/>
        <v/>
      </c>
    </row>
    <row r="584" spans="2:38" ht="15.75" thickBot="1" x14ac:dyDescent="0.3">
      <c r="B584" s="72" t="str">
        <f t="shared" si="119"/>
        <v/>
      </c>
      <c r="C584" s="72" t="str">
        <f t="shared" si="120"/>
        <v/>
      </c>
      <c r="D584" s="72" t="str">
        <f>IFERROR(IF(J583&lt;=0,"",IF(C584="Yes","",B584-COUNTIF($C$22:C584,"Yes"))),"")</f>
        <v/>
      </c>
      <c r="E584" s="73" t="str">
        <f t="shared" si="113"/>
        <v/>
      </c>
      <c r="F584" s="76" t="str">
        <f t="shared" si="121"/>
        <v/>
      </c>
      <c r="G584" s="76" t="str">
        <f t="shared" si="114"/>
        <v/>
      </c>
      <c r="H584" s="76" t="str">
        <f t="shared" si="122"/>
        <v/>
      </c>
      <c r="I584" s="76" t="str">
        <f t="shared" si="115"/>
        <v/>
      </c>
      <c r="J584" s="76" t="str">
        <f t="shared" si="123"/>
        <v/>
      </c>
      <c r="AG584" s="111" t="str">
        <f t="shared" si="124"/>
        <v/>
      </c>
      <c r="AH584" s="112" t="str">
        <f t="shared" si="116"/>
        <v/>
      </c>
      <c r="AI584" s="113" t="str">
        <f t="shared" si="117"/>
        <v/>
      </c>
      <c r="AJ584" s="113" t="str">
        <f t="shared" si="118"/>
        <v/>
      </c>
      <c r="AK584" s="113" t="str">
        <f t="shared" si="125"/>
        <v/>
      </c>
      <c r="AL584" s="113" t="str">
        <f t="shared" si="126"/>
        <v/>
      </c>
    </row>
    <row r="585" spans="2:38" ht="15.75" thickBot="1" x14ac:dyDescent="0.3">
      <c r="B585" s="72" t="str">
        <f t="shared" si="119"/>
        <v/>
      </c>
      <c r="C585" s="72" t="str">
        <f t="shared" si="120"/>
        <v/>
      </c>
      <c r="D585" s="72" t="str">
        <f>IFERROR(IF(J584&lt;=0,"",IF(C585="Yes","",B585-COUNTIF($C$22:C585,"Yes"))),"")</f>
        <v/>
      </c>
      <c r="E585" s="73" t="str">
        <f t="shared" si="113"/>
        <v/>
      </c>
      <c r="F585" s="76" t="str">
        <f t="shared" si="121"/>
        <v/>
      </c>
      <c r="G585" s="76" t="str">
        <f t="shared" si="114"/>
        <v/>
      </c>
      <c r="H585" s="76" t="str">
        <f t="shared" si="122"/>
        <v/>
      </c>
      <c r="I585" s="76" t="str">
        <f t="shared" si="115"/>
        <v/>
      </c>
      <c r="J585" s="76" t="str">
        <f t="shared" si="123"/>
        <v/>
      </c>
      <c r="AG585" s="111" t="str">
        <f t="shared" si="124"/>
        <v/>
      </c>
      <c r="AH585" s="112" t="str">
        <f t="shared" si="116"/>
        <v/>
      </c>
      <c r="AI585" s="113" t="str">
        <f t="shared" si="117"/>
        <v/>
      </c>
      <c r="AJ585" s="113" t="str">
        <f t="shared" si="118"/>
        <v/>
      </c>
      <c r="AK585" s="113" t="str">
        <f t="shared" si="125"/>
        <v/>
      </c>
      <c r="AL585" s="113" t="str">
        <f t="shared" si="126"/>
        <v/>
      </c>
    </row>
    <row r="586" spans="2:38" ht="15.75" thickBot="1" x14ac:dyDescent="0.3">
      <c r="B586" s="72" t="str">
        <f t="shared" si="119"/>
        <v/>
      </c>
      <c r="C586" s="72" t="str">
        <f t="shared" si="120"/>
        <v/>
      </c>
      <c r="D586" s="72" t="str">
        <f>IFERROR(IF(J585&lt;=0,"",IF(C586="Yes","",B586-COUNTIF($C$22:C586,"Yes"))),"")</f>
        <v/>
      </c>
      <c r="E586" s="73" t="str">
        <f t="shared" si="113"/>
        <v/>
      </c>
      <c r="F586" s="76" t="str">
        <f t="shared" si="121"/>
        <v/>
      </c>
      <c r="G586" s="76" t="str">
        <f t="shared" si="114"/>
        <v/>
      </c>
      <c r="H586" s="76" t="str">
        <f t="shared" si="122"/>
        <v/>
      </c>
      <c r="I586" s="76" t="str">
        <f t="shared" si="115"/>
        <v/>
      </c>
      <c r="J586" s="76" t="str">
        <f t="shared" si="123"/>
        <v/>
      </c>
      <c r="AG586" s="111" t="str">
        <f t="shared" si="124"/>
        <v/>
      </c>
      <c r="AH586" s="112" t="str">
        <f t="shared" si="116"/>
        <v/>
      </c>
      <c r="AI586" s="113" t="str">
        <f t="shared" si="117"/>
        <v/>
      </c>
      <c r="AJ586" s="113" t="str">
        <f t="shared" si="118"/>
        <v/>
      </c>
      <c r="AK586" s="113" t="str">
        <f t="shared" si="125"/>
        <v/>
      </c>
      <c r="AL586" s="113" t="str">
        <f t="shared" si="126"/>
        <v/>
      </c>
    </row>
    <row r="587" spans="2:38" ht="15.75" thickBot="1" x14ac:dyDescent="0.3">
      <c r="B587" s="72" t="str">
        <f t="shared" si="119"/>
        <v/>
      </c>
      <c r="C587" s="72" t="str">
        <f t="shared" si="120"/>
        <v/>
      </c>
      <c r="D587" s="72" t="str">
        <f>IFERROR(IF(J586&lt;=0,"",IF(C587="Yes","",B587-COUNTIF($C$22:C587,"Yes"))),"")</f>
        <v/>
      </c>
      <c r="E587" s="73" t="str">
        <f t="shared" si="113"/>
        <v/>
      </c>
      <c r="F587" s="76" t="str">
        <f t="shared" si="121"/>
        <v/>
      </c>
      <c r="G587" s="76" t="str">
        <f t="shared" si="114"/>
        <v/>
      </c>
      <c r="H587" s="76" t="str">
        <f t="shared" si="122"/>
        <v/>
      </c>
      <c r="I587" s="76" t="str">
        <f t="shared" si="115"/>
        <v/>
      </c>
      <c r="J587" s="76" t="str">
        <f t="shared" si="123"/>
        <v/>
      </c>
      <c r="AG587" s="111" t="str">
        <f t="shared" si="124"/>
        <v/>
      </c>
      <c r="AH587" s="112" t="str">
        <f t="shared" si="116"/>
        <v/>
      </c>
      <c r="AI587" s="113" t="str">
        <f t="shared" si="117"/>
        <v/>
      </c>
      <c r="AJ587" s="113" t="str">
        <f t="shared" si="118"/>
        <v/>
      </c>
      <c r="AK587" s="113" t="str">
        <f t="shared" si="125"/>
        <v/>
      </c>
      <c r="AL587" s="113" t="str">
        <f t="shared" si="126"/>
        <v/>
      </c>
    </row>
    <row r="588" spans="2:38" ht="15.75" thickBot="1" x14ac:dyDescent="0.3">
      <c r="B588" s="72" t="str">
        <f t="shared" si="119"/>
        <v/>
      </c>
      <c r="C588" s="72" t="str">
        <f t="shared" si="120"/>
        <v/>
      </c>
      <c r="D588" s="72" t="str">
        <f>IFERROR(IF(J587&lt;=0,"",IF(C588="Yes","",B588-COUNTIF($C$22:C588,"Yes"))),"")</f>
        <v/>
      </c>
      <c r="E588" s="73" t="str">
        <f t="shared" si="113"/>
        <v/>
      </c>
      <c r="F588" s="76" t="str">
        <f t="shared" si="121"/>
        <v/>
      </c>
      <c r="G588" s="76" t="str">
        <f t="shared" si="114"/>
        <v/>
      </c>
      <c r="H588" s="76" t="str">
        <f t="shared" si="122"/>
        <v/>
      </c>
      <c r="I588" s="76" t="str">
        <f t="shared" si="115"/>
        <v/>
      </c>
      <c r="J588" s="76" t="str">
        <f t="shared" si="123"/>
        <v/>
      </c>
      <c r="AG588" s="111" t="str">
        <f t="shared" si="124"/>
        <v/>
      </c>
      <c r="AH588" s="112" t="str">
        <f t="shared" si="116"/>
        <v/>
      </c>
      <c r="AI588" s="113" t="str">
        <f t="shared" si="117"/>
        <v/>
      </c>
      <c r="AJ588" s="113" t="str">
        <f t="shared" si="118"/>
        <v/>
      </c>
      <c r="AK588" s="113" t="str">
        <f t="shared" si="125"/>
        <v/>
      </c>
      <c r="AL588" s="113" t="str">
        <f t="shared" si="126"/>
        <v/>
      </c>
    </row>
    <row r="589" spans="2:38" ht="15.75" thickBot="1" x14ac:dyDescent="0.3">
      <c r="B589" s="72" t="str">
        <f t="shared" si="119"/>
        <v/>
      </c>
      <c r="C589" s="72" t="str">
        <f t="shared" si="120"/>
        <v/>
      </c>
      <c r="D589" s="72" t="str">
        <f>IFERROR(IF(J588&lt;=0,"",IF(C589="Yes","",B589-COUNTIF($C$22:C589,"Yes"))),"")</f>
        <v/>
      </c>
      <c r="E589" s="73" t="str">
        <f t="shared" si="113"/>
        <v/>
      </c>
      <c r="F589" s="76" t="str">
        <f t="shared" si="121"/>
        <v/>
      </c>
      <c r="G589" s="76" t="str">
        <f t="shared" si="114"/>
        <v/>
      </c>
      <c r="H589" s="76" t="str">
        <f t="shared" si="122"/>
        <v/>
      </c>
      <c r="I589" s="76" t="str">
        <f t="shared" si="115"/>
        <v/>
      </c>
      <c r="J589" s="76" t="str">
        <f t="shared" si="123"/>
        <v/>
      </c>
      <c r="AG589" s="111" t="str">
        <f t="shared" si="124"/>
        <v/>
      </c>
      <c r="AH589" s="112" t="str">
        <f t="shared" si="116"/>
        <v/>
      </c>
      <c r="AI589" s="113" t="str">
        <f t="shared" si="117"/>
        <v/>
      </c>
      <c r="AJ589" s="113" t="str">
        <f t="shared" si="118"/>
        <v/>
      </c>
      <c r="AK589" s="113" t="str">
        <f t="shared" si="125"/>
        <v/>
      </c>
      <c r="AL589" s="113" t="str">
        <f t="shared" si="126"/>
        <v/>
      </c>
    </row>
    <row r="590" spans="2:38" ht="15.75" thickBot="1" x14ac:dyDescent="0.3">
      <c r="B590" s="72" t="str">
        <f t="shared" si="119"/>
        <v/>
      </c>
      <c r="C590" s="72" t="str">
        <f t="shared" si="120"/>
        <v/>
      </c>
      <c r="D590" s="72" t="str">
        <f>IFERROR(IF(J589&lt;=0,"",IF(C590="Yes","",B590-COUNTIF($C$22:C590,"Yes"))),"")</f>
        <v/>
      </c>
      <c r="E590" s="73" t="str">
        <f t="shared" si="113"/>
        <v/>
      </c>
      <c r="F590" s="76" t="str">
        <f t="shared" si="121"/>
        <v/>
      </c>
      <c r="G590" s="76" t="str">
        <f t="shared" si="114"/>
        <v/>
      </c>
      <c r="H590" s="76" t="str">
        <f t="shared" si="122"/>
        <v/>
      </c>
      <c r="I590" s="76" t="str">
        <f t="shared" si="115"/>
        <v/>
      </c>
      <c r="J590" s="76" t="str">
        <f t="shared" si="123"/>
        <v/>
      </c>
      <c r="AG590" s="111" t="str">
        <f t="shared" si="124"/>
        <v/>
      </c>
      <c r="AH590" s="112" t="str">
        <f t="shared" si="116"/>
        <v/>
      </c>
      <c r="AI590" s="113" t="str">
        <f t="shared" si="117"/>
        <v/>
      </c>
      <c r="AJ590" s="113" t="str">
        <f t="shared" si="118"/>
        <v/>
      </c>
      <c r="AK590" s="113" t="str">
        <f t="shared" si="125"/>
        <v/>
      </c>
      <c r="AL590" s="113" t="str">
        <f t="shared" si="126"/>
        <v/>
      </c>
    </row>
    <row r="591" spans="2:38" ht="15.75" thickBot="1" x14ac:dyDescent="0.3">
      <c r="B591" s="72" t="str">
        <f t="shared" si="119"/>
        <v/>
      </c>
      <c r="C591" s="72" t="str">
        <f t="shared" si="120"/>
        <v/>
      </c>
      <c r="D591" s="72" t="str">
        <f>IFERROR(IF(J590&lt;=0,"",IF(C591="Yes","",B591-COUNTIF($C$22:C591,"Yes"))),"")</f>
        <v/>
      </c>
      <c r="E591" s="73" t="str">
        <f t="shared" si="113"/>
        <v/>
      </c>
      <c r="F591" s="76" t="str">
        <f t="shared" si="121"/>
        <v/>
      </c>
      <c r="G591" s="76" t="str">
        <f t="shared" si="114"/>
        <v/>
      </c>
      <c r="H591" s="76" t="str">
        <f t="shared" si="122"/>
        <v/>
      </c>
      <c r="I591" s="76" t="str">
        <f t="shared" si="115"/>
        <v/>
      </c>
      <c r="J591" s="76" t="str">
        <f t="shared" si="123"/>
        <v/>
      </c>
      <c r="AG591" s="111" t="str">
        <f t="shared" si="124"/>
        <v/>
      </c>
      <c r="AH591" s="112" t="str">
        <f t="shared" si="116"/>
        <v/>
      </c>
      <c r="AI591" s="113" t="str">
        <f t="shared" si="117"/>
        <v/>
      </c>
      <c r="AJ591" s="113" t="str">
        <f t="shared" si="118"/>
        <v/>
      </c>
      <c r="AK591" s="113" t="str">
        <f t="shared" si="125"/>
        <v/>
      </c>
      <c r="AL591" s="113" t="str">
        <f t="shared" si="126"/>
        <v/>
      </c>
    </row>
    <row r="592" spans="2:38" ht="15.75" thickBot="1" x14ac:dyDescent="0.3">
      <c r="B592" s="72" t="str">
        <f t="shared" si="119"/>
        <v/>
      </c>
      <c r="C592" s="72" t="str">
        <f t="shared" si="120"/>
        <v/>
      </c>
      <c r="D592" s="72" t="str">
        <f>IFERROR(IF(J591&lt;=0,"",IF(C592="Yes","",B592-COUNTIF($C$22:C592,"Yes"))),"")</f>
        <v/>
      </c>
      <c r="E592" s="73" t="str">
        <f t="shared" si="113"/>
        <v/>
      </c>
      <c r="F592" s="76" t="str">
        <f t="shared" si="121"/>
        <v/>
      </c>
      <c r="G592" s="76" t="str">
        <f t="shared" si="114"/>
        <v/>
      </c>
      <c r="H592" s="76" t="str">
        <f t="shared" si="122"/>
        <v/>
      </c>
      <c r="I592" s="76" t="str">
        <f t="shared" si="115"/>
        <v/>
      </c>
      <c r="J592" s="76" t="str">
        <f t="shared" si="123"/>
        <v/>
      </c>
      <c r="AG592" s="111" t="str">
        <f t="shared" si="124"/>
        <v/>
      </c>
      <c r="AH592" s="112" t="str">
        <f t="shared" si="116"/>
        <v/>
      </c>
      <c r="AI592" s="113" t="str">
        <f t="shared" si="117"/>
        <v/>
      </c>
      <c r="AJ592" s="113" t="str">
        <f t="shared" si="118"/>
        <v/>
      </c>
      <c r="AK592" s="113" t="str">
        <f t="shared" si="125"/>
        <v/>
      </c>
      <c r="AL592" s="113" t="str">
        <f t="shared" si="126"/>
        <v/>
      </c>
    </row>
    <row r="593" spans="2:38" ht="15.75" thickBot="1" x14ac:dyDescent="0.3">
      <c r="B593" s="72" t="str">
        <f t="shared" si="119"/>
        <v/>
      </c>
      <c r="C593" s="72" t="str">
        <f t="shared" si="120"/>
        <v/>
      </c>
      <c r="D593" s="72" t="str">
        <f>IFERROR(IF(J592&lt;=0,"",IF(C593="Yes","",B593-COUNTIF($C$22:C593,"Yes"))),"")</f>
        <v/>
      </c>
      <c r="E593" s="73" t="str">
        <f t="shared" si="113"/>
        <v/>
      </c>
      <c r="F593" s="76" t="str">
        <f t="shared" si="121"/>
        <v/>
      </c>
      <c r="G593" s="76" t="str">
        <f t="shared" si="114"/>
        <v/>
      </c>
      <c r="H593" s="76" t="str">
        <f t="shared" si="122"/>
        <v/>
      </c>
      <c r="I593" s="76" t="str">
        <f t="shared" si="115"/>
        <v/>
      </c>
      <c r="J593" s="76" t="str">
        <f t="shared" si="123"/>
        <v/>
      </c>
      <c r="AG593" s="111" t="str">
        <f t="shared" si="124"/>
        <v/>
      </c>
      <c r="AH593" s="112" t="str">
        <f t="shared" si="116"/>
        <v/>
      </c>
      <c r="AI593" s="113" t="str">
        <f t="shared" si="117"/>
        <v/>
      </c>
      <c r="AJ593" s="113" t="str">
        <f t="shared" si="118"/>
        <v/>
      </c>
      <c r="AK593" s="113" t="str">
        <f t="shared" si="125"/>
        <v/>
      </c>
      <c r="AL593" s="113" t="str">
        <f t="shared" si="126"/>
        <v/>
      </c>
    </row>
    <row r="594" spans="2:38" ht="15.75" thickBot="1" x14ac:dyDescent="0.3">
      <c r="B594" s="72" t="str">
        <f t="shared" si="119"/>
        <v/>
      </c>
      <c r="C594" s="72" t="str">
        <f t="shared" si="120"/>
        <v/>
      </c>
      <c r="D594" s="72" t="str">
        <f>IFERROR(IF(J593&lt;=0,"",IF(C594="Yes","",B594-COUNTIF($C$22:C594,"Yes"))),"")</f>
        <v/>
      </c>
      <c r="E594" s="73" t="str">
        <f t="shared" si="113"/>
        <v/>
      </c>
      <c r="F594" s="76" t="str">
        <f t="shared" si="121"/>
        <v/>
      </c>
      <c r="G594" s="76" t="str">
        <f t="shared" si="114"/>
        <v/>
      </c>
      <c r="H594" s="76" t="str">
        <f t="shared" si="122"/>
        <v/>
      </c>
      <c r="I594" s="76" t="str">
        <f t="shared" si="115"/>
        <v/>
      </c>
      <c r="J594" s="76" t="str">
        <f t="shared" si="123"/>
        <v/>
      </c>
      <c r="AG594" s="111" t="str">
        <f t="shared" si="124"/>
        <v/>
      </c>
      <c r="AH594" s="112" t="str">
        <f t="shared" si="116"/>
        <v/>
      </c>
      <c r="AI594" s="113" t="str">
        <f t="shared" si="117"/>
        <v/>
      </c>
      <c r="AJ594" s="113" t="str">
        <f t="shared" si="118"/>
        <v/>
      </c>
      <c r="AK594" s="113" t="str">
        <f t="shared" si="125"/>
        <v/>
      </c>
      <c r="AL594" s="113" t="str">
        <f t="shared" si="126"/>
        <v/>
      </c>
    </row>
    <row r="595" spans="2:38" ht="15.75" thickBot="1" x14ac:dyDescent="0.3">
      <c r="B595" s="72" t="str">
        <f t="shared" si="119"/>
        <v/>
      </c>
      <c r="C595" s="72" t="str">
        <f t="shared" si="120"/>
        <v/>
      </c>
      <c r="D595" s="72" t="str">
        <f>IFERROR(IF(J594&lt;=0,"",IF(C595="Yes","",B595-COUNTIF($C$22:C595,"Yes"))),"")</f>
        <v/>
      </c>
      <c r="E595" s="73" t="str">
        <f t="shared" si="113"/>
        <v/>
      </c>
      <c r="F595" s="76" t="str">
        <f t="shared" si="121"/>
        <v/>
      </c>
      <c r="G595" s="76" t="str">
        <f t="shared" si="114"/>
        <v/>
      </c>
      <c r="H595" s="76" t="str">
        <f t="shared" si="122"/>
        <v/>
      </c>
      <c r="I595" s="76" t="str">
        <f t="shared" si="115"/>
        <v/>
      </c>
      <c r="J595" s="76" t="str">
        <f t="shared" si="123"/>
        <v/>
      </c>
      <c r="AG595" s="111" t="str">
        <f t="shared" si="124"/>
        <v/>
      </c>
      <c r="AH595" s="112" t="str">
        <f t="shared" si="116"/>
        <v/>
      </c>
      <c r="AI595" s="113" t="str">
        <f t="shared" si="117"/>
        <v/>
      </c>
      <c r="AJ595" s="113" t="str">
        <f t="shared" si="118"/>
        <v/>
      </c>
      <c r="AK595" s="113" t="str">
        <f t="shared" si="125"/>
        <v/>
      </c>
      <c r="AL595" s="113" t="str">
        <f t="shared" si="126"/>
        <v/>
      </c>
    </row>
    <row r="596" spans="2:38" ht="15.75" thickBot="1" x14ac:dyDescent="0.3">
      <c r="B596" s="72" t="str">
        <f t="shared" si="119"/>
        <v/>
      </c>
      <c r="C596" s="72" t="str">
        <f t="shared" si="120"/>
        <v/>
      </c>
      <c r="D596" s="72" t="str">
        <f>IFERROR(IF(J595&lt;=0,"",IF(C596="Yes","",B596-COUNTIF($C$22:C596,"Yes"))),"")</f>
        <v/>
      </c>
      <c r="E596" s="73" t="str">
        <f t="shared" si="113"/>
        <v/>
      </c>
      <c r="F596" s="76" t="str">
        <f t="shared" si="121"/>
        <v/>
      </c>
      <c r="G596" s="76" t="str">
        <f t="shared" si="114"/>
        <v/>
      </c>
      <c r="H596" s="76" t="str">
        <f t="shared" si="122"/>
        <v/>
      </c>
      <c r="I596" s="76" t="str">
        <f t="shared" si="115"/>
        <v/>
      </c>
      <c r="J596" s="76" t="str">
        <f t="shared" si="123"/>
        <v/>
      </c>
      <c r="AG596" s="111" t="str">
        <f t="shared" si="124"/>
        <v/>
      </c>
      <c r="AH596" s="112" t="str">
        <f t="shared" si="116"/>
        <v/>
      </c>
      <c r="AI596" s="113" t="str">
        <f t="shared" si="117"/>
        <v/>
      </c>
      <c r="AJ596" s="113" t="str">
        <f t="shared" si="118"/>
        <v/>
      </c>
      <c r="AK596" s="113" t="str">
        <f t="shared" si="125"/>
        <v/>
      </c>
      <c r="AL596" s="113" t="str">
        <f t="shared" si="126"/>
        <v/>
      </c>
    </row>
    <row r="597" spans="2:38" ht="15.75" thickBot="1" x14ac:dyDescent="0.3">
      <c r="B597" s="72" t="str">
        <f t="shared" si="119"/>
        <v/>
      </c>
      <c r="C597" s="72" t="str">
        <f t="shared" si="120"/>
        <v/>
      </c>
      <c r="D597" s="72" t="str">
        <f>IFERROR(IF(J596&lt;=0,"",IF(C597="Yes","",B597-COUNTIF($C$22:C597,"Yes"))),"")</f>
        <v/>
      </c>
      <c r="E597" s="73" t="str">
        <f t="shared" si="113"/>
        <v/>
      </c>
      <c r="F597" s="76" t="str">
        <f t="shared" si="121"/>
        <v/>
      </c>
      <c r="G597" s="76" t="str">
        <f t="shared" si="114"/>
        <v/>
      </c>
      <c r="H597" s="76" t="str">
        <f t="shared" si="122"/>
        <v/>
      </c>
      <c r="I597" s="76" t="str">
        <f t="shared" si="115"/>
        <v/>
      </c>
      <c r="J597" s="76" t="str">
        <f t="shared" si="123"/>
        <v/>
      </c>
      <c r="AG597" s="111" t="str">
        <f t="shared" si="124"/>
        <v/>
      </c>
      <c r="AH597" s="112" t="str">
        <f t="shared" si="116"/>
        <v/>
      </c>
      <c r="AI597" s="113" t="str">
        <f t="shared" si="117"/>
        <v/>
      </c>
      <c r="AJ597" s="113" t="str">
        <f t="shared" si="118"/>
        <v/>
      </c>
      <c r="AK597" s="113" t="str">
        <f t="shared" si="125"/>
        <v/>
      </c>
      <c r="AL597" s="113" t="str">
        <f t="shared" si="126"/>
        <v/>
      </c>
    </row>
    <row r="598" spans="2:38" ht="15.75" thickBot="1" x14ac:dyDescent="0.3">
      <c r="B598" s="72" t="str">
        <f t="shared" si="119"/>
        <v/>
      </c>
      <c r="C598" s="72" t="str">
        <f t="shared" si="120"/>
        <v/>
      </c>
      <c r="D598" s="72" t="str">
        <f>IFERROR(IF(J597&lt;=0,"",IF(C598="Yes","",B598-COUNTIF($C$22:C598,"Yes"))),"")</f>
        <v/>
      </c>
      <c r="E598" s="73" t="str">
        <f t="shared" ref="E598:E661" si="127">IF($E$9="End of the Period",IF(B598="","",IF(payment_frequency="Bi-weekly",first_payment_date+B598*VLOOKUP(payment_frequency,periodic_table,2,0),IF(payment_frequency="Weekly",first_payment_date+B598*VLOOKUP(payment_frequency,periodic_table,2,0),IF(payment_frequency="Semi-monthly",first_payment_date+B598*VLOOKUP(payment_frequency,periodic_table,2,0),EDATE(first_payment_date,B598*VLOOKUP(payment_frequency,periodic_table,2,0)))))),IF(B598="","",IF(payment_frequency="Bi-weekly",first_payment_date+(B598-1)*VLOOKUP(payment_frequency,periodic_table,2,0),IF(payment_frequency="Weekly",first_payment_date+(B598-1)*VLOOKUP(payment_frequency,periodic_table,2,0),IF(payment_frequency="Semi-monthly",first_payment_date+(B598-1)*VLOOKUP(payment_frequency,periodic_table,2,0),EDATE(first_payment_date,(B598-1)*VLOOKUP(payment_frequency,periodic_table,2,0)))))))</f>
        <v/>
      </c>
      <c r="F598" s="76" t="str">
        <f t="shared" si="121"/>
        <v/>
      </c>
      <c r="G598" s="76" t="str">
        <f t="shared" ref="G598:G661" si="128">IF(AND(Payment_Type=1,B598=1),0,IF(B598="","",IF(C598="Yes",0,J597*Compound_Rate)))</f>
        <v/>
      </c>
      <c r="H598" s="76" t="str">
        <f t="shared" si="122"/>
        <v/>
      </c>
      <c r="I598" s="76" t="str">
        <f t="shared" ref="I598:I661" si="129">IF(B598="","",IF(C598="Yes",J597*Compound_Rate,0))</f>
        <v/>
      </c>
      <c r="J598" s="76" t="str">
        <f t="shared" si="123"/>
        <v/>
      </c>
      <c r="AG598" s="111" t="str">
        <f t="shared" si="124"/>
        <v/>
      </c>
      <c r="AH598" s="112" t="str">
        <f t="shared" ref="AH598:AH661" si="130">IF($E$9="End of the Period",IF(AG598="","",IF(payment_frequency="Bi-weekly",first_payment_date+AG598*VLOOKUP(payment_frequency,periodic_table,2,0),IF(payment_frequency="Weekly",first_payment_date+AG598*VLOOKUP(payment_frequency,periodic_table,2,0),IF(payment_frequency="Semi-monthly",first_payment_date+AG598*VLOOKUP(payment_frequency,periodic_table,2,0),EDATE(first_payment_date,AG598*VLOOKUP(payment_frequency,periodic_table,2,0)))))),IF(AG598="","",IF(payment_frequency="Bi-weekly",first_payment_date+(AG598-1)*VLOOKUP(payment_frequency,periodic_table,2,0),IF(payment_frequency="Weekly",first_payment_date+(AG598-1)*VLOOKUP(payment_frequency,periodic_table,2,0),IF(payment_frequency="Semi-monthly",first_payment_date+(AG598-1)*VLOOKUP(payment_frequency,periodic_table,2,0),EDATE(first_payment_date,(AG598-1)*VLOOKUP(payment_frequency,periodic_table,2,0)))))))</f>
        <v/>
      </c>
      <c r="AI598" s="113" t="str">
        <f t="shared" ref="AI598:AI661" si="131">IF(AG598="","",IF(AL597&lt;payment,AL597*(1+Compound_Rate),payment))</f>
        <v/>
      </c>
      <c r="AJ598" s="113" t="str">
        <f t="shared" ref="AJ598:AJ661" si="132">IF(AND(Payment_Type=1,AG598=1),0,IF(AG598="","",AL597*Compound_Rate))</f>
        <v/>
      </c>
      <c r="AK598" s="113" t="str">
        <f t="shared" si="125"/>
        <v/>
      </c>
      <c r="AL598" s="113" t="str">
        <f t="shared" si="126"/>
        <v/>
      </c>
    </row>
    <row r="599" spans="2:38" ht="15.75" thickBot="1" x14ac:dyDescent="0.3">
      <c r="B599" s="72" t="str">
        <f t="shared" ref="B599:B662" si="133">IFERROR(IF(TRUNC(J598)&lt;=0,"",B598+1),"")</f>
        <v/>
      </c>
      <c r="C599" s="72" t="str">
        <f t="shared" ref="C599:C662" si="134">IF(B599="","",IF(AND(B599&lt;=$E$13,B599&gt;=$E$12),"Yes","No"))</f>
        <v/>
      </c>
      <c r="D599" s="72" t="str">
        <f>IFERROR(IF(J598&lt;=0,"",IF(C599="Yes","",B599-COUNTIF($C$22:C599,"Yes"))),"")</f>
        <v/>
      </c>
      <c r="E599" s="73" t="str">
        <f t="shared" si="127"/>
        <v/>
      </c>
      <c r="F599" s="76" t="str">
        <f t="shared" ref="F599:F662" si="135">IF(B599="","",IF(C599="Yes",0,IF(J598&lt;payment,J598*(1+Compound_Rate),-PMT($J$5,nper-B599+1+$E$14,J598))))</f>
        <v/>
      </c>
      <c r="G599" s="76" t="str">
        <f t="shared" si="128"/>
        <v/>
      </c>
      <c r="H599" s="76" t="str">
        <f t="shared" ref="H599:H662" si="136">IF(B599="","",F599-G599)</f>
        <v/>
      </c>
      <c r="I599" s="76" t="str">
        <f t="shared" si="129"/>
        <v/>
      </c>
      <c r="J599" s="76" t="str">
        <f t="shared" ref="J599:J662" si="137">IFERROR(IF(B599="","",J598-H599+I599),"")</f>
        <v/>
      </c>
      <c r="AG599" s="111" t="str">
        <f t="shared" ref="AG599:AG662" si="138">IFERROR(IF(AL598&lt;=0,"",AG598+1),"")</f>
        <v/>
      </c>
      <c r="AH599" s="112" t="str">
        <f t="shared" si="130"/>
        <v/>
      </c>
      <c r="AI599" s="113" t="str">
        <f t="shared" si="131"/>
        <v/>
      </c>
      <c r="AJ599" s="113" t="str">
        <f t="shared" si="132"/>
        <v/>
      </c>
      <c r="AK599" s="113" t="str">
        <f t="shared" ref="AK599:AK662" si="139">IF(AG599="","",AI599-AJ599)</f>
        <v/>
      </c>
      <c r="AL599" s="113" t="str">
        <f t="shared" ref="AL599:AL662" si="140">IFERROR(IF(AK599&lt;=0,"",AL598-AK599),"")</f>
        <v/>
      </c>
    </row>
    <row r="600" spans="2:38" ht="15.75" thickBot="1" x14ac:dyDescent="0.3">
      <c r="B600" s="72" t="str">
        <f t="shared" si="133"/>
        <v/>
      </c>
      <c r="C600" s="72" t="str">
        <f t="shared" si="134"/>
        <v/>
      </c>
      <c r="D600" s="72" t="str">
        <f>IFERROR(IF(J599&lt;=0,"",IF(C600="Yes","",B600-COUNTIF($C$22:C600,"Yes"))),"")</f>
        <v/>
      </c>
      <c r="E600" s="73" t="str">
        <f t="shared" si="127"/>
        <v/>
      </c>
      <c r="F600" s="76" t="str">
        <f t="shared" si="135"/>
        <v/>
      </c>
      <c r="G600" s="76" t="str">
        <f t="shared" si="128"/>
        <v/>
      </c>
      <c r="H600" s="76" t="str">
        <f t="shared" si="136"/>
        <v/>
      </c>
      <c r="I600" s="76" t="str">
        <f t="shared" si="129"/>
        <v/>
      </c>
      <c r="J600" s="76" t="str">
        <f t="shared" si="137"/>
        <v/>
      </c>
      <c r="AG600" s="111" t="str">
        <f t="shared" si="138"/>
        <v/>
      </c>
      <c r="AH600" s="112" t="str">
        <f t="shared" si="130"/>
        <v/>
      </c>
      <c r="AI600" s="113" t="str">
        <f t="shared" si="131"/>
        <v/>
      </c>
      <c r="AJ600" s="113" t="str">
        <f t="shared" si="132"/>
        <v/>
      </c>
      <c r="AK600" s="113" t="str">
        <f t="shared" si="139"/>
        <v/>
      </c>
      <c r="AL600" s="113" t="str">
        <f t="shared" si="140"/>
        <v/>
      </c>
    </row>
    <row r="601" spans="2:38" ht="15.75" thickBot="1" x14ac:dyDescent="0.3">
      <c r="B601" s="72" t="str">
        <f t="shared" si="133"/>
        <v/>
      </c>
      <c r="C601" s="72" t="str">
        <f t="shared" si="134"/>
        <v/>
      </c>
      <c r="D601" s="72" t="str">
        <f>IFERROR(IF(J600&lt;=0,"",IF(C601="Yes","",B601-COUNTIF($C$22:C601,"Yes"))),"")</f>
        <v/>
      </c>
      <c r="E601" s="73" t="str">
        <f t="shared" si="127"/>
        <v/>
      </c>
      <c r="F601" s="76" t="str">
        <f t="shared" si="135"/>
        <v/>
      </c>
      <c r="G601" s="76" t="str">
        <f t="shared" si="128"/>
        <v/>
      </c>
      <c r="H601" s="76" t="str">
        <f t="shared" si="136"/>
        <v/>
      </c>
      <c r="I601" s="76" t="str">
        <f t="shared" si="129"/>
        <v/>
      </c>
      <c r="J601" s="76" t="str">
        <f t="shared" si="137"/>
        <v/>
      </c>
      <c r="AG601" s="111" t="str">
        <f t="shared" si="138"/>
        <v/>
      </c>
      <c r="AH601" s="112" t="str">
        <f t="shared" si="130"/>
        <v/>
      </c>
      <c r="AI601" s="113" t="str">
        <f t="shared" si="131"/>
        <v/>
      </c>
      <c r="AJ601" s="113" t="str">
        <f t="shared" si="132"/>
        <v/>
      </c>
      <c r="AK601" s="113" t="str">
        <f t="shared" si="139"/>
        <v/>
      </c>
      <c r="AL601" s="113" t="str">
        <f t="shared" si="140"/>
        <v/>
      </c>
    </row>
    <row r="602" spans="2:38" ht="15.75" thickBot="1" x14ac:dyDescent="0.3">
      <c r="B602" s="72" t="str">
        <f t="shared" si="133"/>
        <v/>
      </c>
      <c r="C602" s="72" t="str">
        <f t="shared" si="134"/>
        <v/>
      </c>
      <c r="D602" s="72" t="str">
        <f>IFERROR(IF(J601&lt;=0,"",IF(C602="Yes","",B602-COUNTIF($C$22:C602,"Yes"))),"")</f>
        <v/>
      </c>
      <c r="E602" s="73" t="str">
        <f t="shared" si="127"/>
        <v/>
      </c>
      <c r="F602" s="76" t="str">
        <f t="shared" si="135"/>
        <v/>
      </c>
      <c r="G602" s="76" t="str">
        <f t="shared" si="128"/>
        <v/>
      </c>
      <c r="H602" s="76" t="str">
        <f t="shared" si="136"/>
        <v/>
      </c>
      <c r="I602" s="76" t="str">
        <f t="shared" si="129"/>
        <v/>
      </c>
      <c r="J602" s="76" t="str">
        <f t="shared" si="137"/>
        <v/>
      </c>
      <c r="AG602" s="111" t="str">
        <f t="shared" si="138"/>
        <v/>
      </c>
      <c r="AH602" s="112" t="str">
        <f t="shared" si="130"/>
        <v/>
      </c>
      <c r="AI602" s="113" t="str">
        <f t="shared" si="131"/>
        <v/>
      </c>
      <c r="AJ602" s="113" t="str">
        <f t="shared" si="132"/>
        <v/>
      </c>
      <c r="AK602" s="113" t="str">
        <f t="shared" si="139"/>
        <v/>
      </c>
      <c r="AL602" s="113" t="str">
        <f t="shared" si="140"/>
        <v/>
      </c>
    </row>
    <row r="603" spans="2:38" ht="15.75" thickBot="1" x14ac:dyDescent="0.3">
      <c r="B603" s="72" t="str">
        <f t="shared" si="133"/>
        <v/>
      </c>
      <c r="C603" s="72" t="str">
        <f t="shared" si="134"/>
        <v/>
      </c>
      <c r="D603" s="72" t="str">
        <f>IFERROR(IF(J602&lt;=0,"",IF(C603="Yes","",B603-COUNTIF($C$22:C603,"Yes"))),"")</f>
        <v/>
      </c>
      <c r="E603" s="73" t="str">
        <f t="shared" si="127"/>
        <v/>
      </c>
      <c r="F603" s="76" t="str">
        <f t="shared" si="135"/>
        <v/>
      </c>
      <c r="G603" s="76" t="str">
        <f t="shared" si="128"/>
        <v/>
      </c>
      <c r="H603" s="76" t="str">
        <f t="shared" si="136"/>
        <v/>
      </c>
      <c r="I603" s="76" t="str">
        <f t="shared" si="129"/>
        <v/>
      </c>
      <c r="J603" s="76" t="str">
        <f t="shared" si="137"/>
        <v/>
      </c>
      <c r="AG603" s="111" t="str">
        <f t="shared" si="138"/>
        <v/>
      </c>
      <c r="AH603" s="112" t="str">
        <f t="shared" si="130"/>
        <v/>
      </c>
      <c r="AI603" s="113" t="str">
        <f t="shared" si="131"/>
        <v/>
      </c>
      <c r="AJ603" s="113" t="str">
        <f t="shared" si="132"/>
        <v/>
      </c>
      <c r="AK603" s="113" t="str">
        <f t="shared" si="139"/>
        <v/>
      </c>
      <c r="AL603" s="113" t="str">
        <f t="shared" si="140"/>
        <v/>
      </c>
    </row>
    <row r="604" spans="2:38" ht="15.75" thickBot="1" x14ac:dyDescent="0.3">
      <c r="B604" s="72" t="str">
        <f t="shared" si="133"/>
        <v/>
      </c>
      <c r="C604" s="72" t="str">
        <f t="shared" si="134"/>
        <v/>
      </c>
      <c r="D604" s="72" t="str">
        <f>IFERROR(IF(J603&lt;=0,"",IF(C604="Yes","",B604-COUNTIF($C$22:C604,"Yes"))),"")</f>
        <v/>
      </c>
      <c r="E604" s="73" t="str">
        <f t="shared" si="127"/>
        <v/>
      </c>
      <c r="F604" s="76" t="str">
        <f t="shared" si="135"/>
        <v/>
      </c>
      <c r="G604" s="76" t="str">
        <f t="shared" si="128"/>
        <v/>
      </c>
      <c r="H604" s="76" t="str">
        <f t="shared" si="136"/>
        <v/>
      </c>
      <c r="I604" s="76" t="str">
        <f t="shared" si="129"/>
        <v/>
      </c>
      <c r="J604" s="76" t="str">
        <f t="shared" si="137"/>
        <v/>
      </c>
      <c r="AG604" s="111" t="str">
        <f t="shared" si="138"/>
        <v/>
      </c>
      <c r="AH604" s="112" t="str">
        <f t="shared" si="130"/>
        <v/>
      </c>
      <c r="AI604" s="113" t="str">
        <f t="shared" si="131"/>
        <v/>
      </c>
      <c r="AJ604" s="113" t="str">
        <f t="shared" si="132"/>
        <v/>
      </c>
      <c r="AK604" s="113" t="str">
        <f t="shared" si="139"/>
        <v/>
      </c>
      <c r="AL604" s="113" t="str">
        <f t="shared" si="140"/>
        <v/>
      </c>
    </row>
    <row r="605" spans="2:38" ht="15.75" thickBot="1" x14ac:dyDescent="0.3">
      <c r="B605" s="72" t="str">
        <f t="shared" si="133"/>
        <v/>
      </c>
      <c r="C605" s="72" t="str">
        <f t="shared" si="134"/>
        <v/>
      </c>
      <c r="D605" s="72" t="str">
        <f>IFERROR(IF(J604&lt;=0,"",IF(C605="Yes","",B605-COUNTIF($C$22:C605,"Yes"))),"")</f>
        <v/>
      </c>
      <c r="E605" s="73" t="str">
        <f t="shared" si="127"/>
        <v/>
      </c>
      <c r="F605" s="76" t="str">
        <f t="shared" si="135"/>
        <v/>
      </c>
      <c r="G605" s="76" t="str">
        <f t="shared" si="128"/>
        <v/>
      </c>
      <c r="H605" s="76" t="str">
        <f t="shared" si="136"/>
        <v/>
      </c>
      <c r="I605" s="76" t="str">
        <f t="shared" si="129"/>
        <v/>
      </c>
      <c r="J605" s="76" t="str">
        <f t="shared" si="137"/>
        <v/>
      </c>
      <c r="AG605" s="111" t="str">
        <f t="shared" si="138"/>
        <v/>
      </c>
      <c r="AH605" s="112" t="str">
        <f t="shared" si="130"/>
        <v/>
      </c>
      <c r="AI605" s="113" t="str">
        <f t="shared" si="131"/>
        <v/>
      </c>
      <c r="AJ605" s="113" t="str">
        <f t="shared" si="132"/>
        <v/>
      </c>
      <c r="AK605" s="113" t="str">
        <f t="shared" si="139"/>
        <v/>
      </c>
      <c r="AL605" s="113" t="str">
        <f t="shared" si="140"/>
        <v/>
      </c>
    </row>
    <row r="606" spans="2:38" ht="15.75" thickBot="1" x14ac:dyDescent="0.3">
      <c r="B606" s="72" t="str">
        <f t="shared" si="133"/>
        <v/>
      </c>
      <c r="C606" s="72" t="str">
        <f t="shared" si="134"/>
        <v/>
      </c>
      <c r="D606" s="72" t="str">
        <f>IFERROR(IF(J605&lt;=0,"",IF(C606="Yes","",B606-COUNTIF($C$22:C606,"Yes"))),"")</f>
        <v/>
      </c>
      <c r="E606" s="73" t="str">
        <f t="shared" si="127"/>
        <v/>
      </c>
      <c r="F606" s="76" t="str">
        <f t="shared" si="135"/>
        <v/>
      </c>
      <c r="G606" s="76" t="str">
        <f t="shared" si="128"/>
        <v/>
      </c>
      <c r="H606" s="76" t="str">
        <f t="shared" si="136"/>
        <v/>
      </c>
      <c r="I606" s="76" t="str">
        <f t="shared" si="129"/>
        <v/>
      </c>
      <c r="J606" s="76" t="str">
        <f t="shared" si="137"/>
        <v/>
      </c>
      <c r="AG606" s="111" t="str">
        <f t="shared" si="138"/>
        <v/>
      </c>
      <c r="AH606" s="112" t="str">
        <f t="shared" si="130"/>
        <v/>
      </c>
      <c r="AI606" s="113" t="str">
        <f t="shared" si="131"/>
        <v/>
      </c>
      <c r="AJ606" s="113" t="str">
        <f t="shared" si="132"/>
        <v/>
      </c>
      <c r="AK606" s="113" t="str">
        <f t="shared" si="139"/>
        <v/>
      </c>
      <c r="AL606" s="113" t="str">
        <f t="shared" si="140"/>
        <v/>
      </c>
    </row>
    <row r="607" spans="2:38" ht="15.75" thickBot="1" x14ac:dyDescent="0.3">
      <c r="B607" s="72" t="str">
        <f t="shared" si="133"/>
        <v/>
      </c>
      <c r="C607" s="72" t="str">
        <f t="shared" si="134"/>
        <v/>
      </c>
      <c r="D607" s="72" t="str">
        <f>IFERROR(IF(J606&lt;=0,"",IF(C607="Yes","",B607-COUNTIF($C$22:C607,"Yes"))),"")</f>
        <v/>
      </c>
      <c r="E607" s="73" t="str">
        <f t="shared" si="127"/>
        <v/>
      </c>
      <c r="F607" s="76" t="str">
        <f t="shared" si="135"/>
        <v/>
      </c>
      <c r="G607" s="76" t="str">
        <f t="shared" si="128"/>
        <v/>
      </c>
      <c r="H607" s="76" t="str">
        <f t="shared" si="136"/>
        <v/>
      </c>
      <c r="I607" s="76" t="str">
        <f t="shared" si="129"/>
        <v/>
      </c>
      <c r="J607" s="76" t="str">
        <f t="shared" si="137"/>
        <v/>
      </c>
      <c r="AG607" s="111" t="str">
        <f t="shared" si="138"/>
        <v/>
      </c>
      <c r="AH607" s="112" t="str">
        <f t="shared" si="130"/>
        <v/>
      </c>
      <c r="AI607" s="113" t="str">
        <f t="shared" si="131"/>
        <v/>
      </c>
      <c r="AJ607" s="113" t="str">
        <f t="shared" si="132"/>
        <v/>
      </c>
      <c r="AK607" s="113" t="str">
        <f t="shared" si="139"/>
        <v/>
      </c>
      <c r="AL607" s="113" t="str">
        <f t="shared" si="140"/>
        <v/>
      </c>
    </row>
    <row r="608" spans="2:38" ht="15.75" thickBot="1" x14ac:dyDescent="0.3">
      <c r="B608" s="72" t="str">
        <f t="shared" si="133"/>
        <v/>
      </c>
      <c r="C608" s="72" t="str">
        <f t="shared" si="134"/>
        <v/>
      </c>
      <c r="D608" s="72" t="str">
        <f>IFERROR(IF(J607&lt;=0,"",IF(C608="Yes","",B608-COUNTIF($C$22:C608,"Yes"))),"")</f>
        <v/>
      </c>
      <c r="E608" s="73" t="str">
        <f t="shared" si="127"/>
        <v/>
      </c>
      <c r="F608" s="76" t="str">
        <f t="shared" si="135"/>
        <v/>
      </c>
      <c r="G608" s="76" t="str">
        <f t="shared" si="128"/>
        <v/>
      </c>
      <c r="H608" s="76" t="str">
        <f t="shared" si="136"/>
        <v/>
      </c>
      <c r="I608" s="76" t="str">
        <f t="shared" si="129"/>
        <v/>
      </c>
      <c r="J608" s="76" t="str">
        <f t="shared" si="137"/>
        <v/>
      </c>
      <c r="AG608" s="111" t="str">
        <f t="shared" si="138"/>
        <v/>
      </c>
      <c r="AH608" s="112" t="str">
        <f t="shared" si="130"/>
        <v/>
      </c>
      <c r="AI608" s="113" t="str">
        <f t="shared" si="131"/>
        <v/>
      </c>
      <c r="AJ608" s="113" t="str">
        <f t="shared" si="132"/>
        <v/>
      </c>
      <c r="AK608" s="113" t="str">
        <f t="shared" si="139"/>
        <v/>
      </c>
      <c r="AL608" s="113" t="str">
        <f t="shared" si="140"/>
        <v/>
      </c>
    </row>
    <row r="609" spans="2:38" ht="15.75" thickBot="1" x14ac:dyDescent="0.3">
      <c r="B609" s="72" t="str">
        <f t="shared" si="133"/>
        <v/>
      </c>
      <c r="C609" s="72" t="str">
        <f t="shared" si="134"/>
        <v/>
      </c>
      <c r="D609" s="72" t="str">
        <f>IFERROR(IF(J608&lt;=0,"",IF(C609="Yes","",B609-COUNTIF($C$22:C609,"Yes"))),"")</f>
        <v/>
      </c>
      <c r="E609" s="73" t="str">
        <f t="shared" si="127"/>
        <v/>
      </c>
      <c r="F609" s="76" t="str">
        <f t="shared" si="135"/>
        <v/>
      </c>
      <c r="G609" s="76" t="str">
        <f t="shared" si="128"/>
        <v/>
      </c>
      <c r="H609" s="76" t="str">
        <f t="shared" si="136"/>
        <v/>
      </c>
      <c r="I609" s="76" t="str">
        <f t="shared" si="129"/>
        <v/>
      </c>
      <c r="J609" s="76" t="str">
        <f t="shared" si="137"/>
        <v/>
      </c>
      <c r="AG609" s="111" t="str">
        <f t="shared" si="138"/>
        <v/>
      </c>
      <c r="AH609" s="112" t="str">
        <f t="shared" si="130"/>
        <v/>
      </c>
      <c r="AI609" s="113" t="str">
        <f t="shared" si="131"/>
        <v/>
      </c>
      <c r="AJ609" s="113" t="str">
        <f t="shared" si="132"/>
        <v/>
      </c>
      <c r="AK609" s="113" t="str">
        <f t="shared" si="139"/>
        <v/>
      </c>
      <c r="AL609" s="113" t="str">
        <f t="shared" si="140"/>
        <v/>
      </c>
    </row>
    <row r="610" spans="2:38" ht="15.75" thickBot="1" x14ac:dyDescent="0.3">
      <c r="B610" s="72" t="str">
        <f t="shared" si="133"/>
        <v/>
      </c>
      <c r="C610" s="72" t="str">
        <f t="shared" si="134"/>
        <v/>
      </c>
      <c r="D610" s="72" t="str">
        <f>IFERROR(IF(J609&lt;=0,"",IF(C610="Yes","",B610-COUNTIF($C$22:C610,"Yes"))),"")</f>
        <v/>
      </c>
      <c r="E610" s="73" t="str">
        <f t="shared" si="127"/>
        <v/>
      </c>
      <c r="F610" s="76" t="str">
        <f t="shared" si="135"/>
        <v/>
      </c>
      <c r="G610" s="76" t="str">
        <f t="shared" si="128"/>
        <v/>
      </c>
      <c r="H610" s="76" t="str">
        <f t="shared" si="136"/>
        <v/>
      </c>
      <c r="I610" s="76" t="str">
        <f t="shared" si="129"/>
        <v/>
      </c>
      <c r="J610" s="76" t="str">
        <f t="shared" si="137"/>
        <v/>
      </c>
      <c r="AG610" s="111" t="str">
        <f t="shared" si="138"/>
        <v/>
      </c>
      <c r="AH610" s="112" t="str">
        <f t="shared" si="130"/>
        <v/>
      </c>
      <c r="AI610" s="113" t="str">
        <f t="shared" si="131"/>
        <v/>
      </c>
      <c r="AJ610" s="113" t="str">
        <f t="shared" si="132"/>
        <v/>
      </c>
      <c r="AK610" s="113" t="str">
        <f t="shared" si="139"/>
        <v/>
      </c>
      <c r="AL610" s="113" t="str">
        <f t="shared" si="140"/>
        <v/>
      </c>
    </row>
    <row r="611" spans="2:38" ht="15.75" thickBot="1" x14ac:dyDescent="0.3">
      <c r="B611" s="72" t="str">
        <f t="shared" si="133"/>
        <v/>
      </c>
      <c r="C611" s="72" t="str">
        <f t="shared" si="134"/>
        <v/>
      </c>
      <c r="D611" s="72" t="str">
        <f>IFERROR(IF(J610&lt;=0,"",IF(C611="Yes","",B611-COUNTIF($C$22:C611,"Yes"))),"")</f>
        <v/>
      </c>
      <c r="E611" s="73" t="str">
        <f t="shared" si="127"/>
        <v/>
      </c>
      <c r="F611" s="76" t="str">
        <f t="shared" si="135"/>
        <v/>
      </c>
      <c r="G611" s="76" t="str">
        <f t="shared" si="128"/>
        <v/>
      </c>
      <c r="H611" s="76" t="str">
        <f t="shared" si="136"/>
        <v/>
      </c>
      <c r="I611" s="76" t="str">
        <f t="shared" si="129"/>
        <v/>
      </c>
      <c r="J611" s="76" t="str">
        <f t="shared" si="137"/>
        <v/>
      </c>
      <c r="AG611" s="111" t="str">
        <f t="shared" si="138"/>
        <v/>
      </c>
      <c r="AH611" s="112" t="str">
        <f t="shared" si="130"/>
        <v/>
      </c>
      <c r="AI611" s="113" t="str">
        <f t="shared" si="131"/>
        <v/>
      </c>
      <c r="AJ611" s="113" t="str">
        <f t="shared" si="132"/>
        <v/>
      </c>
      <c r="AK611" s="113" t="str">
        <f t="shared" si="139"/>
        <v/>
      </c>
      <c r="AL611" s="113" t="str">
        <f t="shared" si="140"/>
        <v/>
      </c>
    </row>
    <row r="612" spans="2:38" ht="15.75" thickBot="1" x14ac:dyDescent="0.3">
      <c r="B612" s="72" t="str">
        <f t="shared" si="133"/>
        <v/>
      </c>
      <c r="C612" s="72" t="str">
        <f t="shared" si="134"/>
        <v/>
      </c>
      <c r="D612" s="72" t="str">
        <f>IFERROR(IF(J611&lt;=0,"",IF(C612="Yes","",B612-COUNTIF($C$22:C612,"Yes"))),"")</f>
        <v/>
      </c>
      <c r="E612" s="73" t="str">
        <f t="shared" si="127"/>
        <v/>
      </c>
      <c r="F612" s="76" t="str">
        <f t="shared" si="135"/>
        <v/>
      </c>
      <c r="G612" s="76" t="str">
        <f t="shared" si="128"/>
        <v/>
      </c>
      <c r="H612" s="76" t="str">
        <f t="shared" si="136"/>
        <v/>
      </c>
      <c r="I612" s="76" t="str">
        <f t="shared" si="129"/>
        <v/>
      </c>
      <c r="J612" s="76" t="str">
        <f t="shared" si="137"/>
        <v/>
      </c>
      <c r="AG612" s="111" t="str">
        <f t="shared" si="138"/>
        <v/>
      </c>
      <c r="AH612" s="112" t="str">
        <f t="shared" si="130"/>
        <v/>
      </c>
      <c r="AI612" s="113" t="str">
        <f t="shared" si="131"/>
        <v/>
      </c>
      <c r="AJ612" s="113" t="str">
        <f t="shared" si="132"/>
        <v/>
      </c>
      <c r="AK612" s="113" t="str">
        <f t="shared" si="139"/>
        <v/>
      </c>
      <c r="AL612" s="113" t="str">
        <f t="shared" si="140"/>
        <v/>
      </c>
    </row>
    <row r="613" spans="2:38" ht="15.75" thickBot="1" x14ac:dyDescent="0.3">
      <c r="B613" s="72" t="str">
        <f t="shared" si="133"/>
        <v/>
      </c>
      <c r="C613" s="72" t="str">
        <f t="shared" si="134"/>
        <v/>
      </c>
      <c r="D613" s="72" t="str">
        <f>IFERROR(IF(J612&lt;=0,"",IF(C613="Yes","",B613-COUNTIF($C$22:C613,"Yes"))),"")</f>
        <v/>
      </c>
      <c r="E613" s="73" t="str">
        <f t="shared" si="127"/>
        <v/>
      </c>
      <c r="F613" s="76" t="str">
        <f t="shared" si="135"/>
        <v/>
      </c>
      <c r="G613" s="76" t="str">
        <f t="shared" si="128"/>
        <v/>
      </c>
      <c r="H613" s="76" t="str">
        <f t="shared" si="136"/>
        <v/>
      </c>
      <c r="I613" s="76" t="str">
        <f t="shared" si="129"/>
        <v/>
      </c>
      <c r="J613" s="76" t="str">
        <f t="shared" si="137"/>
        <v/>
      </c>
      <c r="AG613" s="111" t="str">
        <f t="shared" si="138"/>
        <v/>
      </c>
      <c r="AH613" s="112" t="str">
        <f t="shared" si="130"/>
        <v/>
      </c>
      <c r="AI613" s="113" t="str">
        <f t="shared" si="131"/>
        <v/>
      </c>
      <c r="AJ613" s="113" t="str">
        <f t="shared" si="132"/>
        <v/>
      </c>
      <c r="AK613" s="113" t="str">
        <f t="shared" si="139"/>
        <v/>
      </c>
      <c r="AL613" s="113" t="str">
        <f t="shared" si="140"/>
        <v/>
      </c>
    </row>
    <row r="614" spans="2:38" ht="15.75" thickBot="1" x14ac:dyDescent="0.3">
      <c r="B614" s="72" t="str">
        <f t="shared" si="133"/>
        <v/>
      </c>
      <c r="C614" s="72" t="str">
        <f t="shared" si="134"/>
        <v/>
      </c>
      <c r="D614" s="72" t="str">
        <f>IFERROR(IF(J613&lt;=0,"",IF(C614="Yes","",B614-COUNTIF($C$22:C614,"Yes"))),"")</f>
        <v/>
      </c>
      <c r="E614" s="73" t="str">
        <f t="shared" si="127"/>
        <v/>
      </c>
      <c r="F614" s="76" t="str">
        <f t="shared" si="135"/>
        <v/>
      </c>
      <c r="G614" s="76" t="str">
        <f t="shared" si="128"/>
        <v/>
      </c>
      <c r="H614" s="76" t="str">
        <f t="shared" si="136"/>
        <v/>
      </c>
      <c r="I614" s="76" t="str">
        <f t="shared" si="129"/>
        <v/>
      </c>
      <c r="J614" s="76" t="str">
        <f t="shared" si="137"/>
        <v/>
      </c>
      <c r="AG614" s="111" t="str">
        <f t="shared" si="138"/>
        <v/>
      </c>
      <c r="AH614" s="112" t="str">
        <f t="shared" si="130"/>
        <v/>
      </c>
      <c r="AI614" s="113" t="str">
        <f t="shared" si="131"/>
        <v/>
      </c>
      <c r="AJ614" s="113" t="str">
        <f t="shared" si="132"/>
        <v/>
      </c>
      <c r="AK614" s="113" t="str">
        <f t="shared" si="139"/>
        <v/>
      </c>
      <c r="AL614" s="113" t="str">
        <f t="shared" si="140"/>
        <v/>
      </c>
    </row>
    <row r="615" spans="2:38" ht="15.75" thickBot="1" x14ac:dyDescent="0.3">
      <c r="B615" s="72" t="str">
        <f t="shared" si="133"/>
        <v/>
      </c>
      <c r="C615" s="72" t="str">
        <f t="shared" si="134"/>
        <v/>
      </c>
      <c r="D615" s="72" t="str">
        <f>IFERROR(IF(J614&lt;=0,"",IF(C615="Yes","",B615-COUNTIF($C$22:C615,"Yes"))),"")</f>
        <v/>
      </c>
      <c r="E615" s="73" t="str">
        <f t="shared" si="127"/>
        <v/>
      </c>
      <c r="F615" s="76" t="str">
        <f t="shared" si="135"/>
        <v/>
      </c>
      <c r="G615" s="76" t="str">
        <f t="shared" si="128"/>
        <v/>
      </c>
      <c r="H615" s="76" t="str">
        <f t="shared" si="136"/>
        <v/>
      </c>
      <c r="I615" s="76" t="str">
        <f t="shared" si="129"/>
        <v/>
      </c>
      <c r="J615" s="76" t="str">
        <f t="shared" si="137"/>
        <v/>
      </c>
      <c r="AG615" s="111" t="str">
        <f t="shared" si="138"/>
        <v/>
      </c>
      <c r="AH615" s="112" t="str">
        <f t="shared" si="130"/>
        <v/>
      </c>
      <c r="AI615" s="113" t="str">
        <f t="shared" si="131"/>
        <v/>
      </c>
      <c r="AJ615" s="113" t="str">
        <f t="shared" si="132"/>
        <v/>
      </c>
      <c r="AK615" s="113" t="str">
        <f t="shared" si="139"/>
        <v/>
      </c>
      <c r="AL615" s="113" t="str">
        <f t="shared" si="140"/>
        <v/>
      </c>
    </row>
    <row r="616" spans="2:38" ht="15.75" thickBot="1" x14ac:dyDescent="0.3">
      <c r="B616" s="72" t="str">
        <f t="shared" si="133"/>
        <v/>
      </c>
      <c r="C616" s="72" t="str">
        <f t="shared" si="134"/>
        <v/>
      </c>
      <c r="D616" s="72" t="str">
        <f>IFERROR(IF(J615&lt;=0,"",IF(C616="Yes","",B616-COUNTIF($C$22:C616,"Yes"))),"")</f>
        <v/>
      </c>
      <c r="E616" s="73" t="str">
        <f t="shared" si="127"/>
        <v/>
      </c>
      <c r="F616" s="76" t="str">
        <f t="shared" si="135"/>
        <v/>
      </c>
      <c r="G616" s="76" t="str">
        <f t="shared" si="128"/>
        <v/>
      </c>
      <c r="H616" s="76" t="str">
        <f t="shared" si="136"/>
        <v/>
      </c>
      <c r="I616" s="76" t="str">
        <f t="shared" si="129"/>
        <v/>
      </c>
      <c r="J616" s="76" t="str">
        <f t="shared" si="137"/>
        <v/>
      </c>
      <c r="AG616" s="111" t="str">
        <f t="shared" si="138"/>
        <v/>
      </c>
      <c r="AH616" s="112" t="str">
        <f t="shared" si="130"/>
        <v/>
      </c>
      <c r="AI616" s="113" t="str">
        <f t="shared" si="131"/>
        <v/>
      </c>
      <c r="AJ616" s="113" t="str">
        <f t="shared" si="132"/>
        <v/>
      </c>
      <c r="AK616" s="113" t="str">
        <f t="shared" si="139"/>
        <v/>
      </c>
      <c r="AL616" s="113" t="str">
        <f t="shared" si="140"/>
        <v/>
      </c>
    </row>
    <row r="617" spans="2:38" ht="15.75" thickBot="1" x14ac:dyDescent="0.3">
      <c r="B617" s="72" t="str">
        <f t="shared" si="133"/>
        <v/>
      </c>
      <c r="C617" s="72" t="str">
        <f t="shared" si="134"/>
        <v/>
      </c>
      <c r="D617" s="72" t="str">
        <f>IFERROR(IF(J616&lt;=0,"",IF(C617="Yes","",B617-COUNTIF($C$22:C617,"Yes"))),"")</f>
        <v/>
      </c>
      <c r="E617" s="73" t="str">
        <f t="shared" si="127"/>
        <v/>
      </c>
      <c r="F617" s="76" t="str">
        <f t="shared" si="135"/>
        <v/>
      </c>
      <c r="G617" s="76" t="str">
        <f t="shared" si="128"/>
        <v/>
      </c>
      <c r="H617" s="76" t="str">
        <f t="shared" si="136"/>
        <v/>
      </c>
      <c r="I617" s="76" t="str">
        <f t="shared" si="129"/>
        <v/>
      </c>
      <c r="J617" s="76" t="str">
        <f t="shared" si="137"/>
        <v/>
      </c>
      <c r="AG617" s="111" t="str">
        <f t="shared" si="138"/>
        <v/>
      </c>
      <c r="AH617" s="112" t="str">
        <f t="shared" si="130"/>
        <v/>
      </c>
      <c r="AI617" s="113" t="str">
        <f t="shared" si="131"/>
        <v/>
      </c>
      <c r="AJ617" s="113" t="str">
        <f t="shared" si="132"/>
        <v/>
      </c>
      <c r="AK617" s="113" t="str">
        <f t="shared" si="139"/>
        <v/>
      </c>
      <c r="AL617" s="113" t="str">
        <f t="shared" si="140"/>
        <v/>
      </c>
    </row>
    <row r="618" spans="2:38" ht="15.75" thickBot="1" x14ac:dyDescent="0.3">
      <c r="B618" s="72" t="str">
        <f t="shared" si="133"/>
        <v/>
      </c>
      <c r="C618" s="72" t="str">
        <f t="shared" si="134"/>
        <v/>
      </c>
      <c r="D618" s="72" t="str">
        <f>IFERROR(IF(J617&lt;=0,"",IF(C618="Yes","",B618-COUNTIF($C$22:C618,"Yes"))),"")</f>
        <v/>
      </c>
      <c r="E618" s="73" t="str">
        <f t="shared" si="127"/>
        <v/>
      </c>
      <c r="F618" s="76" t="str">
        <f t="shared" si="135"/>
        <v/>
      </c>
      <c r="G618" s="76" t="str">
        <f t="shared" si="128"/>
        <v/>
      </c>
      <c r="H618" s="76" t="str">
        <f t="shared" si="136"/>
        <v/>
      </c>
      <c r="I618" s="76" t="str">
        <f t="shared" si="129"/>
        <v/>
      </c>
      <c r="J618" s="76" t="str">
        <f t="shared" si="137"/>
        <v/>
      </c>
      <c r="AG618" s="111" t="str">
        <f t="shared" si="138"/>
        <v/>
      </c>
      <c r="AH618" s="112" t="str">
        <f t="shared" si="130"/>
        <v/>
      </c>
      <c r="AI618" s="113" t="str">
        <f t="shared" si="131"/>
        <v/>
      </c>
      <c r="AJ618" s="113" t="str">
        <f t="shared" si="132"/>
        <v/>
      </c>
      <c r="AK618" s="113" t="str">
        <f t="shared" si="139"/>
        <v/>
      </c>
      <c r="AL618" s="113" t="str">
        <f t="shared" si="140"/>
        <v/>
      </c>
    </row>
    <row r="619" spans="2:38" ht="15.75" thickBot="1" x14ac:dyDescent="0.3">
      <c r="B619" s="72" t="str">
        <f t="shared" si="133"/>
        <v/>
      </c>
      <c r="C619" s="72" t="str">
        <f t="shared" si="134"/>
        <v/>
      </c>
      <c r="D619" s="72" t="str">
        <f>IFERROR(IF(J618&lt;=0,"",IF(C619="Yes","",B619-COUNTIF($C$22:C619,"Yes"))),"")</f>
        <v/>
      </c>
      <c r="E619" s="73" t="str">
        <f t="shared" si="127"/>
        <v/>
      </c>
      <c r="F619" s="76" t="str">
        <f t="shared" si="135"/>
        <v/>
      </c>
      <c r="G619" s="76" t="str">
        <f t="shared" si="128"/>
        <v/>
      </c>
      <c r="H619" s="76" t="str">
        <f t="shared" si="136"/>
        <v/>
      </c>
      <c r="I619" s="76" t="str">
        <f t="shared" si="129"/>
        <v/>
      </c>
      <c r="J619" s="76" t="str">
        <f t="shared" si="137"/>
        <v/>
      </c>
      <c r="AG619" s="111" t="str">
        <f t="shared" si="138"/>
        <v/>
      </c>
      <c r="AH619" s="112" t="str">
        <f t="shared" si="130"/>
        <v/>
      </c>
      <c r="AI619" s="113" t="str">
        <f t="shared" si="131"/>
        <v/>
      </c>
      <c r="AJ619" s="113" t="str">
        <f t="shared" si="132"/>
        <v/>
      </c>
      <c r="AK619" s="113" t="str">
        <f t="shared" si="139"/>
        <v/>
      </c>
      <c r="AL619" s="113" t="str">
        <f t="shared" si="140"/>
        <v/>
      </c>
    </row>
    <row r="620" spans="2:38" ht="15.75" thickBot="1" x14ac:dyDescent="0.3">
      <c r="B620" s="72" t="str">
        <f t="shared" si="133"/>
        <v/>
      </c>
      <c r="C620" s="72" t="str">
        <f t="shared" si="134"/>
        <v/>
      </c>
      <c r="D620" s="72" t="str">
        <f>IFERROR(IF(J619&lt;=0,"",IF(C620="Yes","",B620-COUNTIF($C$22:C620,"Yes"))),"")</f>
        <v/>
      </c>
      <c r="E620" s="73" t="str">
        <f t="shared" si="127"/>
        <v/>
      </c>
      <c r="F620" s="76" t="str">
        <f t="shared" si="135"/>
        <v/>
      </c>
      <c r="G620" s="76" t="str">
        <f t="shared" si="128"/>
        <v/>
      </c>
      <c r="H620" s="76" t="str">
        <f t="shared" si="136"/>
        <v/>
      </c>
      <c r="I620" s="76" t="str">
        <f t="shared" si="129"/>
        <v/>
      </c>
      <c r="J620" s="76" t="str">
        <f t="shared" si="137"/>
        <v/>
      </c>
      <c r="AG620" s="111" t="str">
        <f t="shared" si="138"/>
        <v/>
      </c>
      <c r="AH620" s="112" t="str">
        <f t="shared" si="130"/>
        <v/>
      </c>
      <c r="AI620" s="113" t="str">
        <f t="shared" si="131"/>
        <v/>
      </c>
      <c r="AJ620" s="113" t="str">
        <f t="shared" si="132"/>
        <v/>
      </c>
      <c r="AK620" s="113" t="str">
        <f t="shared" si="139"/>
        <v/>
      </c>
      <c r="AL620" s="113" t="str">
        <f t="shared" si="140"/>
        <v/>
      </c>
    </row>
    <row r="621" spans="2:38" ht="15.75" thickBot="1" x14ac:dyDescent="0.3">
      <c r="B621" s="72" t="str">
        <f t="shared" si="133"/>
        <v/>
      </c>
      <c r="C621" s="72" t="str">
        <f t="shared" si="134"/>
        <v/>
      </c>
      <c r="D621" s="72" t="str">
        <f>IFERROR(IF(J620&lt;=0,"",IF(C621="Yes","",B621-COUNTIF($C$22:C621,"Yes"))),"")</f>
        <v/>
      </c>
      <c r="E621" s="73" t="str">
        <f t="shared" si="127"/>
        <v/>
      </c>
      <c r="F621" s="76" t="str">
        <f t="shared" si="135"/>
        <v/>
      </c>
      <c r="G621" s="76" t="str">
        <f t="shared" si="128"/>
        <v/>
      </c>
      <c r="H621" s="76" t="str">
        <f t="shared" si="136"/>
        <v/>
      </c>
      <c r="I621" s="76" t="str">
        <f t="shared" si="129"/>
        <v/>
      </c>
      <c r="J621" s="76" t="str">
        <f t="shared" si="137"/>
        <v/>
      </c>
      <c r="AG621" s="111" t="str">
        <f t="shared" si="138"/>
        <v/>
      </c>
      <c r="AH621" s="112" t="str">
        <f t="shared" si="130"/>
        <v/>
      </c>
      <c r="AI621" s="113" t="str">
        <f t="shared" si="131"/>
        <v/>
      </c>
      <c r="AJ621" s="113" t="str">
        <f t="shared" si="132"/>
        <v/>
      </c>
      <c r="AK621" s="113" t="str">
        <f t="shared" si="139"/>
        <v/>
      </c>
      <c r="AL621" s="113" t="str">
        <f t="shared" si="140"/>
        <v/>
      </c>
    </row>
    <row r="622" spans="2:38" ht="15.75" thickBot="1" x14ac:dyDescent="0.3">
      <c r="B622" s="72" t="str">
        <f t="shared" si="133"/>
        <v/>
      </c>
      <c r="C622" s="72" t="str">
        <f t="shared" si="134"/>
        <v/>
      </c>
      <c r="D622" s="72" t="str">
        <f>IFERROR(IF(J621&lt;=0,"",IF(C622="Yes","",B622-COUNTIF($C$22:C622,"Yes"))),"")</f>
        <v/>
      </c>
      <c r="E622" s="73" t="str">
        <f t="shared" si="127"/>
        <v/>
      </c>
      <c r="F622" s="76" t="str">
        <f t="shared" si="135"/>
        <v/>
      </c>
      <c r="G622" s="76" t="str">
        <f t="shared" si="128"/>
        <v/>
      </c>
      <c r="H622" s="76" t="str">
        <f t="shared" si="136"/>
        <v/>
      </c>
      <c r="I622" s="76" t="str">
        <f t="shared" si="129"/>
        <v/>
      </c>
      <c r="J622" s="76" t="str">
        <f t="shared" si="137"/>
        <v/>
      </c>
      <c r="AG622" s="111" t="str">
        <f t="shared" si="138"/>
        <v/>
      </c>
      <c r="AH622" s="112" t="str">
        <f t="shared" si="130"/>
        <v/>
      </c>
      <c r="AI622" s="113" t="str">
        <f t="shared" si="131"/>
        <v/>
      </c>
      <c r="AJ622" s="113" t="str">
        <f t="shared" si="132"/>
        <v/>
      </c>
      <c r="AK622" s="113" t="str">
        <f t="shared" si="139"/>
        <v/>
      </c>
      <c r="AL622" s="113" t="str">
        <f t="shared" si="140"/>
        <v/>
      </c>
    </row>
    <row r="623" spans="2:38" ht="15.75" thickBot="1" x14ac:dyDescent="0.3">
      <c r="B623" s="72" t="str">
        <f t="shared" si="133"/>
        <v/>
      </c>
      <c r="C623" s="72" t="str">
        <f t="shared" si="134"/>
        <v/>
      </c>
      <c r="D623" s="72" t="str">
        <f>IFERROR(IF(J622&lt;=0,"",IF(C623="Yes","",B623-COUNTIF($C$22:C623,"Yes"))),"")</f>
        <v/>
      </c>
      <c r="E623" s="73" t="str">
        <f t="shared" si="127"/>
        <v/>
      </c>
      <c r="F623" s="76" t="str">
        <f t="shared" si="135"/>
        <v/>
      </c>
      <c r="G623" s="76" t="str">
        <f t="shared" si="128"/>
        <v/>
      </c>
      <c r="H623" s="76" t="str">
        <f t="shared" si="136"/>
        <v/>
      </c>
      <c r="I623" s="76" t="str">
        <f t="shared" si="129"/>
        <v/>
      </c>
      <c r="J623" s="76" t="str">
        <f t="shared" si="137"/>
        <v/>
      </c>
      <c r="AG623" s="111" t="str">
        <f t="shared" si="138"/>
        <v/>
      </c>
      <c r="AH623" s="112" t="str">
        <f t="shared" si="130"/>
        <v/>
      </c>
      <c r="AI623" s="113" t="str">
        <f t="shared" si="131"/>
        <v/>
      </c>
      <c r="AJ623" s="113" t="str">
        <f t="shared" si="132"/>
        <v/>
      </c>
      <c r="AK623" s="113" t="str">
        <f t="shared" si="139"/>
        <v/>
      </c>
      <c r="AL623" s="113" t="str">
        <f t="shared" si="140"/>
        <v/>
      </c>
    </row>
    <row r="624" spans="2:38" ht="15.75" thickBot="1" x14ac:dyDescent="0.3">
      <c r="B624" s="72" t="str">
        <f t="shared" si="133"/>
        <v/>
      </c>
      <c r="C624" s="72" t="str">
        <f t="shared" si="134"/>
        <v/>
      </c>
      <c r="D624" s="72" t="str">
        <f>IFERROR(IF(J623&lt;=0,"",IF(C624="Yes","",B624-COUNTIF($C$22:C624,"Yes"))),"")</f>
        <v/>
      </c>
      <c r="E624" s="73" t="str">
        <f t="shared" si="127"/>
        <v/>
      </c>
      <c r="F624" s="76" t="str">
        <f t="shared" si="135"/>
        <v/>
      </c>
      <c r="G624" s="76" t="str">
        <f t="shared" si="128"/>
        <v/>
      </c>
      <c r="H624" s="76" t="str">
        <f t="shared" si="136"/>
        <v/>
      </c>
      <c r="I624" s="76" t="str">
        <f t="shared" si="129"/>
        <v/>
      </c>
      <c r="J624" s="76" t="str">
        <f t="shared" si="137"/>
        <v/>
      </c>
      <c r="AG624" s="111" t="str">
        <f t="shared" si="138"/>
        <v/>
      </c>
      <c r="AH624" s="112" t="str">
        <f t="shared" si="130"/>
        <v/>
      </c>
      <c r="AI624" s="113" t="str">
        <f t="shared" si="131"/>
        <v/>
      </c>
      <c r="AJ624" s="113" t="str">
        <f t="shared" si="132"/>
        <v/>
      </c>
      <c r="AK624" s="113" t="str">
        <f t="shared" si="139"/>
        <v/>
      </c>
      <c r="AL624" s="113" t="str">
        <f t="shared" si="140"/>
        <v/>
      </c>
    </row>
    <row r="625" spans="2:38" ht="15.75" thickBot="1" x14ac:dyDescent="0.3">
      <c r="B625" s="72" t="str">
        <f t="shared" si="133"/>
        <v/>
      </c>
      <c r="C625" s="72" t="str">
        <f t="shared" si="134"/>
        <v/>
      </c>
      <c r="D625" s="72" t="str">
        <f>IFERROR(IF(J624&lt;=0,"",IF(C625="Yes","",B625-COUNTIF($C$22:C625,"Yes"))),"")</f>
        <v/>
      </c>
      <c r="E625" s="73" t="str">
        <f t="shared" si="127"/>
        <v/>
      </c>
      <c r="F625" s="76" t="str">
        <f t="shared" si="135"/>
        <v/>
      </c>
      <c r="G625" s="76" t="str">
        <f t="shared" si="128"/>
        <v/>
      </c>
      <c r="H625" s="76" t="str">
        <f t="shared" si="136"/>
        <v/>
      </c>
      <c r="I625" s="76" t="str">
        <f t="shared" si="129"/>
        <v/>
      </c>
      <c r="J625" s="76" t="str">
        <f t="shared" si="137"/>
        <v/>
      </c>
      <c r="AG625" s="111" t="str">
        <f t="shared" si="138"/>
        <v/>
      </c>
      <c r="AH625" s="112" t="str">
        <f t="shared" si="130"/>
        <v/>
      </c>
      <c r="AI625" s="113" t="str">
        <f t="shared" si="131"/>
        <v/>
      </c>
      <c r="AJ625" s="113" t="str">
        <f t="shared" si="132"/>
        <v/>
      </c>
      <c r="AK625" s="113" t="str">
        <f t="shared" si="139"/>
        <v/>
      </c>
      <c r="AL625" s="113" t="str">
        <f t="shared" si="140"/>
        <v/>
      </c>
    </row>
    <row r="626" spans="2:38" ht="15.75" thickBot="1" x14ac:dyDescent="0.3">
      <c r="B626" s="72" t="str">
        <f t="shared" si="133"/>
        <v/>
      </c>
      <c r="C626" s="72" t="str">
        <f t="shared" si="134"/>
        <v/>
      </c>
      <c r="D626" s="72" t="str">
        <f>IFERROR(IF(J625&lt;=0,"",IF(C626="Yes","",B626-COUNTIF($C$22:C626,"Yes"))),"")</f>
        <v/>
      </c>
      <c r="E626" s="73" t="str">
        <f t="shared" si="127"/>
        <v/>
      </c>
      <c r="F626" s="76" t="str">
        <f t="shared" si="135"/>
        <v/>
      </c>
      <c r="G626" s="76" t="str">
        <f t="shared" si="128"/>
        <v/>
      </c>
      <c r="H626" s="76" t="str">
        <f t="shared" si="136"/>
        <v/>
      </c>
      <c r="I626" s="76" t="str">
        <f t="shared" si="129"/>
        <v/>
      </c>
      <c r="J626" s="76" t="str">
        <f t="shared" si="137"/>
        <v/>
      </c>
      <c r="AG626" s="111" t="str">
        <f t="shared" si="138"/>
        <v/>
      </c>
      <c r="AH626" s="112" t="str">
        <f t="shared" si="130"/>
        <v/>
      </c>
      <c r="AI626" s="113" t="str">
        <f t="shared" si="131"/>
        <v/>
      </c>
      <c r="AJ626" s="113" t="str">
        <f t="shared" si="132"/>
        <v/>
      </c>
      <c r="AK626" s="113" t="str">
        <f t="shared" si="139"/>
        <v/>
      </c>
      <c r="AL626" s="113" t="str">
        <f t="shared" si="140"/>
        <v/>
      </c>
    </row>
    <row r="627" spans="2:38" ht="15.75" thickBot="1" x14ac:dyDescent="0.3">
      <c r="B627" s="72" t="str">
        <f t="shared" si="133"/>
        <v/>
      </c>
      <c r="C627" s="72" t="str">
        <f t="shared" si="134"/>
        <v/>
      </c>
      <c r="D627" s="72" t="str">
        <f>IFERROR(IF(J626&lt;=0,"",IF(C627="Yes","",B627-COUNTIF($C$22:C627,"Yes"))),"")</f>
        <v/>
      </c>
      <c r="E627" s="73" t="str">
        <f t="shared" si="127"/>
        <v/>
      </c>
      <c r="F627" s="76" t="str">
        <f t="shared" si="135"/>
        <v/>
      </c>
      <c r="G627" s="76" t="str">
        <f t="shared" si="128"/>
        <v/>
      </c>
      <c r="H627" s="76" t="str">
        <f t="shared" si="136"/>
        <v/>
      </c>
      <c r="I627" s="76" t="str">
        <f t="shared" si="129"/>
        <v/>
      </c>
      <c r="J627" s="76" t="str">
        <f t="shared" si="137"/>
        <v/>
      </c>
      <c r="AG627" s="111" t="str">
        <f t="shared" si="138"/>
        <v/>
      </c>
      <c r="AH627" s="112" t="str">
        <f t="shared" si="130"/>
        <v/>
      </c>
      <c r="AI627" s="113" t="str">
        <f t="shared" si="131"/>
        <v/>
      </c>
      <c r="AJ627" s="113" t="str">
        <f t="shared" si="132"/>
        <v/>
      </c>
      <c r="AK627" s="113" t="str">
        <f t="shared" si="139"/>
        <v/>
      </c>
      <c r="AL627" s="113" t="str">
        <f t="shared" si="140"/>
        <v/>
      </c>
    </row>
    <row r="628" spans="2:38" ht="15.75" thickBot="1" x14ac:dyDescent="0.3">
      <c r="B628" s="72" t="str">
        <f t="shared" si="133"/>
        <v/>
      </c>
      <c r="C628" s="72" t="str">
        <f t="shared" si="134"/>
        <v/>
      </c>
      <c r="D628" s="72" t="str">
        <f>IFERROR(IF(J627&lt;=0,"",IF(C628="Yes","",B628-COUNTIF($C$22:C628,"Yes"))),"")</f>
        <v/>
      </c>
      <c r="E628" s="73" t="str">
        <f t="shared" si="127"/>
        <v/>
      </c>
      <c r="F628" s="76" t="str">
        <f t="shared" si="135"/>
        <v/>
      </c>
      <c r="G628" s="76" t="str">
        <f t="shared" si="128"/>
        <v/>
      </c>
      <c r="H628" s="76" t="str">
        <f t="shared" si="136"/>
        <v/>
      </c>
      <c r="I628" s="76" t="str">
        <f t="shared" si="129"/>
        <v/>
      </c>
      <c r="J628" s="76" t="str">
        <f t="shared" si="137"/>
        <v/>
      </c>
      <c r="AG628" s="111" t="str">
        <f t="shared" si="138"/>
        <v/>
      </c>
      <c r="AH628" s="112" t="str">
        <f t="shared" si="130"/>
        <v/>
      </c>
      <c r="AI628" s="113" t="str">
        <f t="shared" si="131"/>
        <v/>
      </c>
      <c r="AJ628" s="113" t="str">
        <f t="shared" si="132"/>
        <v/>
      </c>
      <c r="AK628" s="113" t="str">
        <f t="shared" si="139"/>
        <v/>
      </c>
      <c r="AL628" s="113" t="str">
        <f t="shared" si="140"/>
        <v/>
      </c>
    </row>
    <row r="629" spans="2:38" ht="15.75" thickBot="1" x14ac:dyDescent="0.3">
      <c r="B629" s="72" t="str">
        <f t="shared" si="133"/>
        <v/>
      </c>
      <c r="C629" s="72" t="str">
        <f t="shared" si="134"/>
        <v/>
      </c>
      <c r="D629" s="72" t="str">
        <f>IFERROR(IF(J628&lt;=0,"",IF(C629="Yes","",B629-COUNTIF($C$22:C629,"Yes"))),"")</f>
        <v/>
      </c>
      <c r="E629" s="73" t="str">
        <f t="shared" si="127"/>
        <v/>
      </c>
      <c r="F629" s="76" t="str">
        <f t="shared" si="135"/>
        <v/>
      </c>
      <c r="G629" s="76" t="str">
        <f t="shared" si="128"/>
        <v/>
      </c>
      <c r="H629" s="76" t="str">
        <f t="shared" si="136"/>
        <v/>
      </c>
      <c r="I629" s="76" t="str">
        <f t="shared" si="129"/>
        <v/>
      </c>
      <c r="J629" s="76" t="str">
        <f t="shared" si="137"/>
        <v/>
      </c>
      <c r="AG629" s="111" t="str">
        <f t="shared" si="138"/>
        <v/>
      </c>
      <c r="AH629" s="112" t="str">
        <f t="shared" si="130"/>
        <v/>
      </c>
      <c r="AI629" s="113" t="str">
        <f t="shared" si="131"/>
        <v/>
      </c>
      <c r="AJ629" s="113" t="str">
        <f t="shared" si="132"/>
        <v/>
      </c>
      <c r="AK629" s="113" t="str">
        <f t="shared" si="139"/>
        <v/>
      </c>
      <c r="AL629" s="113" t="str">
        <f t="shared" si="140"/>
        <v/>
      </c>
    </row>
    <row r="630" spans="2:38" ht="15.75" thickBot="1" x14ac:dyDescent="0.3">
      <c r="B630" s="72" t="str">
        <f t="shared" si="133"/>
        <v/>
      </c>
      <c r="C630" s="72" t="str">
        <f t="shared" si="134"/>
        <v/>
      </c>
      <c r="D630" s="72" t="str">
        <f>IFERROR(IF(J629&lt;=0,"",IF(C630="Yes","",B630-COUNTIF($C$22:C630,"Yes"))),"")</f>
        <v/>
      </c>
      <c r="E630" s="73" t="str">
        <f t="shared" si="127"/>
        <v/>
      </c>
      <c r="F630" s="76" t="str">
        <f t="shared" si="135"/>
        <v/>
      </c>
      <c r="G630" s="76" t="str">
        <f t="shared" si="128"/>
        <v/>
      </c>
      <c r="H630" s="76" t="str">
        <f t="shared" si="136"/>
        <v/>
      </c>
      <c r="I630" s="76" t="str">
        <f t="shared" si="129"/>
        <v/>
      </c>
      <c r="J630" s="76" t="str">
        <f t="shared" si="137"/>
        <v/>
      </c>
      <c r="AG630" s="111" t="str">
        <f t="shared" si="138"/>
        <v/>
      </c>
      <c r="AH630" s="112" t="str">
        <f t="shared" si="130"/>
        <v/>
      </c>
      <c r="AI630" s="113" t="str">
        <f t="shared" si="131"/>
        <v/>
      </c>
      <c r="AJ630" s="113" t="str">
        <f t="shared" si="132"/>
        <v/>
      </c>
      <c r="AK630" s="113" t="str">
        <f t="shared" si="139"/>
        <v/>
      </c>
      <c r="AL630" s="113" t="str">
        <f t="shared" si="140"/>
        <v/>
      </c>
    </row>
    <row r="631" spans="2:38" ht="15.75" thickBot="1" x14ac:dyDescent="0.3">
      <c r="B631" s="72" t="str">
        <f t="shared" si="133"/>
        <v/>
      </c>
      <c r="C631" s="72" t="str">
        <f t="shared" si="134"/>
        <v/>
      </c>
      <c r="D631" s="72" t="str">
        <f>IFERROR(IF(J630&lt;=0,"",IF(C631="Yes","",B631-COUNTIF($C$22:C631,"Yes"))),"")</f>
        <v/>
      </c>
      <c r="E631" s="73" t="str">
        <f t="shared" si="127"/>
        <v/>
      </c>
      <c r="F631" s="76" t="str">
        <f t="shared" si="135"/>
        <v/>
      </c>
      <c r="G631" s="76" t="str">
        <f t="shared" si="128"/>
        <v/>
      </c>
      <c r="H631" s="76" t="str">
        <f t="shared" si="136"/>
        <v/>
      </c>
      <c r="I631" s="76" t="str">
        <f t="shared" si="129"/>
        <v/>
      </c>
      <c r="J631" s="76" t="str">
        <f t="shared" si="137"/>
        <v/>
      </c>
      <c r="AG631" s="111" t="str">
        <f t="shared" si="138"/>
        <v/>
      </c>
      <c r="AH631" s="112" t="str">
        <f t="shared" si="130"/>
        <v/>
      </c>
      <c r="AI631" s="113" t="str">
        <f t="shared" si="131"/>
        <v/>
      </c>
      <c r="AJ631" s="113" t="str">
        <f t="shared" si="132"/>
        <v/>
      </c>
      <c r="AK631" s="113" t="str">
        <f t="shared" si="139"/>
        <v/>
      </c>
      <c r="AL631" s="113" t="str">
        <f t="shared" si="140"/>
        <v/>
      </c>
    </row>
    <row r="632" spans="2:38" ht="15.75" thickBot="1" x14ac:dyDescent="0.3">
      <c r="B632" s="72" t="str">
        <f t="shared" si="133"/>
        <v/>
      </c>
      <c r="C632" s="72" t="str">
        <f t="shared" si="134"/>
        <v/>
      </c>
      <c r="D632" s="72" t="str">
        <f>IFERROR(IF(J631&lt;=0,"",IF(C632="Yes","",B632-COUNTIF($C$22:C632,"Yes"))),"")</f>
        <v/>
      </c>
      <c r="E632" s="73" t="str">
        <f t="shared" si="127"/>
        <v/>
      </c>
      <c r="F632" s="76" t="str">
        <f t="shared" si="135"/>
        <v/>
      </c>
      <c r="G632" s="76" t="str">
        <f t="shared" si="128"/>
        <v/>
      </c>
      <c r="H632" s="76" t="str">
        <f t="shared" si="136"/>
        <v/>
      </c>
      <c r="I632" s="76" t="str">
        <f t="shared" si="129"/>
        <v/>
      </c>
      <c r="J632" s="76" t="str">
        <f t="shared" si="137"/>
        <v/>
      </c>
      <c r="AG632" s="111" t="str">
        <f t="shared" si="138"/>
        <v/>
      </c>
      <c r="AH632" s="112" t="str">
        <f t="shared" si="130"/>
        <v/>
      </c>
      <c r="AI632" s="113" t="str">
        <f t="shared" si="131"/>
        <v/>
      </c>
      <c r="AJ632" s="113" t="str">
        <f t="shared" si="132"/>
        <v/>
      </c>
      <c r="AK632" s="113" t="str">
        <f t="shared" si="139"/>
        <v/>
      </c>
      <c r="AL632" s="113" t="str">
        <f t="shared" si="140"/>
        <v/>
      </c>
    </row>
    <row r="633" spans="2:38" ht="15.75" thickBot="1" x14ac:dyDescent="0.3">
      <c r="B633" s="72" t="str">
        <f t="shared" si="133"/>
        <v/>
      </c>
      <c r="C633" s="72" t="str">
        <f t="shared" si="134"/>
        <v/>
      </c>
      <c r="D633" s="72" t="str">
        <f>IFERROR(IF(J632&lt;=0,"",IF(C633="Yes","",B633-COUNTIF($C$22:C633,"Yes"))),"")</f>
        <v/>
      </c>
      <c r="E633" s="73" t="str">
        <f t="shared" si="127"/>
        <v/>
      </c>
      <c r="F633" s="76" t="str">
        <f t="shared" si="135"/>
        <v/>
      </c>
      <c r="G633" s="76" t="str">
        <f t="shared" si="128"/>
        <v/>
      </c>
      <c r="H633" s="76" t="str">
        <f t="shared" si="136"/>
        <v/>
      </c>
      <c r="I633" s="76" t="str">
        <f t="shared" si="129"/>
        <v/>
      </c>
      <c r="J633" s="76" t="str">
        <f t="shared" si="137"/>
        <v/>
      </c>
      <c r="AG633" s="111" t="str">
        <f t="shared" si="138"/>
        <v/>
      </c>
      <c r="AH633" s="112" t="str">
        <f t="shared" si="130"/>
        <v/>
      </c>
      <c r="AI633" s="113" t="str">
        <f t="shared" si="131"/>
        <v/>
      </c>
      <c r="AJ633" s="113" t="str">
        <f t="shared" si="132"/>
        <v/>
      </c>
      <c r="AK633" s="113" t="str">
        <f t="shared" si="139"/>
        <v/>
      </c>
      <c r="AL633" s="113" t="str">
        <f t="shared" si="140"/>
        <v/>
      </c>
    </row>
    <row r="634" spans="2:38" ht="15.75" thickBot="1" x14ac:dyDescent="0.3">
      <c r="B634" s="72" t="str">
        <f t="shared" si="133"/>
        <v/>
      </c>
      <c r="C634" s="72" t="str">
        <f t="shared" si="134"/>
        <v/>
      </c>
      <c r="D634" s="72" t="str">
        <f>IFERROR(IF(J633&lt;=0,"",IF(C634="Yes","",B634-COUNTIF($C$22:C634,"Yes"))),"")</f>
        <v/>
      </c>
      <c r="E634" s="73" t="str">
        <f t="shared" si="127"/>
        <v/>
      </c>
      <c r="F634" s="76" t="str">
        <f t="shared" si="135"/>
        <v/>
      </c>
      <c r="G634" s="76" t="str">
        <f t="shared" si="128"/>
        <v/>
      </c>
      <c r="H634" s="76" t="str">
        <f t="shared" si="136"/>
        <v/>
      </c>
      <c r="I634" s="76" t="str">
        <f t="shared" si="129"/>
        <v/>
      </c>
      <c r="J634" s="76" t="str">
        <f t="shared" si="137"/>
        <v/>
      </c>
      <c r="AG634" s="111" t="str">
        <f t="shared" si="138"/>
        <v/>
      </c>
      <c r="AH634" s="112" t="str">
        <f t="shared" si="130"/>
        <v/>
      </c>
      <c r="AI634" s="113" t="str">
        <f t="shared" si="131"/>
        <v/>
      </c>
      <c r="AJ634" s="113" t="str">
        <f t="shared" si="132"/>
        <v/>
      </c>
      <c r="AK634" s="113" t="str">
        <f t="shared" si="139"/>
        <v/>
      </c>
      <c r="AL634" s="113" t="str">
        <f t="shared" si="140"/>
        <v/>
      </c>
    </row>
    <row r="635" spans="2:38" ht="15.75" thickBot="1" x14ac:dyDescent="0.3">
      <c r="B635" s="72" t="str">
        <f t="shared" si="133"/>
        <v/>
      </c>
      <c r="C635" s="72" t="str">
        <f t="shared" si="134"/>
        <v/>
      </c>
      <c r="D635" s="72" t="str">
        <f>IFERROR(IF(J634&lt;=0,"",IF(C635="Yes","",B635-COUNTIF($C$22:C635,"Yes"))),"")</f>
        <v/>
      </c>
      <c r="E635" s="73" t="str">
        <f t="shared" si="127"/>
        <v/>
      </c>
      <c r="F635" s="76" t="str">
        <f t="shared" si="135"/>
        <v/>
      </c>
      <c r="G635" s="76" t="str">
        <f t="shared" si="128"/>
        <v/>
      </c>
      <c r="H635" s="76" t="str">
        <f t="shared" si="136"/>
        <v/>
      </c>
      <c r="I635" s="76" t="str">
        <f t="shared" si="129"/>
        <v/>
      </c>
      <c r="J635" s="76" t="str">
        <f t="shared" si="137"/>
        <v/>
      </c>
      <c r="AG635" s="111" t="str">
        <f t="shared" si="138"/>
        <v/>
      </c>
      <c r="AH635" s="112" t="str">
        <f t="shared" si="130"/>
        <v/>
      </c>
      <c r="AI635" s="113" t="str">
        <f t="shared" si="131"/>
        <v/>
      </c>
      <c r="AJ635" s="113" t="str">
        <f t="shared" si="132"/>
        <v/>
      </c>
      <c r="AK635" s="113" t="str">
        <f t="shared" si="139"/>
        <v/>
      </c>
      <c r="AL635" s="113" t="str">
        <f t="shared" si="140"/>
        <v/>
      </c>
    </row>
    <row r="636" spans="2:38" ht="15.75" thickBot="1" x14ac:dyDescent="0.3">
      <c r="B636" s="72" t="str">
        <f t="shared" si="133"/>
        <v/>
      </c>
      <c r="C636" s="72" t="str">
        <f t="shared" si="134"/>
        <v/>
      </c>
      <c r="D636" s="72" t="str">
        <f>IFERROR(IF(J635&lt;=0,"",IF(C636="Yes","",B636-COUNTIF($C$22:C636,"Yes"))),"")</f>
        <v/>
      </c>
      <c r="E636" s="73" t="str">
        <f t="shared" si="127"/>
        <v/>
      </c>
      <c r="F636" s="76" t="str">
        <f t="shared" si="135"/>
        <v/>
      </c>
      <c r="G636" s="76" t="str">
        <f t="shared" si="128"/>
        <v/>
      </c>
      <c r="H636" s="76" t="str">
        <f t="shared" si="136"/>
        <v/>
      </c>
      <c r="I636" s="76" t="str">
        <f t="shared" si="129"/>
        <v/>
      </c>
      <c r="J636" s="76" t="str">
        <f t="shared" si="137"/>
        <v/>
      </c>
      <c r="AG636" s="111" t="str">
        <f t="shared" si="138"/>
        <v/>
      </c>
      <c r="AH636" s="112" t="str">
        <f t="shared" si="130"/>
        <v/>
      </c>
      <c r="AI636" s="113" t="str">
        <f t="shared" si="131"/>
        <v/>
      </c>
      <c r="AJ636" s="113" t="str">
        <f t="shared" si="132"/>
        <v/>
      </c>
      <c r="AK636" s="113" t="str">
        <f t="shared" si="139"/>
        <v/>
      </c>
      <c r="AL636" s="113" t="str">
        <f t="shared" si="140"/>
        <v/>
      </c>
    </row>
    <row r="637" spans="2:38" ht="15.75" thickBot="1" x14ac:dyDescent="0.3">
      <c r="B637" s="72" t="str">
        <f t="shared" si="133"/>
        <v/>
      </c>
      <c r="C637" s="72" t="str">
        <f t="shared" si="134"/>
        <v/>
      </c>
      <c r="D637" s="72" t="str">
        <f>IFERROR(IF(J636&lt;=0,"",IF(C637="Yes","",B637-COUNTIF($C$22:C637,"Yes"))),"")</f>
        <v/>
      </c>
      <c r="E637" s="73" t="str">
        <f t="shared" si="127"/>
        <v/>
      </c>
      <c r="F637" s="76" t="str">
        <f t="shared" si="135"/>
        <v/>
      </c>
      <c r="G637" s="76" t="str">
        <f t="shared" si="128"/>
        <v/>
      </c>
      <c r="H637" s="76" t="str">
        <f t="shared" si="136"/>
        <v/>
      </c>
      <c r="I637" s="76" t="str">
        <f t="shared" si="129"/>
        <v/>
      </c>
      <c r="J637" s="76" t="str">
        <f t="shared" si="137"/>
        <v/>
      </c>
      <c r="AG637" s="111" t="str">
        <f t="shared" si="138"/>
        <v/>
      </c>
      <c r="AH637" s="112" t="str">
        <f t="shared" si="130"/>
        <v/>
      </c>
      <c r="AI637" s="113" t="str">
        <f t="shared" si="131"/>
        <v/>
      </c>
      <c r="AJ637" s="113" t="str">
        <f t="shared" si="132"/>
        <v/>
      </c>
      <c r="AK637" s="113" t="str">
        <f t="shared" si="139"/>
        <v/>
      </c>
      <c r="AL637" s="113" t="str">
        <f t="shared" si="140"/>
        <v/>
      </c>
    </row>
    <row r="638" spans="2:38" ht="15.75" thickBot="1" x14ac:dyDescent="0.3">
      <c r="B638" s="72" t="str">
        <f t="shared" si="133"/>
        <v/>
      </c>
      <c r="C638" s="72" t="str">
        <f t="shared" si="134"/>
        <v/>
      </c>
      <c r="D638" s="72" t="str">
        <f>IFERROR(IF(J637&lt;=0,"",IF(C638="Yes","",B638-COUNTIF($C$22:C638,"Yes"))),"")</f>
        <v/>
      </c>
      <c r="E638" s="73" t="str">
        <f t="shared" si="127"/>
        <v/>
      </c>
      <c r="F638" s="76" t="str">
        <f t="shared" si="135"/>
        <v/>
      </c>
      <c r="G638" s="76" t="str">
        <f t="shared" si="128"/>
        <v/>
      </c>
      <c r="H638" s="76" t="str">
        <f t="shared" si="136"/>
        <v/>
      </c>
      <c r="I638" s="76" t="str">
        <f t="shared" si="129"/>
        <v/>
      </c>
      <c r="J638" s="76" t="str">
        <f t="shared" si="137"/>
        <v/>
      </c>
      <c r="AG638" s="111" t="str">
        <f t="shared" si="138"/>
        <v/>
      </c>
      <c r="AH638" s="112" t="str">
        <f t="shared" si="130"/>
        <v/>
      </c>
      <c r="AI638" s="113" t="str">
        <f t="shared" si="131"/>
        <v/>
      </c>
      <c r="AJ638" s="113" t="str">
        <f t="shared" si="132"/>
        <v/>
      </c>
      <c r="AK638" s="113" t="str">
        <f t="shared" si="139"/>
        <v/>
      </c>
      <c r="AL638" s="113" t="str">
        <f t="shared" si="140"/>
        <v/>
      </c>
    </row>
    <row r="639" spans="2:38" ht="15.75" thickBot="1" x14ac:dyDescent="0.3">
      <c r="B639" s="72" t="str">
        <f t="shared" si="133"/>
        <v/>
      </c>
      <c r="C639" s="72" t="str">
        <f t="shared" si="134"/>
        <v/>
      </c>
      <c r="D639" s="72" t="str">
        <f>IFERROR(IF(J638&lt;=0,"",IF(C639="Yes","",B639-COUNTIF($C$22:C639,"Yes"))),"")</f>
        <v/>
      </c>
      <c r="E639" s="73" t="str">
        <f t="shared" si="127"/>
        <v/>
      </c>
      <c r="F639" s="76" t="str">
        <f t="shared" si="135"/>
        <v/>
      </c>
      <c r="G639" s="76" t="str">
        <f t="shared" si="128"/>
        <v/>
      </c>
      <c r="H639" s="76" t="str">
        <f t="shared" si="136"/>
        <v/>
      </c>
      <c r="I639" s="76" t="str">
        <f t="shared" si="129"/>
        <v/>
      </c>
      <c r="J639" s="76" t="str">
        <f t="shared" si="137"/>
        <v/>
      </c>
      <c r="AG639" s="111" t="str">
        <f t="shared" si="138"/>
        <v/>
      </c>
      <c r="AH639" s="112" t="str">
        <f t="shared" si="130"/>
        <v/>
      </c>
      <c r="AI639" s="113" t="str">
        <f t="shared" si="131"/>
        <v/>
      </c>
      <c r="AJ639" s="113" t="str">
        <f t="shared" si="132"/>
        <v/>
      </c>
      <c r="AK639" s="113" t="str">
        <f t="shared" si="139"/>
        <v/>
      </c>
      <c r="AL639" s="113" t="str">
        <f t="shared" si="140"/>
        <v/>
      </c>
    </row>
    <row r="640" spans="2:38" ht="15.75" thickBot="1" x14ac:dyDescent="0.3">
      <c r="B640" s="72" t="str">
        <f t="shared" si="133"/>
        <v/>
      </c>
      <c r="C640" s="72" t="str">
        <f t="shared" si="134"/>
        <v/>
      </c>
      <c r="D640" s="72" t="str">
        <f>IFERROR(IF(J639&lt;=0,"",IF(C640="Yes","",B640-COUNTIF($C$22:C640,"Yes"))),"")</f>
        <v/>
      </c>
      <c r="E640" s="73" t="str">
        <f t="shared" si="127"/>
        <v/>
      </c>
      <c r="F640" s="76" t="str">
        <f t="shared" si="135"/>
        <v/>
      </c>
      <c r="G640" s="76" t="str">
        <f t="shared" si="128"/>
        <v/>
      </c>
      <c r="H640" s="76" t="str">
        <f t="shared" si="136"/>
        <v/>
      </c>
      <c r="I640" s="76" t="str">
        <f t="shared" si="129"/>
        <v/>
      </c>
      <c r="J640" s="76" t="str">
        <f t="shared" si="137"/>
        <v/>
      </c>
      <c r="AG640" s="111" t="str">
        <f t="shared" si="138"/>
        <v/>
      </c>
      <c r="AH640" s="112" t="str">
        <f t="shared" si="130"/>
        <v/>
      </c>
      <c r="AI640" s="113" t="str">
        <f t="shared" si="131"/>
        <v/>
      </c>
      <c r="AJ640" s="113" t="str">
        <f t="shared" si="132"/>
        <v/>
      </c>
      <c r="AK640" s="113" t="str">
        <f t="shared" si="139"/>
        <v/>
      </c>
      <c r="AL640" s="113" t="str">
        <f t="shared" si="140"/>
        <v/>
      </c>
    </row>
    <row r="641" spans="2:38" ht="15.75" thickBot="1" x14ac:dyDescent="0.3">
      <c r="B641" s="72" t="str">
        <f t="shared" si="133"/>
        <v/>
      </c>
      <c r="C641" s="72" t="str">
        <f t="shared" si="134"/>
        <v/>
      </c>
      <c r="D641" s="72" t="str">
        <f>IFERROR(IF(J640&lt;=0,"",IF(C641="Yes","",B641-COUNTIF($C$22:C641,"Yes"))),"")</f>
        <v/>
      </c>
      <c r="E641" s="73" t="str">
        <f t="shared" si="127"/>
        <v/>
      </c>
      <c r="F641" s="76" t="str">
        <f t="shared" si="135"/>
        <v/>
      </c>
      <c r="G641" s="76" t="str">
        <f t="shared" si="128"/>
        <v/>
      </c>
      <c r="H641" s="76" t="str">
        <f t="shared" si="136"/>
        <v/>
      </c>
      <c r="I641" s="76" t="str">
        <f t="shared" si="129"/>
        <v/>
      </c>
      <c r="J641" s="76" t="str">
        <f t="shared" si="137"/>
        <v/>
      </c>
      <c r="AG641" s="111" t="str">
        <f t="shared" si="138"/>
        <v/>
      </c>
      <c r="AH641" s="112" t="str">
        <f t="shared" si="130"/>
        <v/>
      </c>
      <c r="AI641" s="113" t="str">
        <f t="shared" si="131"/>
        <v/>
      </c>
      <c r="AJ641" s="113" t="str">
        <f t="shared" si="132"/>
        <v/>
      </c>
      <c r="AK641" s="113" t="str">
        <f t="shared" si="139"/>
        <v/>
      </c>
      <c r="AL641" s="113" t="str">
        <f t="shared" si="140"/>
        <v/>
      </c>
    </row>
    <row r="642" spans="2:38" ht="15.75" thickBot="1" x14ac:dyDescent="0.3">
      <c r="B642" s="72" t="str">
        <f t="shared" si="133"/>
        <v/>
      </c>
      <c r="C642" s="72" t="str">
        <f t="shared" si="134"/>
        <v/>
      </c>
      <c r="D642" s="72" t="str">
        <f>IFERROR(IF(J641&lt;=0,"",IF(C642="Yes","",B642-COUNTIF($C$22:C642,"Yes"))),"")</f>
        <v/>
      </c>
      <c r="E642" s="73" t="str">
        <f t="shared" si="127"/>
        <v/>
      </c>
      <c r="F642" s="76" t="str">
        <f t="shared" si="135"/>
        <v/>
      </c>
      <c r="G642" s="76" t="str">
        <f t="shared" si="128"/>
        <v/>
      </c>
      <c r="H642" s="76" t="str">
        <f t="shared" si="136"/>
        <v/>
      </c>
      <c r="I642" s="76" t="str">
        <f t="shared" si="129"/>
        <v/>
      </c>
      <c r="J642" s="76" t="str">
        <f t="shared" si="137"/>
        <v/>
      </c>
      <c r="AG642" s="111" t="str">
        <f t="shared" si="138"/>
        <v/>
      </c>
      <c r="AH642" s="112" t="str">
        <f t="shared" si="130"/>
        <v/>
      </c>
      <c r="AI642" s="113" t="str">
        <f t="shared" si="131"/>
        <v/>
      </c>
      <c r="AJ642" s="113" t="str">
        <f t="shared" si="132"/>
        <v/>
      </c>
      <c r="AK642" s="113" t="str">
        <f t="shared" si="139"/>
        <v/>
      </c>
      <c r="AL642" s="113" t="str">
        <f t="shared" si="140"/>
        <v/>
      </c>
    </row>
    <row r="643" spans="2:38" ht="15.75" thickBot="1" x14ac:dyDescent="0.3">
      <c r="B643" s="72" t="str">
        <f t="shared" si="133"/>
        <v/>
      </c>
      <c r="C643" s="72" t="str">
        <f t="shared" si="134"/>
        <v/>
      </c>
      <c r="D643" s="72" t="str">
        <f>IFERROR(IF(J642&lt;=0,"",IF(C643="Yes","",B643-COUNTIF($C$22:C643,"Yes"))),"")</f>
        <v/>
      </c>
      <c r="E643" s="73" t="str">
        <f t="shared" si="127"/>
        <v/>
      </c>
      <c r="F643" s="76" t="str">
        <f t="shared" si="135"/>
        <v/>
      </c>
      <c r="G643" s="76" t="str">
        <f t="shared" si="128"/>
        <v/>
      </c>
      <c r="H643" s="76" t="str">
        <f t="shared" si="136"/>
        <v/>
      </c>
      <c r="I643" s="76" t="str">
        <f t="shared" si="129"/>
        <v/>
      </c>
      <c r="J643" s="76" t="str">
        <f t="shared" si="137"/>
        <v/>
      </c>
      <c r="AG643" s="111" t="str">
        <f t="shared" si="138"/>
        <v/>
      </c>
      <c r="AH643" s="112" t="str">
        <f t="shared" si="130"/>
        <v/>
      </c>
      <c r="AI643" s="113" t="str">
        <f t="shared" si="131"/>
        <v/>
      </c>
      <c r="AJ643" s="113" t="str">
        <f t="shared" si="132"/>
        <v/>
      </c>
      <c r="AK643" s="113" t="str">
        <f t="shared" si="139"/>
        <v/>
      </c>
      <c r="AL643" s="113" t="str">
        <f t="shared" si="140"/>
        <v/>
      </c>
    </row>
    <row r="644" spans="2:38" ht="15.75" thickBot="1" x14ac:dyDescent="0.3">
      <c r="B644" s="72" t="str">
        <f t="shared" si="133"/>
        <v/>
      </c>
      <c r="C644" s="72" t="str">
        <f t="shared" si="134"/>
        <v/>
      </c>
      <c r="D644" s="72" t="str">
        <f>IFERROR(IF(J643&lt;=0,"",IF(C644="Yes","",B644-COUNTIF($C$22:C644,"Yes"))),"")</f>
        <v/>
      </c>
      <c r="E644" s="73" t="str">
        <f t="shared" si="127"/>
        <v/>
      </c>
      <c r="F644" s="76" t="str">
        <f t="shared" si="135"/>
        <v/>
      </c>
      <c r="G644" s="76" t="str">
        <f t="shared" si="128"/>
        <v/>
      </c>
      <c r="H644" s="76" t="str">
        <f t="shared" si="136"/>
        <v/>
      </c>
      <c r="I644" s="76" t="str">
        <f t="shared" si="129"/>
        <v/>
      </c>
      <c r="J644" s="76" t="str">
        <f t="shared" si="137"/>
        <v/>
      </c>
      <c r="AG644" s="111" t="str">
        <f t="shared" si="138"/>
        <v/>
      </c>
      <c r="AH644" s="112" t="str">
        <f t="shared" si="130"/>
        <v/>
      </c>
      <c r="AI644" s="113" t="str">
        <f t="shared" si="131"/>
        <v/>
      </c>
      <c r="AJ644" s="113" t="str">
        <f t="shared" si="132"/>
        <v/>
      </c>
      <c r="AK644" s="113" t="str">
        <f t="shared" si="139"/>
        <v/>
      </c>
      <c r="AL644" s="113" t="str">
        <f t="shared" si="140"/>
        <v/>
      </c>
    </row>
    <row r="645" spans="2:38" ht="15.75" thickBot="1" x14ac:dyDescent="0.3">
      <c r="B645" s="72" t="str">
        <f t="shared" si="133"/>
        <v/>
      </c>
      <c r="C645" s="72" t="str">
        <f t="shared" si="134"/>
        <v/>
      </c>
      <c r="D645" s="72" t="str">
        <f>IFERROR(IF(J644&lt;=0,"",IF(C645="Yes","",B645-COUNTIF($C$22:C645,"Yes"))),"")</f>
        <v/>
      </c>
      <c r="E645" s="73" t="str">
        <f t="shared" si="127"/>
        <v/>
      </c>
      <c r="F645" s="76" t="str">
        <f t="shared" si="135"/>
        <v/>
      </c>
      <c r="G645" s="76" t="str">
        <f t="shared" si="128"/>
        <v/>
      </c>
      <c r="H645" s="76" t="str">
        <f t="shared" si="136"/>
        <v/>
      </c>
      <c r="I645" s="76" t="str">
        <f t="shared" si="129"/>
        <v/>
      </c>
      <c r="J645" s="76" t="str">
        <f t="shared" si="137"/>
        <v/>
      </c>
      <c r="AG645" s="111" t="str">
        <f t="shared" si="138"/>
        <v/>
      </c>
      <c r="AH645" s="112" t="str">
        <f t="shared" si="130"/>
        <v/>
      </c>
      <c r="AI645" s="113" t="str">
        <f t="shared" si="131"/>
        <v/>
      </c>
      <c r="AJ645" s="113" t="str">
        <f t="shared" si="132"/>
        <v/>
      </c>
      <c r="AK645" s="113" t="str">
        <f t="shared" si="139"/>
        <v/>
      </c>
      <c r="AL645" s="113" t="str">
        <f t="shared" si="140"/>
        <v/>
      </c>
    </row>
    <row r="646" spans="2:38" ht="15.75" thickBot="1" x14ac:dyDescent="0.3">
      <c r="B646" s="72" t="str">
        <f t="shared" si="133"/>
        <v/>
      </c>
      <c r="C646" s="72" t="str">
        <f t="shared" si="134"/>
        <v/>
      </c>
      <c r="D646" s="72" t="str">
        <f>IFERROR(IF(J645&lt;=0,"",IF(C646="Yes","",B646-COUNTIF($C$22:C646,"Yes"))),"")</f>
        <v/>
      </c>
      <c r="E646" s="73" t="str">
        <f t="shared" si="127"/>
        <v/>
      </c>
      <c r="F646" s="76" t="str">
        <f t="shared" si="135"/>
        <v/>
      </c>
      <c r="G646" s="76" t="str">
        <f t="shared" si="128"/>
        <v/>
      </c>
      <c r="H646" s="76" t="str">
        <f t="shared" si="136"/>
        <v/>
      </c>
      <c r="I646" s="76" t="str">
        <f t="shared" si="129"/>
        <v/>
      </c>
      <c r="J646" s="76" t="str">
        <f t="shared" si="137"/>
        <v/>
      </c>
      <c r="AG646" s="111" t="str">
        <f t="shared" si="138"/>
        <v/>
      </c>
      <c r="AH646" s="112" t="str">
        <f t="shared" si="130"/>
        <v/>
      </c>
      <c r="AI646" s="113" t="str">
        <f t="shared" si="131"/>
        <v/>
      </c>
      <c r="AJ646" s="113" t="str">
        <f t="shared" si="132"/>
        <v/>
      </c>
      <c r="AK646" s="113" t="str">
        <f t="shared" si="139"/>
        <v/>
      </c>
      <c r="AL646" s="113" t="str">
        <f t="shared" si="140"/>
        <v/>
      </c>
    </row>
    <row r="647" spans="2:38" ht="15.75" thickBot="1" x14ac:dyDescent="0.3">
      <c r="B647" s="72" t="str">
        <f t="shared" si="133"/>
        <v/>
      </c>
      <c r="C647" s="72" t="str">
        <f t="shared" si="134"/>
        <v/>
      </c>
      <c r="D647" s="72" t="str">
        <f>IFERROR(IF(J646&lt;=0,"",IF(C647="Yes","",B647-COUNTIF($C$22:C647,"Yes"))),"")</f>
        <v/>
      </c>
      <c r="E647" s="73" t="str">
        <f t="shared" si="127"/>
        <v/>
      </c>
      <c r="F647" s="76" t="str">
        <f t="shared" si="135"/>
        <v/>
      </c>
      <c r="G647" s="76" t="str">
        <f t="shared" si="128"/>
        <v/>
      </c>
      <c r="H647" s="76" t="str">
        <f t="shared" si="136"/>
        <v/>
      </c>
      <c r="I647" s="76" t="str">
        <f t="shared" si="129"/>
        <v/>
      </c>
      <c r="J647" s="76" t="str">
        <f t="shared" si="137"/>
        <v/>
      </c>
      <c r="AG647" s="111" t="str">
        <f t="shared" si="138"/>
        <v/>
      </c>
      <c r="AH647" s="112" t="str">
        <f t="shared" si="130"/>
        <v/>
      </c>
      <c r="AI647" s="113" t="str">
        <f t="shared" si="131"/>
        <v/>
      </c>
      <c r="AJ647" s="113" t="str">
        <f t="shared" si="132"/>
        <v/>
      </c>
      <c r="AK647" s="113" t="str">
        <f t="shared" si="139"/>
        <v/>
      </c>
      <c r="AL647" s="113" t="str">
        <f t="shared" si="140"/>
        <v/>
      </c>
    </row>
    <row r="648" spans="2:38" ht="15.75" thickBot="1" x14ac:dyDescent="0.3">
      <c r="B648" s="72" t="str">
        <f t="shared" si="133"/>
        <v/>
      </c>
      <c r="C648" s="72" t="str">
        <f t="shared" si="134"/>
        <v/>
      </c>
      <c r="D648" s="72" t="str">
        <f>IFERROR(IF(J647&lt;=0,"",IF(C648="Yes","",B648-COUNTIF($C$22:C648,"Yes"))),"")</f>
        <v/>
      </c>
      <c r="E648" s="73" t="str">
        <f t="shared" si="127"/>
        <v/>
      </c>
      <c r="F648" s="76" t="str">
        <f t="shared" si="135"/>
        <v/>
      </c>
      <c r="G648" s="76" t="str">
        <f t="shared" si="128"/>
        <v/>
      </c>
      <c r="H648" s="76" t="str">
        <f t="shared" si="136"/>
        <v/>
      </c>
      <c r="I648" s="76" t="str">
        <f t="shared" si="129"/>
        <v/>
      </c>
      <c r="J648" s="76" t="str">
        <f t="shared" si="137"/>
        <v/>
      </c>
      <c r="AG648" s="111" t="str">
        <f t="shared" si="138"/>
        <v/>
      </c>
      <c r="AH648" s="112" t="str">
        <f t="shared" si="130"/>
        <v/>
      </c>
      <c r="AI648" s="113" t="str">
        <f t="shared" si="131"/>
        <v/>
      </c>
      <c r="AJ648" s="113" t="str">
        <f t="shared" si="132"/>
        <v/>
      </c>
      <c r="AK648" s="113" t="str">
        <f t="shared" si="139"/>
        <v/>
      </c>
      <c r="AL648" s="113" t="str">
        <f t="shared" si="140"/>
        <v/>
      </c>
    </row>
    <row r="649" spans="2:38" ht="15.75" thickBot="1" x14ac:dyDescent="0.3">
      <c r="B649" s="72" t="str">
        <f t="shared" si="133"/>
        <v/>
      </c>
      <c r="C649" s="72" t="str">
        <f t="shared" si="134"/>
        <v/>
      </c>
      <c r="D649" s="72" t="str">
        <f>IFERROR(IF(J648&lt;=0,"",IF(C649="Yes","",B649-COUNTIF($C$22:C649,"Yes"))),"")</f>
        <v/>
      </c>
      <c r="E649" s="73" t="str">
        <f t="shared" si="127"/>
        <v/>
      </c>
      <c r="F649" s="76" t="str">
        <f t="shared" si="135"/>
        <v/>
      </c>
      <c r="G649" s="76" t="str">
        <f t="shared" si="128"/>
        <v/>
      </c>
      <c r="H649" s="76" t="str">
        <f t="shared" si="136"/>
        <v/>
      </c>
      <c r="I649" s="76" t="str">
        <f t="shared" si="129"/>
        <v/>
      </c>
      <c r="J649" s="76" t="str">
        <f t="shared" si="137"/>
        <v/>
      </c>
      <c r="AG649" s="111" t="str">
        <f t="shared" si="138"/>
        <v/>
      </c>
      <c r="AH649" s="112" t="str">
        <f t="shared" si="130"/>
        <v/>
      </c>
      <c r="AI649" s="113" t="str">
        <f t="shared" si="131"/>
        <v/>
      </c>
      <c r="AJ649" s="113" t="str">
        <f t="shared" si="132"/>
        <v/>
      </c>
      <c r="AK649" s="113" t="str">
        <f t="shared" si="139"/>
        <v/>
      </c>
      <c r="AL649" s="113" t="str">
        <f t="shared" si="140"/>
        <v/>
      </c>
    </row>
    <row r="650" spans="2:38" ht="15.75" thickBot="1" x14ac:dyDescent="0.3">
      <c r="B650" s="72" t="str">
        <f t="shared" si="133"/>
        <v/>
      </c>
      <c r="C650" s="72" t="str">
        <f t="shared" si="134"/>
        <v/>
      </c>
      <c r="D650" s="72" t="str">
        <f>IFERROR(IF(J649&lt;=0,"",IF(C650="Yes","",B650-COUNTIF($C$22:C650,"Yes"))),"")</f>
        <v/>
      </c>
      <c r="E650" s="73" t="str">
        <f t="shared" si="127"/>
        <v/>
      </c>
      <c r="F650" s="76" t="str">
        <f t="shared" si="135"/>
        <v/>
      </c>
      <c r="G650" s="76" t="str">
        <f t="shared" si="128"/>
        <v/>
      </c>
      <c r="H650" s="76" t="str">
        <f t="shared" si="136"/>
        <v/>
      </c>
      <c r="I650" s="76" t="str">
        <f t="shared" si="129"/>
        <v/>
      </c>
      <c r="J650" s="76" t="str">
        <f t="shared" si="137"/>
        <v/>
      </c>
      <c r="AG650" s="111" t="str">
        <f t="shared" si="138"/>
        <v/>
      </c>
      <c r="AH650" s="112" t="str">
        <f t="shared" si="130"/>
        <v/>
      </c>
      <c r="AI650" s="113" t="str">
        <f t="shared" si="131"/>
        <v/>
      </c>
      <c r="AJ650" s="113" t="str">
        <f t="shared" si="132"/>
        <v/>
      </c>
      <c r="AK650" s="113" t="str">
        <f t="shared" si="139"/>
        <v/>
      </c>
      <c r="AL650" s="113" t="str">
        <f t="shared" si="140"/>
        <v/>
      </c>
    </row>
    <row r="651" spans="2:38" ht="15.75" thickBot="1" x14ac:dyDescent="0.3">
      <c r="B651" s="72" t="str">
        <f t="shared" si="133"/>
        <v/>
      </c>
      <c r="C651" s="72" t="str">
        <f t="shared" si="134"/>
        <v/>
      </c>
      <c r="D651" s="72" t="str">
        <f>IFERROR(IF(J650&lt;=0,"",IF(C651="Yes","",B651-COUNTIF($C$22:C651,"Yes"))),"")</f>
        <v/>
      </c>
      <c r="E651" s="73" t="str">
        <f t="shared" si="127"/>
        <v/>
      </c>
      <c r="F651" s="76" t="str">
        <f t="shared" si="135"/>
        <v/>
      </c>
      <c r="G651" s="76" t="str">
        <f t="shared" si="128"/>
        <v/>
      </c>
      <c r="H651" s="76" t="str">
        <f t="shared" si="136"/>
        <v/>
      </c>
      <c r="I651" s="76" t="str">
        <f t="shared" si="129"/>
        <v/>
      </c>
      <c r="J651" s="76" t="str">
        <f t="shared" si="137"/>
        <v/>
      </c>
      <c r="AG651" s="111" t="str">
        <f t="shared" si="138"/>
        <v/>
      </c>
      <c r="AH651" s="112" t="str">
        <f t="shared" si="130"/>
        <v/>
      </c>
      <c r="AI651" s="113" t="str">
        <f t="shared" si="131"/>
        <v/>
      </c>
      <c r="AJ651" s="113" t="str">
        <f t="shared" si="132"/>
        <v/>
      </c>
      <c r="AK651" s="113" t="str">
        <f t="shared" si="139"/>
        <v/>
      </c>
      <c r="AL651" s="113" t="str">
        <f t="shared" si="140"/>
        <v/>
      </c>
    </row>
    <row r="652" spans="2:38" ht="15.75" thickBot="1" x14ac:dyDescent="0.3">
      <c r="B652" s="72" t="str">
        <f t="shared" si="133"/>
        <v/>
      </c>
      <c r="C652" s="72" t="str">
        <f t="shared" si="134"/>
        <v/>
      </c>
      <c r="D652" s="72" t="str">
        <f>IFERROR(IF(J651&lt;=0,"",IF(C652="Yes","",B652-COUNTIF($C$22:C652,"Yes"))),"")</f>
        <v/>
      </c>
      <c r="E652" s="73" t="str">
        <f t="shared" si="127"/>
        <v/>
      </c>
      <c r="F652" s="76" t="str">
        <f t="shared" si="135"/>
        <v/>
      </c>
      <c r="G652" s="76" t="str">
        <f t="shared" si="128"/>
        <v/>
      </c>
      <c r="H652" s="76" t="str">
        <f t="shared" si="136"/>
        <v/>
      </c>
      <c r="I652" s="76" t="str">
        <f t="shared" si="129"/>
        <v/>
      </c>
      <c r="J652" s="76" t="str">
        <f t="shared" si="137"/>
        <v/>
      </c>
      <c r="AG652" s="111" t="str">
        <f t="shared" si="138"/>
        <v/>
      </c>
      <c r="AH652" s="112" t="str">
        <f t="shared" si="130"/>
        <v/>
      </c>
      <c r="AI652" s="113" t="str">
        <f t="shared" si="131"/>
        <v/>
      </c>
      <c r="AJ652" s="113" t="str">
        <f t="shared" si="132"/>
        <v/>
      </c>
      <c r="AK652" s="113" t="str">
        <f t="shared" si="139"/>
        <v/>
      </c>
      <c r="AL652" s="113" t="str">
        <f t="shared" si="140"/>
        <v/>
      </c>
    </row>
    <row r="653" spans="2:38" ht="15.75" thickBot="1" x14ac:dyDescent="0.3">
      <c r="B653" s="72" t="str">
        <f t="shared" si="133"/>
        <v/>
      </c>
      <c r="C653" s="72" t="str">
        <f t="shared" si="134"/>
        <v/>
      </c>
      <c r="D653" s="72" t="str">
        <f>IFERROR(IF(J652&lt;=0,"",IF(C653="Yes","",B653-COUNTIF($C$22:C653,"Yes"))),"")</f>
        <v/>
      </c>
      <c r="E653" s="73" t="str">
        <f t="shared" si="127"/>
        <v/>
      </c>
      <c r="F653" s="76" t="str">
        <f t="shared" si="135"/>
        <v/>
      </c>
      <c r="G653" s="76" t="str">
        <f t="shared" si="128"/>
        <v/>
      </c>
      <c r="H653" s="76" t="str">
        <f t="shared" si="136"/>
        <v/>
      </c>
      <c r="I653" s="76" t="str">
        <f t="shared" si="129"/>
        <v/>
      </c>
      <c r="J653" s="76" t="str">
        <f t="shared" si="137"/>
        <v/>
      </c>
      <c r="AG653" s="111" t="str">
        <f t="shared" si="138"/>
        <v/>
      </c>
      <c r="AH653" s="112" t="str">
        <f t="shared" si="130"/>
        <v/>
      </c>
      <c r="AI653" s="113" t="str">
        <f t="shared" si="131"/>
        <v/>
      </c>
      <c r="AJ653" s="113" t="str">
        <f t="shared" si="132"/>
        <v/>
      </c>
      <c r="AK653" s="113" t="str">
        <f t="shared" si="139"/>
        <v/>
      </c>
      <c r="AL653" s="113" t="str">
        <f t="shared" si="140"/>
        <v/>
      </c>
    </row>
    <row r="654" spans="2:38" ht="15.75" thickBot="1" x14ac:dyDescent="0.3">
      <c r="B654" s="72" t="str">
        <f t="shared" si="133"/>
        <v/>
      </c>
      <c r="C654" s="72" t="str">
        <f t="shared" si="134"/>
        <v/>
      </c>
      <c r="D654" s="72" t="str">
        <f>IFERROR(IF(J653&lt;=0,"",IF(C654="Yes","",B654-COUNTIF($C$22:C654,"Yes"))),"")</f>
        <v/>
      </c>
      <c r="E654" s="73" t="str">
        <f t="shared" si="127"/>
        <v/>
      </c>
      <c r="F654" s="76" t="str">
        <f t="shared" si="135"/>
        <v/>
      </c>
      <c r="G654" s="76" t="str">
        <f t="shared" si="128"/>
        <v/>
      </c>
      <c r="H654" s="76" t="str">
        <f t="shared" si="136"/>
        <v/>
      </c>
      <c r="I654" s="76" t="str">
        <f t="shared" si="129"/>
        <v/>
      </c>
      <c r="J654" s="76" t="str">
        <f t="shared" si="137"/>
        <v/>
      </c>
      <c r="AG654" s="111" t="str">
        <f t="shared" si="138"/>
        <v/>
      </c>
      <c r="AH654" s="112" t="str">
        <f t="shared" si="130"/>
        <v/>
      </c>
      <c r="AI654" s="113" t="str">
        <f t="shared" si="131"/>
        <v/>
      </c>
      <c r="AJ654" s="113" t="str">
        <f t="shared" si="132"/>
        <v/>
      </c>
      <c r="AK654" s="113" t="str">
        <f t="shared" si="139"/>
        <v/>
      </c>
      <c r="AL654" s="113" t="str">
        <f t="shared" si="140"/>
        <v/>
      </c>
    </row>
    <row r="655" spans="2:38" ht="15.75" thickBot="1" x14ac:dyDescent="0.3">
      <c r="B655" s="72" t="str">
        <f t="shared" si="133"/>
        <v/>
      </c>
      <c r="C655" s="72" t="str">
        <f t="shared" si="134"/>
        <v/>
      </c>
      <c r="D655" s="72" t="str">
        <f>IFERROR(IF(J654&lt;=0,"",IF(C655="Yes","",B655-COUNTIF($C$22:C655,"Yes"))),"")</f>
        <v/>
      </c>
      <c r="E655" s="73" t="str">
        <f t="shared" si="127"/>
        <v/>
      </c>
      <c r="F655" s="76" t="str">
        <f t="shared" si="135"/>
        <v/>
      </c>
      <c r="G655" s="76" t="str">
        <f t="shared" si="128"/>
        <v/>
      </c>
      <c r="H655" s="76" t="str">
        <f t="shared" si="136"/>
        <v/>
      </c>
      <c r="I655" s="76" t="str">
        <f t="shared" si="129"/>
        <v/>
      </c>
      <c r="J655" s="76" t="str">
        <f t="shared" si="137"/>
        <v/>
      </c>
      <c r="AG655" s="111" t="str">
        <f t="shared" si="138"/>
        <v/>
      </c>
      <c r="AH655" s="112" t="str">
        <f t="shared" si="130"/>
        <v/>
      </c>
      <c r="AI655" s="113" t="str">
        <f t="shared" si="131"/>
        <v/>
      </c>
      <c r="AJ655" s="113" t="str">
        <f t="shared" si="132"/>
        <v/>
      </c>
      <c r="AK655" s="113" t="str">
        <f t="shared" si="139"/>
        <v/>
      </c>
      <c r="AL655" s="113" t="str">
        <f t="shared" si="140"/>
        <v/>
      </c>
    </row>
    <row r="656" spans="2:38" ht="15.75" thickBot="1" x14ac:dyDescent="0.3">
      <c r="B656" s="72" t="str">
        <f t="shared" si="133"/>
        <v/>
      </c>
      <c r="C656" s="72" t="str">
        <f t="shared" si="134"/>
        <v/>
      </c>
      <c r="D656" s="72" t="str">
        <f>IFERROR(IF(J655&lt;=0,"",IF(C656="Yes","",B656-COUNTIF($C$22:C656,"Yes"))),"")</f>
        <v/>
      </c>
      <c r="E656" s="73" t="str">
        <f t="shared" si="127"/>
        <v/>
      </c>
      <c r="F656" s="76" t="str">
        <f t="shared" si="135"/>
        <v/>
      </c>
      <c r="G656" s="76" t="str">
        <f t="shared" si="128"/>
        <v/>
      </c>
      <c r="H656" s="76" t="str">
        <f t="shared" si="136"/>
        <v/>
      </c>
      <c r="I656" s="76" t="str">
        <f t="shared" si="129"/>
        <v/>
      </c>
      <c r="J656" s="76" t="str">
        <f t="shared" si="137"/>
        <v/>
      </c>
      <c r="AG656" s="111" t="str">
        <f t="shared" si="138"/>
        <v/>
      </c>
      <c r="AH656" s="112" t="str">
        <f t="shared" si="130"/>
        <v/>
      </c>
      <c r="AI656" s="113" t="str">
        <f t="shared" si="131"/>
        <v/>
      </c>
      <c r="AJ656" s="113" t="str">
        <f t="shared" si="132"/>
        <v/>
      </c>
      <c r="AK656" s="113" t="str">
        <f t="shared" si="139"/>
        <v/>
      </c>
      <c r="AL656" s="113" t="str">
        <f t="shared" si="140"/>
        <v/>
      </c>
    </row>
    <row r="657" spans="2:38" ht="15.75" thickBot="1" x14ac:dyDescent="0.3">
      <c r="B657" s="72" t="str">
        <f t="shared" si="133"/>
        <v/>
      </c>
      <c r="C657" s="72" t="str">
        <f t="shared" si="134"/>
        <v/>
      </c>
      <c r="D657" s="72" t="str">
        <f>IFERROR(IF(J656&lt;=0,"",IF(C657="Yes","",B657-COUNTIF($C$22:C657,"Yes"))),"")</f>
        <v/>
      </c>
      <c r="E657" s="73" t="str">
        <f t="shared" si="127"/>
        <v/>
      </c>
      <c r="F657" s="76" t="str">
        <f t="shared" si="135"/>
        <v/>
      </c>
      <c r="G657" s="76" t="str">
        <f t="shared" si="128"/>
        <v/>
      </c>
      <c r="H657" s="76" t="str">
        <f t="shared" si="136"/>
        <v/>
      </c>
      <c r="I657" s="76" t="str">
        <f t="shared" si="129"/>
        <v/>
      </c>
      <c r="J657" s="76" t="str">
        <f t="shared" si="137"/>
        <v/>
      </c>
      <c r="AG657" s="111" t="str">
        <f t="shared" si="138"/>
        <v/>
      </c>
      <c r="AH657" s="112" t="str">
        <f t="shared" si="130"/>
        <v/>
      </c>
      <c r="AI657" s="113" t="str">
        <f t="shared" si="131"/>
        <v/>
      </c>
      <c r="AJ657" s="113" t="str">
        <f t="shared" si="132"/>
        <v/>
      </c>
      <c r="AK657" s="113" t="str">
        <f t="shared" si="139"/>
        <v/>
      </c>
      <c r="AL657" s="113" t="str">
        <f t="shared" si="140"/>
        <v/>
      </c>
    </row>
    <row r="658" spans="2:38" ht="15.75" thickBot="1" x14ac:dyDescent="0.3">
      <c r="B658" s="72" t="str">
        <f t="shared" si="133"/>
        <v/>
      </c>
      <c r="C658" s="72" t="str">
        <f t="shared" si="134"/>
        <v/>
      </c>
      <c r="D658" s="72" t="str">
        <f>IFERROR(IF(J657&lt;=0,"",IF(C658="Yes","",B658-COUNTIF($C$22:C658,"Yes"))),"")</f>
        <v/>
      </c>
      <c r="E658" s="73" t="str">
        <f t="shared" si="127"/>
        <v/>
      </c>
      <c r="F658" s="76" t="str">
        <f t="shared" si="135"/>
        <v/>
      </c>
      <c r="G658" s="76" t="str">
        <f t="shared" si="128"/>
        <v/>
      </c>
      <c r="H658" s="76" t="str">
        <f t="shared" si="136"/>
        <v/>
      </c>
      <c r="I658" s="76" t="str">
        <f t="shared" si="129"/>
        <v/>
      </c>
      <c r="J658" s="76" t="str">
        <f t="shared" si="137"/>
        <v/>
      </c>
      <c r="AG658" s="111" t="str">
        <f t="shared" si="138"/>
        <v/>
      </c>
      <c r="AH658" s="112" t="str">
        <f t="shared" si="130"/>
        <v/>
      </c>
      <c r="AI658" s="113" t="str">
        <f t="shared" si="131"/>
        <v/>
      </c>
      <c r="AJ658" s="113" t="str">
        <f t="shared" si="132"/>
        <v/>
      </c>
      <c r="AK658" s="113" t="str">
        <f t="shared" si="139"/>
        <v/>
      </c>
      <c r="AL658" s="113" t="str">
        <f t="shared" si="140"/>
        <v/>
      </c>
    </row>
    <row r="659" spans="2:38" ht="15.75" thickBot="1" x14ac:dyDescent="0.3">
      <c r="B659" s="72" t="str">
        <f t="shared" si="133"/>
        <v/>
      </c>
      <c r="C659" s="72" t="str">
        <f t="shared" si="134"/>
        <v/>
      </c>
      <c r="D659" s="72" t="str">
        <f>IFERROR(IF(J658&lt;=0,"",IF(C659="Yes","",B659-COUNTIF($C$22:C659,"Yes"))),"")</f>
        <v/>
      </c>
      <c r="E659" s="73" t="str">
        <f t="shared" si="127"/>
        <v/>
      </c>
      <c r="F659" s="76" t="str">
        <f t="shared" si="135"/>
        <v/>
      </c>
      <c r="G659" s="76" t="str">
        <f t="shared" si="128"/>
        <v/>
      </c>
      <c r="H659" s="76" t="str">
        <f t="shared" si="136"/>
        <v/>
      </c>
      <c r="I659" s="76" t="str">
        <f t="shared" si="129"/>
        <v/>
      </c>
      <c r="J659" s="76" t="str">
        <f t="shared" si="137"/>
        <v/>
      </c>
      <c r="AG659" s="111" t="str">
        <f t="shared" si="138"/>
        <v/>
      </c>
      <c r="AH659" s="112" t="str">
        <f t="shared" si="130"/>
        <v/>
      </c>
      <c r="AI659" s="113" t="str">
        <f t="shared" si="131"/>
        <v/>
      </c>
      <c r="AJ659" s="113" t="str">
        <f t="shared" si="132"/>
        <v/>
      </c>
      <c r="AK659" s="113" t="str">
        <f t="shared" si="139"/>
        <v/>
      </c>
      <c r="AL659" s="113" t="str">
        <f t="shared" si="140"/>
        <v/>
      </c>
    </row>
    <row r="660" spans="2:38" ht="15.75" thickBot="1" x14ac:dyDescent="0.3">
      <c r="B660" s="72" t="str">
        <f t="shared" si="133"/>
        <v/>
      </c>
      <c r="C660" s="72" t="str">
        <f t="shared" si="134"/>
        <v/>
      </c>
      <c r="D660" s="72" t="str">
        <f>IFERROR(IF(J659&lt;=0,"",IF(C660="Yes","",B660-COUNTIF($C$22:C660,"Yes"))),"")</f>
        <v/>
      </c>
      <c r="E660" s="73" t="str">
        <f t="shared" si="127"/>
        <v/>
      </c>
      <c r="F660" s="76" t="str">
        <f t="shared" si="135"/>
        <v/>
      </c>
      <c r="G660" s="76" t="str">
        <f t="shared" si="128"/>
        <v/>
      </c>
      <c r="H660" s="76" t="str">
        <f t="shared" si="136"/>
        <v/>
      </c>
      <c r="I660" s="76" t="str">
        <f t="shared" si="129"/>
        <v/>
      </c>
      <c r="J660" s="76" t="str">
        <f t="shared" si="137"/>
        <v/>
      </c>
      <c r="AG660" s="111" t="str">
        <f t="shared" si="138"/>
        <v/>
      </c>
      <c r="AH660" s="112" t="str">
        <f t="shared" si="130"/>
        <v/>
      </c>
      <c r="AI660" s="113" t="str">
        <f t="shared" si="131"/>
        <v/>
      </c>
      <c r="AJ660" s="113" t="str">
        <f t="shared" si="132"/>
        <v/>
      </c>
      <c r="AK660" s="113" t="str">
        <f t="shared" si="139"/>
        <v/>
      </c>
      <c r="AL660" s="113" t="str">
        <f t="shared" si="140"/>
        <v/>
      </c>
    </row>
    <row r="661" spans="2:38" ht="15.75" thickBot="1" x14ac:dyDescent="0.3">
      <c r="B661" s="72" t="str">
        <f t="shared" si="133"/>
        <v/>
      </c>
      <c r="C661" s="72" t="str">
        <f t="shared" si="134"/>
        <v/>
      </c>
      <c r="D661" s="72" t="str">
        <f>IFERROR(IF(J660&lt;=0,"",IF(C661="Yes","",B661-COUNTIF($C$22:C661,"Yes"))),"")</f>
        <v/>
      </c>
      <c r="E661" s="73" t="str">
        <f t="shared" si="127"/>
        <v/>
      </c>
      <c r="F661" s="76" t="str">
        <f t="shared" si="135"/>
        <v/>
      </c>
      <c r="G661" s="76" t="str">
        <f t="shared" si="128"/>
        <v/>
      </c>
      <c r="H661" s="76" t="str">
        <f t="shared" si="136"/>
        <v/>
      </c>
      <c r="I661" s="76" t="str">
        <f t="shared" si="129"/>
        <v/>
      </c>
      <c r="J661" s="76" t="str">
        <f t="shared" si="137"/>
        <v/>
      </c>
      <c r="AG661" s="111" t="str">
        <f t="shared" si="138"/>
        <v/>
      </c>
      <c r="AH661" s="112" t="str">
        <f t="shared" si="130"/>
        <v/>
      </c>
      <c r="AI661" s="113" t="str">
        <f t="shared" si="131"/>
        <v/>
      </c>
      <c r="AJ661" s="113" t="str">
        <f t="shared" si="132"/>
        <v/>
      </c>
      <c r="AK661" s="113" t="str">
        <f t="shared" si="139"/>
        <v/>
      </c>
      <c r="AL661" s="113" t="str">
        <f t="shared" si="140"/>
        <v/>
      </c>
    </row>
    <row r="662" spans="2:38" ht="15.75" thickBot="1" x14ac:dyDescent="0.3">
      <c r="B662" s="72" t="str">
        <f t="shared" si="133"/>
        <v/>
      </c>
      <c r="C662" s="72" t="str">
        <f t="shared" si="134"/>
        <v/>
      </c>
      <c r="D662" s="72" t="str">
        <f>IFERROR(IF(J661&lt;=0,"",IF(C662="Yes","",B662-COUNTIF($C$22:C662,"Yes"))),"")</f>
        <v/>
      </c>
      <c r="E662" s="73" t="str">
        <f t="shared" ref="E662:E725" si="141">IF($E$9="End of the Period",IF(B662="","",IF(payment_frequency="Bi-weekly",first_payment_date+B662*VLOOKUP(payment_frequency,periodic_table,2,0),IF(payment_frequency="Weekly",first_payment_date+B662*VLOOKUP(payment_frequency,periodic_table,2,0),IF(payment_frequency="Semi-monthly",first_payment_date+B662*VLOOKUP(payment_frequency,periodic_table,2,0),EDATE(first_payment_date,B662*VLOOKUP(payment_frequency,periodic_table,2,0)))))),IF(B662="","",IF(payment_frequency="Bi-weekly",first_payment_date+(B662-1)*VLOOKUP(payment_frequency,periodic_table,2,0),IF(payment_frequency="Weekly",first_payment_date+(B662-1)*VLOOKUP(payment_frequency,periodic_table,2,0),IF(payment_frequency="Semi-monthly",first_payment_date+(B662-1)*VLOOKUP(payment_frequency,periodic_table,2,0),EDATE(first_payment_date,(B662-1)*VLOOKUP(payment_frequency,periodic_table,2,0)))))))</f>
        <v/>
      </c>
      <c r="F662" s="76" t="str">
        <f t="shared" si="135"/>
        <v/>
      </c>
      <c r="G662" s="76" t="str">
        <f t="shared" ref="G662:G725" si="142">IF(AND(Payment_Type=1,B662=1),0,IF(B662="","",IF(C662="Yes",0,J661*Compound_Rate)))</f>
        <v/>
      </c>
      <c r="H662" s="76" t="str">
        <f t="shared" si="136"/>
        <v/>
      </c>
      <c r="I662" s="76" t="str">
        <f t="shared" ref="I662:I725" si="143">IF(B662="","",IF(C662="Yes",J661*Compound_Rate,0))</f>
        <v/>
      </c>
      <c r="J662" s="76" t="str">
        <f t="shared" si="137"/>
        <v/>
      </c>
      <c r="AG662" s="111" t="str">
        <f t="shared" si="138"/>
        <v/>
      </c>
      <c r="AH662" s="112" t="str">
        <f t="shared" ref="AH662:AH725" si="144">IF($E$9="End of the Period",IF(AG662="","",IF(payment_frequency="Bi-weekly",first_payment_date+AG662*VLOOKUP(payment_frequency,periodic_table,2,0),IF(payment_frequency="Weekly",first_payment_date+AG662*VLOOKUP(payment_frequency,periodic_table,2,0),IF(payment_frequency="Semi-monthly",first_payment_date+AG662*VLOOKUP(payment_frequency,periodic_table,2,0),EDATE(first_payment_date,AG662*VLOOKUP(payment_frequency,periodic_table,2,0)))))),IF(AG662="","",IF(payment_frequency="Bi-weekly",first_payment_date+(AG662-1)*VLOOKUP(payment_frequency,periodic_table,2,0),IF(payment_frequency="Weekly",first_payment_date+(AG662-1)*VLOOKUP(payment_frequency,periodic_table,2,0),IF(payment_frequency="Semi-monthly",first_payment_date+(AG662-1)*VLOOKUP(payment_frequency,periodic_table,2,0),EDATE(first_payment_date,(AG662-1)*VLOOKUP(payment_frequency,periodic_table,2,0)))))))</f>
        <v/>
      </c>
      <c r="AI662" s="113" t="str">
        <f t="shared" ref="AI662:AI725" si="145">IF(AG662="","",IF(AL661&lt;payment,AL661*(1+Compound_Rate),payment))</f>
        <v/>
      </c>
      <c r="AJ662" s="113" t="str">
        <f t="shared" ref="AJ662:AJ725" si="146">IF(AND(Payment_Type=1,AG662=1),0,IF(AG662="","",AL661*Compound_Rate))</f>
        <v/>
      </c>
      <c r="AK662" s="113" t="str">
        <f t="shared" si="139"/>
        <v/>
      </c>
      <c r="AL662" s="113" t="str">
        <f t="shared" si="140"/>
        <v/>
      </c>
    </row>
    <row r="663" spans="2:38" ht="15.75" thickBot="1" x14ac:dyDescent="0.3">
      <c r="B663" s="72" t="str">
        <f t="shared" ref="B663:B726" si="147">IFERROR(IF(TRUNC(J662)&lt;=0,"",B662+1),"")</f>
        <v/>
      </c>
      <c r="C663" s="72" t="str">
        <f t="shared" ref="C663:C726" si="148">IF(B663="","",IF(AND(B663&lt;=$E$13,B663&gt;=$E$12),"Yes","No"))</f>
        <v/>
      </c>
      <c r="D663" s="72" t="str">
        <f>IFERROR(IF(J662&lt;=0,"",IF(C663="Yes","",B663-COUNTIF($C$22:C663,"Yes"))),"")</f>
        <v/>
      </c>
      <c r="E663" s="73" t="str">
        <f t="shared" si="141"/>
        <v/>
      </c>
      <c r="F663" s="76" t="str">
        <f t="shared" ref="F663:F726" si="149">IF(B663="","",IF(C663="Yes",0,IF(J662&lt;payment,J662*(1+Compound_Rate),-PMT($J$5,nper-B663+1+$E$14,J662))))</f>
        <v/>
      </c>
      <c r="G663" s="76" t="str">
        <f t="shared" si="142"/>
        <v/>
      </c>
      <c r="H663" s="76" t="str">
        <f t="shared" ref="H663:H726" si="150">IF(B663="","",F663-G663)</f>
        <v/>
      </c>
      <c r="I663" s="76" t="str">
        <f t="shared" si="143"/>
        <v/>
      </c>
      <c r="J663" s="76" t="str">
        <f t="shared" ref="J663:J726" si="151">IFERROR(IF(B663="","",J662-H663+I663),"")</f>
        <v/>
      </c>
      <c r="AG663" s="111" t="str">
        <f t="shared" ref="AG663:AG726" si="152">IFERROR(IF(AL662&lt;=0,"",AG662+1),"")</f>
        <v/>
      </c>
      <c r="AH663" s="112" t="str">
        <f t="shared" si="144"/>
        <v/>
      </c>
      <c r="AI663" s="113" t="str">
        <f t="shared" si="145"/>
        <v/>
      </c>
      <c r="AJ663" s="113" t="str">
        <f t="shared" si="146"/>
        <v/>
      </c>
      <c r="AK663" s="113" t="str">
        <f t="shared" ref="AK663:AK726" si="153">IF(AG663="","",AI663-AJ663)</f>
        <v/>
      </c>
      <c r="AL663" s="113" t="str">
        <f t="shared" ref="AL663:AL726" si="154">IFERROR(IF(AK663&lt;=0,"",AL662-AK663),"")</f>
        <v/>
      </c>
    </row>
    <row r="664" spans="2:38" ht="15.75" thickBot="1" x14ac:dyDescent="0.3">
      <c r="B664" s="72" t="str">
        <f t="shared" si="147"/>
        <v/>
      </c>
      <c r="C664" s="72" t="str">
        <f t="shared" si="148"/>
        <v/>
      </c>
      <c r="D664" s="72" t="str">
        <f>IFERROR(IF(J663&lt;=0,"",IF(C664="Yes","",B664-COUNTIF($C$22:C664,"Yes"))),"")</f>
        <v/>
      </c>
      <c r="E664" s="73" t="str">
        <f t="shared" si="141"/>
        <v/>
      </c>
      <c r="F664" s="76" t="str">
        <f t="shared" si="149"/>
        <v/>
      </c>
      <c r="G664" s="76" t="str">
        <f t="shared" si="142"/>
        <v/>
      </c>
      <c r="H664" s="76" t="str">
        <f t="shared" si="150"/>
        <v/>
      </c>
      <c r="I664" s="76" t="str">
        <f t="shared" si="143"/>
        <v/>
      </c>
      <c r="J664" s="76" t="str">
        <f t="shared" si="151"/>
        <v/>
      </c>
      <c r="AG664" s="111" t="str">
        <f t="shared" si="152"/>
        <v/>
      </c>
      <c r="AH664" s="112" t="str">
        <f t="shared" si="144"/>
        <v/>
      </c>
      <c r="AI664" s="113" t="str">
        <f t="shared" si="145"/>
        <v/>
      </c>
      <c r="AJ664" s="113" t="str">
        <f t="shared" si="146"/>
        <v/>
      </c>
      <c r="AK664" s="113" t="str">
        <f t="shared" si="153"/>
        <v/>
      </c>
      <c r="AL664" s="113" t="str">
        <f t="shared" si="154"/>
        <v/>
      </c>
    </row>
    <row r="665" spans="2:38" ht="15.75" thickBot="1" x14ac:dyDescent="0.3">
      <c r="B665" s="72" t="str">
        <f t="shared" si="147"/>
        <v/>
      </c>
      <c r="C665" s="72" t="str">
        <f t="shared" si="148"/>
        <v/>
      </c>
      <c r="D665" s="72" t="str">
        <f>IFERROR(IF(J664&lt;=0,"",IF(C665="Yes","",B665-COUNTIF($C$22:C665,"Yes"))),"")</f>
        <v/>
      </c>
      <c r="E665" s="73" t="str">
        <f t="shared" si="141"/>
        <v/>
      </c>
      <c r="F665" s="76" t="str">
        <f t="shared" si="149"/>
        <v/>
      </c>
      <c r="G665" s="76" t="str">
        <f t="shared" si="142"/>
        <v/>
      </c>
      <c r="H665" s="76" t="str">
        <f t="shared" si="150"/>
        <v/>
      </c>
      <c r="I665" s="76" t="str">
        <f t="shared" si="143"/>
        <v/>
      </c>
      <c r="J665" s="76" t="str">
        <f t="shared" si="151"/>
        <v/>
      </c>
      <c r="AG665" s="111" t="str">
        <f t="shared" si="152"/>
        <v/>
      </c>
      <c r="AH665" s="112" t="str">
        <f t="shared" si="144"/>
        <v/>
      </c>
      <c r="AI665" s="113" t="str">
        <f t="shared" si="145"/>
        <v/>
      </c>
      <c r="AJ665" s="113" t="str">
        <f t="shared" si="146"/>
        <v/>
      </c>
      <c r="AK665" s="113" t="str">
        <f t="shared" si="153"/>
        <v/>
      </c>
      <c r="AL665" s="113" t="str">
        <f t="shared" si="154"/>
        <v/>
      </c>
    </row>
    <row r="666" spans="2:38" ht="15.75" thickBot="1" x14ac:dyDescent="0.3">
      <c r="B666" s="72" t="str">
        <f t="shared" si="147"/>
        <v/>
      </c>
      <c r="C666" s="72" t="str">
        <f t="shared" si="148"/>
        <v/>
      </c>
      <c r="D666" s="72" t="str">
        <f>IFERROR(IF(J665&lt;=0,"",IF(C666="Yes","",B666-COUNTIF($C$22:C666,"Yes"))),"")</f>
        <v/>
      </c>
      <c r="E666" s="73" t="str">
        <f t="shared" si="141"/>
        <v/>
      </c>
      <c r="F666" s="76" t="str">
        <f t="shared" si="149"/>
        <v/>
      </c>
      <c r="G666" s="76" t="str">
        <f t="shared" si="142"/>
        <v/>
      </c>
      <c r="H666" s="76" t="str">
        <f t="shared" si="150"/>
        <v/>
      </c>
      <c r="I666" s="76" t="str">
        <f t="shared" si="143"/>
        <v/>
      </c>
      <c r="J666" s="76" t="str">
        <f t="shared" si="151"/>
        <v/>
      </c>
      <c r="AG666" s="111" t="str">
        <f t="shared" si="152"/>
        <v/>
      </c>
      <c r="AH666" s="112" t="str">
        <f t="shared" si="144"/>
        <v/>
      </c>
      <c r="AI666" s="113" t="str">
        <f t="shared" si="145"/>
        <v/>
      </c>
      <c r="AJ666" s="113" t="str">
        <f t="shared" si="146"/>
        <v/>
      </c>
      <c r="AK666" s="113" t="str">
        <f t="shared" si="153"/>
        <v/>
      </c>
      <c r="AL666" s="113" t="str">
        <f t="shared" si="154"/>
        <v/>
      </c>
    </row>
    <row r="667" spans="2:38" ht="15.75" thickBot="1" x14ac:dyDescent="0.3">
      <c r="B667" s="72" t="str">
        <f t="shared" si="147"/>
        <v/>
      </c>
      <c r="C667" s="72" t="str">
        <f t="shared" si="148"/>
        <v/>
      </c>
      <c r="D667" s="72" t="str">
        <f>IFERROR(IF(J666&lt;=0,"",IF(C667="Yes","",B667-COUNTIF($C$22:C667,"Yes"))),"")</f>
        <v/>
      </c>
      <c r="E667" s="73" t="str">
        <f t="shared" si="141"/>
        <v/>
      </c>
      <c r="F667" s="76" t="str">
        <f t="shared" si="149"/>
        <v/>
      </c>
      <c r="G667" s="76" t="str">
        <f t="shared" si="142"/>
        <v/>
      </c>
      <c r="H667" s="76" t="str">
        <f t="shared" si="150"/>
        <v/>
      </c>
      <c r="I667" s="76" t="str">
        <f t="shared" si="143"/>
        <v/>
      </c>
      <c r="J667" s="76" t="str">
        <f t="shared" si="151"/>
        <v/>
      </c>
      <c r="AG667" s="111" t="str">
        <f t="shared" si="152"/>
        <v/>
      </c>
      <c r="AH667" s="112" t="str">
        <f t="shared" si="144"/>
        <v/>
      </c>
      <c r="AI667" s="113" t="str">
        <f t="shared" si="145"/>
        <v/>
      </c>
      <c r="AJ667" s="113" t="str">
        <f t="shared" si="146"/>
        <v/>
      </c>
      <c r="AK667" s="113" t="str">
        <f t="shared" si="153"/>
        <v/>
      </c>
      <c r="AL667" s="113" t="str">
        <f t="shared" si="154"/>
        <v/>
      </c>
    </row>
    <row r="668" spans="2:38" ht="15.75" thickBot="1" x14ac:dyDescent="0.3">
      <c r="B668" s="72" t="str">
        <f t="shared" si="147"/>
        <v/>
      </c>
      <c r="C668" s="72" t="str">
        <f t="shared" si="148"/>
        <v/>
      </c>
      <c r="D668" s="72" t="str">
        <f>IFERROR(IF(J667&lt;=0,"",IF(C668="Yes","",B668-COUNTIF($C$22:C668,"Yes"))),"")</f>
        <v/>
      </c>
      <c r="E668" s="73" t="str">
        <f t="shared" si="141"/>
        <v/>
      </c>
      <c r="F668" s="76" t="str">
        <f t="shared" si="149"/>
        <v/>
      </c>
      <c r="G668" s="76" t="str">
        <f t="shared" si="142"/>
        <v/>
      </c>
      <c r="H668" s="76" t="str">
        <f t="shared" si="150"/>
        <v/>
      </c>
      <c r="I668" s="76" t="str">
        <f t="shared" si="143"/>
        <v/>
      </c>
      <c r="J668" s="76" t="str">
        <f t="shared" si="151"/>
        <v/>
      </c>
      <c r="AG668" s="111" t="str">
        <f t="shared" si="152"/>
        <v/>
      </c>
      <c r="AH668" s="112" t="str">
        <f t="shared" si="144"/>
        <v/>
      </c>
      <c r="AI668" s="113" t="str">
        <f t="shared" si="145"/>
        <v/>
      </c>
      <c r="AJ668" s="113" t="str">
        <f t="shared" si="146"/>
        <v/>
      </c>
      <c r="AK668" s="113" t="str">
        <f t="shared" si="153"/>
        <v/>
      </c>
      <c r="AL668" s="113" t="str">
        <f t="shared" si="154"/>
        <v/>
      </c>
    </row>
    <row r="669" spans="2:38" ht="15.75" thickBot="1" x14ac:dyDescent="0.3">
      <c r="B669" s="72" t="str">
        <f t="shared" si="147"/>
        <v/>
      </c>
      <c r="C669" s="72" t="str">
        <f t="shared" si="148"/>
        <v/>
      </c>
      <c r="D669" s="72" t="str">
        <f>IFERROR(IF(J668&lt;=0,"",IF(C669="Yes","",B669-COUNTIF($C$22:C669,"Yes"))),"")</f>
        <v/>
      </c>
      <c r="E669" s="73" t="str">
        <f t="shared" si="141"/>
        <v/>
      </c>
      <c r="F669" s="76" t="str">
        <f t="shared" si="149"/>
        <v/>
      </c>
      <c r="G669" s="76" t="str">
        <f t="shared" si="142"/>
        <v/>
      </c>
      <c r="H669" s="76" t="str">
        <f t="shared" si="150"/>
        <v/>
      </c>
      <c r="I669" s="76" t="str">
        <f t="shared" si="143"/>
        <v/>
      </c>
      <c r="J669" s="76" t="str">
        <f t="shared" si="151"/>
        <v/>
      </c>
      <c r="AG669" s="111" t="str">
        <f t="shared" si="152"/>
        <v/>
      </c>
      <c r="AH669" s="112" t="str">
        <f t="shared" si="144"/>
        <v/>
      </c>
      <c r="AI669" s="113" t="str">
        <f t="shared" si="145"/>
        <v/>
      </c>
      <c r="AJ669" s="113" t="str">
        <f t="shared" si="146"/>
        <v/>
      </c>
      <c r="AK669" s="113" t="str">
        <f t="shared" si="153"/>
        <v/>
      </c>
      <c r="AL669" s="113" t="str">
        <f t="shared" si="154"/>
        <v/>
      </c>
    </row>
    <row r="670" spans="2:38" ht="15.75" thickBot="1" x14ac:dyDescent="0.3">
      <c r="B670" s="72" t="str">
        <f t="shared" si="147"/>
        <v/>
      </c>
      <c r="C670" s="72" t="str">
        <f t="shared" si="148"/>
        <v/>
      </c>
      <c r="D670" s="72" t="str">
        <f>IFERROR(IF(J669&lt;=0,"",IF(C670="Yes","",B670-COUNTIF($C$22:C670,"Yes"))),"")</f>
        <v/>
      </c>
      <c r="E670" s="73" t="str">
        <f t="shared" si="141"/>
        <v/>
      </c>
      <c r="F670" s="76" t="str">
        <f t="shared" si="149"/>
        <v/>
      </c>
      <c r="G670" s="76" t="str">
        <f t="shared" si="142"/>
        <v/>
      </c>
      <c r="H670" s="76" t="str">
        <f t="shared" si="150"/>
        <v/>
      </c>
      <c r="I670" s="76" t="str">
        <f t="shared" si="143"/>
        <v/>
      </c>
      <c r="J670" s="76" t="str">
        <f t="shared" si="151"/>
        <v/>
      </c>
      <c r="AG670" s="111" t="str">
        <f t="shared" si="152"/>
        <v/>
      </c>
      <c r="AH670" s="112" t="str">
        <f t="shared" si="144"/>
        <v/>
      </c>
      <c r="AI670" s="113" t="str">
        <f t="shared" si="145"/>
        <v/>
      </c>
      <c r="AJ670" s="113" t="str">
        <f t="shared" si="146"/>
        <v/>
      </c>
      <c r="AK670" s="113" t="str">
        <f t="shared" si="153"/>
        <v/>
      </c>
      <c r="AL670" s="113" t="str">
        <f t="shared" si="154"/>
        <v/>
      </c>
    </row>
    <row r="671" spans="2:38" ht="15.75" thickBot="1" x14ac:dyDescent="0.3">
      <c r="B671" s="72" t="str">
        <f t="shared" si="147"/>
        <v/>
      </c>
      <c r="C671" s="72" t="str">
        <f t="shared" si="148"/>
        <v/>
      </c>
      <c r="D671" s="72" t="str">
        <f>IFERROR(IF(J670&lt;=0,"",IF(C671="Yes","",B671-COUNTIF($C$22:C671,"Yes"))),"")</f>
        <v/>
      </c>
      <c r="E671" s="73" t="str">
        <f t="shared" si="141"/>
        <v/>
      </c>
      <c r="F671" s="76" t="str">
        <f t="shared" si="149"/>
        <v/>
      </c>
      <c r="G671" s="76" t="str">
        <f t="shared" si="142"/>
        <v/>
      </c>
      <c r="H671" s="76" t="str">
        <f t="shared" si="150"/>
        <v/>
      </c>
      <c r="I671" s="76" t="str">
        <f t="shared" si="143"/>
        <v/>
      </c>
      <c r="J671" s="76" t="str">
        <f t="shared" si="151"/>
        <v/>
      </c>
      <c r="AG671" s="111" t="str">
        <f t="shared" si="152"/>
        <v/>
      </c>
      <c r="AH671" s="112" t="str">
        <f t="shared" si="144"/>
        <v/>
      </c>
      <c r="AI671" s="113" t="str">
        <f t="shared" si="145"/>
        <v/>
      </c>
      <c r="AJ671" s="113" t="str">
        <f t="shared" si="146"/>
        <v/>
      </c>
      <c r="AK671" s="113" t="str">
        <f t="shared" si="153"/>
        <v/>
      </c>
      <c r="AL671" s="113" t="str">
        <f t="shared" si="154"/>
        <v/>
      </c>
    </row>
    <row r="672" spans="2:38" ht="15.75" thickBot="1" x14ac:dyDescent="0.3">
      <c r="B672" s="72" t="str">
        <f t="shared" si="147"/>
        <v/>
      </c>
      <c r="C672" s="72" t="str">
        <f t="shared" si="148"/>
        <v/>
      </c>
      <c r="D672" s="72" t="str">
        <f>IFERROR(IF(J671&lt;=0,"",IF(C672="Yes","",B672-COUNTIF($C$22:C672,"Yes"))),"")</f>
        <v/>
      </c>
      <c r="E672" s="73" t="str">
        <f t="shared" si="141"/>
        <v/>
      </c>
      <c r="F672" s="76" t="str">
        <f t="shared" si="149"/>
        <v/>
      </c>
      <c r="G672" s="76" t="str">
        <f t="shared" si="142"/>
        <v/>
      </c>
      <c r="H672" s="76" t="str">
        <f t="shared" si="150"/>
        <v/>
      </c>
      <c r="I672" s="76" t="str">
        <f t="shared" si="143"/>
        <v/>
      </c>
      <c r="J672" s="76" t="str">
        <f t="shared" si="151"/>
        <v/>
      </c>
      <c r="AG672" s="111" t="str">
        <f t="shared" si="152"/>
        <v/>
      </c>
      <c r="AH672" s="112" t="str">
        <f t="shared" si="144"/>
        <v/>
      </c>
      <c r="AI672" s="113" t="str">
        <f t="shared" si="145"/>
        <v/>
      </c>
      <c r="AJ672" s="113" t="str">
        <f t="shared" si="146"/>
        <v/>
      </c>
      <c r="AK672" s="113" t="str">
        <f t="shared" si="153"/>
        <v/>
      </c>
      <c r="AL672" s="113" t="str">
        <f t="shared" si="154"/>
        <v/>
      </c>
    </row>
    <row r="673" spans="2:38" ht="15.75" thickBot="1" x14ac:dyDescent="0.3">
      <c r="B673" s="72" t="str">
        <f t="shared" si="147"/>
        <v/>
      </c>
      <c r="C673" s="72" t="str">
        <f t="shared" si="148"/>
        <v/>
      </c>
      <c r="D673" s="72" t="str">
        <f>IFERROR(IF(J672&lt;=0,"",IF(C673="Yes","",B673-COUNTIF($C$22:C673,"Yes"))),"")</f>
        <v/>
      </c>
      <c r="E673" s="73" t="str">
        <f t="shared" si="141"/>
        <v/>
      </c>
      <c r="F673" s="76" t="str">
        <f t="shared" si="149"/>
        <v/>
      </c>
      <c r="G673" s="76" t="str">
        <f t="shared" si="142"/>
        <v/>
      </c>
      <c r="H673" s="76" t="str">
        <f t="shared" si="150"/>
        <v/>
      </c>
      <c r="I673" s="76" t="str">
        <f t="shared" si="143"/>
        <v/>
      </c>
      <c r="J673" s="76" t="str">
        <f t="shared" si="151"/>
        <v/>
      </c>
      <c r="AG673" s="111" t="str">
        <f t="shared" si="152"/>
        <v/>
      </c>
      <c r="AH673" s="112" t="str">
        <f t="shared" si="144"/>
        <v/>
      </c>
      <c r="AI673" s="113" t="str">
        <f t="shared" si="145"/>
        <v/>
      </c>
      <c r="AJ673" s="113" t="str">
        <f t="shared" si="146"/>
        <v/>
      </c>
      <c r="AK673" s="113" t="str">
        <f t="shared" si="153"/>
        <v/>
      </c>
      <c r="AL673" s="113" t="str">
        <f t="shared" si="154"/>
        <v/>
      </c>
    </row>
    <row r="674" spans="2:38" ht="15.75" thickBot="1" x14ac:dyDescent="0.3">
      <c r="B674" s="72" t="str">
        <f t="shared" si="147"/>
        <v/>
      </c>
      <c r="C674" s="72" t="str">
        <f t="shared" si="148"/>
        <v/>
      </c>
      <c r="D674" s="72" t="str">
        <f>IFERROR(IF(J673&lt;=0,"",IF(C674="Yes","",B674-COUNTIF($C$22:C674,"Yes"))),"")</f>
        <v/>
      </c>
      <c r="E674" s="73" t="str">
        <f t="shared" si="141"/>
        <v/>
      </c>
      <c r="F674" s="76" t="str">
        <f t="shared" si="149"/>
        <v/>
      </c>
      <c r="G674" s="76" t="str">
        <f t="shared" si="142"/>
        <v/>
      </c>
      <c r="H674" s="76" t="str">
        <f t="shared" si="150"/>
        <v/>
      </c>
      <c r="I674" s="76" t="str">
        <f t="shared" si="143"/>
        <v/>
      </c>
      <c r="J674" s="76" t="str">
        <f t="shared" si="151"/>
        <v/>
      </c>
      <c r="AG674" s="111" t="str">
        <f t="shared" si="152"/>
        <v/>
      </c>
      <c r="AH674" s="112" t="str">
        <f t="shared" si="144"/>
        <v/>
      </c>
      <c r="AI674" s="113" t="str">
        <f t="shared" si="145"/>
        <v/>
      </c>
      <c r="AJ674" s="113" t="str">
        <f t="shared" si="146"/>
        <v/>
      </c>
      <c r="AK674" s="113" t="str">
        <f t="shared" si="153"/>
        <v/>
      </c>
      <c r="AL674" s="113" t="str">
        <f t="shared" si="154"/>
        <v/>
      </c>
    </row>
    <row r="675" spans="2:38" ht="15.75" thickBot="1" x14ac:dyDescent="0.3">
      <c r="B675" s="72" t="str">
        <f t="shared" si="147"/>
        <v/>
      </c>
      <c r="C675" s="72" t="str">
        <f t="shared" si="148"/>
        <v/>
      </c>
      <c r="D675" s="72" t="str">
        <f>IFERROR(IF(J674&lt;=0,"",IF(C675="Yes","",B675-COUNTIF($C$22:C675,"Yes"))),"")</f>
        <v/>
      </c>
      <c r="E675" s="73" t="str">
        <f t="shared" si="141"/>
        <v/>
      </c>
      <c r="F675" s="76" t="str">
        <f t="shared" si="149"/>
        <v/>
      </c>
      <c r="G675" s="76" t="str">
        <f t="shared" si="142"/>
        <v/>
      </c>
      <c r="H675" s="76" t="str">
        <f t="shared" si="150"/>
        <v/>
      </c>
      <c r="I675" s="76" t="str">
        <f t="shared" si="143"/>
        <v/>
      </c>
      <c r="J675" s="76" t="str">
        <f t="shared" si="151"/>
        <v/>
      </c>
      <c r="AG675" s="111" t="str">
        <f t="shared" si="152"/>
        <v/>
      </c>
      <c r="AH675" s="112" t="str">
        <f t="shared" si="144"/>
        <v/>
      </c>
      <c r="AI675" s="113" t="str">
        <f t="shared" si="145"/>
        <v/>
      </c>
      <c r="AJ675" s="113" t="str">
        <f t="shared" si="146"/>
        <v/>
      </c>
      <c r="AK675" s="113" t="str">
        <f t="shared" si="153"/>
        <v/>
      </c>
      <c r="AL675" s="113" t="str">
        <f t="shared" si="154"/>
        <v/>
      </c>
    </row>
    <row r="676" spans="2:38" ht="15.75" thickBot="1" x14ac:dyDescent="0.3">
      <c r="B676" s="72" t="str">
        <f t="shared" si="147"/>
        <v/>
      </c>
      <c r="C676" s="72" t="str">
        <f t="shared" si="148"/>
        <v/>
      </c>
      <c r="D676" s="72" t="str">
        <f>IFERROR(IF(J675&lt;=0,"",IF(C676="Yes","",B676-COUNTIF($C$22:C676,"Yes"))),"")</f>
        <v/>
      </c>
      <c r="E676" s="73" t="str">
        <f t="shared" si="141"/>
        <v/>
      </c>
      <c r="F676" s="76" t="str">
        <f t="shared" si="149"/>
        <v/>
      </c>
      <c r="G676" s="76" t="str">
        <f t="shared" si="142"/>
        <v/>
      </c>
      <c r="H676" s="76" t="str">
        <f t="shared" si="150"/>
        <v/>
      </c>
      <c r="I676" s="76" t="str">
        <f t="shared" si="143"/>
        <v/>
      </c>
      <c r="J676" s="76" t="str">
        <f t="shared" si="151"/>
        <v/>
      </c>
      <c r="AG676" s="111" t="str">
        <f t="shared" si="152"/>
        <v/>
      </c>
      <c r="AH676" s="112" t="str">
        <f t="shared" si="144"/>
        <v/>
      </c>
      <c r="AI676" s="113" t="str">
        <f t="shared" si="145"/>
        <v/>
      </c>
      <c r="AJ676" s="113" t="str">
        <f t="shared" si="146"/>
        <v/>
      </c>
      <c r="AK676" s="113" t="str">
        <f t="shared" si="153"/>
        <v/>
      </c>
      <c r="AL676" s="113" t="str">
        <f t="shared" si="154"/>
        <v/>
      </c>
    </row>
    <row r="677" spans="2:38" ht="15.75" thickBot="1" x14ac:dyDescent="0.3">
      <c r="B677" s="72" t="str">
        <f t="shared" si="147"/>
        <v/>
      </c>
      <c r="C677" s="72" t="str">
        <f t="shared" si="148"/>
        <v/>
      </c>
      <c r="D677" s="72" t="str">
        <f>IFERROR(IF(J676&lt;=0,"",IF(C677="Yes","",B677-COUNTIF($C$22:C677,"Yes"))),"")</f>
        <v/>
      </c>
      <c r="E677" s="73" t="str">
        <f t="shared" si="141"/>
        <v/>
      </c>
      <c r="F677" s="76" t="str">
        <f t="shared" si="149"/>
        <v/>
      </c>
      <c r="G677" s="76" t="str">
        <f t="shared" si="142"/>
        <v/>
      </c>
      <c r="H677" s="76" t="str">
        <f t="shared" si="150"/>
        <v/>
      </c>
      <c r="I677" s="76" t="str">
        <f t="shared" si="143"/>
        <v/>
      </c>
      <c r="J677" s="76" t="str">
        <f t="shared" si="151"/>
        <v/>
      </c>
      <c r="AG677" s="111" t="str">
        <f t="shared" si="152"/>
        <v/>
      </c>
      <c r="AH677" s="112" t="str">
        <f t="shared" si="144"/>
        <v/>
      </c>
      <c r="AI677" s="113" t="str">
        <f t="shared" si="145"/>
        <v/>
      </c>
      <c r="AJ677" s="113" t="str">
        <f t="shared" si="146"/>
        <v/>
      </c>
      <c r="AK677" s="113" t="str">
        <f t="shared" si="153"/>
        <v/>
      </c>
      <c r="AL677" s="113" t="str">
        <f t="shared" si="154"/>
        <v/>
      </c>
    </row>
    <row r="678" spans="2:38" ht="15.75" thickBot="1" x14ac:dyDescent="0.3">
      <c r="B678" s="72" t="str">
        <f t="shared" si="147"/>
        <v/>
      </c>
      <c r="C678" s="72" t="str">
        <f t="shared" si="148"/>
        <v/>
      </c>
      <c r="D678" s="72" t="str">
        <f>IFERROR(IF(J677&lt;=0,"",IF(C678="Yes","",B678-COUNTIF($C$22:C678,"Yes"))),"")</f>
        <v/>
      </c>
      <c r="E678" s="73" t="str">
        <f t="shared" si="141"/>
        <v/>
      </c>
      <c r="F678" s="76" t="str">
        <f t="shared" si="149"/>
        <v/>
      </c>
      <c r="G678" s="76" t="str">
        <f t="shared" si="142"/>
        <v/>
      </c>
      <c r="H678" s="76" t="str">
        <f t="shared" si="150"/>
        <v/>
      </c>
      <c r="I678" s="76" t="str">
        <f t="shared" si="143"/>
        <v/>
      </c>
      <c r="J678" s="76" t="str">
        <f t="shared" si="151"/>
        <v/>
      </c>
      <c r="AG678" s="111" t="str">
        <f t="shared" si="152"/>
        <v/>
      </c>
      <c r="AH678" s="112" t="str">
        <f t="shared" si="144"/>
        <v/>
      </c>
      <c r="AI678" s="113" t="str">
        <f t="shared" si="145"/>
        <v/>
      </c>
      <c r="AJ678" s="113" t="str">
        <f t="shared" si="146"/>
        <v/>
      </c>
      <c r="AK678" s="113" t="str">
        <f t="shared" si="153"/>
        <v/>
      </c>
      <c r="AL678" s="113" t="str">
        <f t="shared" si="154"/>
        <v/>
      </c>
    </row>
    <row r="679" spans="2:38" ht="15.75" thickBot="1" x14ac:dyDescent="0.3">
      <c r="B679" s="72" t="str">
        <f t="shared" si="147"/>
        <v/>
      </c>
      <c r="C679" s="72" t="str">
        <f t="shared" si="148"/>
        <v/>
      </c>
      <c r="D679" s="72" t="str">
        <f>IFERROR(IF(J678&lt;=0,"",IF(C679="Yes","",B679-COUNTIF($C$22:C679,"Yes"))),"")</f>
        <v/>
      </c>
      <c r="E679" s="73" t="str">
        <f t="shared" si="141"/>
        <v/>
      </c>
      <c r="F679" s="76" t="str">
        <f t="shared" si="149"/>
        <v/>
      </c>
      <c r="G679" s="76" t="str">
        <f t="shared" si="142"/>
        <v/>
      </c>
      <c r="H679" s="76" t="str">
        <f t="shared" si="150"/>
        <v/>
      </c>
      <c r="I679" s="76" t="str">
        <f t="shared" si="143"/>
        <v/>
      </c>
      <c r="J679" s="76" t="str">
        <f t="shared" si="151"/>
        <v/>
      </c>
      <c r="AG679" s="111" t="str">
        <f t="shared" si="152"/>
        <v/>
      </c>
      <c r="AH679" s="112" t="str">
        <f t="shared" si="144"/>
        <v/>
      </c>
      <c r="AI679" s="113" t="str">
        <f t="shared" si="145"/>
        <v/>
      </c>
      <c r="AJ679" s="113" t="str">
        <f t="shared" si="146"/>
        <v/>
      </c>
      <c r="AK679" s="113" t="str">
        <f t="shared" si="153"/>
        <v/>
      </c>
      <c r="AL679" s="113" t="str">
        <f t="shared" si="154"/>
        <v/>
      </c>
    </row>
    <row r="680" spans="2:38" ht="15.75" thickBot="1" x14ac:dyDescent="0.3">
      <c r="B680" s="72" t="str">
        <f t="shared" si="147"/>
        <v/>
      </c>
      <c r="C680" s="72" t="str">
        <f t="shared" si="148"/>
        <v/>
      </c>
      <c r="D680" s="72" t="str">
        <f>IFERROR(IF(J679&lt;=0,"",IF(C680="Yes","",B680-COUNTIF($C$22:C680,"Yes"))),"")</f>
        <v/>
      </c>
      <c r="E680" s="73" t="str">
        <f t="shared" si="141"/>
        <v/>
      </c>
      <c r="F680" s="76" t="str">
        <f t="shared" si="149"/>
        <v/>
      </c>
      <c r="G680" s="76" t="str">
        <f t="shared" si="142"/>
        <v/>
      </c>
      <c r="H680" s="76" t="str">
        <f t="shared" si="150"/>
        <v/>
      </c>
      <c r="I680" s="76" t="str">
        <f t="shared" si="143"/>
        <v/>
      </c>
      <c r="J680" s="76" t="str">
        <f t="shared" si="151"/>
        <v/>
      </c>
      <c r="AG680" s="111" t="str">
        <f t="shared" si="152"/>
        <v/>
      </c>
      <c r="AH680" s="112" t="str">
        <f t="shared" si="144"/>
        <v/>
      </c>
      <c r="AI680" s="113" t="str">
        <f t="shared" si="145"/>
        <v/>
      </c>
      <c r="AJ680" s="113" t="str">
        <f t="shared" si="146"/>
        <v/>
      </c>
      <c r="AK680" s="113" t="str">
        <f t="shared" si="153"/>
        <v/>
      </c>
      <c r="AL680" s="113" t="str">
        <f t="shared" si="154"/>
        <v/>
      </c>
    </row>
    <row r="681" spans="2:38" ht="15.75" thickBot="1" x14ac:dyDescent="0.3">
      <c r="B681" s="72" t="str">
        <f t="shared" si="147"/>
        <v/>
      </c>
      <c r="C681" s="72" t="str">
        <f t="shared" si="148"/>
        <v/>
      </c>
      <c r="D681" s="72" t="str">
        <f>IFERROR(IF(J680&lt;=0,"",IF(C681="Yes","",B681-COUNTIF($C$22:C681,"Yes"))),"")</f>
        <v/>
      </c>
      <c r="E681" s="73" t="str">
        <f t="shared" si="141"/>
        <v/>
      </c>
      <c r="F681" s="76" t="str">
        <f t="shared" si="149"/>
        <v/>
      </c>
      <c r="G681" s="76" t="str">
        <f t="shared" si="142"/>
        <v/>
      </c>
      <c r="H681" s="76" t="str">
        <f t="shared" si="150"/>
        <v/>
      </c>
      <c r="I681" s="76" t="str">
        <f t="shared" si="143"/>
        <v/>
      </c>
      <c r="J681" s="76" t="str">
        <f t="shared" si="151"/>
        <v/>
      </c>
      <c r="AG681" s="111" t="str">
        <f t="shared" si="152"/>
        <v/>
      </c>
      <c r="AH681" s="112" t="str">
        <f t="shared" si="144"/>
        <v/>
      </c>
      <c r="AI681" s="113" t="str">
        <f t="shared" si="145"/>
        <v/>
      </c>
      <c r="AJ681" s="113" t="str">
        <f t="shared" si="146"/>
        <v/>
      </c>
      <c r="AK681" s="113" t="str">
        <f t="shared" si="153"/>
        <v/>
      </c>
      <c r="AL681" s="113" t="str">
        <f t="shared" si="154"/>
        <v/>
      </c>
    </row>
    <row r="682" spans="2:38" ht="15.75" thickBot="1" x14ac:dyDescent="0.3">
      <c r="B682" s="72" t="str">
        <f t="shared" si="147"/>
        <v/>
      </c>
      <c r="C682" s="72" t="str">
        <f t="shared" si="148"/>
        <v/>
      </c>
      <c r="D682" s="72" t="str">
        <f>IFERROR(IF(J681&lt;=0,"",IF(C682="Yes","",B682-COUNTIF($C$22:C682,"Yes"))),"")</f>
        <v/>
      </c>
      <c r="E682" s="73" t="str">
        <f t="shared" si="141"/>
        <v/>
      </c>
      <c r="F682" s="76" t="str">
        <f t="shared" si="149"/>
        <v/>
      </c>
      <c r="G682" s="76" t="str">
        <f t="shared" si="142"/>
        <v/>
      </c>
      <c r="H682" s="76" t="str">
        <f t="shared" si="150"/>
        <v/>
      </c>
      <c r="I682" s="76" t="str">
        <f t="shared" si="143"/>
        <v/>
      </c>
      <c r="J682" s="76" t="str">
        <f t="shared" si="151"/>
        <v/>
      </c>
      <c r="AG682" s="111" t="str">
        <f t="shared" si="152"/>
        <v/>
      </c>
      <c r="AH682" s="112" t="str">
        <f t="shared" si="144"/>
        <v/>
      </c>
      <c r="AI682" s="113" t="str">
        <f t="shared" si="145"/>
        <v/>
      </c>
      <c r="AJ682" s="113" t="str">
        <f t="shared" si="146"/>
        <v/>
      </c>
      <c r="AK682" s="113" t="str">
        <f t="shared" si="153"/>
        <v/>
      </c>
      <c r="AL682" s="113" t="str">
        <f t="shared" si="154"/>
        <v/>
      </c>
    </row>
    <row r="683" spans="2:38" ht="15.75" thickBot="1" x14ac:dyDescent="0.3">
      <c r="B683" s="72" t="str">
        <f t="shared" si="147"/>
        <v/>
      </c>
      <c r="C683" s="72" t="str">
        <f t="shared" si="148"/>
        <v/>
      </c>
      <c r="D683" s="72" t="str">
        <f>IFERROR(IF(J682&lt;=0,"",IF(C683="Yes","",B683-COUNTIF($C$22:C683,"Yes"))),"")</f>
        <v/>
      </c>
      <c r="E683" s="73" t="str">
        <f t="shared" si="141"/>
        <v/>
      </c>
      <c r="F683" s="76" t="str">
        <f t="shared" si="149"/>
        <v/>
      </c>
      <c r="G683" s="76" t="str">
        <f t="shared" si="142"/>
        <v/>
      </c>
      <c r="H683" s="76" t="str">
        <f t="shared" si="150"/>
        <v/>
      </c>
      <c r="I683" s="76" t="str">
        <f t="shared" si="143"/>
        <v/>
      </c>
      <c r="J683" s="76" t="str">
        <f t="shared" si="151"/>
        <v/>
      </c>
      <c r="AG683" s="111" t="str">
        <f t="shared" si="152"/>
        <v/>
      </c>
      <c r="AH683" s="112" t="str">
        <f t="shared" si="144"/>
        <v/>
      </c>
      <c r="AI683" s="113" t="str">
        <f t="shared" si="145"/>
        <v/>
      </c>
      <c r="AJ683" s="113" t="str">
        <f t="shared" si="146"/>
        <v/>
      </c>
      <c r="AK683" s="113" t="str">
        <f t="shared" si="153"/>
        <v/>
      </c>
      <c r="AL683" s="113" t="str">
        <f t="shared" si="154"/>
        <v/>
      </c>
    </row>
    <row r="684" spans="2:38" ht="15.75" thickBot="1" x14ac:dyDescent="0.3">
      <c r="B684" s="72" t="str">
        <f t="shared" si="147"/>
        <v/>
      </c>
      <c r="C684" s="72" t="str">
        <f t="shared" si="148"/>
        <v/>
      </c>
      <c r="D684" s="72" t="str">
        <f>IFERROR(IF(J683&lt;=0,"",IF(C684="Yes","",B684-COUNTIF($C$22:C684,"Yes"))),"")</f>
        <v/>
      </c>
      <c r="E684" s="73" t="str">
        <f t="shared" si="141"/>
        <v/>
      </c>
      <c r="F684" s="76" t="str">
        <f t="shared" si="149"/>
        <v/>
      </c>
      <c r="G684" s="76" t="str">
        <f t="shared" si="142"/>
        <v/>
      </c>
      <c r="H684" s="76" t="str">
        <f t="shared" si="150"/>
        <v/>
      </c>
      <c r="I684" s="76" t="str">
        <f t="shared" si="143"/>
        <v/>
      </c>
      <c r="J684" s="76" t="str">
        <f t="shared" si="151"/>
        <v/>
      </c>
      <c r="AG684" s="111" t="str">
        <f t="shared" si="152"/>
        <v/>
      </c>
      <c r="AH684" s="112" t="str">
        <f t="shared" si="144"/>
        <v/>
      </c>
      <c r="AI684" s="113" t="str">
        <f t="shared" si="145"/>
        <v/>
      </c>
      <c r="AJ684" s="113" t="str">
        <f t="shared" si="146"/>
        <v/>
      </c>
      <c r="AK684" s="113" t="str">
        <f t="shared" si="153"/>
        <v/>
      </c>
      <c r="AL684" s="113" t="str">
        <f t="shared" si="154"/>
        <v/>
      </c>
    </row>
    <row r="685" spans="2:38" ht="15.75" thickBot="1" x14ac:dyDescent="0.3">
      <c r="B685" s="72" t="str">
        <f t="shared" si="147"/>
        <v/>
      </c>
      <c r="C685" s="72" t="str">
        <f t="shared" si="148"/>
        <v/>
      </c>
      <c r="D685" s="72" t="str">
        <f>IFERROR(IF(J684&lt;=0,"",IF(C685="Yes","",B685-COUNTIF($C$22:C685,"Yes"))),"")</f>
        <v/>
      </c>
      <c r="E685" s="73" t="str">
        <f t="shared" si="141"/>
        <v/>
      </c>
      <c r="F685" s="76" t="str">
        <f t="shared" si="149"/>
        <v/>
      </c>
      <c r="G685" s="76" t="str">
        <f t="shared" si="142"/>
        <v/>
      </c>
      <c r="H685" s="76" t="str">
        <f t="shared" si="150"/>
        <v/>
      </c>
      <c r="I685" s="76" t="str">
        <f t="shared" si="143"/>
        <v/>
      </c>
      <c r="J685" s="76" t="str">
        <f t="shared" si="151"/>
        <v/>
      </c>
      <c r="AG685" s="111" t="str">
        <f t="shared" si="152"/>
        <v/>
      </c>
      <c r="AH685" s="112" t="str">
        <f t="shared" si="144"/>
        <v/>
      </c>
      <c r="AI685" s="113" t="str">
        <f t="shared" si="145"/>
        <v/>
      </c>
      <c r="AJ685" s="113" t="str">
        <f t="shared" si="146"/>
        <v/>
      </c>
      <c r="AK685" s="113" t="str">
        <f t="shared" si="153"/>
        <v/>
      </c>
      <c r="AL685" s="113" t="str">
        <f t="shared" si="154"/>
        <v/>
      </c>
    </row>
    <row r="686" spans="2:38" ht="15.75" thickBot="1" x14ac:dyDescent="0.3">
      <c r="B686" s="72" t="str">
        <f t="shared" si="147"/>
        <v/>
      </c>
      <c r="C686" s="72" t="str">
        <f t="shared" si="148"/>
        <v/>
      </c>
      <c r="D686" s="72" t="str">
        <f>IFERROR(IF(J685&lt;=0,"",IF(C686="Yes","",B686-COUNTIF($C$22:C686,"Yes"))),"")</f>
        <v/>
      </c>
      <c r="E686" s="73" t="str">
        <f t="shared" si="141"/>
        <v/>
      </c>
      <c r="F686" s="76" t="str">
        <f t="shared" si="149"/>
        <v/>
      </c>
      <c r="G686" s="76" t="str">
        <f t="shared" si="142"/>
        <v/>
      </c>
      <c r="H686" s="76" t="str">
        <f t="shared" si="150"/>
        <v/>
      </c>
      <c r="I686" s="76" t="str">
        <f t="shared" si="143"/>
        <v/>
      </c>
      <c r="J686" s="76" t="str">
        <f t="shared" si="151"/>
        <v/>
      </c>
      <c r="AG686" s="111" t="str">
        <f t="shared" si="152"/>
        <v/>
      </c>
      <c r="AH686" s="112" t="str">
        <f t="shared" si="144"/>
        <v/>
      </c>
      <c r="AI686" s="113" t="str">
        <f t="shared" si="145"/>
        <v/>
      </c>
      <c r="AJ686" s="113" t="str">
        <f t="shared" si="146"/>
        <v/>
      </c>
      <c r="AK686" s="113" t="str">
        <f t="shared" si="153"/>
        <v/>
      </c>
      <c r="AL686" s="113" t="str">
        <f t="shared" si="154"/>
        <v/>
      </c>
    </row>
    <row r="687" spans="2:38" ht="15.75" thickBot="1" x14ac:dyDescent="0.3">
      <c r="B687" s="72" t="str">
        <f t="shared" si="147"/>
        <v/>
      </c>
      <c r="C687" s="72" t="str">
        <f t="shared" si="148"/>
        <v/>
      </c>
      <c r="D687" s="72" t="str">
        <f>IFERROR(IF(J686&lt;=0,"",IF(C687="Yes","",B687-COUNTIF($C$22:C687,"Yes"))),"")</f>
        <v/>
      </c>
      <c r="E687" s="73" t="str">
        <f t="shared" si="141"/>
        <v/>
      </c>
      <c r="F687" s="76" t="str">
        <f t="shared" si="149"/>
        <v/>
      </c>
      <c r="G687" s="76" t="str">
        <f t="shared" si="142"/>
        <v/>
      </c>
      <c r="H687" s="76" t="str">
        <f t="shared" si="150"/>
        <v/>
      </c>
      <c r="I687" s="76" t="str">
        <f t="shared" si="143"/>
        <v/>
      </c>
      <c r="J687" s="76" t="str">
        <f t="shared" si="151"/>
        <v/>
      </c>
      <c r="AG687" s="111" t="str">
        <f t="shared" si="152"/>
        <v/>
      </c>
      <c r="AH687" s="112" t="str">
        <f t="shared" si="144"/>
        <v/>
      </c>
      <c r="AI687" s="113" t="str">
        <f t="shared" si="145"/>
        <v/>
      </c>
      <c r="AJ687" s="113" t="str">
        <f t="shared" si="146"/>
        <v/>
      </c>
      <c r="AK687" s="113" t="str">
        <f t="shared" si="153"/>
        <v/>
      </c>
      <c r="AL687" s="113" t="str">
        <f t="shared" si="154"/>
        <v/>
      </c>
    </row>
    <row r="688" spans="2:38" ht="15.75" thickBot="1" x14ac:dyDescent="0.3">
      <c r="B688" s="72" t="str">
        <f t="shared" si="147"/>
        <v/>
      </c>
      <c r="C688" s="72" t="str">
        <f t="shared" si="148"/>
        <v/>
      </c>
      <c r="D688" s="72" t="str">
        <f>IFERROR(IF(J687&lt;=0,"",IF(C688="Yes","",B688-COUNTIF($C$22:C688,"Yes"))),"")</f>
        <v/>
      </c>
      <c r="E688" s="73" t="str">
        <f t="shared" si="141"/>
        <v/>
      </c>
      <c r="F688" s="76" t="str">
        <f t="shared" si="149"/>
        <v/>
      </c>
      <c r="G688" s="76" t="str">
        <f t="shared" si="142"/>
        <v/>
      </c>
      <c r="H688" s="76" t="str">
        <f t="shared" si="150"/>
        <v/>
      </c>
      <c r="I688" s="76" t="str">
        <f t="shared" si="143"/>
        <v/>
      </c>
      <c r="J688" s="76" t="str">
        <f t="shared" si="151"/>
        <v/>
      </c>
      <c r="AG688" s="111" t="str">
        <f t="shared" si="152"/>
        <v/>
      </c>
      <c r="AH688" s="112" t="str">
        <f t="shared" si="144"/>
        <v/>
      </c>
      <c r="AI688" s="113" t="str">
        <f t="shared" si="145"/>
        <v/>
      </c>
      <c r="AJ688" s="113" t="str">
        <f t="shared" si="146"/>
        <v/>
      </c>
      <c r="AK688" s="113" t="str">
        <f t="shared" si="153"/>
        <v/>
      </c>
      <c r="AL688" s="113" t="str">
        <f t="shared" si="154"/>
        <v/>
      </c>
    </row>
    <row r="689" spans="2:38" ht="15.75" thickBot="1" x14ac:dyDescent="0.3">
      <c r="B689" s="72" t="str">
        <f t="shared" si="147"/>
        <v/>
      </c>
      <c r="C689" s="72" t="str">
        <f t="shared" si="148"/>
        <v/>
      </c>
      <c r="D689" s="72" t="str">
        <f>IFERROR(IF(J688&lt;=0,"",IF(C689="Yes","",B689-COUNTIF($C$22:C689,"Yes"))),"")</f>
        <v/>
      </c>
      <c r="E689" s="73" t="str">
        <f t="shared" si="141"/>
        <v/>
      </c>
      <c r="F689" s="76" t="str">
        <f t="shared" si="149"/>
        <v/>
      </c>
      <c r="G689" s="76" t="str">
        <f t="shared" si="142"/>
        <v/>
      </c>
      <c r="H689" s="76" t="str">
        <f t="shared" si="150"/>
        <v/>
      </c>
      <c r="I689" s="76" t="str">
        <f t="shared" si="143"/>
        <v/>
      </c>
      <c r="J689" s="76" t="str">
        <f t="shared" si="151"/>
        <v/>
      </c>
      <c r="AG689" s="111" t="str">
        <f t="shared" si="152"/>
        <v/>
      </c>
      <c r="AH689" s="112" t="str">
        <f t="shared" si="144"/>
        <v/>
      </c>
      <c r="AI689" s="113" t="str">
        <f t="shared" si="145"/>
        <v/>
      </c>
      <c r="AJ689" s="113" t="str">
        <f t="shared" si="146"/>
        <v/>
      </c>
      <c r="AK689" s="113" t="str">
        <f t="shared" si="153"/>
        <v/>
      </c>
      <c r="AL689" s="113" t="str">
        <f t="shared" si="154"/>
        <v/>
      </c>
    </row>
    <row r="690" spans="2:38" ht="15.75" thickBot="1" x14ac:dyDescent="0.3">
      <c r="B690" s="72" t="str">
        <f t="shared" si="147"/>
        <v/>
      </c>
      <c r="C690" s="72" t="str">
        <f t="shared" si="148"/>
        <v/>
      </c>
      <c r="D690" s="72" t="str">
        <f>IFERROR(IF(J689&lt;=0,"",IF(C690="Yes","",B690-COUNTIF($C$22:C690,"Yes"))),"")</f>
        <v/>
      </c>
      <c r="E690" s="73" t="str">
        <f t="shared" si="141"/>
        <v/>
      </c>
      <c r="F690" s="76" t="str">
        <f t="shared" si="149"/>
        <v/>
      </c>
      <c r="G690" s="76" t="str">
        <f t="shared" si="142"/>
        <v/>
      </c>
      <c r="H690" s="76" t="str">
        <f t="shared" si="150"/>
        <v/>
      </c>
      <c r="I690" s="76" t="str">
        <f t="shared" si="143"/>
        <v/>
      </c>
      <c r="J690" s="76" t="str">
        <f t="shared" si="151"/>
        <v/>
      </c>
      <c r="AG690" s="111" t="str">
        <f t="shared" si="152"/>
        <v/>
      </c>
      <c r="AH690" s="112" t="str">
        <f t="shared" si="144"/>
        <v/>
      </c>
      <c r="AI690" s="113" t="str">
        <f t="shared" si="145"/>
        <v/>
      </c>
      <c r="AJ690" s="113" t="str">
        <f t="shared" si="146"/>
        <v/>
      </c>
      <c r="AK690" s="113" t="str">
        <f t="shared" si="153"/>
        <v/>
      </c>
      <c r="AL690" s="113" t="str">
        <f t="shared" si="154"/>
        <v/>
      </c>
    </row>
    <row r="691" spans="2:38" ht="15.75" thickBot="1" x14ac:dyDescent="0.3">
      <c r="B691" s="72" t="str">
        <f t="shared" si="147"/>
        <v/>
      </c>
      <c r="C691" s="72" t="str">
        <f t="shared" si="148"/>
        <v/>
      </c>
      <c r="D691" s="72" t="str">
        <f>IFERROR(IF(J690&lt;=0,"",IF(C691="Yes","",B691-COUNTIF($C$22:C691,"Yes"))),"")</f>
        <v/>
      </c>
      <c r="E691" s="73" t="str">
        <f t="shared" si="141"/>
        <v/>
      </c>
      <c r="F691" s="76" t="str">
        <f t="shared" si="149"/>
        <v/>
      </c>
      <c r="G691" s="76" t="str">
        <f t="shared" si="142"/>
        <v/>
      </c>
      <c r="H691" s="76" t="str">
        <f t="shared" si="150"/>
        <v/>
      </c>
      <c r="I691" s="76" t="str">
        <f t="shared" si="143"/>
        <v/>
      </c>
      <c r="J691" s="76" t="str">
        <f t="shared" si="151"/>
        <v/>
      </c>
      <c r="AG691" s="111" t="str">
        <f t="shared" si="152"/>
        <v/>
      </c>
      <c r="AH691" s="112" t="str">
        <f t="shared" si="144"/>
        <v/>
      </c>
      <c r="AI691" s="113" t="str">
        <f t="shared" si="145"/>
        <v/>
      </c>
      <c r="AJ691" s="113" t="str">
        <f t="shared" si="146"/>
        <v/>
      </c>
      <c r="AK691" s="113" t="str">
        <f t="shared" si="153"/>
        <v/>
      </c>
      <c r="AL691" s="113" t="str">
        <f t="shared" si="154"/>
        <v/>
      </c>
    </row>
    <row r="692" spans="2:38" ht="15.75" thickBot="1" x14ac:dyDescent="0.3">
      <c r="B692" s="72" t="str">
        <f t="shared" si="147"/>
        <v/>
      </c>
      <c r="C692" s="72" t="str">
        <f t="shared" si="148"/>
        <v/>
      </c>
      <c r="D692" s="72" t="str">
        <f>IFERROR(IF(J691&lt;=0,"",IF(C692="Yes","",B692-COUNTIF($C$22:C692,"Yes"))),"")</f>
        <v/>
      </c>
      <c r="E692" s="73" t="str">
        <f t="shared" si="141"/>
        <v/>
      </c>
      <c r="F692" s="76" t="str">
        <f t="shared" si="149"/>
        <v/>
      </c>
      <c r="G692" s="76" t="str">
        <f t="shared" si="142"/>
        <v/>
      </c>
      <c r="H692" s="76" t="str">
        <f t="shared" si="150"/>
        <v/>
      </c>
      <c r="I692" s="76" t="str">
        <f t="shared" si="143"/>
        <v/>
      </c>
      <c r="J692" s="76" t="str">
        <f t="shared" si="151"/>
        <v/>
      </c>
      <c r="AG692" s="111" t="str">
        <f t="shared" si="152"/>
        <v/>
      </c>
      <c r="AH692" s="112" t="str">
        <f t="shared" si="144"/>
        <v/>
      </c>
      <c r="AI692" s="113" t="str">
        <f t="shared" si="145"/>
        <v/>
      </c>
      <c r="AJ692" s="113" t="str">
        <f t="shared" si="146"/>
        <v/>
      </c>
      <c r="AK692" s="113" t="str">
        <f t="shared" si="153"/>
        <v/>
      </c>
      <c r="AL692" s="113" t="str">
        <f t="shared" si="154"/>
        <v/>
      </c>
    </row>
    <row r="693" spans="2:38" ht="15.75" thickBot="1" x14ac:dyDescent="0.3">
      <c r="B693" s="72" t="str">
        <f t="shared" si="147"/>
        <v/>
      </c>
      <c r="C693" s="72" t="str">
        <f t="shared" si="148"/>
        <v/>
      </c>
      <c r="D693" s="72" t="str">
        <f>IFERROR(IF(J692&lt;=0,"",IF(C693="Yes","",B693-COUNTIF($C$22:C693,"Yes"))),"")</f>
        <v/>
      </c>
      <c r="E693" s="73" t="str">
        <f t="shared" si="141"/>
        <v/>
      </c>
      <c r="F693" s="76" t="str">
        <f t="shared" si="149"/>
        <v/>
      </c>
      <c r="G693" s="76" t="str">
        <f t="shared" si="142"/>
        <v/>
      </c>
      <c r="H693" s="76" t="str">
        <f t="shared" si="150"/>
        <v/>
      </c>
      <c r="I693" s="76" t="str">
        <f t="shared" si="143"/>
        <v/>
      </c>
      <c r="J693" s="76" t="str">
        <f t="shared" si="151"/>
        <v/>
      </c>
      <c r="AG693" s="111" t="str">
        <f t="shared" si="152"/>
        <v/>
      </c>
      <c r="AH693" s="112" t="str">
        <f t="shared" si="144"/>
        <v/>
      </c>
      <c r="AI693" s="113" t="str">
        <f t="shared" si="145"/>
        <v/>
      </c>
      <c r="AJ693" s="113" t="str">
        <f t="shared" si="146"/>
        <v/>
      </c>
      <c r="AK693" s="113" t="str">
        <f t="shared" si="153"/>
        <v/>
      </c>
      <c r="AL693" s="113" t="str">
        <f t="shared" si="154"/>
        <v/>
      </c>
    </row>
    <row r="694" spans="2:38" ht="15.75" thickBot="1" x14ac:dyDescent="0.3">
      <c r="B694" s="72" t="str">
        <f t="shared" si="147"/>
        <v/>
      </c>
      <c r="C694" s="72" t="str">
        <f t="shared" si="148"/>
        <v/>
      </c>
      <c r="D694" s="72" t="str">
        <f>IFERROR(IF(J693&lt;=0,"",IF(C694="Yes","",B694-COUNTIF($C$22:C694,"Yes"))),"")</f>
        <v/>
      </c>
      <c r="E694" s="73" t="str">
        <f t="shared" si="141"/>
        <v/>
      </c>
      <c r="F694" s="76" t="str">
        <f t="shared" si="149"/>
        <v/>
      </c>
      <c r="G694" s="76" t="str">
        <f t="shared" si="142"/>
        <v/>
      </c>
      <c r="H694" s="76" t="str">
        <f t="shared" si="150"/>
        <v/>
      </c>
      <c r="I694" s="76" t="str">
        <f t="shared" si="143"/>
        <v/>
      </c>
      <c r="J694" s="76" t="str">
        <f t="shared" si="151"/>
        <v/>
      </c>
      <c r="AG694" s="111" t="str">
        <f t="shared" si="152"/>
        <v/>
      </c>
      <c r="AH694" s="112" t="str">
        <f t="shared" si="144"/>
        <v/>
      </c>
      <c r="AI694" s="113" t="str">
        <f t="shared" si="145"/>
        <v/>
      </c>
      <c r="AJ694" s="113" t="str">
        <f t="shared" si="146"/>
        <v/>
      </c>
      <c r="AK694" s="113" t="str">
        <f t="shared" si="153"/>
        <v/>
      </c>
      <c r="AL694" s="113" t="str">
        <f t="shared" si="154"/>
        <v/>
      </c>
    </row>
    <row r="695" spans="2:38" ht="15.75" thickBot="1" x14ac:dyDescent="0.3">
      <c r="B695" s="72" t="str">
        <f t="shared" si="147"/>
        <v/>
      </c>
      <c r="C695" s="72" t="str">
        <f t="shared" si="148"/>
        <v/>
      </c>
      <c r="D695" s="72" t="str">
        <f>IFERROR(IF(J694&lt;=0,"",IF(C695="Yes","",B695-COUNTIF($C$22:C695,"Yes"))),"")</f>
        <v/>
      </c>
      <c r="E695" s="73" t="str">
        <f t="shared" si="141"/>
        <v/>
      </c>
      <c r="F695" s="76" t="str">
        <f t="shared" si="149"/>
        <v/>
      </c>
      <c r="G695" s="76" t="str">
        <f t="shared" si="142"/>
        <v/>
      </c>
      <c r="H695" s="76" t="str">
        <f t="shared" si="150"/>
        <v/>
      </c>
      <c r="I695" s="76" t="str">
        <f t="shared" si="143"/>
        <v/>
      </c>
      <c r="J695" s="76" t="str">
        <f t="shared" si="151"/>
        <v/>
      </c>
      <c r="AG695" s="111" t="str">
        <f t="shared" si="152"/>
        <v/>
      </c>
      <c r="AH695" s="112" t="str">
        <f t="shared" si="144"/>
        <v/>
      </c>
      <c r="AI695" s="113" t="str">
        <f t="shared" si="145"/>
        <v/>
      </c>
      <c r="AJ695" s="113" t="str">
        <f t="shared" si="146"/>
        <v/>
      </c>
      <c r="AK695" s="113" t="str">
        <f t="shared" si="153"/>
        <v/>
      </c>
      <c r="AL695" s="113" t="str">
        <f t="shared" si="154"/>
        <v/>
      </c>
    </row>
    <row r="696" spans="2:38" ht="15.75" thickBot="1" x14ac:dyDescent="0.3">
      <c r="B696" s="72" t="str">
        <f t="shared" si="147"/>
        <v/>
      </c>
      <c r="C696" s="72" t="str">
        <f t="shared" si="148"/>
        <v/>
      </c>
      <c r="D696" s="72" t="str">
        <f>IFERROR(IF(J695&lt;=0,"",IF(C696="Yes","",B696-COUNTIF($C$22:C696,"Yes"))),"")</f>
        <v/>
      </c>
      <c r="E696" s="73" t="str">
        <f t="shared" si="141"/>
        <v/>
      </c>
      <c r="F696" s="76" t="str">
        <f t="shared" si="149"/>
        <v/>
      </c>
      <c r="G696" s="76" t="str">
        <f t="shared" si="142"/>
        <v/>
      </c>
      <c r="H696" s="76" t="str">
        <f t="shared" si="150"/>
        <v/>
      </c>
      <c r="I696" s="76" t="str">
        <f t="shared" si="143"/>
        <v/>
      </c>
      <c r="J696" s="76" t="str">
        <f t="shared" si="151"/>
        <v/>
      </c>
      <c r="AG696" s="111" t="str">
        <f t="shared" si="152"/>
        <v/>
      </c>
      <c r="AH696" s="112" t="str">
        <f t="shared" si="144"/>
        <v/>
      </c>
      <c r="AI696" s="113" t="str">
        <f t="shared" si="145"/>
        <v/>
      </c>
      <c r="AJ696" s="113" t="str">
        <f t="shared" si="146"/>
        <v/>
      </c>
      <c r="AK696" s="113" t="str">
        <f t="shared" si="153"/>
        <v/>
      </c>
      <c r="AL696" s="113" t="str">
        <f t="shared" si="154"/>
        <v/>
      </c>
    </row>
    <row r="697" spans="2:38" ht="15.75" thickBot="1" x14ac:dyDescent="0.3">
      <c r="B697" s="72" t="str">
        <f t="shared" si="147"/>
        <v/>
      </c>
      <c r="C697" s="72" t="str">
        <f t="shared" si="148"/>
        <v/>
      </c>
      <c r="D697" s="72" t="str">
        <f>IFERROR(IF(J696&lt;=0,"",IF(C697="Yes","",B697-COUNTIF($C$22:C697,"Yes"))),"")</f>
        <v/>
      </c>
      <c r="E697" s="73" t="str">
        <f t="shared" si="141"/>
        <v/>
      </c>
      <c r="F697" s="76" t="str">
        <f t="shared" si="149"/>
        <v/>
      </c>
      <c r="G697" s="76" t="str">
        <f t="shared" si="142"/>
        <v/>
      </c>
      <c r="H697" s="76" t="str">
        <f t="shared" si="150"/>
        <v/>
      </c>
      <c r="I697" s="76" t="str">
        <f t="shared" si="143"/>
        <v/>
      </c>
      <c r="J697" s="76" t="str">
        <f t="shared" si="151"/>
        <v/>
      </c>
      <c r="AG697" s="111" t="str">
        <f t="shared" si="152"/>
        <v/>
      </c>
      <c r="AH697" s="112" t="str">
        <f t="shared" si="144"/>
        <v/>
      </c>
      <c r="AI697" s="113" t="str">
        <f t="shared" si="145"/>
        <v/>
      </c>
      <c r="AJ697" s="113" t="str">
        <f t="shared" si="146"/>
        <v/>
      </c>
      <c r="AK697" s="113" t="str">
        <f t="shared" si="153"/>
        <v/>
      </c>
      <c r="AL697" s="113" t="str">
        <f t="shared" si="154"/>
        <v/>
      </c>
    </row>
    <row r="698" spans="2:38" ht="15.75" thickBot="1" x14ac:dyDescent="0.3">
      <c r="B698" s="72" t="str">
        <f t="shared" si="147"/>
        <v/>
      </c>
      <c r="C698" s="72" t="str">
        <f t="shared" si="148"/>
        <v/>
      </c>
      <c r="D698" s="72" t="str">
        <f>IFERROR(IF(J697&lt;=0,"",IF(C698="Yes","",B698-COUNTIF($C$22:C698,"Yes"))),"")</f>
        <v/>
      </c>
      <c r="E698" s="73" t="str">
        <f t="shared" si="141"/>
        <v/>
      </c>
      <c r="F698" s="76" t="str">
        <f t="shared" si="149"/>
        <v/>
      </c>
      <c r="G698" s="76" t="str">
        <f t="shared" si="142"/>
        <v/>
      </c>
      <c r="H698" s="76" t="str">
        <f t="shared" si="150"/>
        <v/>
      </c>
      <c r="I698" s="76" t="str">
        <f t="shared" si="143"/>
        <v/>
      </c>
      <c r="J698" s="76" t="str">
        <f t="shared" si="151"/>
        <v/>
      </c>
      <c r="AG698" s="111" t="str">
        <f t="shared" si="152"/>
        <v/>
      </c>
      <c r="AH698" s="112" t="str">
        <f t="shared" si="144"/>
        <v/>
      </c>
      <c r="AI698" s="113" t="str">
        <f t="shared" si="145"/>
        <v/>
      </c>
      <c r="AJ698" s="113" t="str">
        <f t="shared" si="146"/>
        <v/>
      </c>
      <c r="AK698" s="113" t="str">
        <f t="shared" si="153"/>
        <v/>
      </c>
      <c r="AL698" s="113" t="str">
        <f t="shared" si="154"/>
        <v/>
      </c>
    </row>
    <row r="699" spans="2:38" ht="15.75" thickBot="1" x14ac:dyDescent="0.3">
      <c r="B699" s="72" t="str">
        <f t="shared" si="147"/>
        <v/>
      </c>
      <c r="C699" s="72" t="str">
        <f t="shared" si="148"/>
        <v/>
      </c>
      <c r="D699" s="72" t="str">
        <f>IFERROR(IF(J698&lt;=0,"",IF(C699="Yes","",B699-COUNTIF($C$22:C699,"Yes"))),"")</f>
        <v/>
      </c>
      <c r="E699" s="73" t="str">
        <f t="shared" si="141"/>
        <v/>
      </c>
      <c r="F699" s="76" t="str">
        <f t="shared" si="149"/>
        <v/>
      </c>
      <c r="G699" s="76" t="str">
        <f t="shared" si="142"/>
        <v/>
      </c>
      <c r="H699" s="76" t="str">
        <f t="shared" si="150"/>
        <v/>
      </c>
      <c r="I699" s="76" t="str">
        <f t="shared" si="143"/>
        <v/>
      </c>
      <c r="J699" s="76" t="str">
        <f t="shared" si="151"/>
        <v/>
      </c>
      <c r="AG699" s="111" t="str">
        <f t="shared" si="152"/>
        <v/>
      </c>
      <c r="AH699" s="112" t="str">
        <f t="shared" si="144"/>
        <v/>
      </c>
      <c r="AI699" s="113" t="str">
        <f t="shared" si="145"/>
        <v/>
      </c>
      <c r="AJ699" s="113" t="str">
        <f t="shared" si="146"/>
        <v/>
      </c>
      <c r="AK699" s="113" t="str">
        <f t="shared" si="153"/>
        <v/>
      </c>
      <c r="AL699" s="113" t="str">
        <f t="shared" si="154"/>
        <v/>
      </c>
    </row>
    <row r="700" spans="2:38" ht="15.75" thickBot="1" x14ac:dyDescent="0.3">
      <c r="B700" s="72" t="str">
        <f t="shared" si="147"/>
        <v/>
      </c>
      <c r="C700" s="72" t="str">
        <f t="shared" si="148"/>
        <v/>
      </c>
      <c r="D700" s="72" t="str">
        <f>IFERROR(IF(J699&lt;=0,"",IF(C700="Yes","",B700-COUNTIF($C$22:C700,"Yes"))),"")</f>
        <v/>
      </c>
      <c r="E700" s="73" t="str">
        <f t="shared" si="141"/>
        <v/>
      </c>
      <c r="F700" s="76" t="str">
        <f t="shared" si="149"/>
        <v/>
      </c>
      <c r="G700" s="76" t="str">
        <f t="shared" si="142"/>
        <v/>
      </c>
      <c r="H700" s="76" t="str">
        <f t="shared" si="150"/>
        <v/>
      </c>
      <c r="I700" s="76" t="str">
        <f t="shared" si="143"/>
        <v/>
      </c>
      <c r="J700" s="76" t="str">
        <f t="shared" si="151"/>
        <v/>
      </c>
      <c r="AG700" s="111" t="str">
        <f t="shared" si="152"/>
        <v/>
      </c>
      <c r="AH700" s="112" t="str">
        <f t="shared" si="144"/>
        <v/>
      </c>
      <c r="AI700" s="113" t="str">
        <f t="shared" si="145"/>
        <v/>
      </c>
      <c r="AJ700" s="113" t="str">
        <f t="shared" si="146"/>
        <v/>
      </c>
      <c r="AK700" s="113" t="str">
        <f t="shared" si="153"/>
        <v/>
      </c>
      <c r="AL700" s="113" t="str">
        <f t="shared" si="154"/>
        <v/>
      </c>
    </row>
    <row r="701" spans="2:38" ht="15.75" thickBot="1" x14ac:dyDescent="0.3">
      <c r="B701" s="72" t="str">
        <f t="shared" si="147"/>
        <v/>
      </c>
      <c r="C701" s="72" t="str">
        <f t="shared" si="148"/>
        <v/>
      </c>
      <c r="D701" s="72" t="str">
        <f>IFERROR(IF(J700&lt;=0,"",IF(C701="Yes","",B701-COUNTIF($C$22:C701,"Yes"))),"")</f>
        <v/>
      </c>
      <c r="E701" s="73" t="str">
        <f t="shared" si="141"/>
        <v/>
      </c>
      <c r="F701" s="76" t="str">
        <f t="shared" si="149"/>
        <v/>
      </c>
      <c r="G701" s="76" t="str">
        <f t="shared" si="142"/>
        <v/>
      </c>
      <c r="H701" s="76" t="str">
        <f t="shared" si="150"/>
        <v/>
      </c>
      <c r="I701" s="76" t="str">
        <f t="shared" si="143"/>
        <v/>
      </c>
      <c r="J701" s="76" t="str">
        <f t="shared" si="151"/>
        <v/>
      </c>
      <c r="AG701" s="111" t="str">
        <f t="shared" si="152"/>
        <v/>
      </c>
      <c r="AH701" s="112" t="str">
        <f t="shared" si="144"/>
        <v/>
      </c>
      <c r="AI701" s="113" t="str">
        <f t="shared" si="145"/>
        <v/>
      </c>
      <c r="AJ701" s="113" t="str">
        <f t="shared" si="146"/>
        <v/>
      </c>
      <c r="AK701" s="113" t="str">
        <f t="shared" si="153"/>
        <v/>
      </c>
      <c r="AL701" s="113" t="str">
        <f t="shared" si="154"/>
        <v/>
      </c>
    </row>
    <row r="702" spans="2:38" ht="15.75" thickBot="1" x14ac:dyDescent="0.3">
      <c r="B702" s="72" t="str">
        <f t="shared" si="147"/>
        <v/>
      </c>
      <c r="C702" s="72" t="str">
        <f t="shared" si="148"/>
        <v/>
      </c>
      <c r="D702" s="72" t="str">
        <f>IFERROR(IF(J701&lt;=0,"",IF(C702="Yes","",B702-COUNTIF($C$22:C702,"Yes"))),"")</f>
        <v/>
      </c>
      <c r="E702" s="73" t="str">
        <f t="shared" si="141"/>
        <v/>
      </c>
      <c r="F702" s="76" t="str">
        <f t="shared" si="149"/>
        <v/>
      </c>
      <c r="G702" s="76" t="str">
        <f t="shared" si="142"/>
        <v/>
      </c>
      <c r="H702" s="76" t="str">
        <f t="shared" si="150"/>
        <v/>
      </c>
      <c r="I702" s="76" t="str">
        <f t="shared" si="143"/>
        <v/>
      </c>
      <c r="J702" s="76" t="str">
        <f t="shared" si="151"/>
        <v/>
      </c>
      <c r="AG702" s="111" t="str">
        <f t="shared" si="152"/>
        <v/>
      </c>
      <c r="AH702" s="112" t="str">
        <f t="shared" si="144"/>
        <v/>
      </c>
      <c r="AI702" s="113" t="str">
        <f t="shared" si="145"/>
        <v/>
      </c>
      <c r="AJ702" s="113" t="str">
        <f t="shared" si="146"/>
        <v/>
      </c>
      <c r="AK702" s="113" t="str">
        <f t="shared" si="153"/>
        <v/>
      </c>
      <c r="AL702" s="113" t="str">
        <f t="shared" si="154"/>
        <v/>
      </c>
    </row>
    <row r="703" spans="2:38" ht="15.75" thickBot="1" x14ac:dyDescent="0.3">
      <c r="B703" s="72" t="str">
        <f t="shared" si="147"/>
        <v/>
      </c>
      <c r="C703" s="72" t="str">
        <f t="shared" si="148"/>
        <v/>
      </c>
      <c r="D703" s="72" t="str">
        <f>IFERROR(IF(J702&lt;=0,"",IF(C703="Yes","",B703-COUNTIF($C$22:C703,"Yes"))),"")</f>
        <v/>
      </c>
      <c r="E703" s="73" t="str">
        <f t="shared" si="141"/>
        <v/>
      </c>
      <c r="F703" s="76" t="str">
        <f t="shared" si="149"/>
        <v/>
      </c>
      <c r="G703" s="76" t="str">
        <f t="shared" si="142"/>
        <v/>
      </c>
      <c r="H703" s="76" t="str">
        <f t="shared" si="150"/>
        <v/>
      </c>
      <c r="I703" s="76" t="str">
        <f t="shared" si="143"/>
        <v/>
      </c>
      <c r="J703" s="76" t="str">
        <f t="shared" si="151"/>
        <v/>
      </c>
      <c r="AG703" s="111" t="str">
        <f t="shared" si="152"/>
        <v/>
      </c>
      <c r="AH703" s="112" t="str">
        <f t="shared" si="144"/>
        <v/>
      </c>
      <c r="AI703" s="113" t="str">
        <f t="shared" si="145"/>
        <v/>
      </c>
      <c r="AJ703" s="113" t="str">
        <f t="shared" si="146"/>
        <v/>
      </c>
      <c r="AK703" s="113" t="str">
        <f t="shared" si="153"/>
        <v/>
      </c>
      <c r="AL703" s="113" t="str">
        <f t="shared" si="154"/>
        <v/>
      </c>
    </row>
    <row r="704" spans="2:38" ht="15.75" thickBot="1" x14ac:dyDescent="0.3">
      <c r="B704" s="72" t="str">
        <f t="shared" si="147"/>
        <v/>
      </c>
      <c r="C704" s="72" t="str">
        <f t="shared" si="148"/>
        <v/>
      </c>
      <c r="D704" s="72" t="str">
        <f>IFERROR(IF(J703&lt;=0,"",IF(C704="Yes","",B704-COUNTIF($C$22:C704,"Yes"))),"")</f>
        <v/>
      </c>
      <c r="E704" s="73" t="str">
        <f t="shared" si="141"/>
        <v/>
      </c>
      <c r="F704" s="76" t="str">
        <f t="shared" si="149"/>
        <v/>
      </c>
      <c r="G704" s="76" t="str">
        <f t="shared" si="142"/>
        <v/>
      </c>
      <c r="H704" s="76" t="str">
        <f t="shared" si="150"/>
        <v/>
      </c>
      <c r="I704" s="76" t="str">
        <f t="shared" si="143"/>
        <v/>
      </c>
      <c r="J704" s="76" t="str">
        <f t="shared" si="151"/>
        <v/>
      </c>
      <c r="AG704" s="111" t="str">
        <f t="shared" si="152"/>
        <v/>
      </c>
      <c r="AH704" s="112" t="str">
        <f t="shared" si="144"/>
        <v/>
      </c>
      <c r="AI704" s="113" t="str">
        <f t="shared" si="145"/>
        <v/>
      </c>
      <c r="AJ704" s="113" t="str">
        <f t="shared" si="146"/>
        <v/>
      </c>
      <c r="AK704" s="113" t="str">
        <f t="shared" si="153"/>
        <v/>
      </c>
      <c r="AL704" s="113" t="str">
        <f t="shared" si="154"/>
        <v/>
      </c>
    </row>
    <row r="705" spans="2:38" ht="15.75" thickBot="1" x14ac:dyDescent="0.3">
      <c r="B705" s="72" t="str">
        <f t="shared" si="147"/>
        <v/>
      </c>
      <c r="C705" s="72" t="str">
        <f t="shared" si="148"/>
        <v/>
      </c>
      <c r="D705" s="72" t="str">
        <f>IFERROR(IF(J704&lt;=0,"",IF(C705="Yes","",B705-COUNTIF($C$22:C705,"Yes"))),"")</f>
        <v/>
      </c>
      <c r="E705" s="73" t="str">
        <f t="shared" si="141"/>
        <v/>
      </c>
      <c r="F705" s="76" t="str">
        <f t="shared" si="149"/>
        <v/>
      </c>
      <c r="G705" s="76" t="str">
        <f t="shared" si="142"/>
        <v/>
      </c>
      <c r="H705" s="76" t="str">
        <f t="shared" si="150"/>
        <v/>
      </c>
      <c r="I705" s="76" t="str">
        <f t="shared" si="143"/>
        <v/>
      </c>
      <c r="J705" s="76" t="str">
        <f t="shared" si="151"/>
        <v/>
      </c>
      <c r="AG705" s="111" t="str">
        <f t="shared" si="152"/>
        <v/>
      </c>
      <c r="AH705" s="112" t="str">
        <f t="shared" si="144"/>
        <v/>
      </c>
      <c r="AI705" s="113" t="str">
        <f t="shared" si="145"/>
        <v/>
      </c>
      <c r="AJ705" s="113" t="str">
        <f t="shared" si="146"/>
        <v/>
      </c>
      <c r="AK705" s="113" t="str">
        <f t="shared" si="153"/>
        <v/>
      </c>
      <c r="AL705" s="113" t="str">
        <f t="shared" si="154"/>
        <v/>
      </c>
    </row>
    <row r="706" spans="2:38" ht="15.75" thickBot="1" x14ac:dyDescent="0.3">
      <c r="B706" s="72" t="str">
        <f t="shared" si="147"/>
        <v/>
      </c>
      <c r="C706" s="72" t="str">
        <f t="shared" si="148"/>
        <v/>
      </c>
      <c r="D706" s="72" t="str">
        <f>IFERROR(IF(J705&lt;=0,"",IF(C706="Yes","",B706-COUNTIF($C$22:C706,"Yes"))),"")</f>
        <v/>
      </c>
      <c r="E706" s="73" t="str">
        <f t="shared" si="141"/>
        <v/>
      </c>
      <c r="F706" s="76" t="str">
        <f t="shared" si="149"/>
        <v/>
      </c>
      <c r="G706" s="76" t="str">
        <f t="shared" si="142"/>
        <v/>
      </c>
      <c r="H706" s="76" t="str">
        <f t="shared" si="150"/>
        <v/>
      </c>
      <c r="I706" s="76" t="str">
        <f t="shared" si="143"/>
        <v/>
      </c>
      <c r="J706" s="76" t="str">
        <f t="shared" si="151"/>
        <v/>
      </c>
      <c r="AG706" s="111" t="str">
        <f t="shared" si="152"/>
        <v/>
      </c>
      <c r="AH706" s="112" t="str">
        <f t="shared" si="144"/>
        <v/>
      </c>
      <c r="AI706" s="113" t="str">
        <f t="shared" si="145"/>
        <v/>
      </c>
      <c r="AJ706" s="113" t="str">
        <f t="shared" si="146"/>
        <v/>
      </c>
      <c r="AK706" s="113" t="str">
        <f t="shared" si="153"/>
        <v/>
      </c>
      <c r="AL706" s="113" t="str">
        <f t="shared" si="154"/>
        <v/>
      </c>
    </row>
    <row r="707" spans="2:38" ht="15.75" thickBot="1" x14ac:dyDescent="0.3">
      <c r="B707" s="72" t="str">
        <f t="shared" si="147"/>
        <v/>
      </c>
      <c r="C707" s="72" t="str">
        <f t="shared" si="148"/>
        <v/>
      </c>
      <c r="D707" s="72" t="str">
        <f>IFERROR(IF(J706&lt;=0,"",IF(C707="Yes","",B707-COUNTIF($C$22:C707,"Yes"))),"")</f>
        <v/>
      </c>
      <c r="E707" s="73" t="str">
        <f t="shared" si="141"/>
        <v/>
      </c>
      <c r="F707" s="76" t="str">
        <f t="shared" si="149"/>
        <v/>
      </c>
      <c r="G707" s="76" t="str">
        <f t="shared" si="142"/>
        <v/>
      </c>
      <c r="H707" s="76" t="str">
        <f t="shared" si="150"/>
        <v/>
      </c>
      <c r="I707" s="76" t="str">
        <f t="shared" si="143"/>
        <v/>
      </c>
      <c r="J707" s="76" t="str">
        <f t="shared" si="151"/>
        <v/>
      </c>
      <c r="AG707" s="111" t="str">
        <f t="shared" si="152"/>
        <v/>
      </c>
      <c r="AH707" s="112" t="str">
        <f t="shared" si="144"/>
        <v/>
      </c>
      <c r="AI707" s="113" t="str">
        <f t="shared" si="145"/>
        <v/>
      </c>
      <c r="AJ707" s="113" t="str">
        <f t="shared" si="146"/>
        <v/>
      </c>
      <c r="AK707" s="113" t="str">
        <f t="shared" si="153"/>
        <v/>
      </c>
      <c r="AL707" s="113" t="str">
        <f t="shared" si="154"/>
        <v/>
      </c>
    </row>
    <row r="708" spans="2:38" ht="15.75" thickBot="1" x14ac:dyDescent="0.3">
      <c r="B708" s="72" t="str">
        <f t="shared" si="147"/>
        <v/>
      </c>
      <c r="C708" s="72" t="str">
        <f t="shared" si="148"/>
        <v/>
      </c>
      <c r="D708" s="72" t="str">
        <f>IFERROR(IF(J707&lt;=0,"",IF(C708="Yes","",B708-COUNTIF($C$22:C708,"Yes"))),"")</f>
        <v/>
      </c>
      <c r="E708" s="73" t="str">
        <f t="shared" si="141"/>
        <v/>
      </c>
      <c r="F708" s="76" t="str">
        <f t="shared" si="149"/>
        <v/>
      </c>
      <c r="G708" s="76" t="str">
        <f t="shared" si="142"/>
        <v/>
      </c>
      <c r="H708" s="76" t="str">
        <f t="shared" si="150"/>
        <v/>
      </c>
      <c r="I708" s="76" t="str">
        <f t="shared" si="143"/>
        <v/>
      </c>
      <c r="J708" s="76" t="str">
        <f t="shared" si="151"/>
        <v/>
      </c>
      <c r="AG708" s="111" t="str">
        <f t="shared" si="152"/>
        <v/>
      </c>
      <c r="AH708" s="112" t="str">
        <f t="shared" si="144"/>
        <v/>
      </c>
      <c r="AI708" s="113" t="str">
        <f t="shared" si="145"/>
        <v/>
      </c>
      <c r="AJ708" s="113" t="str">
        <f t="shared" si="146"/>
        <v/>
      </c>
      <c r="AK708" s="113" t="str">
        <f t="shared" si="153"/>
        <v/>
      </c>
      <c r="AL708" s="113" t="str">
        <f t="shared" si="154"/>
        <v/>
      </c>
    </row>
    <row r="709" spans="2:38" ht="15.75" thickBot="1" x14ac:dyDescent="0.3">
      <c r="B709" s="72" t="str">
        <f t="shared" si="147"/>
        <v/>
      </c>
      <c r="C709" s="72" t="str">
        <f t="shared" si="148"/>
        <v/>
      </c>
      <c r="D709" s="72" t="str">
        <f>IFERROR(IF(J708&lt;=0,"",IF(C709="Yes","",B709-COUNTIF($C$22:C709,"Yes"))),"")</f>
        <v/>
      </c>
      <c r="E709" s="73" t="str">
        <f t="shared" si="141"/>
        <v/>
      </c>
      <c r="F709" s="76" t="str">
        <f t="shared" si="149"/>
        <v/>
      </c>
      <c r="G709" s="76" t="str">
        <f t="shared" si="142"/>
        <v/>
      </c>
      <c r="H709" s="76" t="str">
        <f t="shared" si="150"/>
        <v/>
      </c>
      <c r="I709" s="76" t="str">
        <f t="shared" si="143"/>
        <v/>
      </c>
      <c r="J709" s="76" t="str">
        <f t="shared" si="151"/>
        <v/>
      </c>
      <c r="AG709" s="111" t="str">
        <f t="shared" si="152"/>
        <v/>
      </c>
      <c r="AH709" s="112" t="str">
        <f t="shared" si="144"/>
        <v/>
      </c>
      <c r="AI709" s="113" t="str">
        <f t="shared" si="145"/>
        <v/>
      </c>
      <c r="AJ709" s="113" t="str">
        <f t="shared" si="146"/>
        <v/>
      </c>
      <c r="AK709" s="113" t="str">
        <f t="shared" si="153"/>
        <v/>
      </c>
      <c r="AL709" s="113" t="str">
        <f t="shared" si="154"/>
        <v/>
      </c>
    </row>
    <row r="710" spans="2:38" ht="15.75" thickBot="1" x14ac:dyDescent="0.3">
      <c r="B710" s="72" t="str">
        <f t="shared" si="147"/>
        <v/>
      </c>
      <c r="C710" s="72" t="str">
        <f t="shared" si="148"/>
        <v/>
      </c>
      <c r="D710" s="72" t="str">
        <f>IFERROR(IF(J709&lt;=0,"",IF(C710="Yes","",B710-COUNTIF($C$22:C710,"Yes"))),"")</f>
        <v/>
      </c>
      <c r="E710" s="73" t="str">
        <f t="shared" si="141"/>
        <v/>
      </c>
      <c r="F710" s="76" t="str">
        <f t="shared" si="149"/>
        <v/>
      </c>
      <c r="G710" s="76" t="str">
        <f t="shared" si="142"/>
        <v/>
      </c>
      <c r="H710" s="76" t="str">
        <f t="shared" si="150"/>
        <v/>
      </c>
      <c r="I710" s="76" t="str">
        <f t="shared" si="143"/>
        <v/>
      </c>
      <c r="J710" s="76" t="str">
        <f t="shared" si="151"/>
        <v/>
      </c>
      <c r="AG710" s="111" t="str">
        <f t="shared" si="152"/>
        <v/>
      </c>
      <c r="AH710" s="112" t="str">
        <f t="shared" si="144"/>
        <v/>
      </c>
      <c r="AI710" s="113" t="str">
        <f t="shared" si="145"/>
        <v/>
      </c>
      <c r="AJ710" s="113" t="str">
        <f t="shared" si="146"/>
        <v/>
      </c>
      <c r="AK710" s="113" t="str">
        <f t="shared" si="153"/>
        <v/>
      </c>
      <c r="AL710" s="113" t="str">
        <f t="shared" si="154"/>
        <v/>
      </c>
    </row>
    <row r="711" spans="2:38" ht="15.75" thickBot="1" x14ac:dyDescent="0.3">
      <c r="B711" s="72" t="str">
        <f t="shared" si="147"/>
        <v/>
      </c>
      <c r="C711" s="72" t="str">
        <f t="shared" si="148"/>
        <v/>
      </c>
      <c r="D711" s="72" t="str">
        <f>IFERROR(IF(J710&lt;=0,"",IF(C711="Yes","",B711-COUNTIF($C$22:C711,"Yes"))),"")</f>
        <v/>
      </c>
      <c r="E711" s="73" t="str">
        <f t="shared" si="141"/>
        <v/>
      </c>
      <c r="F711" s="76" t="str">
        <f t="shared" si="149"/>
        <v/>
      </c>
      <c r="G711" s="76" t="str">
        <f t="shared" si="142"/>
        <v/>
      </c>
      <c r="H711" s="76" t="str">
        <f t="shared" si="150"/>
        <v/>
      </c>
      <c r="I711" s="76" t="str">
        <f t="shared" si="143"/>
        <v/>
      </c>
      <c r="J711" s="76" t="str">
        <f t="shared" si="151"/>
        <v/>
      </c>
      <c r="AG711" s="111" t="str">
        <f t="shared" si="152"/>
        <v/>
      </c>
      <c r="AH711" s="112" t="str">
        <f t="shared" si="144"/>
        <v/>
      </c>
      <c r="AI711" s="113" t="str">
        <f t="shared" si="145"/>
        <v/>
      </c>
      <c r="AJ711" s="113" t="str">
        <f t="shared" si="146"/>
        <v/>
      </c>
      <c r="AK711" s="113" t="str">
        <f t="shared" si="153"/>
        <v/>
      </c>
      <c r="AL711" s="113" t="str">
        <f t="shared" si="154"/>
        <v/>
      </c>
    </row>
    <row r="712" spans="2:38" ht="15.75" thickBot="1" x14ac:dyDescent="0.3">
      <c r="B712" s="72" t="str">
        <f t="shared" si="147"/>
        <v/>
      </c>
      <c r="C712" s="72" t="str">
        <f t="shared" si="148"/>
        <v/>
      </c>
      <c r="D712" s="72" t="str">
        <f>IFERROR(IF(J711&lt;=0,"",IF(C712="Yes","",B712-COUNTIF($C$22:C712,"Yes"))),"")</f>
        <v/>
      </c>
      <c r="E712" s="73" t="str">
        <f t="shared" si="141"/>
        <v/>
      </c>
      <c r="F712" s="76" t="str">
        <f t="shared" si="149"/>
        <v/>
      </c>
      <c r="G712" s="76" t="str">
        <f t="shared" si="142"/>
        <v/>
      </c>
      <c r="H712" s="76" t="str">
        <f t="shared" si="150"/>
        <v/>
      </c>
      <c r="I712" s="76" t="str">
        <f t="shared" si="143"/>
        <v/>
      </c>
      <c r="J712" s="76" t="str">
        <f t="shared" si="151"/>
        <v/>
      </c>
      <c r="AG712" s="111" t="str">
        <f t="shared" si="152"/>
        <v/>
      </c>
      <c r="AH712" s="112" t="str">
        <f t="shared" si="144"/>
        <v/>
      </c>
      <c r="AI712" s="113" t="str">
        <f t="shared" si="145"/>
        <v/>
      </c>
      <c r="AJ712" s="113" t="str">
        <f t="shared" si="146"/>
        <v/>
      </c>
      <c r="AK712" s="113" t="str">
        <f t="shared" si="153"/>
        <v/>
      </c>
      <c r="AL712" s="113" t="str">
        <f t="shared" si="154"/>
        <v/>
      </c>
    </row>
    <row r="713" spans="2:38" ht="15.75" thickBot="1" x14ac:dyDescent="0.3">
      <c r="B713" s="72" t="str">
        <f t="shared" si="147"/>
        <v/>
      </c>
      <c r="C713" s="72" t="str">
        <f t="shared" si="148"/>
        <v/>
      </c>
      <c r="D713" s="72" t="str">
        <f>IFERROR(IF(J712&lt;=0,"",IF(C713="Yes","",B713-COUNTIF($C$22:C713,"Yes"))),"")</f>
        <v/>
      </c>
      <c r="E713" s="73" t="str">
        <f t="shared" si="141"/>
        <v/>
      </c>
      <c r="F713" s="76" t="str">
        <f t="shared" si="149"/>
        <v/>
      </c>
      <c r="G713" s="76" t="str">
        <f t="shared" si="142"/>
        <v/>
      </c>
      <c r="H713" s="76" t="str">
        <f t="shared" si="150"/>
        <v/>
      </c>
      <c r="I713" s="76" t="str">
        <f t="shared" si="143"/>
        <v/>
      </c>
      <c r="J713" s="76" t="str">
        <f t="shared" si="151"/>
        <v/>
      </c>
      <c r="AG713" s="111" t="str">
        <f t="shared" si="152"/>
        <v/>
      </c>
      <c r="AH713" s="112" t="str">
        <f t="shared" si="144"/>
        <v/>
      </c>
      <c r="AI713" s="113" t="str">
        <f t="shared" si="145"/>
        <v/>
      </c>
      <c r="AJ713" s="113" t="str">
        <f t="shared" si="146"/>
        <v/>
      </c>
      <c r="AK713" s="113" t="str">
        <f t="shared" si="153"/>
        <v/>
      </c>
      <c r="AL713" s="113" t="str">
        <f t="shared" si="154"/>
        <v/>
      </c>
    </row>
    <row r="714" spans="2:38" ht="15.75" thickBot="1" x14ac:dyDescent="0.3">
      <c r="B714" s="72" t="str">
        <f t="shared" si="147"/>
        <v/>
      </c>
      <c r="C714" s="72" t="str">
        <f t="shared" si="148"/>
        <v/>
      </c>
      <c r="D714" s="72" t="str">
        <f>IFERROR(IF(J713&lt;=0,"",IF(C714="Yes","",B714-COUNTIF($C$22:C714,"Yes"))),"")</f>
        <v/>
      </c>
      <c r="E714" s="73" t="str">
        <f t="shared" si="141"/>
        <v/>
      </c>
      <c r="F714" s="76" t="str">
        <f t="shared" si="149"/>
        <v/>
      </c>
      <c r="G714" s="76" t="str">
        <f t="shared" si="142"/>
        <v/>
      </c>
      <c r="H714" s="76" t="str">
        <f t="shared" si="150"/>
        <v/>
      </c>
      <c r="I714" s="76" t="str">
        <f t="shared" si="143"/>
        <v/>
      </c>
      <c r="J714" s="76" t="str">
        <f t="shared" si="151"/>
        <v/>
      </c>
      <c r="AG714" s="111" t="str">
        <f t="shared" si="152"/>
        <v/>
      </c>
      <c r="AH714" s="112" t="str">
        <f t="shared" si="144"/>
        <v/>
      </c>
      <c r="AI714" s="113" t="str">
        <f t="shared" si="145"/>
        <v/>
      </c>
      <c r="AJ714" s="113" t="str">
        <f t="shared" si="146"/>
        <v/>
      </c>
      <c r="AK714" s="113" t="str">
        <f t="shared" si="153"/>
        <v/>
      </c>
      <c r="AL714" s="113" t="str">
        <f t="shared" si="154"/>
        <v/>
      </c>
    </row>
    <row r="715" spans="2:38" ht="15.75" thickBot="1" x14ac:dyDescent="0.3">
      <c r="B715" s="72" t="str">
        <f t="shared" si="147"/>
        <v/>
      </c>
      <c r="C715" s="72" t="str">
        <f t="shared" si="148"/>
        <v/>
      </c>
      <c r="D715" s="72" t="str">
        <f>IFERROR(IF(J714&lt;=0,"",IF(C715="Yes","",B715-COUNTIF($C$22:C715,"Yes"))),"")</f>
        <v/>
      </c>
      <c r="E715" s="73" t="str">
        <f t="shared" si="141"/>
        <v/>
      </c>
      <c r="F715" s="76" t="str">
        <f t="shared" si="149"/>
        <v/>
      </c>
      <c r="G715" s="76" t="str">
        <f t="shared" si="142"/>
        <v/>
      </c>
      <c r="H715" s="76" t="str">
        <f t="shared" si="150"/>
        <v/>
      </c>
      <c r="I715" s="76" t="str">
        <f t="shared" si="143"/>
        <v/>
      </c>
      <c r="J715" s="76" t="str">
        <f t="shared" si="151"/>
        <v/>
      </c>
      <c r="AG715" s="111" t="str">
        <f t="shared" si="152"/>
        <v/>
      </c>
      <c r="AH715" s="112" t="str">
        <f t="shared" si="144"/>
        <v/>
      </c>
      <c r="AI715" s="113" t="str">
        <f t="shared" si="145"/>
        <v/>
      </c>
      <c r="AJ715" s="113" t="str">
        <f t="shared" si="146"/>
        <v/>
      </c>
      <c r="AK715" s="113" t="str">
        <f t="shared" si="153"/>
        <v/>
      </c>
      <c r="AL715" s="113" t="str">
        <f t="shared" si="154"/>
        <v/>
      </c>
    </row>
    <row r="716" spans="2:38" ht="15.75" thickBot="1" x14ac:dyDescent="0.3">
      <c r="B716" s="72" t="str">
        <f t="shared" si="147"/>
        <v/>
      </c>
      <c r="C716" s="72" t="str">
        <f t="shared" si="148"/>
        <v/>
      </c>
      <c r="D716" s="72" t="str">
        <f>IFERROR(IF(J715&lt;=0,"",IF(C716="Yes","",B716-COUNTIF($C$22:C716,"Yes"))),"")</f>
        <v/>
      </c>
      <c r="E716" s="73" t="str">
        <f t="shared" si="141"/>
        <v/>
      </c>
      <c r="F716" s="76" t="str">
        <f t="shared" si="149"/>
        <v/>
      </c>
      <c r="G716" s="76" t="str">
        <f t="shared" si="142"/>
        <v/>
      </c>
      <c r="H716" s="76" t="str">
        <f t="shared" si="150"/>
        <v/>
      </c>
      <c r="I716" s="76" t="str">
        <f t="shared" si="143"/>
        <v/>
      </c>
      <c r="J716" s="76" t="str">
        <f t="shared" si="151"/>
        <v/>
      </c>
      <c r="AG716" s="111" t="str">
        <f t="shared" si="152"/>
        <v/>
      </c>
      <c r="AH716" s="112" t="str">
        <f t="shared" si="144"/>
        <v/>
      </c>
      <c r="AI716" s="113" t="str">
        <f t="shared" si="145"/>
        <v/>
      </c>
      <c r="AJ716" s="113" t="str">
        <f t="shared" si="146"/>
        <v/>
      </c>
      <c r="AK716" s="113" t="str">
        <f t="shared" si="153"/>
        <v/>
      </c>
      <c r="AL716" s="113" t="str">
        <f t="shared" si="154"/>
        <v/>
      </c>
    </row>
    <row r="717" spans="2:38" ht="15.75" thickBot="1" x14ac:dyDescent="0.3">
      <c r="B717" s="72" t="str">
        <f t="shared" si="147"/>
        <v/>
      </c>
      <c r="C717" s="72" t="str">
        <f t="shared" si="148"/>
        <v/>
      </c>
      <c r="D717" s="72" t="str">
        <f>IFERROR(IF(J716&lt;=0,"",IF(C717="Yes","",B717-COUNTIF($C$22:C717,"Yes"))),"")</f>
        <v/>
      </c>
      <c r="E717" s="73" t="str">
        <f t="shared" si="141"/>
        <v/>
      </c>
      <c r="F717" s="76" t="str">
        <f t="shared" si="149"/>
        <v/>
      </c>
      <c r="G717" s="76" t="str">
        <f t="shared" si="142"/>
        <v/>
      </c>
      <c r="H717" s="76" t="str">
        <f t="shared" si="150"/>
        <v/>
      </c>
      <c r="I717" s="76" t="str">
        <f t="shared" si="143"/>
        <v/>
      </c>
      <c r="J717" s="76" t="str">
        <f t="shared" si="151"/>
        <v/>
      </c>
      <c r="AG717" s="111" t="str">
        <f t="shared" si="152"/>
        <v/>
      </c>
      <c r="AH717" s="112" t="str">
        <f t="shared" si="144"/>
        <v/>
      </c>
      <c r="AI717" s="113" t="str">
        <f t="shared" si="145"/>
        <v/>
      </c>
      <c r="AJ717" s="113" t="str">
        <f t="shared" si="146"/>
        <v/>
      </c>
      <c r="AK717" s="113" t="str">
        <f t="shared" si="153"/>
        <v/>
      </c>
      <c r="AL717" s="113" t="str">
        <f t="shared" si="154"/>
        <v/>
      </c>
    </row>
    <row r="718" spans="2:38" ht="15.75" thickBot="1" x14ac:dyDescent="0.3">
      <c r="B718" s="72" t="str">
        <f t="shared" si="147"/>
        <v/>
      </c>
      <c r="C718" s="72" t="str">
        <f t="shared" si="148"/>
        <v/>
      </c>
      <c r="D718" s="72" t="str">
        <f>IFERROR(IF(J717&lt;=0,"",IF(C718="Yes","",B718-COUNTIF($C$22:C718,"Yes"))),"")</f>
        <v/>
      </c>
      <c r="E718" s="73" t="str">
        <f t="shared" si="141"/>
        <v/>
      </c>
      <c r="F718" s="76" t="str">
        <f t="shared" si="149"/>
        <v/>
      </c>
      <c r="G718" s="76" t="str">
        <f t="shared" si="142"/>
        <v/>
      </c>
      <c r="H718" s="76" t="str">
        <f t="shared" si="150"/>
        <v/>
      </c>
      <c r="I718" s="76" t="str">
        <f t="shared" si="143"/>
        <v/>
      </c>
      <c r="J718" s="76" t="str">
        <f t="shared" si="151"/>
        <v/>
      </c>
      <c r="AG718" s="111" t="str">
        <f t="shared" si="152"/>
        <v/>
      </c>
      <c r="AH718" s="112" t="str">
        <f t="shared" si="144"/>
        <v/>
      </c>
      <c r="AI718" s="113" t="str">
        <f t="shared" si="145"/>
        <v/>
      </c>
      <c r="AJ718" s="113" t="str">
        <f t="shared" si="146"/>
        <v/>
      </c>
      <c r="AK718" s="113" t="str">
        <f t="shared" si="153"/>
        <v/>
      </c>
      <c r="AL718" s="113" t="str">
        <f t="shared" si="154"/>
        <v/>
      </c>
    </row>
    <row r="719" spans="2:38" ht="15.75" thickBot="1" x14ac:dyDescent="0.3">
      <c r="B719" s="72" t="str">
        <f t="shared" si="147"/>
        <v/>
      </c>
      <c r="C719" s="72" t="str">
        <f t="shared" si="148"/>
        <v/>
      </c>
      <c r="D719" s="72" t="str">
        <f>IFERROR(IF(J718&lt;=0,"",IF(C719="Yes","",B719-COUNTIF($C$22:C719,"Yes"))),"")</f>
        <v/>
      </c>
      <c r="E719" s="73" t="str">
        <f t="shared" si="141"/>
        <v/>
      </c>
      <c r="F719" s="76" t="str">
        <f t="shared" si="149"/>
        <v/>
      </c>
      <c r="G719" s="76" t="str">
        <f t="shared" si="142"/>
        <v/>
      </c>
      <c r="H719" s="76" t="str">
        <f t="shared" si="150"/>
        <v/>
      </c>
      <c r="I719" s="76" t="str">
        <f t="shared" si="143"/>
        <v/>
      </c>
      <c r="J719" s="76" t="str">
        <f t="shared" si="151"/>
        <v/>
      </c>
      <c r="AG719" s="111" t="str">
        <f t="shared" si="152"/>
        <v/>
      </c>
      <c r="AH719" s="112" t="str">
        <f t="shared" si="144"/>
        <v/>
      </c>
      <c r="AI719" s="113" t="str">
        <f t="shared" si="145"/>
        <v/>
      </c>
      <c r="AJ719" s="113" t="str">
        <f t="shared" si="146"/>
        <v/>
      </c>
      <c r="AK719" s="113" t="str">
        <f t="shared" si="153"/>
        <v/>
      </c>
      <c r="AL719" s="113" t="str">
        <f t="shared" si="154"/>
        <v/>
      </c>
    </row>
    <row r="720" spans="2:38" ht="15.75" thickBot="1" x14ac:dyDescent="0.3">
      <c r="B720" s="72" t="str">
        <f t="shared" si="147"/>
        <v/>
      </c>
      <c r="C720" s="72" t="str">
        <f t="shared" si="148"/>
        <v/>
      </c>
      <c r="D720" s="72" t="str">
        <f>IFERROR(IF(J719&lt;=0,"",IF(C720="Yes","",B720-COUNTIF($C$22:C720,"Yes"))),"")</f>
        <v/>
      </c>
      <c r="E720" s="73" t="str">
        <f t="shared" si="141"/>
        <v/>
      </c>
      <c r="F720" s="76" t="str">
        <f t="shared" si="149"/>
        <v/>
      </c>
      <c r="G720" s="76" t="str">
        <f t="shared" si="142"/>
        <v/>
      </c>
      <c r="H720" s="76" t="str">
        <f t="shared" si="150"/>
        <v/>
      </c>
      <c r="I720" s="76" t="str">
        <f t="shared" si="143"/>
        <v/>
      </c>
      <c r="J720" s="76" t="str">
        <f t="shared" si="151"/>
        <v/>
      </c>
      <c r="AG720" s="111" t="str">
        <f t="shared" si="152"/>
        <v/>
      </c>
      <c r="AH720" s="112" t="str">
        <f t="shared" si="144"/>
        <v/>
      </c>
      <c r="AI720" s="113" t="str">
        <f t="shared" si="145"/>
        <v/>
      </c>
      <c r="AJ720" s="113" t="str">
        <f t="shared" si="146"/>
        <v/>
      </c>
      <c r="AK720" s="113" t="str">
        <f t="shared" si="153"/>
        <v/>
      </c>
      <c r="AL720" s="113" t="str">
        <f t="shared" si="154"/>
        <v/>
      </c>
    </row>
    <row r="721" spans="2:38" ht="15.75" thickBot="1" x14ac:dyDescent="0.3">
      <c r="B721" s="72" t="str">
        <f t="shared" si="147"/>
        <v/>
      </c>
      <c r="C721" s="72" t="str">
        <f t="shared" si="148"/>
        <v/>
      </c>
      <c r="D721" s="72" t="str">
        <f>IFERROR(IF(J720&lt;=0,"",IF(C721="Yes","",B721-COUNTIF($C$22:C721,"Yes"))),"")</f>
        <v/>
      </c>
      <c r="E721" s="73" t="str">
        <f t="shared" si="141"/>
        <v/>
      </c>
      <c r="F721" s="76" t="str">
        <f t="shared" si="149"/>
        <v/>
      </c>
      <c r="G721" s="76" t="str">
        <f t="shared" si="142"/>
        <v/>
      </c>
      <c r="H721" s="76" t="str">
        <f t="shared" si="150"/>
        <v/>
      </c>
      <c r="I721" s="76" t="str">
        <f t="shared" si="143"/>
        <v/>
      </c>
      <c r="J721" s="76" t="str">
        <f t="shared" si="151"/>
        <v/>
      </c>
      <c r="AG721" s="111" t="str">
        <f t="shared" si="152"/>
        <v/>
      </c>
      <c r="AH721" s="112" t="str">
        <f t="shared" si="144"/>
        <v/>
      </c>
      <c r="AI721" s="113" t="str">
        <f t="shared" si="145"/>
        <v/>
      </c>
      <c r="AJ721" s="113" t="str">
        <f t="shared" si="146"/>
        <v/>
      </c>
      <c r="AK721" s="113" t="str">
        <f t="shared" si="153"/>
        <v/>
      </c>
      <c r="AL721" s="113" t="str">
        <f t="shared" si="154"/>
        <v/>
      </c>
    </row>
    <row r="722" spans="2:38" ht="15.75" thickBot="1" x14ac:dyDescent="0.3">
      <c r="B722" s="72" t="str">
        <f t="shared" si="147"/>
        <v/>
      </c>
      <c r="C722" s="72" t="str">
        <f t="shared" si="148"/>
        <v/>
      </c>
      <c r="D722" s="72" t="str">
        <f>IFERROR(IF(J721&lt;=0,"",IF(C722="Yes","",B722-COUNTIF($C$22:C722,"Yes"))),"")</f>
        <v/>
      </c>
      <c r="E722" s="73" t="str">
        <f t="shared" si="141"/>
        <v/>
      </c>
      <c r="F722" s="76" t="str">
        <f t="shared" si="149"/>
        <v/>
      </c>
      <c r="G722" s="76" t="str">
        <f t="shared" si="142"/>
        <v/>
      </c>
      <c r="H722" s="76" t="str">
        <f t="shared" si="150"/>
        <v/>
      </c>
      <c r="I722" s="76" t="str">
        <f t="shared" si="143"/>
        <v/>
      </c>
      <c r="J722" s="76" t="str">
        <f t="shared" si="151"/>
        <v/>
      </c>
      <c r="AG722" s="111" t="str">
        <f t="shared" si="152"/>
        <v/>
      </c>
      <c r="AH722" s="112" t="str">
        <f t="shared" si="144"/>
        <v/>
      </c>
      <c r="AI722" s="113" t="str">
        <f t="shared" si="145"/>
        <v/>
      </c>
      <c r="AJ722" s="113" t="str">
        <f t="shared" si="146"/>
        <v/>
      </c>
      <c r="AK722" s="113" t="str">
        <f t="shared" si="153"/>
        <v/>
      </c>
      <c r="AL722" s="113" t="str">
        <f t="shared" si="154"/>
        <v/>
      </c>
    </row>
    <row r="723" spans="2:38" ht="15.75" thickBot="1" x14ac:dyDescent="0.3">
      <c r="B723" s="72" t="str">
        <f t="shared" si="147"/>
        <v/>
      </c>
      <c r="C723" s="72" t="str">
        <f t="shared" si="148"/>
        <v/>
      </c>
      <c r="D723" s="72" t="str">
        <f>IFERROR(IF(J722&lt;=0,"",IF(C723="Yes","",B723-COUNTIF($C$22:C723,"Yes"))),"")</f>
        <v/>
      </c>
      <c r="E723" s="73" t="str">
        <f t="shared" si="141"/>
        <v/>
      </c>
      <c r="F723" s="76" t="str">
        <f t="shared" si="149"/>
        <v/>
      </c>
      <c r="G723" s="76" t="str">
        <f t="shared" si="142"/>
        <v/>
      </c>
      <c r="H723" s="76" t="str">
        <f t="shared" si="150"/>
        <v/>
      </c>
      <c r="I723" s="76" t="str">
        <f t="shared" si="143"/>
        <v/>
      </c>
      <c r="J723" s="76" t="str">
        <f t="shared" si="151"/>
        <v/>
      </c>
      <c r="AG723" s="111" t="str">
        <f t="shared" si="152"/>
        <v/>
      </c>
      <c r="AH723" s="112" t="str">
        <f t="shared" si="144"/>
        <v/>
      </c>
      <c r="AI723" s="113" t="str">
        <f t="shared" si="145"/>
        <v/>
      </c>
      <c r="AJ723" s="113" t="str">
        <f t="shared" si="146"/>
        <v/>
      </c>
      <c r="AK723" s="113" t="str">
        <f t="shared" si="153"/>
        <v/>
      </c>
      <c r="AL723" s="113" t="str">
        <f t="shared" si="154"/>
        <v/>
      </c>
    </row>
    <row r="724" spans="2:38" ht="15.75" thickBot="1" x14ac:dyDescent="0.3">
      <c r="B724" s="72" t="str">
        <f t="shared" si="147"/>
        <v/>
      </c>
      <c r="C724" s="72" t="str">
        <f t="shared" si="148"/>
        <v/>
      </c>
      <c r="D724" s="72" t="str">
        <f>IFERROR(IF(J723&lt;=0,"",IF(C724="Yes","",B724-COUNTIF($C$22:C724,"Yes"))),"")</f>
        <v/>
      </c>
      <c r="E724" s="73" t="str">
        <f t="shared" si="141"/>
        <v/>
      </c>
      <c r="F724" s="76" t="str">
        <f t="shared" si="149"/>
        <v/>
      </c>
      <c r="G724" s="76" t="str">
        <f t="shared" si="142"/>
        <v/>
      </c>
      <c r="H724" s="76" t="str">
        <f t="shared" si="150"/>
        <v/>
      </c>
      <c r="I724" s="76" t="str">
        <f t="shared" si="143"/>
        <v/>
      </c>
      <c r="J724" s="76" t="str">
        <f t="shared" si="151"/>
        <v/>
      </c>
      <c r="AG724" s="111" t="str">
        <f t="shared" si="152"/>
        <v/>
      </c>
      <c r="AH724" s="112" t="str">
        <f t="shared" si="144"/>
        <v/>
      </c>
      <c r="AI724" s="113" t="str">
        <f t="shared" si="145"/>
        <v/>
      </c>
      <c r="AJ724" s="113" t="str">
        <f t="shared" si="146"/>
        <v/>
      </c>
      <c r="AK724" s="113" t="str">
        <f t="shared" si="153"/>
        <v/>
      </c>
      <c r="AL724" s="113" t="str">
        <f t="shared" si="154"/>
        <v/>
      </c>
    </row>
    <row r="725" spans="2:38" ht="15.75" thickBot="1" x14ac:dyDescent="0.3">
      <c r="B725" s="72" t="str">
        <f t="shared" si="147"/>
        <v/>
      </c>
      <c r="C725" s="72" t="str">
        <f t="shared" si="148"/>
        <v/>
      </c>
      <c r="D725" s="72" t="str">
        <f>IFERROR(IF(J724&lt;=0,"",IF(C725="Yes","",B725-COUNTIF($C$22:C725,"Yes"))),"")</f>
        <v/>
      </c>
      <c r="E725" s="73" t="str">
        <f t="shared" si="141"/>
        <v/>
      </c>
      <c r="F725" s="76" t="str">
        <f t="shared" si="149"/>
        <v/>
      </c>
      <c r="G725" s="76" t="str">
        <f t="shared" si="142"/>
        <v/>
      </c>
      <c r="H725" s="76" t="str">
        <f t="shared" si="150"/>
        <v/>
      </c>
      <c r="I725" s="76" t="str">
        <f t="shared" si="143"/>
        <v/>
      </c>
      <c r="J725" s="76" t="str">
        <f t="shared" si="151"/>
        <v/>
      </c>
      <c r="AG725" s="111" t="str">
        <f t="shared" si="152"/>
        <v/>
      </c>
      <c r="AH725" s="112" t="str">
        <f t="shared" si="144"/>
        <v/>
      </c>
      <c r="AI725" s="113" t="str">
        <f t="shared" si="145"/>
        <v/>
      </c>
      <c r="AJ725" s="113" t="str">
        <f t="shared" si="146"/>
        <v/>
      </c>
      <c r="AK725" s="113" t="str">
        <f t="shared" si="153"/>
        <v/>
      </c>
      <c r="AL725" s="113" t="str">
        <f t="shared" si="154"/>
        <v/>
      </c>
    </row>
    <row r="726" spans="2:38" ht="15.75" thickBot="1" x14ac:dyDescent="0.3">
      <c r="B726" s="72" t="str">
        <f t="shared" si="147"/>
        <v/>
      </c>
      <c r="C726" s="72" t="str">
        <f t="shared" si="148"/>
        <v/>
      </c>
      <c r="D726" s="72" t="str">
        <f>IFERROR(IF(J725&lt;=0,"",IF(C726="Yes","",B726-COUNTIF($C$22:C726,"Yes"))),"")</f>
        <v/>
      </c>
      <c r="E726" s="73" t="str">
        <f t="shared" ref="E726:E789" si="155">IF($E$9="End of the Period",IF(B726="","",IF(payment_frequency="Bi-weekly",first_payment_date+B726*VLOOKUP(payment_frequency,periodic_table,2,0),IF(payment_frequency="Weekly",first_payment_date+B726*VLOOKUP(payment_frequency,periodic_table,2,0),IF(payment_frequency="Semi-monthly",first_payment_date+B726*VLOOKUP(payment_frequency,periodic_table,2,0),EDATE(first_payment_date,B726*VLOOKUP(payment_frequency,periodic_table,2,0)))))),IF(B726="","",IF(payment_frequency="Bi-weekly",first_payment_date+(B726-1)*VLOOKUP(payment_frequency,periodic_table,2,0),IF(payment_frequency="Weekly",first_payment_date+(B726-1)*VLOOKUP(payment_frequency,periodic_table,2,0),IF(payment_frequency="Semi-monthly",first_payment_date+(B726-1)*VLOOKUP(payment_frequency,periodic_table,2,0),EDATE(first_payment_date,(B726-1)*VLOOKUP(payment_frequency,periodic_table,2,0)))))))</f>
        <v/>
      </c>
      <c r="F726" s="76" t="str">
        <f t="shared" si="149"/>
        <v/>
      </c>
      <c r="G726" s="76" t="str">
        <f t="shared" ref="G726:G789" si="156">IF(AND(Payment_Type=1,B726=1),0,IF(B726="","",IF(C726="Yes",0,J725*Compound_Rate)))</f>
        <v/>
      </c>
      <c r="H726" s="76" t="str">
        <f t="shared" si="150"/>
        <v/>
      </c>
      <c r="I726" s="76" t="str">
        <f t="shared" ref="I726:I789" si="157">IF(B726="","",IF(C726="Yes",J725*Compound_Rate,0))</f>
        <v/>
      </c>
      <c r="J726" s="76" t="str">
        <f t="shared" si="151"/>
        <v/>
      </c>
      <c r="AG726" s="111" t="str">
        <f t="shared" si="152"/>
        <v/>
      </c>
      <c r="AH726" s="112" t="str">
        <f t="shared" ref="AH726:AH789" si="158">IF($E$9="End of the Period",IF(AG726="","",IF(payment_frequency="Bi-weekly",first_payment_date+AG726*VLOOKUP(payment_frequency,periodic_table,2,0),IF(payment_frequency="Weekly",first_payment_date+AG726*VLOOKUP(payment_frequency,periodic_table,2,0),IF(payment_frequency="Semi-monthly",first_payment_date+AG726*VLOOKUP(payment_frequency,periodic_table,2,0),EDATE(first_payment_date,AG726*VLOOKUP(payment_frequency,periodic_table,2,0)))))),IF(AG726="","",IF(payment_frequency="Bi-weekly",first_payment_date+(AG726-1)*VLOOKUP(payment_frequency,periodic_table,2,0),IF(payment_frequency="Weekly",first_payment_date+(AG726-1)*VLOOKUP(payment_frequency,periodic_table,2,0),IF(payment_frequency="Semi-monthly",first_payment_date+(AG726-1)*VLOOKUP(payment_frequency,periodic_table,2,0),EDATE(first_payment_date,(AG726-1)*VLOOKUP(payment_frequency,periodic_table,2,0)))))))</f>
        <v/>
      </c>
      <c r="AI726" s="113" t="str">
        <f t="shared" ref="AI726:AI789" si="159">IF(AG726="","",IF(AL725&lt;payment,AL725*(1+Compound_Rate),payment))</f>
        <v/>
      </c>
      <c r="AJ726" s="113" t="str">
        <f t="shared" ref="AJ726:AJ789" si="160">IF(AND(Payment_Type=1,AG726=1),0,IF(AG726="","",AL725*Compound_Rate))</f>
        <v/>
      </c>
      <c r="AK726" s="113" t="str">
        <f t="shared" si="153"/>
        <v/>
      </c>
      <c r="AL726" s="113" t="str">
        <f t="shared" si="154"/>
        <v/>
      </c>
    </row>
    <row r="727" spans="2:38" ht="15.75" thickBot="1" x14ac:dyDescent="0.3">
      <c r="B727" s="72" t="str">
        <f t="shared" ref="B727:B790" si="161">IFERROR(IF(TRUNC(J726)&lt;=0,"",B726+1),"")</f>
        <v/>
      </c>
      <c r="C727" s="72" t="str">
        <f t="shared" ref="C727:C790" si="162">IF(B727="","",IF(AND(B727&lt;=$E$13,B727&gt;=$E$12),"Yes","No"))</f>
        <v/>
      </c>
      <c r="D727" s="72" t="str">
        <f>IFERROR(IF(J726&lt;=0,"",IF(C727="Yes","",B727-COUNTIF($C$22:C727,"Yes"))),"")</f>
        <v/>
      </c>
      <c r="E727" s="73" t="str">
        <f t="shared" si="155"/>
        <v/>
      </c>
      <c r="F727" s="76" t="str">
        <f t="shared" ref="F727:F790" si="163">IF(B727="","",IF(C727="Yes",0,IF(J726&lt;payment,J726*(1+Compound_Rate),-PMT($J$5,nper-B727+1+$E$14,J726))))</f>
        <v/>
      </c>
      <c r="G727" s="76" t="str">
        <f t="shared" si="156"/>
        <v/>
      </c>
      <c r="H727" s="76" t="str">
        <f t="shared" ref="H727:H790" si="164">IF(B727="","",F727-G727)</f>
        <v/>
      </c>
      <c r="I727" s="76" t="str">
        <f t="shared" si="157"/>
        <v/>
      </c>
      <c r="J727" s="76" t="str">
        <f t="shared" ref="J727:J790" si="165">IFERROR(IF(B727="","",J726-H727+I727),"")</f>
        <v/>
      </c>
      <c r="AG727" s="111" t="str">
        <f t="shared" ref="AG727:AG790" si="166">IFERROR(IF(AL726&lt;=0,"",AG726+1),"")</f>
        <v/>
      </c>
      <c r="AH727" s="112" t="str">
        <f t="shared" si="158"/>
        <v/>
      </c>
      <c r="AI727" s="113" t="str">
        <f t="shared" si="159"/>
        <v/>
      </c>
      <c r="AJ727" s="113" t="str">
        <f t="shared" si="160"/>
        <v/>
      </c>
      <c r="AK727" s="113" t="str">
        <f t="shared" ref="AK727:AK790" si="167">IF(AG727="","",AI727-AJ727)</f>
        <v/>
      </c>
      <c r="AL727" s="113" t="str">
        <f t="shared" ref="AL727:AL790" si="168">IFERROR(IF(AK727&lt;=0,"",AL726-AK727),"")</f>
        <v/>
      </c>
    </row>
    <row r="728" spans="2:38" ht="15.75" thickBot="1" x14ac:dyDescent="0.3">
      <c r="B728" s="72" t="str">
        <f t="shared" si="161"/>
        <v/>
      </c>
      <c r="C728" s="72" t="str">
        <f t="shared" si="162"/>
        <v/>
      </c>
      <c r="D728" s="72" t="str">
        <f>IFERROR(IF(J727&lt;=0,"",IF(C728="Yes","",B728-COUNTIF($C$22:C728,"Yes"))),"")</f>
        <v/>
      </c>
      <c r="E728" s="73" t="str">
        <f t="shared" si="155"/>
        <v/>
      </c>
      <c r="F728" s="76" t="str">
        <f t="shared" si="163"/>
        <v/>
      </c>
      <c r="G728" s="76" t="str">
        <f t="shared" si="156"/>
        <v/>
      </c>
      <c r="H728" s="76" t="str">
        <f t="shared" si="164"/>
        <v/>
      </c>
      <c r="I728" s="76" t="str">
        <f t="shared" si="157"/>
        <v/>
      </c>
      <c r="J728" s="76" t="str">
        <f t="shared" si="165"/>
        <v/>
      </c>
      <c r="AG728" s="111" t="str">
        <f t="shared" si="166"/>
        <v/>
      </c>
      <c r="AH728" s="112" t="str">
        <f t="shared" si="158"/>
        <v/>
      </c>
      <c r="AI728" s="113" t="str">
        <f t="shared" si="159"/>
        <v/>
      </c>
      <c r="AJ728" s="113" t="str">
        <f t="shared" si="160"/>
        <v/>
      </c>
      <c r="AK728" s="113" t="str">
        <f t="shared" si="167"/>
        <v/>
      </c>
      <c r="AL728" s="113" t="str">
        <f t="shared" si="168"/>
        <v/>
      </c>
    </row>
    <row r="729" spans="2:38" ht="15.75" thickBot="1" x14ac:dyDescent="0.3">
      <c r="B729" s="72" t="str">
        <f t="shared" si="161"/>
        <v/>
      </c>
      <c r="C729" s="72" t="str">
        <f t="shared" si="162"/>
        <v/>
      </c>
      <c r="D729" s="72" t="str">
        <f>IFERROR(IF(J728&lt;=0,"",IF(C729="Yes","",B729-COUNTIF($C$22:C729,"Yes"))),"")</f>
        <v/>
      </c>
      <c r="E729" s="73" t="str">
        <f t="shared" si="155"/>
        <v/>
      </c>
      <c r="F729" s="76" t="str">
        <f t="shared" si="163"/>
        <v/>
      </c>
      <c r="G729" s="76" t="str">
        <f t="shared" si="156"/>
        <v/>
      </c>
      <c r="H729" s="76" t="str">
        <f t="shared" si="164"/>
        <v/>
      </c>
      <c r="I729" s="76" t="str">
        <f t="shared" si="157"/>
        <v/>
      </c>
      <c r="J729" s="76" t="str">
        <f t="shared" si="165"/>
        <v/>
      </c>
      <c r="AG729" s="111" t="str">
        <f t="shared" si="166"/>
        <v/>
      </c>
      <c r="AH729" s="112" t="str">
        <f t="shared" si="158"/>
        <v/>
      </c>
      <c r="AI729" s="113" t="str">
        <f t="shared" si="159"/>
        <v/>
      </c>
      <c r="AJ729" s="113" t="str">
        <f t="shared" si="160"/>
        <v/>
      </c>
      <c r="AK729" s="113" t="str">
        <f t="shared" si="167"/>
        <v/>
      </c>
      <c r="AL729" s="113" t="str">
        <f t="shared" si="168"/>
        <v/>
      </c>
    </row>
    <row r="730" spans="2:38" ht="15.75" thickBot="1" x14ac:dyDescent="0.3">
      <c r="B730" s="72" t="str">
        <f t="shared" si="161"/>
        <v/>
      </c>
      <c r="C730" s="72" t="str">
        <f t="shared" si="162"/>
        <v/>
      </c>
      <c r="D730" s="72" t="str">
        <f>IFERROR(IF(J729&lt;=0,"",IF(C730="Yes","",B730-COUNTIF($C$22:C730,"Yes"))),"")</f>
        <v/>
      </c>
      <c r="E730" s="73" t="str">
        <f t="shared" si="155"/>
        <v/>
      </c>
      <c r="F730" s="76" t="str">
        <f t="shared" si="163"/>
        <v/>
      </c>
      <c r="G730" s="76" t="str">
        <f t="shared" si="156"/>
        <v/>
      </c>
      <c r="H730" s="76" t="str">
        <f t="shared" si="164"/>
        <v/>
      </c>
      <c r="I730" s="76" t="str">
        <f t="shared" si="157"/>
        <v/>
      </c>
      <c r="J730" s="76" t="str">
        <f t="shared" si="165"/>
        <v/>
      </c>
      <c r="AG730" s="111" t="str">
        <f t="shared" si="166"/>
        <v/>
      </c>
      <c r="AH730" s="112" t="str">
        <f t="shared" si="158"/>
        <v/>
      </c>
      <c r="AI730" s="113" t="str">
        <f t="shared" si="159"/>
        <v/>
      </c>
      <c r="AJ730" s="113" t="str">
        <f t="shared" si="160"/>
        <v/>
      </c>
      <c r="AK730" s="113" t="str">
        <f t="shared" si="167"/>
        <v/>
      </c>
      <c r="AL730" s="113" t="str">
        <f t="shared" si="168"/>
        <v/>
      </c>
    </row>
    <row r="731" spans="2:38" ht="15.75" thickBot="1" x14ac:dyDescent="0.3">
      <c r="B731" s="72" t="str">
        <f t="shared" si="161"/>
        <v/>
      </c>
      <c r="C731" s="72" t="str">
        <f t="shared" si="162"/>
        <v/>
      </c>
      <c r="D731" s="72" t="str">
        <f>IFERROR(IF(J730&lt;=0,"",IF(C731="Yes","",B731-COUNTIF($C$22:C731,"Yes"))),"")</f>
        <v/>
      </c>
      <c r="E731" s="73" t="str">
        <f t="shared" si="155"/>
        <v/>
      </c>
      <c r="F731" s="76" t="str">
        <f t="shared" si="163"/>
        <v/>
      </c>
      <c r="G731" s="76" t="str">
        <f t="shared" si="156"/>
        <v/>
      </c>
      <c r="H731" s="76" t="str">
        <f t="shared" si="164"/>
        <v/>
      </c>
      <c r="I731" s="76" t="str">
        <f t="shared" si="157"/>
        <v/>
      </c>
      <c r="J731" s="76" t="str">
        <f t="shared" si="165"/>
        <v/>
      </c>
      <c r="AG731" s="111" t="str">
        <f t="shared" si="166"/>
        <v/>
      </c>
      <c r="AH731" s="112" t="str">
        <f t="shared" si="158"/>
        <v/>
      </c>
      <c r="AI731" s="113" t="str">
        <f t="shared" si="159"/>
        <v/>
      </c>
      <c r="AJ731" s="113" t="str">
        <f t="shared" si="160"/>
        <v/>
      </c>
      <c r="AK731" s="113" t="str">
        <f t="shared" si="167"/>
        <v/>
      </c>
      <c r="AL731" s="113" t="str">
        <f t="shared" si="168"/>
        <v/>
      </c>
    </row>
    <row r="732" spans="2:38" ht="15.75" thickBot="1" x14ac:dyDescent="0.3">
      <c r="B732" s="72" t="str">
        <f t="shared" si="161"/>
        <v/>
      </c>
      <c r="C732" s="72" t="str">
        <f t="shared" si="162"/>
        <v/>
      </c>
      <c r="D732" s="72" t="str">
        <f>IFERROR(IF(J731&lt;=0,"",IF(C732="Yes","",B732-COUNTIF($C$22:C732,"Yes"))),"")</f>
        <v/>
      </c>
      <c r="E732" s="73" t="str">
        <f t="shared" si="155"/>
        <v/>
      </c>
      <c r="F732" s="76" t="str">
        <f t="shared" si="163"/>
        <v/>
      </c>
      <c r="G732" s="76" t="str">
        <f t="shared" si="156"/>
        <v/>
      </c>
      <c r="H732" s="76" t="str">
        <f t="shared" si="164"/>
        <v/>
      </c>
      <c r="I732" s="76" t="str">
        <f t="shared" si="157"/>
        <v/>
      </c>
      <c r="J732" s="76" t="str">
        <f t="shared" si="165"/>
        <v/>
      </c>
      <c r="AG732" s="111" t="str">
        <f t="shared" si="166"/>
        <v/>
      </c>
      <c r="AH732" s="112" t="str">
        <f t="shared" si="158"/>
        <v/>
      </c>
      <c r="AI732" s="113" t="str">
        <f t="shared" si="159"/>
        <v/>
      </c>
      <c r="AJ732" s="113" t="str">
        <f t="shared" si="160"/>
        <v/>
      </c>
      <c r="AK732" s="113" t="str">
        <f t="shared" si="167"/>
        <v/>
      </c>
      <c r="AL732" s="113" t="str">
        <f t="shared" si="168"/>
        <v/>
      </c>
    </row>
    <row r="733" spans="2:38" ht="15.75" thickBot="1" x14ac:dyDescent="0.3">
      <c r="B733" s="72" t="str">
        <f t="shared" si="161"/>
        <v/>
      </c>
      <c r="C733" s="72" t="str">
        <f t="shared" si="162"/>
        <v/>
      </c>
      <c r="D733" s="72" t="str">
        <f>IFERROR(IF(J732&lt;=0,"",IF(C733="Yes","",B733-COUNTIF($C$22:C733,"Yes"))),"")</f>
        <v/>
      </c>
      <c r="E733" s="73" t="str">
        <f t="shared" si="155"/>
        <v/>
      </c>
      <c r="F733" s="76" t="str">
        <f t="shared" si="163"/>
        <v/>
      </c>
      <c r="G733" s="76" t="str">
        <f t="shared" si="156"/>
        <v/>
      </c>
      <c r="H733" s="76" t="str">
        <f t="shared" si="164"/>
        <v/>
      </c>
      <c r="I733" s="76" t="str">
        <f t="shared" si="157"/>
        <v/>
      </c>
      <c r="J733" s="76" t="str">
        <f t="shared" si="165"/>
        <v/>
      </c>
      <c r="AG733" s="111" t="str">
        <f t="shared" si="166"/>
        <v/>
      </c>
      <c r="AH733" s="112" t="str">
        <f t="shared" si="158"/>
        <v/>
      </c>
      <c r="AI733" s="113" t="str">
        <f t="shared" si="159"/>
        <v/>
      </c>
      <c r="AJ733" s="113" t="str">
        <f t="shared" si="160"/>
        <v/>
      </c>
      <c r="AK733" s="113" t="str">
        <f t="shared" si="167"/>
        <v/>
      </c>
      <c r="AL733" s="113" t="str">
        <f t="shared" si="168"/>
        <v/>
      </c>
    </row>
    <row r="734" spans="2:38" ht="15.75" thickBot="1" x14ac:dyDescent="0.3">
      <c r="B734" s="72" t="str">
        <f t="shared" si="161"/>
        <v/>
      </c>
      <c r="C734" s="72" t="str">
        <f t="shared" si="162"/>
        <v/>
      </c>
      <c r="D734" s="72" t="str">
        <f>IFERROR(IF(J733&lt;=0,"",IF(C734="Yes","",B734-COUNTIF($C$22:C734,"Yes"))),"")</f>
        <v/>
      </c>
      <c r="E734" s="73" t="str">
        <f t="shared" si="155"/>
        <v/>
      </c>
      <c r="F734" s="76" t="str">
        <f t="shared" si="163"/>
        <v/>
      </c>
      <c r="G734" s="76" t="str">
        <f t="shared" si="156"/>
        <v/>
      </c>
      <c r="H734" s="76" t="str">
        <f t="shared" si="164"/>
        <v/>
      </c>
      <c r="I734" s="76" t="str">
        <f t="shared" si="157"/>
        <v/>
      </c>
      <c r="J734" s="76" t="str">
        <f t="shared" si="165"/>
        <v/>
      </c>
      <c r="AG734" s="111" t="str">
        <f t="shared" si="166"/>
        <v/>
      </c>
      <c r="AH734" s="112" t="str">
        <f t="shared" si="158"/>
        <v/>
      </c>
      <c r="AI734" s="113" t="str">
        <f t="shared" si="159"/>
        <v/>
      </c>
      <c r="AJ734" s="113" t="str">
        <f t="shared" si="160"/>
        <v/>
      </c>
      <c r="AK734" s="113" t="str">
        <f t="shared" si="167"/>
        <v/>
      </c>
      <c r="AL734" s="113" t="str">
        <f t="shared" si="168"/>
        <v/>
      </c>
    </row>
    <row r="735" spans="2:38" ht="15.75" thickBot="1" x14ac:dyDescent="0.3">
      <c r="B735" s="72" t="str">
        <f t="shared" si="161"/>
        <v/>
      </c>
      <c r="C735" s="72" t="str">
        <f t="shared" si="162"/>
        <v/>
      </c>
      <c r="D735" s="72" t="str">
        <f>IFERROR(IF(J734&lt;=0,"",IF(C735="Yes","",B735-COUNTIF($C$22:C735,"Yes"))),"")</f>
        <v/>
      </c>
      <c r="E735" s="73" t="str">
        <f t="shared" si="155"/>
        <v/>
      </c>
      <c r="F735" s="76" t="str">
        <f t="shared" si="163"/>
        <v/>
      </c>
      <c r="G735" s="76" t="str">
        <f t="shared" si="156"/>
        <v/>
      </c>
      <c r="H735" s="76" t="str">
        <f t="shared" si="164"/>
        <v/>
      </c>
      <c r="I735" s="76" t="str">
        <f t="shared" si="157"/>
        <v/>
      </c>
      <c r="J735" s="76" t="str">
        <f t="shared" si="165"/>
        <v/>
      </c>
      <c r="AG735" s="111" t="str">
        <f t="shared" si="166"/>
        <v/>
      </c>
      <c r="AH735" s="112" t="str">
        <f t="shared" si="158"/>
        <v/>
      </c>
      <c r="AI735" s="113" t="str">
        <f t="shared" si="159"/>
        <v/>
      </c>
      <c r="AJ735" s="113" t="str">
        <f t="shared" si="160"/>
        <v/>
      </c>
      <c r="AK735" s="113" t="str">
        <f t="shared" si="167"/>
        <v/>
      </c>
      <c r="AL735" s="113" t="str">
        <f t="shared" si="168"/>
        <v/>
      </c>
    </row>
    <row r="736" spans="2:38" ht="15.75" thickBot="1" x14ac:dyDescent="0.3">
      <c r="B736" s="72" t="str">
        <f t="shared" si="161"/>
        <v/>
      </c>
      <c r="C736" s="72" t="str">
        <f t="shared" si="162"/>
        <v/>
      </c>
      <c r="D736" s="72" t="str">
        <f>IFERROR(IF(J735&lt;=0,"",IF(C736="Yes","",B736-COUNTIF($C$22:C736,"Yes"))),"")</f>
        <v/>
      </c>
      <c r="E736" s="73" t="str">
        <f t="shared" si="155"/>
        <v/>
      </c>
      <c r="F736" s="76" t="str">
        <f t="shared" si="163"/>
        <v/>
      </c>
      <c r="G736" s="76" t="str">
        <f t="shared" si="156"/>
        <v/>
      </c>
      <c r="H736" s="76" t="str">
        <f t="shared" si="164"/>
        <v/>
      </c>
      <c r="I736" s="76" t="str">
        <f t="shared" si="157"/>
        <v/>
      </c>
      <c r="J736" s="76" t="str">
        <f t="shared" si="165"/>
        <v/>
      </c>
      <c r="AG736" s="111" t="str">
        <f t="shared" si="166"/>
        <v/>
      </c>
      <c r="AH736" s="112" t="str">
        <f t="shared" si="158"/>
        <v/>
      </c>
      <c r="AI736" s="113" t="str">
        <f t="shared" si="159"/>
        <v/>
      </c>
      <c r="AJ736" s="113" t="str">
        <f t="shared" si="160"/>
        <v/>
      </c>
      <c r="AK736" s="113" t="str">
        <f t="shared" si="167"/>
        <v/>
      </c>
      <c r="AL736" s="113" t="str">
        <f t="shared" si="168"/>
        <v/>
      </c>
    </row>
    <row r="737" spans="2:38" ht="15.75" thickBot="1" x14ac:dyDescent="0.3">
      <c r="B737" s="72" t="str">
        <f t="shared" si="161"/>
        <v/>
      </c>
      <c r="C737" s="72" t="str">
        <f t="shared" si="162"/>
        <v/>
      </c>
      <c r="D737" s="72" t="str">
        <f>IFERROR(IF(J736&lt;=0,"",IF(C737="Yes","",B737-COUNTIF($C$22:C737,"Yes"))),"")</f>
        <v/>
      </c>
      <c r="E737" s="73" t="str">
        <f t="shared" si="155"/>
        <v/>
      </c>
      <c r="F737" s="76" t="str">
        <f t="shared" si="163"/>
        <v/>
      </c>
      <c r="G737" s="76" t="str">
        <f t="shared" si="156"/>
        <v/>
      </c>
      <c r="H737" s="76" t="str">
        <f t="shared" si="164"/>
        <v/>
      </c>
      <c r="I737" s="76" t="str">
        <f t="shared" si="157"/>
        <v/>
      </c>
      <c r="J737" s="76" t="str">
        <f t="shared" si="165"/>
        <v/>
      </c>
      <c r="AG737" s="111" t="str">
        <f t="shared" si="166"/>
        <v/>
      </c>
      <c r="AH737" s="112" t="str">
        <f t="shared" si="158"/>
        <v/>
      </c>
      <c r="AI737" s="113" t="str">
        <f t="shared" si="159"/>
        <v/>
      </c>
      <c r="AJ737" s="113" t="str">
        <f t="shared" si="160"/>
        <v/>
      </c>
      <c r="AK737" s="113" t="str">
        <f t="shared" si="167"/>
        <v/>
      </c>
      <c r="AL737" s="113" t="str">
        <f t="shared" si="168"/>
        <v/>
      </c>
    </row>
    <row r="738" spans="2:38" ht="15.75" thickBot="1" x14ac:dyDescent="0.3">
      <c r="B738" s="72" t="str">
        <f t="shared" si="161"/>
        <v/>
      </c>
      <c r="C738" s="72" t="str">
        <f t="shared" si="162"/>
        <v/>
      </c>
      <c r="D738" s="72" t="str">
        <f>IFERROR(IF(J737&lt;=0,"",IF(C738="Yes","",B738-COUNTIF($C$22:C738,"Yes"))),"")</f>
        <v/>
      </c>
      <c r="E738" s="73" t="str">
        <f t="shared" si="155"/>
        <v/>
      </c>
      <c r="F738" s="76" t="str">
        <f t="shared" si="163"/>
        <v/>
      </c>
      <c r="G738" s="76" t="str">
        <f t="shared" si="156"/>
        <v/>
      </c>
      <c r="H738" s="76" t="str">
        <f t="shared" si="164"/>
        <v/>
      </c>
      <c r="I738" s="76" t="str">
        <f t="shared" si="157"/>
        <v/>
      </c>
      <c r="J738" s="76" t="str">
        <f t="shared" si="165"/>
        <v/>
      </c>
      <c r="AG738" s="111" t="str">
        <f t="shared" si="166"/>
        <v/>
      </c>
      <c r="AH738" s="112" t="str">
        <f t="shared" si="158"/>
        <v/>
      </c>
      <c r="AI738" s="113" t="str">
        <f t="shared" si="159"/>
        <v/>
      </c>
      <c r="AJ738" s="113" t="str">
        <f t="shared" si="160"/>
        <v/>
      </c>
      <c r="AK738" s="113" t="str">
        <f t="shared" si="167"/>
        <v/>
      </c>
      <c r="AL738" s="113" t="str">
        <f t="shared" si="168"/>
        <v/>
      </c>
    </row>
    <row r="739" spans="2:38" ht="15.75" thickBot="1" x14ac:dyDescent="0.3">
      <c r="B739" s="72" t="str">
        <f t="shared" si="161"/>
        <v/>
      </c>
      <c r="C739" s="72" t="str">
        <f t="shared" si="162"/>
        <v/>
      </c>
      <c r="D739" s="72" t="str">
        <f>IFERROR(IF(J738&lt;=0,"",IF(C739="Yes","",B739-COUNTIF($C$22:C739,"Yes"))),"")</f>
        <v/>
      </c>
      <c r="E739" s="73" t="str">
        <f t="shared" si="155"/>
        <v/>
      </c>
      <c r="F739" s="76" t="str">
        <f t="shared" si="163"/>
        <v/>
      </c>
      <c r="G739" s="76" t="str">
        <f t="shared" si="156"/>
        <v/>
      </c>
      <c r="H739" s="76" t="str">
        <f t="shared" si="164"/>
        <v/>
      </c>
      <c r="I739" s="76" t="str">
        <f t="shared" si="157"/>
        <v/>
      </c>
      <c r="J739" s="76" t="str">
        <f t="shared" si="165"/>
        <v/>
      </c>
      <c r="AG739" s="111" t="str">
        <f t="shared" si="166"/>
        <v/>
      </c>
      <c r="AH739" s="112" t="str">
        <f t="shared" si="158"/>
        <v/>
      </c>
      <c r="AI739" s="113" t="str">
        <f t="shared" si="159"/>
        <v/>
      </c>
      <c r="AJ739" s="113" t="str">
        <f t="shared" si="160"/>
        <v/>
      </c>
      <c r="AK739" s="113" t="str">
        <f t="shared" si="167"/>
        <v/>
      </c>
      <c r="AL739" s="113" t="str">
        <f t="shared" si="168"/>
        <v/>
      </c>
    </row>
    <row r="740" spans="2:38" ht="15.75" thickBot="1" x14ac:dyDescent="0.3">
      <c r="B740" s="72" t="str">
        <f t="shared" si="161"/>
        <v/>
      </c>
      <c r="C740" s="72" t="str">
        <f t="shared" si="162"/>
        <v/>
      </c>
      <c r="D740" s="72" t="str">
        <f>IFERROR(IF(J739&lt;=0,"",IF(C740="Yes","",B740-COUNTIF($C$22:C740,"Yes"))),"")</f>
        <v/>
      </c>
      <c r="E740" s="73" t="str">
        <f t="shared" si="155"/>
        <v/>
      </c>
      <c r="F740" s="76" t="str">
        <f t="shared" si="163"/>
        <v/>
      </c>
      <c r="G740" s="76" t="str">
        <f t="shared" si="156"/>
        <v/>
      </c>
      <c r="H740" s="76" t="str">
        <f t="shared" si="164"/>
        <v/>
      </c>
      <c r="I740" s="76" t="str">
        <f t="shared" si="157"/>
        <v/>
      </c>
      <c r="J740" s="76" t="str">
        <f t="shared" si="165"/>
        <v/>
      </c>
      <c r="AG740" s="111" t="str">
        <f t="shared" si="166"/>
        <v/>
      </c>
      <c r="AH740" s="112" t="str">
        <f t="shared" si="158"/>
        <v/>
      </c>
      <c r="AI740" s="113" t="str">
        <f t="shared" si="159"/>
        <v/>
      </c>
      <c r="AJ740" s="113" t="str">
        <f t="shared" si="160"/>
        <v/>
      </c>
      <c r="AK740" s="113" t="str">
        <f t="shared" si="167"/>
        <v/>
      </c>
      <c r="AL740" s="113" t="str">
        <f t="shared" si="168"/>
        <v/>
      </c>
    </row>
    <row r="741" spans="2:38" ht="15.75" thickBot="1" x14ac:dyDescent="0.3">
      <c r="B741" s="72" t="str">
        <f t="shared" si="161"/>
        <v/>
      </c>
      <c r="C741" s="72" t="str">
        <f t="shared" si="162"/>
        <v/>
      </c>
      <c r="D741" s="72" t="str">
        <f>IFERROR(IF(J740&lt;=0,"",IF(C741="Yes","",B741-COUNTIF($C$22:C741,"Yes"))),"")</f>
        <v/>
      </c>
      <c r="E741" s="73" t="str">
        <f t="shared" si="155"/>
        <v/>
      </c>
      <c r="F741" s="76" t="str">
        <f t="shared" si="163"/>
        <v/>
      </c>
      <c r="G741" s="76" t="str">
        <f t="shared" si="156"/>
        <v/>
      </c>
      <c r="H741" s="76" t="str">
        <f t="shared" si="164"/>
        <v/>
      </c>
      <c r="I741" s="76" t="str">
        <f t="shared" si="157"/>
        <v/>
      </c>
      <c r="J741" s="76" t="str">
        <f t="shared" si="165"/>
        <v/>
      </c>
      <c r="AG741" s="111" t="str">
        <f t="shared" si="166"/>
        <v/>
      </c>
      <c r="AH741" s="112" t="str">
        <f t="shared" si="158"/>
        <v/>
      </c>
      <c r="AI741" s="113" t="str">
        <f t="shared" si="159"/>
        <v/>
      </c>
      <c r="AJ741" s="113" t="str">
        <f t="shared" si="160"/>
        <v/>
      </c>
      <c r="AK741" s="113" t="str">
        <f t="shared" si="167"/>
        <v/>
      </c>
      <c r="AL741" s="113" t="str">
        <f t="shared" si="168"/>
        <v/>
      </c>
    </row>
    <row r="742" spans="2:38" ht="15.75" thickBot="1" x14ac:dyDescent="0.3">
      <c r="B742" s="72" t="str">
        <f t="shared" si="161"/>
        <v/>
      </c>
      <c r="C742" s="72" t="str">
        <f t="shared" si="162"/>
        <v/>
      </c>
      <c r="D742" s="72" t="str">
        <f>IFERROR(IF(J741&lt;=0,"",IF(C742="Yes","",B742-COUNTIF($C$22:C742,"Yes"))),"")</f>
        <v/>
      </c>
      <c r="E742" s="73" t="str">
        <f t="shared" si="155"/>
        <v/>
      </c>
      <c r="F742" s="76" t="str">
        <f t="shared" si="163"/>
        <v/>
      </c>
      <c r="G742" s="76" t="str">
        <f t="shared" si="156"/>
        <v/>
      </c>
      <c r="H742" s="76" t="str">
        <f t="shared" si="164"/>
        <v/>
      </c>
      <c r="I742" s="76" t="str">
        <f t="shared" si="157"/>
        <v/>
      </c>
      <c r="J742" s="76" t="str">
        <f t="shared" si="165"/>
        <v/>
      </c>
      <c r="AG742" s="111" t="str">
        <f t="shared" si="166"/>
        <v/>
      </c>
      <c r="AH742" s="112" t="str">
        <f t="shared" si="158"/>
        <v/>
      </c>
      <c r="AI742" s="113" t="str">
        <f t="shared" si="159"/>
        <v/>
      </c>
      <c r="AJ742" s="113" t="str">
        <f t="shared" si="160"/>
        <v/>
      </c>
      <c r="AK742" s="113" t="str">
        <f t="shared" si="167"/>
        <v/>
      </c>
      <c r="AL742" s="113" t="str">
        <f t="shared" si="168"/>
        <v/>
      </c>
    </row>
    <row r="743" spans="2:38" ht="15.75" thickBot="1" x14ac:dyDescent="0.3">
      <c r="B743" s="72" t="str">
        <f t="shared" si="161"/>
        <v/>
      </c>
      <c r="C743" s="72" t="str">
        <f t="shared" si="162"/>
        <v/>
      </c>
      <c r="D743" s="72" t="str">
        <f>IFERROR(IF(J742&lt;=0,"",IF(C743="Yes","",B743-COUNTIF($C$22:C743,"Yes"))),"")</f>
        <v/>
      </c>
      <c r="E743" s="73" t="str">
        <f t="shared" si="155"/>
        <v/>
      </c>
      <c r="F743" s="76" t="str">
        <f t="shared" si="163"/>
        <v/>
      </c>
      <c r="G743" s="76" t="str">
        <f t="shared" si="156"/>
        <v/>
      </c>
      <c r="H743" s="76" t="str">
        <f t="shared" si="164"/>
        <v/>
      </c>
      <c r="I743" s="76" t="str">
        <f t="shared" si="157"/>
        <v/>
      </c>
      <c r="J743" s="76" t="str">
        <f t="shared" si="165"/>
        <v/>
      </c>
      <c r="AG743" s="111" t="str">
        <f t="shared" si="166"/>
        <v/>
      </c>
      <c r="AH743" s="112" t="str">
        <f t="shared" si="158"/>
        <v/>
      </c>
      <c r="AI743" s="113" t="str">
        <f t="shared" si="159"/>
        <v/>
      </c>
      <c r="AJ743" s="113" t="str">
        <f t="shared" si="160"/>
        <v/>
      </c>
      <c r="AK743" s="113" t="str">
        <f t="shared" si="167"/>
        <v/>
      </c>
      <c r="AL743" s="113" t="str">
        <f t="shared" si="168"/>
        <v/>
      </c>
    </row>
    <row r="744" spans="2:38" ht="15.75" thickBot="1" x14ac:dyDescent="0.3">
      <c r="B744" s="72" t="str">
        <f t="shared" si="161"/>
        <v/>
      </c>
      <c r="C744" s="72" t="str">
        <f t="shared" si="162"/>
        <v/>
      </c>
      <c r="D744" s="72" t="str">
        <f>IFERROR(IF(J743&lt;=0,"",IF(C744="Yes","",B744-COUNTIF($C$22:C744,"Yes"))),"")</f>
        <v/>
      </c>
      <c r="E744" s="73" t="str">
        <f t="shared" si="155"/>
        <v/>
      </c>
      <c r="F744" s="76" t="str">
        <f t="shared" si="163"/>
        <v/>
      </c>
      <c r="G744" s="76" t="str">
        <f t="shared" si="156"/>
        <v/>
      </c>
      <c r="H744" s="76" t="str">
        <f t="shared" si="164"/>
        <v/>
      </c>
      <c r="I744" s="76" t="str">
        <f t="shared" si="157"/>
        <v/>
      </c>
      <c r="J744" s="76" t="str">
        <f t="shared" si="165"/>
        <v/>
      </c>
      <c r="AG744" s="111" t="str">
        <f t="shared" si="166"/>
        <v/>
      </c>
      <c r="AH744" s="112" t="str">
        <f t="shared" si="158"/>
        <v/>
      </c>
      <c r="AI744" s="113" t="str">
        <f t="shared" si="159"/>
        <v/>
      </c>
      <c r="AJ744" s="113" t="str">
        <f t="shared" si="160"/>
        <v/>
      </c>
      <c r="AK744" s="113" t="str">
        <f t="shared" si="167"/>
        <v/>
      </c>
      <c r="AL744" s="113" t="str">
        <f t="shared" si="168"/>
        <v/>
      </c>
    </row>
    <row r="745" spans="2:38" ht="15.75" thickBot="1" x14ac:dyDescent="0.3">
      <c r="B745" s="72" t="str">
        <f t="shared" si="161"/>
        <v/>
      </c>
      <c r="C745" s="72" t="str">
        <f t="shared" si="162"/>
        <v/>
      </c>
      <c r="D745" s="72" t="str">
        <f>IFERROR(IF(J744&lt;=0,"",IF(C745="Yes","",B745-COUNTIF($C$22:C745,"Yes"))),"")</f>
        <v/>
      </c>
      <c r="E745" s="73" t="str">
        <f t="shared" si="155"/>
        <v/>
      </c>
      <c r="F745" s="76" t="str">
        <f t="shared" si="163"/>
        <v/>
      </c>
      <c r="G745" s="76" t="str">
        <f t="shared" si="156"/>
        <v/>
      </c>
      <c r="H745" s="76" t="str">
        <f t="shared" si="164"/>
        <v/>
      </c>
      <c r="I745" s="76" t="str">
        <f t="shared" si="157"/>
        <v/>
      </c>
      <c r="J745" s="76" t="str">
        <f t="shared" si="165"/>
        <v/>
      </c>
      <c r="AG745" s="111" t="str">
        <f t="shared" si="166"/>
        <v/>
      </c>
      <c r="AH745" s="112" t="str">
        <f t="shared" si="158"/>
        <v/>
      </c>
      <c r="AI745" s="113" t="str">
        <f t="shared" si="159"/>
        <v/>
      </c>
      <c r="AJ745" s="113" t="str">
        <f t="shared" si="160"/>
        <v/>
      </c>
      <c r="AK745" s="113" t="str">
        <f t="shared" si="167"/>
        <v/>
      </c>
      <c r="AL745" s="113" t="str">
        <f t="shared" si="168"/>
        <v/>
      </c>
    </row>
    <row r="746" spans="2:38" ht="15.75" thickBot="1" x14ac:dyDescent="0.3">
      <c r="B746" s="72" t="str">
        <f t="shared" si="161"/>
        <v/>
      </c>
      <c r="C746" s="72" t="str">
        <f t="shared" si="162"/>
        <v/>
      </c>
      <c r="D746" s="72" t="str">
        <f>IFERROR(IF(J745&lt;=0,"",IF(C746="Yes","",B746-COUNTIF($C$22:C746,"Yes"))),"")</f>
        <v/>
      </c>
      <c r="E746" s="73" t="str">
        <f t="shared" si="155"/>
        <v/>
      </c>
      <c r="F746" s="76" t="str">
        <f t="shared" si="163"/>
        <v/>
      </c>
      <c r="G746" s="76" t="str">
        <f t="shared" si="156"/>
        <v/>
      </c>
      <c r="H746" s="76" t="str">
        <f t="shared" si="164"/>
        <v/>
      </c>
      <c r="I746" s="76" t="str">
        <f t="shared" si="157"/>
        <v/>
      </c>
      <c r="J746" s="76" t="str">
        <f t="shared" si="165"/>
        <v/>
      </c>
      <c r="AG746" s="111" t="str">
        <f t="shared" si="166"/>
        <v/>
      </c>
      <c r="AH746" s="112" t="str">
        <f t="shared" si="158"/>
        <v/>
      </c>
      <c r="AI746" s="113" t="str">
        <f t="shared" si="159"/>
        <v/>
      </c>
      <c r="AJ746" s="113" t="str">
        <f t="shared" si="160"/>
        <v/>
      </c>
      <c r="AK746" s="113" t="str">
        <f t="shared" si="167"/>
        <v/>
      </c>
      <c r="AL746" s="113" t="str">
        <f t="shared" si="168"/>
        <v/>
      </c>
    </row>
    <row r="747" spans="2:38" ht="15.75" thickBot="1" x14ac:dyDescent="0.3">
      <c r="B747" s="72" t="str">
        <f t="shared" si="161"/>
        <v/>
      </c>
      <c r="C747" s="72" t="str">
        <f t="shared" si="162"/>
        <v/>
      </c>
      <c r="D747" s="72" t="str">
        <f>IFERROR(IF(J746&lt;=0,"",IF(C747="Yes","",B747-COUNTIF($C$22:C747,"Yes"))),"")</f>
        <v/>
      </c>
      <c r="E747" s="73" t="str">
        <f t="shared" si="155"/>
        <v/>
      </c>
      <c r="F747" s="76" t="str">
        <f t="shared" si="163"/>
        <v/>
      </c>
      <c r="G747" s="76" t="str">
        <f t="shared" si="156"/>
        <v/>
      </c>
      <c r="H747" s="76" t="str">
        <f t="shared" si="164"/>
        <v/>
      </c>
      <c r="I747" s="76" t="str">
        <f t="shared" si="157"/>
        <v/>
      </c>
      <c r="J747" s="76" t="str">
        <f t="shared" si="165"/>
        <v/>
      </c>
      <c r="AG747" s="111" t="str">
        <f t="shared" si="166"/>
        <v/>
      </c>
      <c r="AH747" s="112" t="str">
        <f t="shared" si="158"/>
        <v/>
      </c>
      <c r="AI747" s="113" t="str">
        <f t="shared" si="159"/>
        <v/>
      </c>
      <c r="AJ747" s="113" t="str">
        <f t="shared" si="160"/>
        <v/>
      </c>
      <c r="AK747" s="113" t="str">
        <f t="shared" si="167"/>
        <v/>
      </c>
      <c r="AL747" s="113" t="str">
        <f t="shared" si="168"/>
        <v/>
      </c>
    </row>
    <row r="748" spans="2:38" ht="15.75" thickBot="1" x14ac:dyDescent="0.3">
      <c r="B748" s="72" t="str">
        <f t="shared" si="161"/>
        <v/>
      </c>
      <c r="C748" s="72" t="str">
        <f t="shared" si="162"/>
        <v/>
      </c>
      <c r="D748" s="72" t="str">
        <f>IFERROR(IF(J747&lt;=0,"",IF(C748="Yes","",B748-COUNTIF($C$22:C748,"Yes"))),"")</f>
        <v/>
      </c>
      <c r="E748" s="73" t="str">
        <f t="shared" si="155"/>
        <v/>
      </c>
      <c r="F748" s="76" t="str">
        <f t="shared" si="163"/>
        <v/>
      </c>
      <c r="G748" s="76" t="str">
        <f t="shared" si="156"/>
        <v/>
      </c>
      <c r="H748" s="76" t="str">
        <f t="shared" si="164"/>
        <v/>
      </c>
      <c r="I748" s="76" t="str">
        <f t="shared" si="157"/>
        <v/>
      </c>
      <c r="J748" s="76" t="str">
        <f t="shared" si="165"/>
        <v/>
      </c>
      <c r="AG748" s="111" t="str">
        <f t="shared" si="166"/>
        <v/>
      </c>
      <c r="AH748" s="112" t="str">
        <f t="shared" si="158"/>
        <v/>
      </c>
      <c r="AI748" s="113" t="str">
        <f t="shared" si="159"/>
        <v/>
      </c>
      <c r="AJ748" s="113" t="str">
        <f t="shared" si="160"/>
        <v/>
      </c>
      <c r="AK748" s="113" t="str">
        <f t="shared" si="167"/>
        <v/>
      </c>
      <c r="AL748" s="113" t="str">
        <f t="shared" si="168"/>
        <v/>
      </c>
    </row>
    <row r="749" spans="2:38" ht="15.75" thickBot="1" x14ac:dyDescent="0.3">
      <c r="B749" s="72" t="str">
        <f t="shared" si="161"/>
        <v/>
      </c>
      <c r="C749" s="72" t="str">
        <f t="shared" si="162"/>
        <v/>
      </c>
      <c r="D749" s="72" t="str">
        <f>IFERROR(IF(J748&lt;=0,"",IF(C749="Yes","",B749-COUNTIF($C$22:C749,"Yes"))),"")</f>
        <v/>
      </c>
      <c r="E749" s="73" t="str">
        <f t="shared" si="155"/>
        <v/>
      </c>
      <c r="F749" s="76" t="str">
        <f t="shared" si="163"/>
        <v/>
      </c>
      <c r="G749" s="76" t="str">
        <f t="shared" si="156"/>
        <v/>
      </c>
      <c r="H749" s="76" t="str">
        <f t="shared" si="164"/>
        <v/>
      </c>
      <c r="I749" s="76" t="str">
        <f t="shared" si="157"/>
        <v/>
      </c>
      <c r="J749" s="76" t="str">
        <f t="shared" si="165"/>
        <v/>
      </c>
      <c r="AG749" s="111" t="str">
        <f t="shared" si="166"/>
        <v/>
      </c>
      <c r="AH749" s="112" t="str">
        <f t="shared" si="158"/>
        <v/>
      </c>
      <c r="AI749" s="113" t="str">
        <f t="shared" si="159"/>
        <v/>
      </c>
      <c r="AJ749" s="113" t="str">
        <f t="shared" si="160"/>
        <v/>
      </c>
      <c r="AK749" s="113" t="str">
        <f t="shared" si="167"/>
        <v/>
      </c>
      <c r="AL749" s="113" t="str">
        <f t="shared" si="168"/>
        <v/>
      </c>
    </row>
    <row r="750" spans="2:38" ht="15.75" thickBot="1" x14ac:dyDescent="0.3">
      <c r="B750" s="72" t="str">
        <f t="shared" si="161"/>
        <v/>
      </c>
      <c r="C750" s="72" t="str">
        <f t="shared" si="162"/>
        <v/>
      </c>
      <c r="D750" s="72" t="str">
        <f>IFERROR(IF(J749&lt;=0,"",IF(C750="Yes","",B750-COUNTIF($C$22:C750,"Yes"))),"")</f>
        <v/>
      </c>
      <c r="E750" s="73" t="str">
        <f t="shared" si="155"/>
        <v/>
      </c>
      <c r="F750" s="76" t="str">
        <f t="shared" si="163"/>
        <v/>
      </c>
      <c r="G750" s="76" t="str">
        <f t="shared" si="156"/>
        <v/>
      </c>
      <c r="H750" s="76" t="str">
        <f t="shared" si="164"/>
        <v/>
      </c>
      <c r="I750" s="76" t="str">
        <f t="shared" si="157"/>
        <v/>
      </c>
      <c r="J750" s="76" t="str">
        <f t="shared" si="165"/>
        <v/>
      </c>
      <c r="AG750" s="111" t="str">
        <f t="shared" si="166"/>
        <v/>
      </c>
      <c r="AH750" s="112" t="str">
        <f t="shared" si="158"/>
        <v/>
      </c>
      <c r="AI750" s="113" t="str">
        <f t="shared" si="159"/>
        <v/>
      </c>
      <c r="AJ750" s="113" t="str">
        <f t="shared" si="160"/>
        <v/>
      </c>
      <c r="AK750" s="113" t="str">
        <f t="shared" si="167"/>
        <v/>
      </c>
      <c r="AL750" s="113" t="str">
        <f t="shared" si="168"/>
        <v/>
      </c>
    </row>
    <row r="751" spans="2:38" ht="15.75" thickBot="1" x14ac:dyDescent="0.3">
      <c r="B751" s="72" t="str">
        <f t="shared" si="161"/>
        <v/>
      </c>
      <c r="C751" s="72" t="str">
        <f t="shared" si="162"/>
        <v/>
      </c>
      <c r="D751" s="72" t="str">
        <f>IFERROR(IF(J750&lt;=0,"",IF(C751="Yes","",B751-COUNTIF($C$22:C751,"Yes"))),"")</f>
        <v/>
      </c>
      <c r="E751" s="73" t="str">
        <f t="shared" si="155"/>
        <v/>
      </c>
      <c r="F751" s="76" t="str">
        <f t="shared" si="163"/>
        <v/>
      </c>
      <c r="G751" s="76" t="str">
        <f t="shared" si="156"/>
        <v/>
      </c>
      <c r="H751" s="76" t="str">
        <f t="shared" si="164"/>
        <v/>
      </c>
      <c r="I751" s="76" t="str">
        <f t="shared" si="157"/>
        <v/>
      </c>
      <c r="J751" s="76" t="str">
        <f t="shared" si="165"/>
        <v/>
      </c>
      <c r="AG751" s="111" t="str">
        <f t="shared" si="166"/>
        <v/>
      </c>
      <c r="AH751" s="112" t="str">
        <f t="shared" si="158"/>
        <v/>
      </c>
      <c r="AI751" s="113" t="str">
        <f t="shared" si="159"/>
        <v/>
      </c>
      <c r="AJ751" s="113" t="str">
        <f t="shared" si="160"/>
        <v/>
      </c>
      <c r="AK751" s="113" t="str">
        <f t="shared" si="167"/>
        <v/>
      </c>
      <c r="AL751" s="113" t="str">
        <f t="shared" si="168"/>
        <v/>
      </c>
    </row>
    <row r="752" spans="2:38" ht="15.75" thickBot="1" x14ac:dyDescent="0.3">
      <c r="B752" s="72" t="str">
        <f t="shared" si="161"/>
        <v/>
      </c>
      <c r="C752" s="72" t="str">
        <f t="shared" si="162"/>
        <v/>
      </c>
      <c r="D752" s="72" t="str">
        <f>IFERROR(IF(J751&lt;=0,"",IF(C752="Yes","",B752-COUNTIF($C$22:C752,"Yes"))),"")</f>
        <v/>
      </c>
      <c r="E752" s="73" t="str">
        <f t="shared" si="155"/>
        <v/>
      </c>
      <c r="F752" s="76" t="str">
        <f t="shared" si="163"/>
        <v/>
      </c>
      <c r="G752" s="76" t="str">
        <f t="shared" si="156"/>
        <v/>
      </c>
      <c r="H752" s="76" t="str">
        <f t="shared" si="164"/>
        <v/>
      </c>
      <c r="I752" s="76" t="str">
        <f t="shared" si="157"/>
        <v/>
      </c>
      <c r="J752" s="76" t="str">
        <f t="shared" si="165"/>
        <v/>
      </c>
      <c r="AG752" s="111" t="str">
        <f t="shared" si="166"/>
        <v/>
      </c>
      <c r="AH752" s="112" t="str">
        <f t="shared" si="158"/>
        <v/>
      </c>
      <c r="AI752" s="113" t="str">
        <f t="shared" si="159"/>
        <v/>
      </c>
      <c r="AJ752" s="113" t="str">
        <f t="shared" si="160"/>
        <v/>
      </c>
      <c r="AK752" s="113" t="str">
        <f t="shared" si="167"/>
        <v/>
      </c>
      <c r="AL752" s="113" t="str">
        <f t="shared" si="168"/>
        <v/>
      </c>
    </row>
    <row r="753" spans="2:38" ht="15.75" thickBot="1" x14ac:dyDescent="0.3">
      <c r="B753" s="72" t="str">
        <f t="shared" si="161"/>
        <v/>
      </c>
      <c r="C753" s="72" t="str">
        <f t="shared" si="162"/>
        <v/>
      </c>
      <c r="D753" s="72" t="str">
        <f>IFERROR(IF(J752&lt;=0,"",IF(C753="Yes","",B753-COUNTIF($C$22:C753,"Yes"))),"")</f>
        <v/>
      </c>
      <c r="E753" s="73" t="str">
        <f t="shared" si="155"/>
        <v/>
      </c>
      <c r="F753" s="76" t="str">
        <f t="shared" si="163"/>
        <v/>
      </c>
      <c r="G753" s="76" t="str">
        <f t="shared" si="156"/>
        <v/>
      </c>
      <c r="H753" s="76" t="str">
        <f t="shared" si="164"/>
        <v/>
      </c>
      <c r="I753" s="76" t="str">
        <f t="shared" si="157"/>
        <v/>
      </c>
      <c r="J753" s="76" t="str">
        <f t="shared" si="165"/>
        <v/>
      </c>
      <c r="AG753" s="111" t="str">
        <f t="shared" si="166"/>
        <v/>
      </c>
      <c r="AH753" s="112" t="str">
        <f t="shared" si="158"/>
        <v/>
      </c>
      <c r="AI753" s="113" t="str">
        <f t="shared" si="159"/>
        <v/>
      </c>
      <c r="AJ753" s="113" t="str">
        <f t="shared" si="160"/>
        <v/>
      </c>
      <c r="AK753" s="113" t="str">
        <f t="shared" si="167"/>
        <v/>
      </c>
      <c r="AL753" s="113" t="str">
        <f t="shared" si="168"/>
        <v/>
      </c>
    </row>
    <row r="754" spans="2:38" ht="15.75" thickBot="1" x14ac:dyDescent="0.3">
      <c r="B754" s="72" t="str">
        <f t="shared" si="161"/>
        <v/>
      </c>
      <c r="C754" s="72" t="str">
        <f t="shared" si="162"/>
        <v/>
      </c>
      <c r="D754" s="72" t="str">
        <f>IFERROR(IF(J753&lt;=0,"",IF(C754="Yes","",B754-COUNTIF($C$22:C754,"Yes"))),"")</f>
        <v/>
      </c>
      <c r="E754" s="73" t="str">
        <f t="shared" si="155"/>
        <v/>
      </c>
      <c r="F754" s="76" t="str">
        <f t="shared" si="163"/>
        <v/>
      </c>
      <c r="G754" s="76" t="str">
        <f t="shared" si="156"/>
        <v/>
      </c>
      <c r="H754" s="76" t="str">
        <f t="shared" si="164"/>
        <v/>
      </c>
      <c r="I754" s="76" t="str">
        <f t="shared" si="157"/>
        <v/>
      </c>
      <c r="J754" s="76" t="str">
        <f t="shared" si="165"/>
        <v/>
      </c>
      <c r="AG754" s="111" t="str">
        <f t="shared" si="166"/>
        <v/>
      </c>
      <c r="AH754" s="112" t="str">
        <f t="shared" si="158"/>
        <v/>
      </c>
      <c r="AI754" s="113" t="str">
        <f t="shared" si="159"/>
        <v/>
      </c>
      <c r="AJ754" s="113" t="str">
        <f t="shared" si="160"/>
        <v/>
      </c>
      <c r="AK754" s="113" t="str">
        <f t="shared" si="167"/>
        <v/>
      </c>
      <c r="AL754" s="113" t="str">
        <f t="shared" si="168"/>
        <v/>
      </c>
    </row>
    <row r="755" spans="2:38" ht="15.75" thickBot="1" x14ac:dyDescent="0.3">
      <c r="B755" s="72" t="str">
        <f t="shared" si="161"/>
        <v/>
      </c>
      <c r="C755" s="72" t="str">
        <f t="shared" si="162"/>
        <v/>
      </c>
      <c r="D755" s="72" t="str">
        <f>IFERROR(IF(J754&lt;=0,"",IF(C755="Yes","",B755-COUNTIF($C$22:C755,"Yes"))),"")</f>
        <v/>
      </c>
      <c r="E755" s="73" t="str">
        <f t="shared" si="155"/>
        <v/>
      </c>
      <c r="F755" s="76" t="str">
        <f t="shared" si="163"/>
        <v/>
      </c>
      <c r="G755" s="76" t="str">
        <f t="shared" si="156"/>
        <v/>
      </c>
      <c r="H755" s="76" t="str">
        <f t="shared" si="164"/>
        <v/>
      </c>
      <c r="I755" s="76" t="str">
        <f t="shared" si="157"/>
        <v/>
      </c>
      <c r="J755" s="76" t="str">
        <f t="shared" si="165"/>
        <v/>
      </c>
      <c r="AG755" s="111" t="str">
        <f t="shared" si="166"/>
        <v/>
      </c>
      <c r="AH755" s="112" t="str">
        <f t="shared" si="158"/>
        <v/>
      </c>
      <c r="AI755" s="113" t="str">
        <f t="shared" si="159"/>
        <v/>
      </c>
      <c r="AJ755" s="113" t="str">
        <f t="shared" si="160"/>
        <v/>
      </c>
      <c r="AK755" s="113" t="str">
        <f t="shared" si="167"/>
        <v/>
      </c>
      <c r="AL755" s="113" t="str">
        <f t="shared" si="168"/>
        <v/>
      </c>
    </row>
    <row r="756" spans="2:38" ht="15.75" thickBot="1" x14ac:dyDescent="0.3">
      <c r="B756" s="72" t="str">
        <f t="shared" si="161"/>
        <v/>
      </c>
      <c r="C756" s="72" t="str">
        <f t="shared" si="162"/>
        <v/>
      </c>
      <c r="D756" s="72" t="str">
        <f>IFERROR(IF(J755&lt;=0,"",IF(C756="Yes","",B756-COUNTIF($C$22:C756,"Yes"))),"")</f>
        <v/>
      </c>
      <c r="E756" s="73" t="str">
        <f t="shared" si="155"/>
        <v/>
      </c>
      <c r="F756" s="76" t="str">
        <f t="shared" si="163"/>
        <v/>
      </c>
      <c r="G756" s="76" t="str">
        <f t="shared" si="156"/>
        <v/>
      </c>
      <c r="H756" s="76" t="str">
        <f t="shared" si="164"/>
        <v/>
      </c>
      <c r="I756" s="76" t="str">
        <f t="shared" si="157"/>
        <v/>
      </c>
      <c r="J756" s="76" t="str">
        <f t="shared" si="165"/>
        <v/>
      </c>
      <c r="AG756" s="111" t="str">
        <f t="shared" si="166"/>
        <v/>
      </c>
      <c r="AH756" s="112" t="str">
        <f t="shared" si="158"/>
        <v/>
      </c>
      <c r="AI756" s="113" t="str">
        <f t="shared" si="159"/>
        <v/>
      </c>
      <c r="AJ756" s="113" t="str">
        <f t="shared" si="160"/>
        <v/>
      </c>
      <c r="AK756" s="113" t="str">
        <f t="shared" si="167"/>
        <v/>
      </c>
      <c r="AL756" s="113" t="str">
        <f t="shared" si="168"/>
        <v/>
      </c>
    </row>
    <row r="757" spans="2:38" ht="15.75" thickBot="1" x14ac:dyDescent="0.3">
      <c r="B757" s="72" t="str">
        <f t="shared" si="161"/>
        <v/>
      </c>
      <c r="C757" s="72" t="str">
        <f t="shared" si="162"/>
        <v/>
      </c>
      <c r="D757" s="72" t="str">
        <f>IFERROR(IF(J756&lt;=0,"",IF(C757="Yes","",B757-COUNTIF($C$22:C757,"Yes"))),"")</f>
        <v/>
      </c>
      <c r="E757" s="73" t="str">
        <f t="shared" si="155"/>
        <v/>
      </c>
      <c r="F757" s="76" t="str">
        <f t="shared" si="163"/>
        <v/>
      </c>
      <c r="G757" s="76" t="str">
        <f t="shared" si="156"/>
        <v/>
      </c>
      <c r="H757" s="76" t="str">
        <f t="shared" si="164"/>
        <v/>
      </c>
      <c r="I757" s="76" t="str">
        <f t="shared" si="157"/>
        <v/>
      </c>
      <c r="J757" s="76" t="str">
        <f t="shared" si="165"/>
        <v/>
      </c>
      <c r="AG757" s="111" t="str">
        <f t="shared" si="166"/>
        <v/>
      </c>
      <c r="AH757" s="112" t="str">
        <f t="shared" si="158"/>
        <v/>
      </c>
      <c r="AI757" s="113" t="str">
        <f t="shared" si="159"/>
        <v/>
      </c>
      <c r="AJ757" s="113" t="str">
        <f t="shared" si="160"/>
        <v/>
      </c>
      <c r="AK757" s="113" t="str">
        <f t="shared" si="167"/>
        <v/>
      </c>
      <c r="AL757" s="113" t="str">
        <f t="shared" si="168"/>
        <v/>
      </c>
    </row>
    <row r="758" spans="2:38" ht="15.75" thickBot="1" x14ac:dyDescent="0.3">
      <c r="B758" s="72" t="str">
        <f t="shared" si="161"/>
        <v/>
      </c>
      <c r="C758" s="72" t="str">
        <f t="shared" si="162"/>
        <v/>
      </c>
      <c r="D758" s="72" t="str">
        <f>IFERROR(IF(J757&lt;=0,"",IF(C758="Yes","",B758-COUNTIF($C$22:C758,"Yes"))),"")</f>
        <v/>
      </c>
      <c r="E758" s="73" t="str">
        <f t="shared" si="155"/>
        <v/>
      </c>
      <c r="F758" s="76" t="str">
        <f t="shared" si="163"/>
        <v/>
      </c>
      <c r="G758" s="76" t="str">
        <f t="shared" si="156"/>
        <v/>
      </c>
      <c r="H758" s="76" t="str">
        <f t="shared" si="164"/>
        <v/>
      </c>
      <c r="I758" s="76" t="str">
        <f t="shared" si="157"/>
        <v/>
      </c>
      <c r="J758" s="76" t="str">
        <f t="shared" si="165"/>
        <v/>
      </c>
      <c r="AG758" s="111" t="str">
        <f t="shared" si="166"/>
        <v/>
      </c>
      <c r="AH758" s="112" t="str">
        <f t="shared" si="158"/>
        <v/>
      </c>
      <c r="AI758" s="113" t="str">
        <f t="shared" si="159"/>
        <v/>
      </c>
      <c r="AJ758" s="113" t="str">
        <f t="shared" si="160"/>
        <v/>
      </c>
      <c r="AK758" s="113" t="str">
        <f t="shared" si="167"/>
        <v/>
      </c>
      <c r="AL758" s="113" t="str">
        <f t="shared" si="168"/>
        <v/>
      </c>
    </row>
    <row r="759" spans="2:38" ht="15.75" thickBot="1" x14ac:dyDescent="0.3">
      <c r="B759" s="72" t="str">
        <f t="shared" si="161"/>
        <v/>
      </c>
      <c r="C759" s="72" t="str">
        <f t="shared" si="162"/>
        <v/>
      </c>
      <c r="D759" s="72" t="str">
        <f>IFERROR(IF(J758&lt;=0,"",IF(C759="Yes","",B759-COUNTIF($C$22:C759,"Yes"))),"")</f>
        <v/>
      </c>
      <c r="E759" s="73" t="str">
        <f t="shared" si="155"/>
        <v/>
      </c>
      <c r="F759" s="76" t="str">
        <f t="shared" si="163"/>
        <v/>
      </c>
      <c r="G759" s="76" t="str">
        <f t="shared" si="156"/>
        <v/>
      </c>
      <c r="H759" s="76" t="str">
        <f t="shared" si="164"/>
        <v/>
      </c>
      <c r="I759" s="76" t="str">
        <f t="shared" si="157"/>
        <v/>
      </c>
      <c r="J759" s="76" t="str">
        <f t="shared" si="165"/>
        <v/>
      </c>
      <c r="AG759" s="111" t="str">
        <f t="shared" si="166"/>
        <v/>
      </c>
      <c r="AH759" s="112" t="str">
        <f t="shared" si="158"/>
        <v/>
      </c>
      <c r="AI759" s="113" t="str">
        <f t="shared" si="159"/>
        <v/>
      </c>
      <c r="AJ759" s="113" t="str">
        <f t="shared" si="160"/>
        <v/>
      </c>
      <c r="AK759" s="113" t="str">
        <f t="shared" si="167"/>
        <v/>
      </c>
      <c r="AL759" s="113" t="str">
        <f t="shared" si="168"/>
        <v/>
      </c>
    </row>
    <row r="760" spans="2:38" ht="15.75" thickBot="1" x14ac:dyDescent="0.3">
      <c r="B760" s="72" t="str">
        <f t="shared" si="161"/>
        <v/>
      </c>
      <c r="C760" s="72" t="str">
        <f t="shared" si="162"/>
        <v/>
      </c>
      <c r="D760" s="72" t="str">
        <f>IFERROR(IF(J759&lt;=0,"",IF(C760="Yes","",B760-COUNTIF($C$22:C760,"Yes"))),"")</f>
        <v/>
      </c>
      <c r="E760" s="73" t="str">
        <f t="shared" si="155"/>
        <v/>
      </c>
      <c r="F760" s="76" t="str">
        <f t="shared" si="163"/>
        <v/>
      </c>
      <c r="G760" s="76" t="str">
        <f t="shared" si="156"/>
        <v/>
      </c>
      <c r="H760" s="76" t="str">
        <f t="shared" si="164"/>
        <v/>
      </c>
      <c r="I760" s="76" t="str">
        <f t="shared" si="157"/>
        <v/>
      </c>
      <c r="J760" s="76" t="str">
        <f t="shared" si="165"/>
        <v/>
      </c>
      <c r="AG760" s="111" t="str">
        <f t="shared" si="166"/>
        <v/>
      </c>
      <c r="AH760" s="112" t="str">
        <f t="shared" si="158"/>
        <v/>
      </c>
      <c r="AI760" s="113" t="str">
        <f t="shared" si="159"/>
        <v/>
      </c>
      <c r="AJ760" s="113" t="str">
        <f t="shared" si="160"/>
        <v/>
      </c>
      <c r="AK760" s="113" t="str">
        <f t="shared" si="167"/>
        <v/>
      </c>
      <c r="AL760" s="113" t="str">
        <f t="shared" si="168"/>
        <v/>
      </c>
    </row>
    <row r="761" spans="2:38" ht="15.75" thickBot="1" x14ac:dyDescent="0.3">
      <c r="B761" s="72" t="str">
        <f t="shared" si="161"/>
        <v/>
      </c>
      <c r="C761" s="72" t="str">
        <f t="shared" si="162"/>
        <v/>
      </c>
      <c r="D761" s="72" t="str">
        <f>IFERROR(IF(J760&lt;=0,"",IF(C761="Yes","",B761-COUNTIF($C$22:C761,"Yes"))),"")</f>
        <v/>
      </c>
      <c r="E761" s="73" t="str">
        <f t="shared" si="155"/>
        <v/>
      </c>
      <c r="F761" s="76" t="str">
        <f t="shared" si="163"/>
        <v/>
      </c>
      <c r="G761" s="76" t="str">
        <f t="shared" si="156"/>
        <v/>
      </c>
      <c r="H761" s="76" t="str">
        <f t="shared" si="164"/>
        <v/>
      </c>
      <c r="I761" s="76" t="str">
        <f t="shared" si="157"/>
        <v/>
      </c>
      <c r="J761" s="76" t="str">
        <f t="shared" si="165"/>
        <v/>
      </c>
      <c r="AG761" s="111" t="str">
        <f t="shared" si="166"/>
        <v/>
      </c>
      <c r="AH761" s="112" t="str">
        <f t="shared" si="158"/>
        <v/>
      </c>
      <c r="AI761" s="113" t="str">
        <f t="shared" si="159"/>
        <v/>
      </c>
      <c r="AJ761" s="113" t="str">
        <f t="shared" si="160"/>
        <v/>
      </c>
      <c r="AK761" s="113" t="str">
        <f t="shared" si="167"/>
        <v/>
      </c>
      <c r="AL761" s="113" t="str">
        <f t="shared" si="168"/>
        <v/>
      </c>
    </row>
    <row r="762" spans="2:38" ht="15.75" thickBot="1" x14ac:dyDescent="0.3">
      <c r="B762" s="72" t="str">
        <f t="shared" si="161"/>
        <v/>
      </c>
      <c r="C762" s="72" t="str">
        <f t="shared" si="162"/>
        <v/>
      </c>
      <c r="D762" s="72" t="str">
        <f>IFERROR(IF(J761&lt;=0,"",IF(C762="Yes","",B762-COUNTIF($C$22:C762,"Yes"))),"")</f>
        <v/>
      </c>
      <c r="E762" s="73" t="str">
        <f t="shared" si="155"/>
        <v/>
      </c>
      <c r="F762" s="76" t="str">
        <f t="shared" si="163"/>
        <v/>
      </c>
      <c r="G762" s="76" t="str">
        <f t="shared" si="156"/>
        <v/>
      </c>
      <c r="H762" s="76" t="str">
        <f t="shared" si="164"/>
        <v/>
      </c>
      <c r="I762" s="76" t="str">
        <f t="shared" si="157"/>
        <v/>
      </c>
      <c r="J762" s="76" t="str">
        <f t="shared" si="165"/>
        <v/>
      </c>
      <c r="AG762" s="111" t="str">
        <f t="shared" si="166"/>
        <v/>
      </c>
      <c r="AH762" s="112" t="str">
        <f t="shared" si="158"/>
        <v/>
      </c>
      <c r="AI762" s="113" t="str">
        <f t="shared" si="159"/>
        <v/>
      </c>
      <c r="AJ762" s="113" t="str">
        <f t="shared" si="160"/>
        <v/>
      </c>
      <c r="AK762" s="113" t="str">
        <f t="shared" si="167"/>
        <v/>
      </c>
      <c r="AL762" s="113" t="str">
        <f t="shared" si="168"/>
        <v/>
      </c>
    </row>
    <row r="763" spans="2:38" ht="15.75" thickBot="1" x14ac:dyDescent="0.3">
      <c r="B763" s="72" t="str">
        <f t="shared" si="161"/>
        <v/>
      </c>
      <c r="C763" s="72" t="str">
        <f t="shared" si="162"/>
        <v/>
      </c>
      <c r="D763" s="72" t="str">
        <f>IFERROR(IF(J762&lt;=0,"",IF(C763="Yes","",B763-COUNTIF($C$22:C763,"Yes"))),"")</f>
        <v/>
      </c>
      <c r="E763" s="73" t="str">
        <f t="shared" si="155"/>
        <v/>
      </c>
      <c r="F763" s="76" t="str">
        <f t="shared" si="163"/>
        <v/>
      </c>
      <c r="G763" s="76" t="str">
        <f t="shared" si="156"/>
        <v/>
      </c>
      <c r="H763" s="76" t="str">
        <f t="shared" si="164"/>
        <v/>
      </c>
      <c r="I763" s="76" t="str">
        <f t="shared" si="157"/>
        <v/>
      </c>
      <c r="J763" s="76" t="str">
        <f t="shared" si="165"/>
        <v/>
      </c>
      <c r="AG763" s="111" t="str">
        <f t="shared" si="166"/>
        <v/>
      </c>
      <c r="AH763" s="112" t="str">
        <f t="shared" si="158"/>
        <v/>
      </c>
      <c r="AI763" s="113" t="str">
        <f t="shared" si="159"/>
        <v/>
      </c>
      <c r="AJ763" s="113" t="str">
        <f t="shared" si="160"/>
        <v/>
      </c>
      <c r="AK763" s="113" t="str">
        <f t="shared" si="167"/>
        <v/>
      </c>
      <c r="AL763" s="113" t="str">
        <f t="shared" si="168"/>
        <v/>
      </c>
    </row>
    <row r="764" spans="2:38" ht="15.75" thickBot="1" x14ac:dyDescent="0.3">
      <c r="B764" s="72" t="str">
        <f t="shared" si="161"/>
        <v/>
      </c>
      <c r="C764" s="72" t="str">
        <f t="shared" si="162"/>
        <v/>
      </c>
      <c r="D764" s="72" t="str">
        <f>IFERROR(IF(J763&lt;=0,"",IF(C764="Yes","",B764-COUNTIF($C$22:C764,"Yes"))),"")</f>
        <v/>
      </c>
      <c r="E764" s="73" t="str">
        <f t="shared" si="155"/>
        <v/>
      </c>
      <c r="F764" s="76" t="str">
        <f t="shared" si="163"/>
        <v/>
      </c>
      <c r="G764" s="76" t="str">
        <f t="shared" si="156"/>
        <v/>
      </c>
      <c r="H764" s="76" t="str">
        <f t="shared" si="164"/>
        <v/>
      </c>
      <c r="I764" s="76" t="str">
        <f t="shared" si="157"/>
        <v/>
      </c>
      <c r="J764" s="76" t="str">
        <f t="shared" si="165"/>
        <v/>
      </c>
      <c r="AG764" s="111" t="str">
        <f t="shared" si="166"/>
        <v/>
      </c>
      <c r="AH764" s="112" t="str">
        <f t="shared" si="158"/>
        <v/>
      </c>
      <c r="AI764" s="113" t="str">
        <f t="shared" si="159"/>
        <v/>
      </c>
      <c r="AJ764" s="113" t="str">
        <f t="shared" si="160"/>
        <v/>
      </c>
      <c r="AK764" s="113" t="str">
        <f t="shared" si="167"/>
        <v/>
      </c>
      <c r="AL764" s="113" t="str">
        <f t="shared" si="168"/>
        <v/>
      </c>
    </row>
    <row r="765" spans="2:38" ht="15.75" thickBot="1" x14ac:dyDescent="0.3">
      <c r="B765" s="72" t="str">
        <f t="shared" si="161"/>
        <v/>
      </c>
      <c r="C765" s="72" t="str">
        <f t="shared" si="162"/>
        <v/>
      </c>
      <c r="D765" s="72" t="str">
        <f>IFERROR(IF(J764&lt;=0,"",IF(C765="Yes","",B765-COUNTIF($C$22:C765,"Yes"))),"")</f>
        <v/>
      </c>
      <c r="E765" s="73" t="str">
        <f t="shared" si="155"/>
        <v/>
      </c>
      <c r="F765" s="76" t="str">
        <f t="shared" si="163"/>
        <v/>
      </c>
      <c r="G765" s="76" t="str">
        <f t="shared" si="156"/>
        <v/>
      </c>
      <c r="H765" s="76" t="str">
        <f t="shared" si="164"/>
        <v/>
      </c>
      <c r="I765" s="76" t="str">
        <f t="shared" si="157"/>
        <v/>
      </c>
      <c r="J765" s="76" t="str">
        <f t="shared" si="165"/>
        <v/>
      </c>
      <c r="AG765" s="111" t="str">
        <f t="shared" si="166"/>
        <v/>
      </c>
      <c r="AH765" s="112" t="str">
        <f t="shared" si="158"/>
        <v/>
      </c>
      <c r="AI765" s="113" t="str">
        <f t="shared" si="159"/>
        <v/>
      </c>
      <c r="AJ765" s="113" t="str">
        <f t="shared" si="160"/>
        <v/>
      </c>
      <c r="AK765" s="113" t="str">
        <f t="shared" si="167"/>
        <v/>
      </c>
      <c r="AL765" s="113" t="str">
        <f t="shared" si="168"/>
        <v/>
      </c>
    </row>
    <row r="766" spans="2:38" ht="15.75" thickBot="1" x14ac:dyDescent="0.3">
      <c r="B766" s="72" t="str">
        <f t="shared" si="161"/>
        <v/>
      </c>
      <c r="C766" s="72" t="str">
        <f t="shared" si="162"/>
        <v/>
      </c>
      <c r="D766" s="72" t="str">
        <f>IFERROR(IF(J765&lt;=0,"",IF(C766="Yes","",B766-COUNTIF($C$22:C766,"Yes"))),"")</f>
        <v/>
      </c>
      <c r="E766" s="73" t="str">
        <f t="shared" si="155"/>
        <v/>
      </c>
      <c r="F766" s="76" t="str">
        <f t="shared" si="163"/>
        <v/>
      </c>
      <c r="G766" s="76" t="str">
        <f t="shared" si="156"/>
        <v/>
      </c>
      <c r="H766" s="76" t="str">
        <f t="shared" si="164"/>
        <v/>
      </c>
      <c r="I766" s="76" t="str">
        <f t="shared" si="157"/>
        <v/>
      </c>
      <c r="J766" s="76" t="str">
        <f t="shared" si="165"/>
        <v/>
      </c>
      <c r="AG766" s="111" t="str">
        <f t="shared" si="166"/>
        <v/>
      </c>
      <c r="AH766" s="112" t="str">
        <f t="shared" si="158"/>
        <v/>
      </c>
      <c r="AI766" s="113" t="str">
        <f t="shared" si="159"/>
        <v/>
      </c>
      <c r="AJ766" s="113" t="str">
        <f t="shared" si="160"/>
        <v/>
      </c>
      <c r="AK766" s="113" t="str">
        <f t="shared" si="167"/>
        <v/>
      </c>
      <c r="AL766" s="113" t="str">
        <f t="shared" si="168"/>
        <v/>
      </c>
    </row>
    <row r="767" spans="2:38" ht="15.75" thickBot="1" x14ac:dyDescent="0.3">
      <c r="B767" s="72" t="str">
        <f t="shared" si="161"/>
        <v/>
      </c>
      <c r="C767" s="72" t="str">
        <f t="shared" si="162"/>
        <v/>
      </c>
      <c r="D767" s="72" t="str">
        <f>IFERROR(IF(J766&lt;=0,"",IF(C767="Yes","",B767-COUNTIF($C$22:C767,"Yes"))),"")</f>
        <v/>
      </c>
      <c r="E767" s="73" t="str">
        <f t="shared" si="155"/>
        <v/>
      </c>
      <c r="F767" s="76" t="str">
        <f t="shared" si="163"/>
        <v/>
      </c>
      <c r="G767" s="76" t="str">
        <f t="shared" si="156"/>
        <v/>
      </c>
      <c r="H767" s="76" t="str">
        <f t="shared" si="164"/>
        <v/>
      </c>
      <c r="I767" s="76" t="str">
        <f t="shared" si="157"/>
        <v/>
      </c>
      <c r="J767" s="76" t="str">
        <f t="shared" si="165"/>
        <v/>
      </c>
      <c r="AG767" s="111" t="str">
        <f t="shared" si="166"/>
        <v/>
      </c>
      <c r="AH767" s="112" t="str">
        <f t="shared" si="158"/>
        <v/>
      </c>
      <c r="AI767" s="113" t="str">
        <f t="shared" si="159"/>
        <v/>
      </c>
      <c r="AJ767" s="113" t="str">
        <f t="shared" si="160"/>
        <v/>
      </c>
      <c r="AK767" s="113" t="str">
        <f t="shared" si="167"/>
        <v/>
      </c>
      <c r="AL767" s="113" t="str">
        <f t="shared" si="168"/>
        <v/>
      </c>
    </row>
    <row r="768" spans="2:38" ht="15.75" thickBot="1" x14ac:dyDescent="0.3">
      <c r="B768" s="72" t="str">
        <f t="shared" si="161"/>
        <v/>
      </c>
      <c r="C768" s="72" t="str">
        <f t="shared" si="162"/>
        <v/>
      </c>
      <c r="D768" s="72" t="str">
        <f>IFERROR(IF(J767&lt;=0,"",IF(C768="Yes","",B768-COUNTIF($C$22:C768,"Yes"))),"")</f>
        <v/>
      </c>
      <c r="E768" s="73" t="str">
        <f t="shared" si="155"/>
        <v/>
      </c>
      <c r="F768" s="76" t="str">
        <f t="shared" si="163"/>
        <v/>
      </c>
      <c r="G768" s="76" t="str">
        <f t="shared" si="156"/>
        <v/>
      </c>
      <c r="H768" s="76" t="str">
        <f t="shared" si="164"/>
        <v/>
      </c>
      <c r="I768" s="76" t="str">
        <f t="shared" si="157"/>
        <v/>
      </c>
      <c r="J768" s="76" t="str">
        <f t="shared" si="165"/>
        <v/>
      </c>
      <c r="AG768" s="111" t="str">
        <f t="shared" si="166"/>
        <v/>
      </c>
      <c r="AH768" s="112" t="str">
        <f t="shared" si="158"/>
        <v/>
      </c>
      <c r="AI768" s="113" t="str">
        <f t="shared" si="159"/>
        <v/>
      </c>
      <c r="AJ768" s="113" t="str">
        <f t="shared" si="160"/>
        <v/>
      </c>
      <c r="AK768" s="113" t="str">
        <f t="shared" si="167"/>
        <v/>
      </c>
      <c r="AL768" s="113" t="str">
        <f t="shared" si="168"/>
        <v/>
      </c>
    </row>
    <row r="769" spans="2:38" ht="15.75" thickBot="1" x14ac:dyDescent="0.3">
      <c r="B769" s="72" t="str">
        <f t="shared" si="161"/>
        <v/>
      </c>
      <c r="C769" s="72" t="str">
        <f t="shared" si="162"/>
        <v/>
      </c>
      <c r="D769" s="72" t="str">
        <f>IFERROR(IF(J768&lt;=0,"",IF(C769="Yes","",B769-COUNTIF($C$22:C769,"Yes"))),"")</f>
        <v/>
      </c>
      <c r="E769" s="73" t="str">
        <f t="shared" si="155"/>
        <v/>
      </c>
      <c r="F769" s="76" t="str">
        <f t="shared" si="163"/>
        <v/>
      </c>
      <c r="G769" s="76" t="str">
        <f t="shared" si="156"/>
        <v/>
      </c>
      <c r="H769" s="76" t="str">
        <f t="shared" si="164"/>
        <v/>
      </c>
      <c r="I769" s="76" t="str">
        <f t="shared" si="157"/>
        <v/>
      </c>
      <c r="J769" s="76" t="str">
        <f t="shared" si="165"/>
        <v/>
      </c>
      <c r="AG769" s="111" t="str">
        <f t="shared" si="166"/>
        <v/>
      </c>
      <c r="AH769" s="112" t="str">
        <f t="shared" si="158"/>
        <v/>
      </c>
      <c r="AI769" s="113" t="str">
        <f t="shared" si="159"/>
        <v/>
      </c>
      <c r="AJ769" s="113" t="str">
        <f t="shared" si="160"/>
        <v/>
      </c>
      <c r="AK769" s="113" t="str">
        <f t="shared" si="167"/>
        <v/>
      </c>
      <c r="AL769" s="113" t="str">
        <f t="shared" si="168"/>
        <v/>
      </c>
    </row>
    <row r="770" spans="2:38" ht="15.75" thickBot="1" x14ac:dyDescent="0.3">
      <c r="B770" s="72" t="str">
        <f t="shared" si="161"/>
        <v/>
      </c>
      <c r="C770" s="72" t="str">
        <f t="shared" si="162"/>
        <v/>
      </c>
      <c r="D770" s="72" t="str">
        <f>IFERROR(IF(J769&lt;=0,"",IF(C770="Yes","",B770-COUNTIF($C$22:C770,"Yes"))),"")</f>
        <v/>
      </c>
      <c r="E770" s="73" t="str">
        <f t="shared" si="155"/>
        <v/>
      </c>
      <c r="F770" s="76" t="str">
        <f t="shared" si="163"/>
        <v/>
      </c>
      <c r="G770" s="76" t="str">
        <f t="shared" si="156"/>
        <v/>
      </c>
      <c r="H770" s="76" t="str">
        <f t="shared" si="164"/>
        <v/>
      </c>
      <c r="I770" s="76" t="str">
        <f t="shared" si="157"/>
        <v/>
      </c>
      <c r="J770" s="76" t="str">
        <f t="shared" si="165"/>
        <v/>
      </c>
      <c r="AG770" s="111" t="str">
        <f t="shared" si="166"/>
        <v/>
      </c>
      <c r="AH770" s="112" t="str">
        <f t="shared" si="158"/>
        <v/>
      </c>
      <c r="AI770" s="113" t="str">
        <f t="shared" si="159"/>
        <v/>
      </c>
      <c r="AJ770" s="113" t="str">
        <f t="shared" si="160"/>
        <v/>
      </c>
      <c r="AK770" s="113" t="str">
        <f t="shared" si="167"/>
        <v/>
      </c>
      <c r="AL770" s="113" t="str">
        <f t="shared" si="168"/>
        <v/>
      </c>
    </row>
    <row r="771" spans="2:38" ht="15.75" thickBot="1" x14ac:dyDescent="0.3">
      <c r="B771" s="72" t="str">
        <f t="shared" si="161"/>
        <v/>
      </c>
      <c r="C771" s="72" t="str">
        <f t="shared" si="162"/>
        <v/>
      </c>
      <c r="D771" s="72" t="str">
        <f>IFERROR(IF(J770&lt;=0,"",IF(C771="Yes","",B771-COUNTIF($C$22:C771,"Yes"))),"")</f>
        <v/>
      </c>
      <c r="E771" s="73" t="str">
        <f t="shared" si="155"/>
        <v/>
      </c>
      <c r="F771" s="76" t="str">
        <f t="shared" si="163"/>
        <v/>
      </c>
      <c r="G771" s="76" t="str">
        <f t="shared" si="156"/>
        <v/>
      </c>
      <c r="H771" s="76" t="str">
        <f t="shared" si="164"/>
        <v/>
      </c>
      <c r="I771" s="76" t="str">
        <f t="shared" si="157"/>
        <v/>
      </c>
      <c r="J771" s="76" t="str">
        <f t="shared" si="165"/>
        <v/>
      </c>
      <c r="AG771" s="111" t="str">
        <f t="shared" si="166"/>
        <v/>
      </c>
      <c r="AH771" s="112" t="str">
        <f t="shared" si="158"/>
        <v/>
      </c>
      <c r="AI771" s="113" t="str">
        <f t="shared" si="159"/>
        <v/>
      </c>
      <c r="AJ771" s="113" t="str">
        <f t="shared" si="160"/>
        <v/>
      </c>
      <c r="AK771" s="113" t="str">
        <f t="shared" si="167"/>
        <v/>
      </c>
      <c r="AL771" s="113" t="str">
        <f t="shared" si="168"/>
        <v/>
      </c>
    </row>
    <row r="772" spans="2:38" ht="15.75" thickBot="1" x14ac:dyDescent="0.3">
      <c r="B772" s="72" t="str">
        <f t="shared" si="161"/>
        <v/>
      </c>
      <c r="C772" s="72" t="str">
        <f t="shared" si="162"/>
        <v/>
      </c>
      <c r="D772" s="72" t="str">
        <f>IFERROR(IF(J771&lt;=0,"",IF(C772="Yes","",B772-COUNTIF($C$22:C772,"Yes"))),"")</f>
        <v/>
      </c>
      <c r="E772" s="73" t="str">
        <f t="shared" si="155"/>
        <v/>
      </c>
      <c r="F772" s="76" t="str">
        <f t="shared" si="163"/>
        <v/>
      </c>
      <c r="G772" s="76" t="str">
        <f t="shared" si="156"/>
        <v/>
      </c>
      <c r="H772" s="76" t="str">
        <f t="shared" si="164"/>
        <v/>
      </c>
      <c r="I772" s="76" t="str">
        <f t="shared" si="157"/>
        <v/>
      </c>
      <c r="J772" s="76" t="str">
        <f t="shared" si="165"/>
        <v/>
      </c>
      <c r="AG772" s="111" t="str">
        <f t="shared" si="166"/>
        <v/>
      </c>
      <c r="AH772" s="112" t="str">
        <f t="shared" si="158"/>
        <v/>
      </c>
      <c r="AI772" s="113" t="str">
        <f t="shared" si="159"/>
        <v/>
      </c>
      <c r="AJ772" s="113" t="str">
        <f t="shared" si="160"/>
        <v/>
      </c>
      <c r="AK772" s="113" t="str">
        <f t="shared" si="167"/>
        <v/>
      </c>
      <c r="AL772" s="113" t="str">
        <f t="shared" si="168"/>
        <v/>
      </c>
    </row>
    <row r="773" spans="2:38" ht="15.75" thickBot="1" x14ac:dyDescent="0.3">
      <c r="B773" s="72" t="str">
        <f t="shared" si="161"/>
        <v/>
      </c>
      <c r="C773" s="72" t="str">
        <f t="shared" si="162"/>
        <v/>
      </c>
      <c r="D773" s="72" t="str">
        <f>IFERROR(IF(J772&lt;=0,"",IF(C773="Yes","",B773-COUNTIF($C$22:C773,"Yes"))),"")</f>
        <v/>
      </c>
      <c r="E773" s="73" t="str">
        <f t="shared" si="155"/>
        <v/>
      </c>
      <c r="F773" s="76" t="str">
        <f t="shared" si="163"/>
        <v/>
      </c>
      <c r="G773" s="76" t="str">
        <f t="shared" si="156"/>
        <v/>
      </c>
      <c r="H773" s="76" t="str">
        <f t="shared" si="164"/>
        <v/>
      </c>
      <c r="I773" s="76" t="str">
        <f t="shared" si="157"/>
        <v/>
      </c>
      <c r="J773" s="76" t="str">
        <f t="shared" si="165"/>
        <v/>
      </c>
      <c r="AG773" s="111" t="str">
        <f t="shared" si="166"/>
        <v/>
      </c>
      <c r="AH773" s="112" t="str">
        <f t="shared" si="158"/>
        <v/>
      </c>
      <c r="AI773" s="113" t="str">
        <f t="shared" si="159"/>
        <v/>
      </c>
      <c r="AJ773" s="113" t="str">
        <f t="shared" si="160"/>
        <v/>
      </c>
      <c r="AK773" s="113" t="str">
        <f t="shared" si="167"/>
        <v/>
      </c>
      <c r="AL773" s="113" t="str">
        <f t="shared" si="168"/>
        <v/>
      </c>
    </row>
    <row r="774" spans="2:38" ht="15.75" thickBot="1" x14ac:dyDescent="0.3">
      <c r="B774" s="72" t="str">
        <f t="shared" si="161"/>
        <v/>
      </c>
      <c r="C774" s="72" t="str">
        <f t="shared" si="162"/>
        <v/>
      </c>
      <c r="D774" s="72" t="str">
        <f>IFERROR(IF(J773&lt;=0,"",IF(C774="Yes","",B774-COUNTIF($C$22:C774,"Yes"))),"")</f>
        <v/>
      </c>
      <c r="E774" s="73" t="str">
        <f t="shared" si="155"/>
        <v/>
      </c>
      <c r="F774" s="76" t="str">
        <f t="shared" si="163"/>
        <v/>
      </c>
      <c r="G774" s="76" t="str">
        <f t="shared" si="156"/>
        <v/>
      </c>
      <c r="H774" s="76" t="str">
        <f t="shared" si="164"/>
        <v/>
      </c>
      <c r="I774" s="76" t="str">
        <f t="shared" si="157"/>
        <v/>
      </c>
      <c r="J774" s="76" t="str">
        <f t="shared" si="165"/>
        <v/>
      </c>
      <c r="AG774" s="111" t="str">
        <f t="shared" si="166"/>
        <v/>
      </c>
      <c r="AH774" s="112" t="str">
        <f t="shared" si="158"/>
        <v/>
      </c>
      <c r="AI774" s="113" t="str">
        <f t="shared" si="159"/>
        <v/>
      </c>
      <c r="AJ774" s="113" t="str">
        <f t="shared" si="160"/>
        <v/>
      </c>
      <c r="AK774" s="113" t="str">
        <f t="shared" si="167"/>
        <v/>
      </c>
      <c r="AL774" s="113" t="str">
        <f t="shared" si="168"/>
        <v/>
      </c>
    </row>
    <row r="775" spans="2:38" ht="15.75" thickBot="1" x14ac:dyDescent="0.3">
      <c r="B775" s="72" t="str">
        <f t="shared" si="161"/>
        <v/>
      </c>
      <c r="C775" s="72" t="str">
        <f t="shared" si="162"/>
        <v/>
      </c>
      <c r="D775" s="72" t="str">
        <f>IFERROR(IF(J774&lt;=0,"",IF(C775="Yes","",B775-COUNTIF($C$22:C775,"Yes"))),"")</f>
        <v/>
      </c>
      <c r="E775" s="73" t="str">
        <f t="shared" si="155"/>
        <v/>
      </c>
      <c r="F775" s="76" t="str">
        <f t="shared" si="163"/>
        <v/>
      </c>
      <c r="G775" s="76" t="str">
        <f t="shared" si="156"/>
        <v/>
      </c>
      <c r="H775" s="76" t="str">
        <f t="shared" si="164"/>
        <v/>
      </c>
      <c r="I775" s="76" t="str">
        <f t="shared" si="157"/>
        <v/>
      </c>
      <c r="J775" s="76" t="str">
        <f t="shared" si="165"/>
        <v/>
      </c>
      <c r="AG775" s="111" t="str">
        <f t="shared" si="166"/>
        <v/>
      </c>
      <c r="AH775" s="112" t="str">
        <f t="shared" si="158"/>
        <v/>
      </c>
      <c r="AI775" s="113" t="str">
        <f t="shared" si="159"/>
        <v/>
      </c>
      <c r="AJ775" s="113" t="str">
        <f t="shared" si="160"/>
        <v/>
      </c>
      <c r="AK775" s="113" t="str">
        <f t="shared" si="167"/>
        <v/>
      </c>
      <c r="AL775" s="113" t="str">
        <f t="shared" si="168"/>
        <v/>
      </c>
    </row>
    <row r="776" spans="2:38" ht="15.75" thickBot="1" x14ac:dyDescent="0.3">
      <c r="B776" s="72" t="str">
        <f t="shared" si="161"/>
        <v/>
      </c>
      <c r="C776" s="72" t="str">
        <f t="shared" si="162"/>
        <v/>
      </c>
      <c r="D776" s="72" t="str">
        <f>IFERROR(IF(J775&lt;=0,"",IF(C776="Yes","",B776-COUNTIF($C$22:C776,"Yes"))),"")</f>
        <v/>
      </c>
      <c r="E776" s="73" t="str">
        <f t="shared" si="155"/>
        <v/>
      </c>
      <c r="F776" s="76" t="str">
        <f t="shared" si="163"/>
        <v/>
      </c>
      <c r="G776" s="76" t="str">
        <f t="shared" si="156"/>
        <v/>
      </c>
      <c r="H776" s="76" t="str">
        <f t="shared" si="164"/>
        <v/>
      </c>
      <c r="I776" s="76" t="str">
        <f t="shared" si="157"/>
        <v/>
      </c>
      <c r="J776" s="76" t="str">
        <f t="shared" si="165"/>
        <v/>
      </c>
      <c r="AG776" s="111" t="str">
        <f t="shared" si="166"/>
        <v/>
      </c>
      <c r="AH776" s="112" t="str">
        <f t="shared" si="158"/>
        <v/>
      </c>
      <c r="AI776" s="113" t="str">
        <f t="shared" si="159"/>
        <v/>
      </c>
      <c r="AJ776" s="113" t="str">
        <f t="shared" si="160"/>
        <v/>
      </c>
      <c r="AK776" s="113" t="str">
        <f t="shared" si="167"/>
        <v/>
      </c>
      <c r="AL776" s="113" t="str">
        <f t="shared" si="168"/>
        <v/>
      </c>
    </row>
    <row r="777" spans="2:38" ht="15.75" thickBot="1" x14ac:dyDescent="0.3">
      <c r="B777" s="72" t="str">
        <f t="shared" si="161"/>
        <v/>
      </c>
      <c r="C777" s="72" t="str">
        <f t="shared" si="162"/>
        <v/>
      </c>
      <c r="D777" s="72" t="str">
        <f>IFERROR(IF(J776&lt;=0,"",IF(C777="Yes","",B777-COUNTIF($C$22:C777,"Yes"))),"")</f>
        <v/>
      </c>
      <c r="E777" s="73" t="str">
        <f t="shared" si="155"/>
        <v/>
      </c>
      <c r="F777" s="76" t="str">
        <f t="shared" si="163"/>
        <v/>
      </c>
      <c r="G777" s="76" t="str">
        <f t="shared" si="156"/>
        <v/>
      </c>
      <c r="H777" s="76" t="str">
        <f t="shared" si="164"/>
        <v/>
      </c>
      <c r="I777" s="76" t="str">
        <f t="shared" si="157"/>
        <v/>
      </c>
      <c r="J777" s="76" t="str">
        <f t="shared" si="165"/>
        <v/>
      </c>
      <c r="AG777" s="111" t="str">
        <f t="shared" si="166"/>
        <v/>
      </c>
      <c r="AH777" s="112" t="str">
        <f t="shared" si="158"/>
        <v/>
      </c>
      <c r="AI777" s="113" t="str">
        <f t="shared" si="159"/>
        <v/>
      </c>
      <c r="AJ777" s="113" t="str">
        <f t="shared" si="160"/>
        <v/>
      </c>
      <c r="AK777" s="113" t="str">
        <f t="shared" si="167"/>
        <v/>
      </c>
      <c r="AL777" s="113" t="str">
        <f t="shared" si="168"/>
        <v/>
      </c>
    </row>
    <row r="778" spans="2:38" ht="15.75" thickBot="1" x14ac:dyDescent="0.3">
      <c r="B778" s="72" t="str">
        <f t="shared" si="161"/>
        <v/>
      </c>
      <c r="C778" s="72" t="str">
        <f t="shared" si="162"/>
        <v/>
      </c>
      <c r="D778" s="72" t="str">
        <f>IFERROR(IF(J777&lt;=0,"",IF(C778="Yes","",B778-COUNTIF($C$22:C778,"Yes"))),"")</f>
        <v/>
      </c>
      <c r="E778" s="73" t="str">
        <f t="shared" si="155"/>
        <v/>
      </c>
      <c r="F778" s="76" t="str">
        <f t="shared" si="163"/>
        <v/>
      </c>
      <c r="G778" s="76" t="str">
        <f t="shared" si="156"/>
        <v/>
      </c>
      <c r="H778" s="76" t="str">
        <f t="shared" si="164"/>
        <v/>
      </c>
      <c r="I778" s="76" t="str">
        <f t="shared" si="157"/>
        <v/>
      </c>
      <c r="J778" s="76" t="str">
        <f t="shared" si="165"/>
        <v/>
      </c>
      <c r="AG778" s="111" t="str">
        <f t="shared" si="166"/>
        <v/>
      </c>
      <c r="AH778" s="112" t="str">
        <f t="shared" si="158"/>
        <v/>
      </c>
      <c r="AI778" s="113" t="str">
        <f t="shared" si="159"/>
        <v/>
      </c>
      <c r="AJ778" s="113" t="str">
        <f t="shared" si="160"/>
        <v/>
      </c>
      <c r="AK778" s="113" t="str">
        <f t="shared" si="167"/>
        <v/>
      </c>
      <c r="AL778" s="113" t="str">
        <f t="shared" si="168"/>
        <v/>
      </c>
    </row>
    <row r="779" spans="2:38" ht="15.75" thickBot="1" x14ac:dyDescent="0.3">
      <c r="B779" s="72" t="str">
        <f t="shared" si="161"/>
        <v/>
      </c>
      <c r="C779" s="72" t="str">
        <f t="shared" si="162"/>
        <v/>
      </c>
      <c r="D779" s="72" t="str">
        <f>IFERROR(IF(J778&lt;=0,"",IF(C779="Yes","",B779-COUNTIF($C$22:C779,"Yes"))),"")</f>
        <v/>
      </c>
      <c r="E779" s="73" t="str">
        <f t="shared" si="155"/>
        <v/>
      </c>
      <c r="F779" s="76" t="str">
        <f t="shared" si="163"/>
        <v/>
      </c>
      <c r="G779" s="76" t="str">
        <f t="shared" si="156"/>
        <v/>
      </c>
      <c r="H779" s="76" t="str">
        <f t="shared" si="164"/>
        <v/>
      </c>
      <c r="I779" s="76" t="str">
        <f t="shared" si="157"/>
        <v/>
      </c>
      <c r="J779" s="76" t="str">
        <f t="shared" si="165"/>
        <v/>
      </c>
      <c r="AG779" s="111" t="str">
        <f t="shared" si="166"/>
        <v/>
      </c>
      <c r="AH779" s="112" t="str">
        <f t="shared" si="158"/>
        <v/>
      </c>
      <c r="AI779" s="113" t="str">
        <f t="shared" si="159"/>
        <v/>
      </c>
      <c r="AJ779" s="113" t="str">
        <f t="shared" si="160"/>
        <v/>
      </c>
      <c r="AK779" s="113" t="str">
        <f t="shared" si="167"/>
        <v/>
      </c>
      <c r="AL779" s="113" t="str">
        <f t="shared" si="168"/>
        <v/>
      </c>
    </row>
    <row r="780" spans="2:38" ht="15.75" thickBot="1" x14ac:dyDescent="0.3">
      <c r="B780" s="72" t="str">
        <f t="shared" si="161"/>
        <v/>
      </c>
      <c r="C780" s="72" t="str">
        <f t="shared" si="162"/>
        <v/>
      </c>
      <c r="D780" s="72" t="str">
        <f>IFERROR(IF(J779&lt;=0,"",IF(C780="Yes","",B780-COUNTIF($C$22:C780,"Yes"))),"")</f>
        <v/>
      </c>
      <c r="E780" s="73" t="str">
        <f t="shared" si="155"/>
        <v/>
      </c>
      <c r="F780" s="76" t="str">
        <f t="shared" si="163"/>
        <v/>
      </c>
      <c r="G780" s="76" t="str">
        <f t="shared" si="156"/>
        <v/>
      </c>
      <c r="H780" s="76" t="str">
        <f t="shared" si="164"/>
        <v/>
      </c>
      <c r="I780" s="76" t="str">
        <f t="shared" si="157"/>
        <v/>
      </c>
      <c r="J780" s="76" t="str">
        <f t="shared" si="165"/>
        <v/>
      </c>
      <c r="AG780" s="111" t="str">
        <f t="shared" si="166"/>
        <v/>
      </c>
      <c r="AH780" s="112" t="str">
        <f t="shared" si="158"/>
        <v/>
      </c>
      <c r="AI780" s="113" t="str">
        <f t="shared" si="159"/>
        <v/>
      </c>
      <c r="AJ780" s="113" t="str">
        <f t="shared" si="160"/>
        <v/>
      </c>
      <c r="AK780" s="113" t="str">
        <f t="shared" si="167"/>
        <v/>
      </c>
      <c r="AL780" s="113" t="str">
        <f t="shared" si="168"/>
        <v/>
      </c>
    </row>
    <row r="781" spans="2:38" ht="15.75" thickBot="1" x14ac:dyDescent="0.3">
      <c r="B781" s="72" t="str">
        <f t="shared" si="161"/>
        <v/>
      </c>
      <c r="C781" s="72" t="str">
        <f t="shared" si="162"/>
        <v/>
      </c>
      <c r="D781" s="72" t="str">
        <f>IFERROR(IF(J780&lt;=0,"",IF(C781="Yes","",B781-COUNTIF($C$22:C781,"Yes"))),"")</f>
        <v/>
      </c>
      <c r="E781" s="73" t="str">
        <f t="shared" si="155"/>
        <v/>
      </c>
      <c r="F781" s="76" t="str">
        <f t="shared" si="163"/>
        <v/>
      </c>
      <c r="G781" s="76" t="str">
        <f t="shared" si="156"/>
        <v/>
      </c>
      <c r="H781" s="76" t="str">
        <f t="shared" si="164"/>
        <v/>
      </c>
      <c r="I781" s="76" t="str">
        <f t="shared" si="157"/>
        <v/>
      </c>
      <c r="J781" s="76" t="str">
        <f t="shared" si="165"/>
        <v/>
      </c>
      <c r="AG781" s="111" t="str">
        <f t="shared" si="166"/>
        <v/>
      </c>
      <c r="AH781" s="112" t="str">
        <f t="shared" si="158"/>
        <v/>
      </c>
      <c r="AI781" s="113" t="str">
        <f t="shared" si="159"/>
        <v/>
      </c>
      <c r="AJ781" s="113" t="str">
        <f t="shared" si="160"/>
        <v/>
      </c>
      <c r="AK781" s="113" t="str">
        <f t="shared" si="167"/>
        <v/>
      </c>
      <c r="AL781" s="113" t="str">
        <f t="shared" si="168"/>
        <v/>
      </c>
    </row>
    <row r="782" spans="2:38" ht="15.75" thickBot="1" x14ac:dyDescent="0.3">
      <c r="B782" s="72" t="str">
        <f t="shared" si="161"/>
        <v/>
      </c>
      <c r="C782" s="72" t="str">
        <f t="shared" si="162"/>
        <v/>
      </c>
      <c r="D782" s="72" t="str">
        <f>IFERROR(IF(J781&lt;=0,"",IF(C782="Yes","",B782-COUNTIF($C$22:C782,"Yes"))),"")</f>
        <v/>
      </c>
      <c r="E782" s="73" t="str">
        <f t="shared" si="155"/>
        <v/>
      </c>
      <c r="F782" s="76" t="str">
        <f t="shared" si="163"/>
        <v/>
      </c>
      <c r="G782" s="76" t="str">
        <f t="shared" si="156"/>
        <v/>
      </c>
      <c r="H782" s="76" t="str">
        <f t="shared" si="164"/>
        <v/>
      </c>
      <c r="I782" s="76" t="str">
        <f t="shared" si="157"/>
        <v/>
      </c>
      <c r="J782" s="76" t="str">
        <f t="shared" si="165"/>
        <v/>
      </c>
      <c r="AG782" s="111" t="str">
        <f t="shared" si="166"/>
        <v/>
      </c>
      <c r="AH782" s="112" t="str">
        <f t="shared" si="158"/>
        <v/>
      </c>
      <c r="AI782" s="113" t="str">
        <f t="shared" si="159"/>
        <v/>
      </c>
      <c r="AJ782" s="113" t="str">
        <f t="shared" si="160"/>
        <v/>
      </c>
      <c r="AK782" s="113" t="str">
        <f t="shared" si="167"/>
        <v/>
      </c>
      <c r="AL782" s="113" t="str">
        <f t="shared" si="168"/>
        <v/>
      </c>
    </row>
    <row r="783" spans="2:38" ht="15.75" thickBot="1" x14ac:dyDescent="0.3">
      <c r="B783" s="72" t="str">
        <f t="shared" si="161"/>
        <v/>
      </c>
      <c r="C783" s="72" t="str">
        <f t="shared" si="162"/>
        <v/>
      </c>
      <c r="D783" s="72" t="str">
        <f>IFERROR(IF(J782&lt;=0,"",IF(C783="Yes","",B783-COUNTIF($C$22:C783,"Yes"))),"")</f>
        <v/>
      </c>
      <c r="E783" s="73" t="str">
        <f t="shared" si="155"/>
        <v/>
      </c>
      <c r="F783" s="76" t="str">
        <f t="shared" si="163"/>
        <v/>
      </c>
      <c r="G783" s="76" t="str">
        <f t="shared" si="156"/>
        <v/>
      </c>
      <c r="H783" s="76" t="str">
        <f t="shared" si="164"/>
        <v/>
      </c>
      <c r="I783" s="76" t="str">
        <f t="shared" si="157"/>
        <v/>
      </c>
      <c r="J783" s="76" t="str">
        <f t="shared" si="165"/>
        <v/>
      </c>
      <c r="AG783" s="111" t="str">
        <f t="shared" si="166"/>
        <v/>
      </c>
      <c r="AH783" s="112" t="str">
        <f t="shared" si="158"/>
        <v/>
      </c>
      <c r="AI783" s="113" t="str">
        <f t="shared" si="159"/>
        <v/>
      </c>
      <c r="AJ783" s="113" t="str">
        <f t="shared" si="160"/>
        <v/>
      </c>
      <c r="AK783" s="113" t="str">
        <f t="shared" si="167"/>
        <v/>
      </c>
      <c r="AL783" s="113" t="str">
        <f t="shared" si="168"/>
        <v/>
      </c>
    </row>
    <row r="784" spans="2:38" ht="15.75" thickBot="1" x14ac:dyDescent="0.3">
      <c r="B784" s="72" t="str">
        <f t="shared" si="161"/>
        <v/>
      </c>
      <c r="C784" s="72" t="str">
        <f t="shared" si="162"/>
        <v/>
      </c>
      <c r="D784" s="72" t="str">
        <f>IFERROR(IF(J783&lt;=0,"",IF(C784="Yes","",B784-COUNTIF($C$22:C784,"Yes"))),"")</f>
        <v/>
      </c>
      <c r="E784" s="73" t="str">
        <f t="shared" si="155"/>
        <v/>
      </c>
      <c r="F784" s="76" t="str">
        <f t="shared" si="163"/>
        <v/>
      </c>
      <c r="G784" s="76" t="str">
        <f t="shared" si="156"/>
        <v/>
      </c>
      <c r="H784" s="76" t="str">
        <f t="shared" si="164"/>
        <v/>
      </c>
      <c r="I784" s="76" t="str">
        <f t="shared" si="157"/>
        <v/>
      </c>
      <c r="J784" s="76" t="str">
        <f t="shared" si="165"/>
        <v/>
      </c>
      <c r="AG784" s="111" t="str">
        <f t="shared" si="166"/>
        <v/>
      </c>
      <c r="AH784" s="112" t="str">
        <f t="shared" si="158"/>
        <v/>
      </c>
      <c r="AI784" s="113" t="str">
        <f t="shared" si="159"/>
        <v/>
      </c>
      <c r="AJ784" s="113" t="str">
        <f t="shared" si="160"/>
        <v/>
      </c>
      <c r="AK784" s="113" t="str">
        <f t="shared" si="167"/>
        <v/>
      </c>
      <c r="AL784" s="113" t="str">
        <f t="shared" si="168"/>
        <v/>
      </c>
    </row>
    <row r="785" spans="2:38" ht="15.75" thickBot="1" x14ac:dyDescent="0.3">
      <c r="B785" s="72" t="str">
        <f t="shared" si="161"/>
        <v/>
      </c>
      <c r="C785" s="72" t="str">
        <f t="shared" si="162"/>
        <v/>
      </c>
      <c r="D785" s="72" t="str">
        <f>IFERROR(IF(J784&lt;=0,"",IF(C785="Yes","",B785-COUNTIF($C$22:C785,"Yes"))),"")</f>
        <v/>
      </c>
      <c r="E785" s="73" t="str">
        <f t="shared" si="155"/>
        <v/>
      </c>
      <c r="F785" s="76" t="str">
        <f t="shared" si="163"/>
        <v/>
      </c>
      <c r="G785" s="76" t="str">
        <f t="shared" si="156"/>
        <v/>
      </c>
      <c r="H785" s="76" t="str">
        <f t="shared" si="164"/>
        <v/>
      </c>
      <c r="I785" s="76" t="str">
        <f t="shared" si="157"/>
        <v/>
      </c>
      <c r="J785" s="76" t="str">
        <f t="shared" si="165"/>
        <v/>
      </c>
      <c r="AG785" s="111" t="str">
        <f t="shared" si="166"/>
        <v/>
      </c>
      <c r="AH785" s="112" t="str">
        <f t="shared" si="158"/>
        <v/>
      </c>
      <c r="AI785" s="113" t="str">
        <f t="shared" si="159"/>
        <v/>
      </c>
      <c r="AJ785" s="113" t="str">
        <f t="shared" si="160"/>
        <v/>
      </c>
      <c r="AK785" s="113" t="str">
        <f t="shared" si="167"/>
        <v/>
      </c>
      <c r="AL785" s="113" t="str">
        <f t="shared" si="168"/>
        <v/>
      </c>
    </row>
    <row r="786" spans="2:38" ht="15.75" thickBot="1" x14ac:dyDescent="0.3">
      <c r="B786" s="72" t="str">
        <f t="shared" si="161"/>
        <v/>
      </c>
      <c r="C786" s="72" t="str">
        <f t="shared" si="162"/>
        <v/>
      </c>
      <c r="D786" s="72" t="str">
        <f>IFERROR(IF(J785&lt;=0,"",IF(C786="Yes","",B786-COUNTIF($C$22:C786,"Yes"))),"")</f>
        <v/>
      </c>
      <c r="E786" s="73" t="str">
        <f t="shared" si="155"/>
        <v/>
      </c>
      <c r="F786" s="76" t="str">
        <f t="shared" si="163"/>
        <v/>
      </c>
      <c r="G786" s="76" t="str">
        <f t="shared" si="156"/>
        <v/>
      </c>
      <c r="H786" s="76" t="str">
        <f t="shared" si="164"/>
        <v/>
      </c>
      <c r="I786" s="76" t="str">
        <f t="shared" si="157"/>
        <v/>
      </c>
      <c r="J786" s="76" t="str">
        <f t="shared" si="165"/>
        <v/>
      </c>
      <c r="AG786" s="111" t="str">
        <f t="shared" si="166"/>
        <v/>
      </c>
      <c r="AH786" s="112" t="str">
        <f t="shared" si="158"/>
        <v/>
      </c>
      <c r="AI786" s="113" t="str">
        <f t="shared" si="159"/>
        <v/>
      </c>
      <c r="AJ786" s="113" t="str">
        <f t="shared" si="160"/>
        <v/>
      </c>
      <c r="AK786" s="113" t="str">
        <f t="shared" si="167"/>
        <v/>
      </c>
      <c r="AL786" s="113" t="str">
        <f t="shared" si="168"/>
        <v/>
      </c>
    </row>
    <row r="787" spans="2:38" ht="15.75" thickBot="1" x14ac:dyDescent="0.3">
      <c r="B787" s="72" t="str">
        <f t="shared" si="161"/>
        <v/>
      </c>
      <c r="C787" s="72" t="str">
        <f t="shared" si="162"/>
        <v/>
      </c>
      <c r="D787" s="72" t="str">
        <f>IFERROR(IF(J786&lt;=0,"",IF(C787="Yes","",B787-COUNTIF($C$22:C787,"Yes"))),"")</f>
        <v/>
      </c>
      <c r="E787" s="73" t="str">
        <f t="shared" si="155"/>
        <v/>
      </c>
      <c r="F787" s="76" t="str">
        <f t="shared" si="163"/>
        <v/>
      </c>
      <c r="G787" s="76" t="str">
        <f t="shared" si="156"/>
        <v/>
      </c>
      <c r="H787" s="76" t="str">
        <f t="shared" si="164"/>
        <v/>
      </c>
      <c r="I787" s="76" t="str">
        <f t="shared" si="157"/>
        <v/>
      </c>
      <c r="J787" s="76" t="str">
        <f t="shared" si="165"/>
        <v/>
      </c>
      <c r="AG787" s="111" t="str">
        <f t="shared" si="166"/>
        <v/>
      </c>
      <c r="AH787" s="112" t="str">
        <f t="shared" si="158"/>
        <v/>
      </c>
      <c r="AI787" s="113" t="str">
        <f t="shared" si="159"/>
        <v/>
      </c>
      <c r="AJ787" s="113" t="str">
        <f t="shared" si="160"/>
        <v/>
      </c>
      <c r="AK787" s="113" t="str">
        <f t="shared" si="167"/>
        <v/>
      </c>
      <c r="AL787" s="113" t="str">
        <f t="shared" si="168"/>
        <v/>
      </c>
    </row>
    <row r="788" spans="2:38" ht="15.75" thickBot="1" x14ac:dyDescent="0.3">
      <c r="B788" s="72" t="str">
        <f t="shared" si="161"/>
        <v/>
      </c>
      <c r="C788" s="72" t="str">
        <f t="shared" si="162"/>
        <v/>
      </c>
      <c r="D788" s="72" t="str">
        <f>IFERROR(IF(J787&lt;=0,"",IF(C788="Yes","",B788-COUNTIF($C$22:C788,"Yes"))),"")</f>
        <v/>
      </c>
      <c r="E788" s="73" t="str">
        <f t="shared" si="155"/>
        <v/>
      </c>
      <c r="F788" s="76" t="str">
        <f t="shared" si="163"/>
        <v/>
      </c>
      <c r="G788" s="76" t="str">
        <f t="shared" si="156"/>
        <v/>
      </c>
      <c r="H788" s="76" t="str">
        <f t="shared" si="164"/>
        <v/>
      </c>
      <c r="I788" s="76" t="str">
        <f t="shared" si="157"/>
        <v/>
      </c>
      <c r="J788" s="76" t="str">
        <f t="shared" si="165"/>
        <v/>
      </c>
      <c r="AG788" s="111" t="str">
        <f t="shared" si="166"/>
        <v/>
      </c>
      <c r="AH788" s="112" t="str">
        <f t="shared" si="158"/>
        <v/>
      </c>
      <c r="AI788" s="113" t="str">
        <f t="shared" si="159"/>
        <v/>
      </c>
      <c r="AJ788" s="113" t="str">
        <f t="shared" si="160"/>
        <v/>
      </c>
      <c r="AK788" s="113" t="str">
        <f t="shared" si="167"/>
        <v/>
      </c>
      <c r="AL788" s="113" t="str">
        <f t="shared" si="168"/>
        <v/>
      </c>
    </row>
    <row r="789" spans="2:38" ht="15.75" thickBot="1" x14ac:dyDescent="0.3">
      <c r="B789" s="72" t="str">
        <f t="shared" si="161"/>
        <v/>
      </c>
      <c r="C789" s="72" t="str">
        <f t="shared" si="162"/>
        <v/>
      </c>
      <c r="D789" s="72" t="str">
        <f>IFERROR(IF(J788&lt;=0,"",IF(C789="Yes","",B789-COUNTIF($C$22:C789,"Yes"))),"")</f>
        <v/>
      </c>
      <c r="E789" s="73" t="str">
        <f t="shared" si="155"/>
        <v/>
      </c>
      <c r="F789" s="76" t="str">
        <f t="shared" si="163"/>
        <v/>
      </c>
      <c r="G789" s="76" t="str">
        <f t="shared" si="156"/>
        <v/>
      </c>
      <c r="H789" s="76" t="str">
        <f t="shared" si="164"/>
        <v/>
      </c>
      <c r="I789" s="76" t="str">
        <f t="shared" si="157"/>
        <v/>
      </c>
      <c r="J789" s="76" t="str">
        <f t="shared" si="165"/>
        <v/>
      </c>
      <c r="AG789" s="111" t="str">
        <f t="shared" si="166"/>
        <v/>
      </c>
      <c r="AH789" s="112" t="str">
        <f t="shared" si="158"/>
        <v/>
      </c>
      <c r="AI789" s="113" t="str">
        <f t="shared" si="159"/>
        <v/>
      </c>
      <c r="AJ789" s="113" t="str">
        <f t="shared" si="160"/>
        <v/>
      </c>
      <c r="AK789" s="113" t="str">
        <f t="shared" si="167"/>
        <v/>
      </c>
      <c r="AL789" s="113" t="str">
        <f t="shared" si="168"/>
        <v/>
      </c>
    </row>
    <row r="790" spans="2:38" ht="15.75" thickBot="1" x14ac:dyDescent="0.3">
      <c r="B790" s="72" t="str">
        <f t="shared" si="161"/>
        <v/>
      </c>
      <c r="C790" s="72" t="str">
        <f t="shared" si="162"/>
        <v/>
      </c>
      <c r="D790" s="72" t="str">
        <f>IFERROR(IF(J789&lt;=0,"",IF(C790="Yes","",B790-COUNTIF($C$22:C790,"Yes"))),"")</f>
        <v/>
      </c>
      <c r="E790" s="73" t="str">
        <f t="shared" ref="E790:E853" si="169">IF($E$9="End of the Period",IF(B790="","",IF(payment_frequency="Bi-weekly",first_payment_date+B790*VLOOKUP(payment_frequency,periodic_table,2,0),IF(payment_frequency="Weekly",first_payment_date+B790*VLOOKUP(payment_frequency,periodic_table,2,0),IF(payment_frequency="Semi-monthly",first_payment_date+B790*VLOOKUP(payment_frequency,periodic_table,2,0),EDATE(first_payment_date,B790*VLOOKUP(payment_frequency,periodic_table,2,0)))))),IF(B790="","",IF(payment_frequency="Bi-weekly",first_payment_date+(B790-1)*VLOOKUP(payment_frequency,periodic_table,2,0),IF(payment_frequency="Weekly",first_payment_date+(B790-1)*VLOOKUP(payment_frequency,periodic_table,2,0),IF(payment_frequency="Semi-monthly",first_payment_date+(B790-1)*VLOOKUP(payment_frequency,periodic_table,2,0),EDATE(first_payment_date,(B790-1)*VLOOKUP(payment_frequency,periodic_table,2,0)))))))</f>
        <v/>
      </c>
      <c r="F790" s="76" t="str">
        <f t="shared" si="163"/>
        <v/>
      </c>
      <c r="G790" s="76" t="str">
        <f t="shared" ref="G790:G853" si="170">IF(AND(Payment_Type=1,B790=1),0,IF(B790="","",IF(C790="Yes",0,J789*Compound_Rate)))</f>
        <v/>
      </c>
      <c r="H790" s="76" t="str">
        <f t="shared" si="164"/>
        <v/>
      </c>
      <c r="I790" s="76" t="str">
        <f t="shared" ref="I790:I853" si="171">IF(B790="","",IF(C790="Yes",J789*Compound_Rate,0))</f>
        <v/>
      </c>
      <c r="J790" s="76" t="str">
        <f t="shared" si="165"/>
        <v/>
      </c>
      <c r="AG790" s="111" t="str">
        <f t="shared" si="166"/>
        <v/>
      </c>
      <c r="AH790" s="112" t="str">
        <f t="shared" ref="AH790:AH853" si="172">IF($E$9="End of the Period",IF(AG790="","",IF(payment_frequency="Bi-weekly",first_payment_date+AG790*VLOOKUP(payment_frequency,periodic_table,2,0),IF(payment_frequency="Weekly",first_payment_date+AG790*VLOOKUP(payment_frequency,periodic_table,2,0),IF(payment_frequency="Semi-monthly",first_payment_date+AG790*VLOOKUP(payment_frequency,periodic_table,2,0),EDATE(first_payment_date,AG790*VLOOKUP(payment_frequency,periodic_table,2,0)))))),IF(AG790="","",IF(payment_frequency="Bi-weekly",first_payment_date+(AG790-1)*VLOOKUP(payment_frequency,periodic_table,2,0),IF(payment_frequency="Weekly",first_payment_date+(AG790-1)*VLOOKUP(payment_frequency,periodic_table,2,0),IF(payment_frequency="Semi-monthly",first_payment_date+(AG790-1)*VLOOKUP(payment_frequency,periodic_table,2,0),EDATE(first_payment_date,(AG790-1)*VLOOKUP(payment_frequency,periodic_table,2,0)))))))</f>
        <v/>
      </c>
      <c r="AI790" s="113" t="str">
        <f t="shared" ref="AI790:AI853" si="173">IF(AG790="","",IF(AL789&lt;payment,AL789*(1+Compound_Rate),payment))</f>
        <v/>
      </c>
      <c r="AJ790" s="113" t="str">
        <f t="shared" ref="AJ790:AJ853" si="174">IF(AND(Payment_Type=1,AG790=1),0,IF(AG790="","",AL789*Compound_Rate))</f>
        <v/>
      </c>
      <c r="AK790" s="113" t="str">
        <f t="shared" si="167"/>
        <v/>
      </c>
      <c r="AL790" s="113" t="str">
        <f t="shared" si="168"/>
        <v/>
      </c>
    </row>
    <row r="791" spans="2:38" ht="15.75" thickBot="1" x14ac:dyDescent="0.3">
      <c r="B791" s="72" t="str">
        <f t="shared" ref="B791:B854" si="175">IFERROR(IF(TRUNC(J790)&lt;=0,"",B790+1),"")</f>
        <v/>
      </c>
      <c r="C791" s="72" t="str">
        <f t="shared" ref="C791:C854" si="176">IF(B791="","",IF(AND(B791&lt;=$E$13,B791&gt;=$E$12),"Yes","No"))</f>
        <v/>
      </c>
      <c r="D791" s="72" t="str">
        <f>IFERROR(IF(J790&lt;=0,"",IF(C791="Yes","",B791-COUNTIF($C$22:C791,"Yes"))),"")</f>
        <v/>
      </c>
      <c r="E791" s="73" t="str">
        <f t="shared" si="169"/>
        <v/>
      </c>
      <c r="F791" s="76" t="str">
        <f t="shared" ref="F791:F854" si="177">IF(B791="","",IF(C791="Yes",0,IF(J790&lt;payment,J790*(1+Compound_Rate),-PMT($J$5,nper-B791+1+$E$14,J790))))</f>
        <v/>
      </c>
      <c r="G791" s="76" t="str">
        <f t="shared" si="170"/>
        <v/>
      </c>
      <c r="H791" s="76" t="str">
        <f t="shared" ref="H791:H854" si="178">IF(B791="","",F791-G791)</f>
        <v/>
      </c>
      <c r="I791" s="76" t="str">
        <f t="shared" si="171"/>
        <v/>
      </c>
      <c r="J791" s="76" t="str">
        <f t="shared" ref="J791:J854" si="179">IFERROR(IF(B791="","",J790-H791+I791),"")</f>
        <v/>
      </c>
      <c r="AG791" s="111" t="str">
        <f t="shared" ref="AG791:AG854" si="180">IFERROR(IF(AL790&lt;=0,"",AG790+1),"")</f>
        <v/>
      </c>
      <c r="AH791" s="112" t="str">
        <f t="shared" si="172"/>
        <v/>
      </c>
      <c r="AI791" s="113" t="str">
        <f t="shared" si="173"/>
        <v/>
      </c>
      <c r="AJ791" s="113" t="str">
        <f t="shared" si="174"/>
        <v/>
      </c>
      <c r="AK791" s="113" t="str">
        <f t="shared" ref="AK791:AK854" si="181">IF(AG791="","",AI791-AJ791)</f>
        <v/>
      </c>
      <c r="AL791" s="113" t="str">
        <f t="shared" ref="AL791:AL854" si="182">IFERROR(IF(AK791&lt;=0,"",AL790-AK791),"")</f>
        <v/>
      </c>
    </row>
    <row r="792" spans="2:38" ht="15.75" thickBot="1" x14ac:dyDescent="0.3">
      <c r="B792" s="72" t="str">
        <f t="shared" si="175"/>
        <v/>
      </c>
      <c r="C792" s="72" t="str">
        <f t="shared" si="176"/>
        <v/>
      </c>
      <c r="D792" s="72" t="str">
        <f>IFERROR(IF(J791&lt;=0,"",IF(C792="Yes","",B792-COUNTIF($C$22:C792,"Yes"))),"")</f>
        <v/>
      </c>
      <c r="E792" s="73" t="str">
        <f t="shared" si="169"/>
        <v/>
      </c>
      <c r="F792" s="76" t="str">
        <f t="shared" si="177"/>
        <v/>
      </c>
      <c r="G792" s="76" t="str">
        <f t="shared" si="170"/>
        <v/>
      </c>
      <c r="H792" s="76" t="str">
        <f t="shared" si="178"/>
        <v/>
      </c>
      <c r="I792" s="76" t="str">
        <f t="shared" si="171"/>
        <v/>
      </c>
      <c r="J792" s="76" t="str">
        <f t="shared" si="179"/>
        <v/>
      </c>
      <c r="AG792" s="111" t="str">
        <f t="shared" si="180"/>
        <v/>
      </c>
      <c r="AH792" s="112" t="str">
        <f t="shared" si="172"/>
        <v/>
      </c>
      <c r="AI792" s="113" t="str">
        <f t="shared" si="173"/>
        <v/>
      </c>
      <c r="AJ792" s="113" t="str">
        <f t="shared" si="174"/>
        <v/>
      </c>
      <c r="AK792" s="113" t="str">
        <f t="shared" si="181"/>
        <v/>
      </c>
      <c r="AL792" s="113" t="str">
        <f t="shared" si="182"/>
        <v/>
      </c>
    </row>
    <row r="793" spans="2:38" ht="15.75" thickBot="1" x14ac:dyDescent="0.3">
      <c r="B793" s="72" t="str">
        <f t="shared" si="175"/>
        <v/>
      </c>
      <c r="C793" s="72" t="str">
        <f t="shared" si="176"/>
        <v/>
      </c>
      <c r="D793" s="72" t="str">
        <f>IFERROR(IF(J792&lt;=0,"",IF(C793="Yes","",B793-COUNTIF($C$22:C793,"Yes"))),"")</f>
        <v/>
      </c>
      <c r="E793" s="73" t="str">
        <f t="shared" si="169"/>
        <v/>
      </c>
      <c r="F793" s="76" t="str">
        <f t="shared" si="177"/>
        <v/>
      </c>
      <c r="G793" s="76" t="str">
        <f t="shared" si="170"/>
        <v/>
      </c>
      <c r="H793" s="76" t="str">
        <f t="shared" si="178"/>
        <v/>
      </c>
      <c r="I793" s="76" t="str">
        <f t="shared" si="171"/>
        <v/>
      </c>
      <c r="J793" s="76" t="str">
        <f t="shared" si="179"/>
        <v/>
      </c>
      <c r="AG793" s="111" t="str">
        <f t="shared" si="180"/>
        <v/>
      </c>
      <c r="AH793" s="112" t="str">
        <f t="shared" si="172"/>
        <v/>
      </c>
      <c r="AI793" s="113" t="str">
        <f t="shared" si="173"/>
        <v/>
      </c>
      <c r="AJ793" s="113" t="str">
        <f t="shared" si="174"/>
        <v/>
      </c>
      <c r="AK793" s="113" t="str">
        <f t="shared" si="181"/>
        <v/>
      </c>
      <c r="AL793" s="113" t="str">
        <f t="shared" si="182"/>
        <v/>
      </c>
    </row>
    <row r="794" spans="2:38" ht="15.75" thickBot="1" x14ac:dyDescent="0.3">
      <c r="B794" s="72" t="str">
        <f t="shared" si="175"/>
        <v/>
      </c>
      <c r="C794" s="72" t="str">
        <f t="shared" si="176"/>
        <v/>
      </c>
      <c r="D794" s="72" t="str">
        <f>IFERROR(IF(J793&lt;=0,"",IF(C794="Yes","",B794-COUNTIF($C$22:C794,"Yes"))),"")</f>
        <v/>
      </c>
      <c r="E794" s="73" t="str">
        <f t="shared" si="169"/>
        <v/>
      </c>
      <c r="F794" s="76" t="str">
        <f t="shared" si="177"/>
        <v/>
      </c>
      <c r="G794" s="76" t="str">
        <f t="shared" si="170"/>
        <v/>
      </c>
      <c r="H794" s="76" t="str">
        <f t="shared" si="178"/>
        <v/>
      </c>
      <c r="I794" s="76" t="str">
        <f t="shared" si="171"/>
        <v/>
      </c>
      <c r="J794" s="76" t="str">
        <f t="shared" si="179"/>
        <v/>
      </c>
      <c r="AG794" s="111" t="str">
        <f t="shared" si="180"/>
        <v/>
      </c>
      <c r="AH794" s="112" t="str">
        <f t="shared" si="172"/>
        <v/>
      </c>
      <c r="AI794" s="113" t="str">
        <f t="shared" si="173"/>
        <v/>
      </c>
      <c r="AJ794" s="113" t="str">
        <f t="shared" si="174"/>
        <v/>
      </c>
      <c r="AK794" s="113" t="str">
        <f t="shared" si="181"/>
        <v/>
      </c>
      <c r="AL794" s="113" t="str">
        <f t="shared" si="182"/>
        <v/>
      </c>
    </row>
    <row r="795" spans="2:38" ht="15.75" thickBot="1" x14ac:dyDescent="0.3">
      <c r="B795" s="72" t="str">
        <f t="shared" si="175"/>
        <v/>
      </c>
      <c r="C795" s="72" t="str">
        <f t="shared" si="176"/>
        <v/>
      </c>
      <c r="D795" s="72" t="str">
        <f>IFERROR(IF(J794&lt;=0,"",IF(C795="Yes","",B795-COUNTIF($C$22:C795,"Yes"))),"")</f>
        <v/>
      </c>
      <c r="E795" s="73" t="str">
        <f t="shared" si="169"/>
        <v/>
      </c>
      <c r="F795" s="76" t="str">
        <f t="shared" si="177"/>
        <v/>
      </c>
      <c r="G795" s="76" t="str">
        <f t="shared" si="170"/>
        <v/>
      </c>
      <c r="H795" s="76" t="str">
        <f t="shared" si="178"/>
        <v/>
      </c>
      <c r="I795" s="76" t="str">
        <f t="shared" si="171"/>
        <v/>
      </c>
      <c r="J795" s="76" t="str">
        <f t="shared" si="179"/>
        <v/>
      </c>
      <c r="AG795" s="111" t="str">
        <f t="shared" si="180"/>
        <v/>
      </c>
      <c r="AH795" s="112" t="str">
        <f t="shared" si="172"/>
        <v/>
      </c>
      <c r="AI795" s="113" t="str">
        <f t="shared" si="173"/>
        <v/>
      </c>
      <c r="AJ795" s="113" t="str">
        <f t="shared" si="174"/>
        <v/>
      </c>
      <c r="AK795" s="113" t="str">
        <f t="shared" si="181"/>
        <v/>
      </c>
      <c r="AL795" s="113" t="str">
        <f t="shared" si="182"/>
        <v/>
      </c>
    </row>
    <row r="796" spans="2:38" ht="15.75" thickBot="1" x14ac:dyDescent="0.3">
      <c r="B796" s="72" t="str">
        <f t="shared" si="175"/>
        <v/>
      </c>
      <c r="C796" s="72" t="str">
        <f t="shared" si="176"/>
        <v/>
      </c>
      <c r="D796" s="72" t="str">
        <f>IFERROR(IF(J795&lt;=0,"",IF(C796="Yes","",B796-COUNTIF($C$22:C796,"Yes"))),"")</f>
        <v/>
      </c>
      <c r="E796" s="73" t="str">
        <f t="shared" si="169"/>
        <v/>
      </c>
      <c r="F796" s="76" t="str">
        <f t="shared" si="177"/>
        <v/>
      </c>
      <c r="G796" s="76" t="str">
        <f t="shared" si="170"/>
        <v/>
      </c>
      <c r="H796" s="76" t="str">
        <f t="shared" si="178"/>
        <v/>
      </c>
      <c r="I796" s="76" t="str">
        <f t="shared" si="171"/>
        <v/>
      </c>
      <c r="J796" s="76" t="str">
        <f t="shared" si="179"/>
        <v/>
      </c>
      <c r="AG796" s="111" t="str">
        <f t="shared" si="180"/>
        <v/>
      </c>
      <c r="AH796" s="112" t="str">
        <f t="shared" si="172"/>
        <v/>
      </c>
      <c r="AI796" s="113" t="str">
        <f t="shared" si="173"/>
        <v/>
      </c>
      <c r="AJ796" s="113" t="str">
        <f t="shared" si="174"/>
        <v/>
      </c>
      <c r="AK796" s="113" t="str">
        <f t="shared" si="181"/>
        <v/>
      </c>
      <c r="AL796" s="113" t="str">
        <f t="shared" si="182"/>
        <v/>
      </c>
    </row>
    <row r="797" spans="2:38" ht="15.75" thickBot="1" x14ac:dyDescent="0.3">
      <c r="B797" s="72" t="str">
        <f t="shared" si="175"/>
        <v/>
      </c>
      <c r="C797" s="72" t="str">
        <f t="shared" si="176"/>
        <v/>
      </c>
      <c r="D797" s="72" t="str">
        <f>IFERROR(IF(J796&lt;=0,"",IF(C797="Yes","",B797-COUNTIF($C$22:C797,"Yes"))),"")</f>
        <v/>
      </c>
      <c r="E797" s="73" t="str">
        <f t="shared" si="169"/>
        <v/>
      </c>
      <c r="F797" s="76" t="str">
        <f t="shared" si="177"/>
        <v/>
      </c>
      <c r="G797" s="76" t="str">
        <f t="shared" si="170"/>
        <v/>
      </c>
      <c r="H797" s="76" t="str">
        <f t="shared" si="178"/>
        <v/>
      </c>
      <c r="I797" s="76" t="str">
        <f t="shared" si="171"/>
        <v/>
      </c>
      <c r="J797" s="76" t="str">
        <f t="shared" si="179"/>
        <v/>
      </c>
      <c r="AG797" s="111" t="str">
        <f t="shared" si="180"/>
        <v/>
      </c>
      <c r="AH797" s="112" t="str">
        <f t="shared" si="172"/>
        <v/>
      </c>
      <c r="AI797" s="113" t="str">
        <f t="shared" si="173"/>
        <v/>
      </c>
      <c r="AJ797" s="113" t="str">
        <f t="shared" si="174"/>
        <v/>
      </c>
      <c r="AK797" s="113" t="str">
        <f t="shared" si="181"/>
        <v/>
      </c>
      <c r="AL797" s="113" t="str">
        <f t="shared" si="182"/>
        <v/>
      </c>
    </row>
    <row r="798" spans="2:38" ht="15.75" thickBot="1" x14ac:dyDescent="0.3">
      <c r="B798" s="72" t="str">
        <f t="shared" si="175"/>
        <v/>
      </c>
      <c r="C798" s="72" t="str">
        <f t="shared" si="176"/>
        <v/>
      </c>
      <c r="D798" s="72" t="str">
        <f>IFERROR(IF(J797&lt;=0,"",IF(C798="Yes","",B798-COUNTIF($C$22:C798,"Yes"))),"")</f>
        <v/>
      </c>
      <c r="E798" s="73" t="str">
        <f t="shared" si="169"/>
        <v/>
      </c>
      <c r="F798" s="76" t="str">
        <f t="shared" si="177"/>
        <v/>
      </c>
      <c r="G798" s="76" t="str">
        <f t="shared" si="170"/>
        <v/>
      </c>
      <c r="H798" s="76" t="str">
        <f t="shared" si="178"/>
        <v/>
      </c>
      <c r="I798" s="76" t="str">
        <f t="shared" si="171"/>
        <v/>
      </c>
      <c r="J798" s="76" t="str">
        <f t="shared" si="179"/>
        <v/>
      </c>
      <c r="AG798" s="111" t="str">
        <f t="shared" si="180"/>
        <v/>
      </c>
      <c r="AH798" s="112" t="str">
        <f t="shared" si="172"/>
        <v/>
      </c>
      <c r="AI798" s="113" t="str">
        <f t="shared" si="173"/>
        <v/>
      </c>
      <c r="AJ798" s="113" t="str">
        <f t="shared" si="174"/>
        <v/>
      </c>
      <c r="AK798" s="113" t="str">
        <f t="shared" si="181"/>
        <v/>
      </c>
      <c r="AL798" s="113" t="str">
        <f t="shared" si="182"/>
        <v/>
      </c>
    </row>
    <row r="799" spans="2:38" ht="15.75" thickBot="1" x14ac:dyDescent="0.3">
      <c r="B799" s="72" t="str">
        <f t="shared" si="175"/>
        <v/>
      </c>
      <c r="C799" s="72" t="str">
        <f t="shared" si="176"/>
        <v/>
      </c>
      <c r="D799" s="72" t="str">
        <f>IFERROR(IF(J798&lt;=0,"",IF(C799="Yes","",B799-COUNTIF($C$22:C799,"Yes"))),"")</f>
        <v/>
      </c>
      <c r="E799" s="73" t="str">
        <f t="shared" si="169"/>
        <v/>
      </c>
      <c r="F799" s="76" t="str">
        <f t="shared" si="177"/>
        <v/>
      </c>
      <c r="G799" s="76" t="str">
        <f t="shared" si="170"/>
        <v/>
      </c>
      <c r="H799" s="76" t="str">
        <f t="shared" si="178"/>
        <v/>
      </c>
      <c r="I799" s="76" t="str">
        <f t="shared" si="171"/>
        <v/>
      </c>
      <c r="J799" s="76" t="str">
        <f t="shared" si="179"/>
        <v/>
      </c>
      <c r="AG799" s="111" t="str">
        <f t="shared" si="180"/>
        <v/>
      </c>
      <c r="AH799" s="112" t="str">
        <f t="shared" si="172"/>
        <v/>
      </c>
      <c r="AI799" s="113" t="str">
        <f t="shared" si="173"/>
        <v/>
      </c>
      <c r="AJ799" s="113" t="str">
        <f t="shared" si="174"/>
        <v/>
      </c>
      <c r="AK799" s="113" t="str">
        <f t="shared" si="181"/>
        <v/>
      </c>
      <c r="AL799" s="113" t="str">
        <f t="shared" si="182"/>
        <v/>
      </c>
    </row>
    <row r="800" spans="2:38" ht="15.75" thickBot="1" x14ac:dyDescent="0.3">
      <c r="B800" s="72" t="str">
        <f t="shared" si="175"/>
        <v/>
      </c>
      <c r="C800" s="72" t="str">
        <f t="shared" si="176"/>
        <v/>
      </c>
      <c r="D800" s="72" t="str">
        <f>IFERROR(IF(J799&lt;=0,"",IF(C800="Yes","",B800-COUNTIF($C$22:C800,"Yes"))),"")</f>
        <v/>
      </c>
      <c r="E800" s="73" t="str">
        <f t="shared" si="169"/>
        <v/>
      </c>
      <c r="F800" s="76" t="str">
        <f t="shared" si="177"/>
        <v/>
      </c>
      <c r="G800" s="76" t="str">
        <f t="shared" si="170"/>
        <v/>
      </c>
      <c r="H800" s="76" t="str">
        <f t="shared" si="178"/>
        <v/>
      </c>
      <c r="I800" s="76" t="str">
        <f t="shared" si="171"/>
        <v/>
      </c>
      <c r="J800" s="76" t="str">
        <f t="shared" si="179"/>
        <v/>
      </c>
      <c r="AG800" s="111" t="str">
        <f t="shared" si="180"/>
        <v/>
      </c>
      <c r="AH800" s="112" t="str">
        <f t="shared" si="172"/>
        <v/>
      </c>
      <c r="AI800" s="113" t="str">
        <f t="shared" si="173"/>
        <v/>
      </c>
      <c r="AJ800" s="113" t="str">
        <f t="shared" si="174"/>
        <v/>
      </c>
      <c r="AK800" s="113" t="str">
        <f t="shared" si="181"/>
        <v/>
      </c>
      <c r="AL800" s="113" t="str">
        <f t="shared" si="182"/>
        <v/>
      </c>
    </row>
    <row r="801" spans="2:38" ht="15.75" thickBot="1" x14ac:dyDescent="0.3">
      <c r="B801" s="72" t="str">
        <f t="shared" si="175"/>
        <v/>
      </c>
      <c r="C801" s="72" t="str">
        <f t="shared" si="176"/>
        <v/>
      </c>
      <c r="D801" s="72" t="str">
        <f>IFERROR(IF(J800&lt;=0,"",IF(C801="Yes","",B801-COUNTIF($C$22:C801,"Yes"))),"")</f>
        <v/>
      </c>
      <c r="E801" s="73" t="str">
        <f t="shared" si="169"/>
        <v/>
      </c>
      <c r="F801" s="76" t="str">
        <f t="shared" si="177"/>
        <v/>
      </c>
      <c r="G801" s="76" t="str">
        <f t="shared" si="170"/>
        <v/>
      </c>
      <c r="H801" s="76" t="str">
        <f t="shared" si="178"/>
        <v/>
      </c>
      <c r="I801" s="76" t="str">
        <f t="shared" si="171"/>
        <v/>
      </c>
      <c r="J801" s="76" t="str">
        <f t="shared" si="179"/>
        <v/>
      </c>
      <c r="AG801" s="111" t="str">
        <f t="shared" si="180"/>
        <v/>
      </c>
      <c r="AH801" s="112" t="str">
        <f t="shared" si="172"/>
        <v/>
      </c>
      <c r="AI801" s="113" t="str">
        <f t="shared" si="173"/>
        <v/>
      </c>
      <c r="AJ801" s="113" t="str">
        <f t="shared" si="174"/>
        <v/>
      </c>
      <c r="AK801" s="113" t="str">
        <f t="shared" si="181"/>
        <v/>
      </c>
      <c r="AL801" s="113" t="str">
        <f t="shared" si="182"/>
        <v/>
      </c>
    </row>
    <row r="802" spans="2:38" ht="15.75" thickBot="1" x14ac:dyDescent="0.3">
      <c r="B802" s="72" t="str">
        <f t="shared" si="175"/>
        <v/>
      </c>
      <c r="C802" s="72" t="str">
        <f t="shared" si="176"/>
        <v/>
      </c>
      <c r="D802" s="72" t="str">
        <f>IFERROR(IF(J801&lt;=0,"",IF(C802="Yes","",B802-COUNTIF($C$22:C802,"Yes"))),"")</f>
        <v/>
      </c>
      <c r="E802" s="73" t="str">
        <f t="shared" si="169"/>
        <v/>
      </c>
      <c r="F802" s="76" t="str">
        <f t="shared" si="177"/>
        <v/>
      </c>
      <c r="G802" s="76" t="str">
        <f t="shared" si="170"/>
        <v/>
      </c>
      <c r="H802" s="76" t="str">
        <f t="shared" si="178"/>
        <v/>
      </c>
      <c r="I802" s="76" t="str">
        <f t="shared" si="171"/>
        <v/>
      </c>
      <c r="J802" s="76" t="str">
        <f t="shared" si="179"/>
        <v/>
      </c>
      <c r="AG802" s="111" t="str">
        <f t="shared" si="180"/>
        <v/>
      </c>
      <c r="AH802" s="112" t="str">
        <f t="shared" si="172"/>
        <v/>
      </c>
      <c r="AI802" s="113" t="str">
        <f t="shared" si="173"/>
        <v/>
      </c>
      <c r="AJ802" s="113" t="str">
        <f t="shared" si="174"/>
        <v/>
      </c>
      <c r="AK802" s="113" t="str">
        <f t="shared" si="181"/>
        <v/>
      </c>
      <c r="AL802" s="113" t="str">
        <f t="shared" si="182"/>
        <v/>
      </c>
    </row>
    <row r="803" spans="2:38" ht="15.75" thickBot="1" x14ac:dyDescent="0.3">
      <c r="B803" s="72" t="str">
        <f t="shared" si="175"/>
        <v/>
      </c>
      <c r="C803" s="72" t="str">
        <f t="shared" si="176"/>
        <v/>
      </c>
      <c r="D803" s="72" t="str">
        <f>IFERROR(IF(J802&lt;=0,"",IF(C803="Yes","",B803-COUNTIF($C$22:C803,"Yes"))),"")</f>
        <v/>
      </c>
      <c r="E803" s="73" t="str">
        <f t="shared" si="169"/>
        <v/>
      </c>
      <c r="F803" s="76" t="str">
        <f t="shared" si="177"/>
        <v/>
      </c>
      <c r="G803" s="76" t="str">
        <f t="shared" si="170"/>
        <v/>
      </c>
      <c r="H803" s="76" t="str">
        <f t="shared" si="178"/>
        <v/>
      </c>
      <c r="I803" s="76" t="str">
        <f t="shared" si="171"/>
        <v/>
      </c>
      <c r="J803" s="76" t="str">
        <f t="shared" si="179"/>
        <v/>
      </c>
      <c r="AG803" s="111" t="str">
        <f t="shared" si="180"/>
        <v/>
      </c>
      <c r="AH803" s="112" t="str">
        <f t="shared" si="172"/>
        <v/>
      </c>
      <c r="AI803" s="113" t="str">
        <f t="shared" si="173"/>
        <v/>
      </c>
      <c r="AJ803" s="113" t="str">
        <f t="shared" si="174"/>
        <v/>
      </c>
      <c r="AK803" s="113" t="str">
        <f t="shared" si="181"/>
        <v/>
      </c>
      <c r="AL803" s="113" t="str">
        <f t="shared" si="182"/>
        <v/>
      </c>
    </row>
    <row r="804" spans="2:38" ht="15.75" thickBot="1" x14ac:dyDescent="0.3">
      <c r="B804" s="72" t="str">
        <f t="shared" si="175"/>
        <v/>
      </c>
      <c r="C804" s="72" t="str">
        <f t="shared" si="176"/>
        <v/>
      </c>
      <c r="D804" s="72" t="str">
        <f>IFERROR(IF(J803&lt;=0,"",IF(C804="Yes","",B804-COUNTIF($C$22:C804,"Yes"))),"")</f>
        <v/>
      </c>
      <c r="E804" s="73" t="str">
        <f t="shared" si="169"/>
        <v/>
      </c>
      <c r="F804" s="76" t="str">
        <f t="shared" si="177"/>
        <v/>
      </c>
      <c r="G804" s="76" t="str">
        <f t="shared" si="170"/>
        <v/>
      </c>
      <c r="H804" s="76" t="str">
        <f t="shared" si="178"/>
        <v/>
      </c>
      <c r="I804" s="76" t="str">
        <f t="shared" si="171"/>
        <v/>
      </c>
      <c r="J804" s="76" t="str">
        <f t="shared" si="179"/>
        <v/>
      </c>
      <c r="AG804" s="111" t="str">
        <f t="shared" si="180"/>
        <v/>
      </c>
      <c r="AH804" s="112" t="str">
        <f t="shared" si="172"/>
        <v/>
      </c>
      <c r="AI804" s="113" t="str">
        <f t="shared" si="173"/>
        <v/>
      </c>
      <c r="AJ804" s="113" t="str">
        <f t="shared" si="174"/>
        <v/>
      </c>
      <c r="AK804" s="113" t="str">
        <f t="shared" si="181"/>
        <v/>
      </c>
      <c r="AL804" s="113" t="str">
        <f t="shared" si="182"/>
        <v/>
      </c>
    </row>
    <row r="805" spans="2:38" ht="15.75" thickBot="1" x14ac:dyDescent="0.3">
      <c r="B805" s="72" t="str">
        <f t="shared" si="175"/>
        <v/>
      </c>
      <c r="C805" s="72" t="str">
        <f t="shared" si="176"/>
        <v/>
      </c>
      <c r="D805" s="72" t="str">
        <f>IFERROR(IF(J804&lt;=0,"",IF(C805="Yes","",B805-COUNTIF($C$22:C805,"Yes"))),"")</f>
        <v/>
      </c>
      <c r="E805" s="73" t="str">
        <f t="shared" si="169"/>
        <v/>
      </c>
      <c r="F805" s="76" t="str">
        <f t="shared" si="177"/>
        <v/>
      </c>
      <c r="G805" s="76" t="str">
        <f t="shared" si="170"/>
        <v/>
      </c>
      <c r="H805" s="76" t="str">
        <f t="shared" si="178"/>
        <v/>
      </c>
      <c r="I805" s="76" t="str">
        <f t="shared" si="171"/>
        <v/>
      </c>
      <c r="J805" s="76" t="str">
        <f t="shared" si="179"/>
        <v/>
      </c>
      <c r="AG805" s="111" t="str">
        <f t="shared" si="180"/>
        <v/>
      </c>
      <c r="AH805" s="112" t="str">
        <f t="shared" si="172"/>
        <v/>
      </c>
      <c r="AI805" s="113" t="str">
        <f t="shared" si="173"/>
        <v/>
      </c>
      <c r="AJ805" s="113" t="str">
        <f t="shared" si="174"/>
        <v/>
      </c>
      <c r="AK805" s="113" t="str">
        <f t="shared" si="181"/>
        <v/>
      </c>
      <c r="AL805" s="113" t="str">
        <f t="shared" si="182"/>
        <v/>
      </c>
    </row>
    <row r="806" spans="2:38" ht="15.75" thickBot="1" x14ac:dyDescent="0.3">
      <c r="B806" s="72" t="str">
        <f t="shared" si="175"/>
        <v/>
      </c>
      <c r="C806" s="72" t="str">
        <f t="shared" si="176"/>
        <v/>
      </c>
      <c r="D806" s="72" t="str">
        <f>IFERROR(IF(J805&lt;=0,"",IF(C806="Yes","",B806-COUNTIF($C$22:C806,"Yes"))),"")</f>
        <v/>
      </c>
      <c r="E806" s="73" t="str">
        <f t="shared" si="169"/>
        <v/>
      </c>
      <c r="F806" s="76" t="str">
        <f t="shared" si="177"/>
        <v/>
      </c>
      <c r="G806" s="76" t="str">
        <f t="shared" si="170"/>
        <v/>
      </c>
      <c r="H806" s="76" t="str">
        <f t="shared" si="178"/>
        <v/>
      </c>
      <c r="I806" s="76" t="str">
        <f t="shared" si="171"/>
        <v/>
      </c>
      <c r="J806" s="76" t="str">
        <f t="shared" si="179"/>
        <v/>
      </c>
      <c r="AG806" s="111" t="str">
        <f t="shared" si="180"/>
        <v/>
      </c>
      <c r="AH806" s="112" t="str">
        <f t="shared" si="172"/>
        <v/>
      </c>
      <c r="AI806" s="113" t="str">
        <f t="shared" si="173"/>
        <v/>
      </c>
      <c r="AJ806" s="113" t="str">
        <f t="shared" si="174"/>
        <v/>
      </c>
      <c r="AK806" s="113" t="str">
        <f t="shared" si="181"/>
        <v/>
      </c>
      <c r="AL806" s="113" t="str">
        <f t="shared" si="182"/>
        <v/>
      </c>
    </row>
    <row r="807" spans="2:38" ht="15.75" thickBot="1" x14ac:dyDescent="0.3">
      <c r="B807" s="72" t="str">
        <f t="shared" si="175"/>
        <v/>
      </c>
      <c r="C807" s="72" t="str">
        <f t="shared" si="176"/>
        <v/>
      </c>
      <c r="D807" s="72" t="str">
        <f>IFERROR(IF(J806&lt;=0,"",IF(C807="Yes","",B807-COUNTIF($C$22:C807,"Yes"))),"")</f>
        <v/>
      </c>
      <c r="E807" s="73" t="str">
        <f t="shared" si="169"/>
        <v/>
      </c>
      <c r="F807" s="76" t="str">
        <f t="shared" si="177"/>
        <v/>
      </c>
      <c r="G807" s="76" t="str">
        <f t="shared" si="170"/>
        <v/>
      </c>
      <c r="H807" s="76" t="str">
        <f t="shared" si="178"/>
        <v/>
      </c>
      <c r="I807" s="76" t="str">
        <f t="shared" si="171"/>
        <v/>
      </c>
      <c r="J807" s="76" t="str">
        <f t="shared" si="179"/>
        <v/>
      </c>
      <c r="AG807" s="111" t="str">
        <f t="shared" si="180"/>
        <v/>
      </c>
      <c r="AH807" s="112" t="str">
        <f t="shared" si="172"/>
        <v/>
      </c>
      <c r="AI807" s="113" t="str">
        <f t="shared" si="173"/>
        <v/>
      </c>
      <c r="AJ807" s="113" t="str">
        <f t="shared" si="174"/>
        <v/>
      </c>
      <c r="AK807" s="113" t="str">
        <f t="shared" si="181"/>
        <v/>
      </c>
      <c r="AL807" s="113" t="str">
        <f t="shared" si="182"/>
        <v/>
      </c>
    </row>
    <row r="808" spans="2:38" ht="15.75" thickBot="1" x14ac:dyDescent="0.3">
      <c r="B808" s="72" t="str">
        <f t="shared" si="175"/>
        <v/>
      </c>
      <c r="C808" s="72" t="str">
        <f t="shared" si="176"/>
        <v/>
      </c>
      <c r="D808" s="72" t="str">
        <f>IFERROR(IF(J807&lt;=0,"",IF(C808="Yes","",B808-COUNTIF($C$22:C808,"Yes"))),"")</f>
        <v/>
      </c>
      <c r="E808" s="73" t="str">
        <f t="shared" si="169"/>
        <v/>
      </c>
      <c r="F808" s="76" t="str">
        <f t="shared" si="177"/>
        <v/>
      </c>
      <c r="G808" s="76" t="str">
        <f t="shared" si="170"/>
        <v/>
      </c>
      <c r="H808" s="76" t="str">
        <f t="shared" si="178"/>
        <v/>
      </c>
      <c r="I808" s="76" t="str">
        <f t="shared" si="171"/>
        <v/>
      </c>
      <c r="J808" s="76" t="str">
        <f t="shared" si="179"/>
        <v/>
      </c>
      <c r="AG808" s="111" t="str">
        <f t="shared" si="180"/>
        <v/>
      </c>
      <c r="AH808" s="112" t="str">
        <f t="shared" si="172"/>
        <v/>
      </c>
      <c r="AI808" s="113" t="str">
        <f t="shared" si="173"/>
        <v/>
      </c>
      <c r="AJ808" s="113" t="str">
        <f t="shared" si="174"/>
        <v/>
      </c>
      <c r="AK808" s="113" t="str">
        <f t="shared" si="181"/>
        <v/>
      </c>
      <c r="AL808" s="113" t="str">
        <f t="shared" si="182"/>
        <v/>
      </c>
    </row>
    <row r="809" spans="2:38" ht="15.75" thickBot="1" x14ac:dyDescent="0.3">
      <c r="B809" s="72" t="str">
        <f t="shared" si="175"/>
        <v/>
      </c>
      <c r="C809" s="72" t="str">
        <f t="shared" si="176"/>
        <v/>
      </c>
      <c r="D809" s="72" t="str">
        <f>IFERROR(IF(J808&lt;=0,"",IF(C809="Yes","",B809-COUNTIF($C$22:C809,"Yes"))),"")</f>
        <v/>
      </c>
      <c r="E809" s="73" t="str">
        <f t="shared" si="169"/>
        <v/>
      </c>
      <c r="F809" s="76" t="str">
        <f t="shared" si="177"/>
        <v/>
      </c>
      <c r="G809" s="76" t="str">
        <f t="shared" si="170"/>
        <v/>
      </c>
      <c r="H809" s="76" t="str">
        <f t="shared" si="178"/>
        <v/>
      </c>
      <c r="I809" s="76" t="str">
        <f t="shared" si="171"/>
        <v/>
      </c>
      <c r="J809" s="76" t="str">
        <f t="shared" si="179"/>
        <v/>
      </c>
      <c r="AG809" s="111" t="str">
        <f t="shared" si="180"/>
        <v/>
      </c>
      <c r="AH809" s="112" t="str">
        <f t="shared" si="172"/>
        <v/>
      </c>
      <c r="AI809" s="113" t="str">
        <f t="shared" si="173"/>
        <v/>
      </c>
      <c r="AJ809" s="113" t="str">
        <f t="shared" si="174"/>
        <v/>
      </c>
      <c r="AK809" s="113" t="str">
        <f t="shared" si="181"/>
        <v/>
      </c>
      <c r="AL809" s="113" t="str">
        <f t="shared" si="182"/>
        <v/>
      </c>
    </row>
    <row r="810" spans="2:38" ht="15.75" thickBot="1" x14ac:dyDescent="0.3">
      <c r="B810" s="72" t="str">
        <f t="shared" si="175"/>
        <v/>
      </c>
      <c r="C810" s="72" t="str">
        <f t="shared" si="176"/>
        <v/>
      </c>
      <c r="D810" s="72" t="str">
        <f>IFERROR(IF(J809&lt;=0,"",IF(C810="Yes","",B810-COUNTIF($C$22:C810,"Yes"))),"")</f>
        <v/>
      </c>
      <c r="E810" s="73" t="str">
        <f t="shared" si="169"/>
        <v/>
      </c>
      <c r="F810" s="76" t="str">
        <f t="shared" si="177"/>
        <v/>
      </c>
      <c r="G810" s="76" t="str">
        <f t="shared" si="170"/>
        <v/>
      </c>
      <c r="H810" s="76" t="str">
        <f t="shared" si="178"/>
        <v/>
      </c>
      <c r="I810" s="76" t="str">
        <f t="shared" si="171"/>
        <v/>
      </c>
      <c r="J810" s="76" t="str">
        <f t="shared" si="179"/>
        <v/>
      </c>
      <c r="AG810" s="111" t="str">
        <f t="shared" si="180"/>
        <v/>
      </c>
      <c r="AH810" s="112" t="str">
        <f t="shared" si="172"/>
        <v/>
      </c>
      <c r="AI810" s="113" t="str">
        <f t="shared" si="173"/>
        <v/>
      </c>
      <c r="AJ810" s="113" t="str">
        <f t="shared" si="174"/>
        <v/>
      </c>
      <c r="AK810" s="113" t="str">
        <f t="shared" si="181"/>
        <v/>
      </c>
      <c r="AL810" s="113" t="str">
        <f t="shared" si="182"/>
        <v/>
      </c>
    </row>
    <row r="811" spans="2:38" ht="15.75" thickBot="1" x14ac:dyDescent="0.3">
      <c r="B811" s="72" t="str">
        <f t="shared" si="175"/>
        <v/>
      </c>
      <c r="C811" s="72" t="str">
        <f t="shared" si="176"/>
        <v/>
      </c>
      <c r="D811" s="72" t="str">
        <f>IFERROR(IF(J810&lt;=0,"",IF(C811="Yes","",B811-COUNTIF($C$22:C811,"Yes"))),"")</f>
        <v/>
      </c>
      <c r="E811" s="73" t="str">
        <f t="shared" si="169"/>
        <v/>
      </c>
      <c r="F811" s="76" t="str">
        <f t="shared" si="177"/>
        <v/>
      </c>
      <c r="G811" s="76" t="str">
        <f t="shared" si="170"/>
        <v/>
      </c>
      <c r="H811" s="76" t="str">
        <f t="shared" si="178"/>
        <v/>
      </c>
      <c r="I811" s="76" t="str">
        <f t="shared" si="171"/>
        <v/>
      </c>
      <c r="J811" s="76" t="str">
        <f t="shared" si="179"/>
        <v/>
      </c>
      <c r="AG811" s="111" t="str">
        <f t="shared" si="180"/>
        <v/>
      </c>
      <c r="AH811" s="112" t="str">
        <f t="shared" si="172"/>
        <v/>
      </c>
      <c r="AI811" s="113" t="str">
        <f t="shared" si="173"/>
        <v/>
      </c>
      <c r="AJ811" s="113" t="str">
        <f t="shared" si="174"/>
        <v/>
      </c>
      <c r="AK811" s="113" t="str">
        <f t="shared" si="181"/>
        <v/>
      </c>
      <c r="AL811" s="113" t="str">
        <f t="shared" si="182"/>
        <v/>
      </c>
    </row>
    <row r="812" spans="2:38" ht="15.75" thickBot="1" x14ac:dyDescent="0.3">
      <c r="B812" s="72" t="str">
        <f t="shared" si="175"/>
        <v/>
      </c>
      <c r="C812" s="72" t="str">
        <f t="shared" si="176"/>
        <v/>
      </c>
      <c r="D812" s="72" t="str">
        <f>IFERROR(IF(J811&lt;=0,"",IF(C812="Yes","",B812-COUNTIF($C$22:C812,"Yes"))),"")</f>
        <v/>
      </c>
      <c r="E812" s="73" t="str">
        <f t="shared" si="169"/>
        <v/>
      </c>
      <c r="F812" s="76" t="str">
        <f t="shared" si="177"/>
        <v/>
      </c>
      <c r="G812" s="76" t="str">
        <f t="shared" si="170"/>
        <v/>
      </c>
      <c r="H812" s="76" t="str">
        <f t="shared" si="178"/>
        <v/>
      </c>
      <c r="I812" s="76" t="str">
        <f t="shared" si="171"/>
        <v/>
      </c>
      <c r="J812" s="76" t="str">
        <f t="shared" si="179"/>
        <v/>
      </c>
      <c r="AG812" s="111" t="str">
        <f t="shared" si="180"/>
        <v/>
      </c>
      <c r="AH812" s="112" t="str">
        <f t="shared" si="172"/>
        <v/>
      </c>
      <c r="AI812" s="113" t="str">
        <f t="shared" si="173"/>
        <v/>
      </c>
      <c r="AJ812" s="113" t="str">
        <f t="shared" si="174"/>
        <v/>
      </c>
      <c r="AK812" s="113" t="str">
        <f t="shared" si="181"/>
        <v/>
      </c>
      <c r="AL812" s="113" t="str">
        <f t="shared" si="182"/>
        <v/>
      </c>
    </row>
    <row r="813" spans="2:38" ht="15.75" thickBot="1" x14ac:dyDescent="0.3">
      <c r="B813" s="72" t="str">
        <f t="shared" si="175"/>
        <v/>
      </c>
      <c r="C813" s="72" t="str">
        <f t="shared" si="176"/>
        <v/>
      </c>
      <c r="D813" s="72" t="str">
        <f>IFERROR(IF(J812&lt;=0,"",IF(C813="Yes","",B813-COUNTIF($C$22:C813,"Yes"))),"")</f>
        <v/>
      </c>
      <c r="E813" s="73" t="str">
        <f t="shared" si="169"/>
        <v/>
      </c>
      <c r="F813" s="76" t="str">
        <f t="shared" si="177"/>
        <v/>
      </c>
      <c r="G813" s="76" t="str">
        <f t="shared" si="170"/>
        <v/>
      </c>
      <c r="H813" s="76" t="str">
        <f t="shared" si="178"/>
        <v/>
      </c>
      <c r="I813" s="76" t="str">
        <f t="shared" si="171"/>
        <v/>
      </c>
      <c r="J813" s="76" t="str">
        <f t="shared" si="179"/>
        <v/>
      </c>
      <c r="AG813" s="111" t="str">
        <f t="shared" si="180"/>
        <v/>
      </c>
      <c r="AH813" s="112" t="str">
        <f t="shared" si="172"/>
        <v/>
      </c>
      <c r="AI813" s="113" t="str">
        <f t="shared" si="173"/>
        <v/>
      </c>
      <c r="AJ813" s="113" t="str">
        <f t="shared" si="174"/>
        <v/>
      </c>
      <c r="AK813" s="113" t="str">
        <f t="shared" si="181"/>
        <v/>
      </c>
      <c r="AL813" s="113" t="str">
        <f t="shared" si="182"/>
        <v/>
      </c>
    </row>
    <row r="814" spans="2:38" ht="15.75" thickBot="1" x14ac:dyDescent="0.3">
      <c r="B814" s="72" t="str">
        <f t="shared" si="175"/>
        <v/>
      </c>
      <c r="C814" s="72" t="str">
        <f t="shared" si="176"/>
        <v/>
      </c>
      <c r="D814" s="72" t="str">
        <f>IFERROR(IF(J813&lt;=0,"",IF(C814="Yes","",B814-COUNTIF($C$22:C814,"Yes"))),"")</f>
        <v/>
      </c>
      <c r="E814" s="73" t="str">
        <f t="shared" si="169"/>
        <v/>
      </c>
      <c r="F814" s="76" t="str">
        <f t="shared" si="177"/>
        <v/>
      </c>
      <c r="G814" s="76" t="str">
        <f t="shared" si="170"/>
        <v/>
      </c>
      <c r="H814" s="76" t="str">
        <f t="shared" si="178"/>
        <v/>
      </c>
      <c r="I814" s="76" t="str">
        <f t="shared" si="171"/>
        <v/>
      </c>
      <c r="J814" s="76" t="str">
        <f t="shared" si="179"/>
        <v/>
      </c>
      <c r="AG814" s="111" t="str">
        <f t="shared" si="180"/>
        <v/>
      </c>
      <c r="AH814" s="112" t="str">
        <f t="shared" si="172"/>
        <v/>
      </c>
      <c r="AI814" s="113" t="str">
        <f t="shared" si="173"/>
        <v/>
      </c>
      <c r="AJ814" s="113" t="str">
        <f t="shared" si="174"/>
        <v/>
      </c>
      <c r="AK814" s="113" t="str">
        <f t="shared" si="181"/>
        <v/>
      </c>
      <c r="AL814" s="113" t="str">
        <f t="shared" si="182"/>
        <v/>
      </c>
    </row>
    <row r="815" spans="2:38" ht="15.75" thickBot="1" x14ac:dyDescent="0.3">
      <c r="B815" s="72" t="str">
        <f t="shared" si="175"/>
        <v/>
      </c>
      <c r="C815" s="72" t="str">
        <f t="shared" si="176"/>
        <v/>
      </c>
      <c r="D815" s="72" t="str">
        <f>IFERROR(IF(J814&lt;=0,"",IF(C815="Yes","",B815-COUNTIF($C$22:C815,"Yes"))),"")</f>
        <v/>
      </c>
      <c r="E815" s="73" t="str">
        <f t="shared" si="169"/>
        <v/>
      </c>
      <c r="F815" s="76" t="str">
        <f t="shared" si="177"/>
        <v/>
      </c>
      <c r="G815" s="76" t="str">
        <f t="shared" si="170"/>
        <v/>
      </c>
      <c r="H815" s="76" t="str">
        <f t="shared" si="178"/>
        <v/>
      </c>
      <c r="I815" s="76" t="str">
        <f t="shared" si="171"/>
        <v/>
      </c>
      <c r="J815" s="76" t="str">
        <f t="shared" si="179"/>
        <v/>
      </c>
      <c r="AG815" s="111" t="str">
        <f t="shared" si="180"/>
        <v/>
      </c>
      <c r="AH815" s="112" t="str">
        <f t="shared" si="172"/>
        <v/>
      </c>
      <c r="AI815" s="113" t="str">
        <f t="shared" si="173"/>
        <v/>
      </c>
      <c r="AJ815" s="113" t="str">
        <f t="shared" si="174"/>
        <v/>
      </c>
      <c r="AK815" s="113" t="str">
        <f t="shared" si="181"/>
        <v/>
      </c>
      <c r="AL815" s="113" t="str">
        <f t="shared" si="182"/>
        <v/>
      </c>
    </row>
    <row r="816" spans="2:38" ht="15.75" thickBot="1" x14ac:dyDescent="0.3">
      <c r="B816" s="72" t="str">
        <f t="shared" si="175"/>
        <v/>
      </c>
      <c r="C816" s="72" t="str">
        <f t="shared" si="176"/>
        <v/>
      </c>
      <c r="D816" s="72" t="str">
        <f>IFERROR(IF(J815&lt;=0,"",IF(C816="Yes","",B816-COUNTIF($C$22:C816,"Yes"))),"")</f>
        <v/>
      </c>
      <c r="E816" s="73" t="str">
        <f t="shared" si="169"/>
        <v/>
      </c>
      <c r="F816" s="76" t="str">
        <f t="shared" si="177"/>
        <v/>
      </c>
      <c r="G816" s="76" t="str">
        <f t="shared" si="170"/>
        <v/>
      </c>
      <c r="H816" s="76" t="str">
        <f t="shared" si="178"/>
        <v/>
      </c>
      <c r="I816" s="76" t="str">
        <f t="shared" si="171"/>
        <v/>
      </c>
      <c r="J816" s="76" t="str">
        <f t="shared" si="179"/>
        <v/>
      </c>
      <c r="AG816" s="111" t="str">
        <f t="shared" si="180"/>
        <v/>
      </c>
      <c r="AH816" s="112" t="str">
        <f t="shared" si="172"/>
        <v/>
      </c>
      <c r="AI816" s="113" t="str">
        <f t="shared" si="173"/>
        <v/>
      </c>
      <c r="AJ816" s="113" t="str">
        <f t="shared" si="174"/>
        <v/>
      </c>
      <c r="AK816" s="113" t="str">
        <f t="shared" si="181"/>
        <v/>
      </c>
      <c r="AL816" s="113" t="str">
        <f t="shared" si="182"/>
        <v/>
      </c>
    </row>
    <row r="817" spans="2:38" ht="15.75" thickBot="1" x14ac:dyDescent="0.3">
      <c r="B817" s="72" t="str">
        <f t="shared" si="175"/>
        <v/>
      </c>
      <c r="C817" s="72" t="str">
        <f t="shared" si="176"/>
        <v/>
      </c>
      <c r="D817" s="72" t="str">
        <f>IFERROR(IF(J816&lt;=0,"",IF(C817="Yes","",B817-COUNTIF($C$22:C817,"Yes"))),"")</f>
        <v/>
      </c>
      <c r="E817" s="73" t="str">
        <f t="shared" si="169"/>
        <v/>
      </c>
      <c r="F817" s="76" t="str">
        <f t="shared" si="177"/>
        <v/>
      </c>
      <c r="G817" s="76" t="str">
        <f t="shared" si="170"/>
        <v/>
      </c>
      <c r="H817" s="76" t="str">
        <f t="shared" si="178"/>
        <v/>
      </c>
      <c r="I817" s="76" t="str">
        <f t="shared" si="171"/>
        <v/>
      </c>
      <c r="J817" s="76" t="str">
        <f t="shared" si="179"/>
        <v/>
      </c>
      <c r="AG817" s="111" t="str">
        <f t="shared" si="180"/>
        <v/>
      </c>
      <c r="AH817" s="112" t="str">
        <f t="shared" si="172"/>
        <v/>
      </c>
      <c r="AI817" s="113" t="str">
        <f t="shared" si="173"/>
        <v/>
      </c>
      <c r="AJ817" s="113" t="str">
        <f t="shared" si="174"/>
        <v/>
      </c>
      <c r="AK817" s="113" t="str">
        <f t="shared" si="181"/>
        <v/>
      </c>
      <c r="AL817" s="113" t="str">
        <f t="shared" si="182"/>
        <v/>
      </c>
    </row>
    <row r="818" spans="2:38" ht="15.75" thickBot="1" x14ac:dyDescent="0.3">
      <c r="B818" s="72" t="str">
        <f t="shared" si="175"/>
        <v/>
      </c>
      <c r="C818" s="72" t="str">
        <f t="shared" si="176"/>
        <v/>
      </c>
      <c r="D818" s="72" t="str">
        <f>IFERROR(IF(J817&lt;=0,"",IF(C818="Yes","",B818-COUNTIF($C$22:C818,"Yes"))),"")</f>
        <v/>
      </c>
      <c r="E818" s="73" t="str">
        <f t="shared" si="169"/>
        <v/>
      </c>
      <c r="F818" s="76" t="str">
        <f t="shared" si="177"/>
        <v/>
      </c>
      <c r="G818" s="76" t="str">
        <f t="shared" si="170"/>
        <v/>
      </c>
      <c r="H818" s="76" t="str">
        <f t="shared" si="178"/>
        <v/>
      </c>
      <c r="I818" s="76" t="str">
        <f t="shared" si="171"/>
        <v/>
      </c>
      <c r="J818" s="76" t="str">
        <f t="shared" si="179"/>
        <v/>
      </c>
      <c r="AG818" s="111" t="str">
        <f t="shared" si="180"/>
        <v/>
      </c>
      <c r="AH818" s="112" t="str">
        <f t="shared" si="172"/>
        <v/>
      </c>
      <c r="AI818" s="113" t="str">
        <f t="shared" si="173"/>
        <v/>
      </c>
      <c r="AJ818" s="113" t="str">
        <f t="shared" si="174"/>
        <v/>
      </c>
      <c r="AK818" s="113" t="str">
        <f t="shared" si="181"/>
        <v/>
      </c>
      <c r="AL818" s="113" t="str">
        <f t="shared" si="182"/>
        <v/>
      </c>
    </row>
    <row r="819" spans="2:38" ht="15.75" thickBot="1" x14ac:dyDescent="0.3">
      <c r="B819" s="72" t="str">
        <f t="shared" si="175"/>
        <v/>
      </c>
      <c r="C819" s="72" t="str">
        <f t="shared" si="176"/>
        <v/>
      </c>
      <c r="D819" s="72" t="str">
        <f>IFERROR(IF(J818&lt;=0,"",IF(C819="Yes","",B819-COUNTIF($C$22:C819,"Yes"))),"")</f>
        <v/>
      </c>
      <c r="E819" s="73" t="str">
        <f t="shared" si="169"/>
        <v/>
      </c>
      <c r="F819" s="76" t="str">
        <f t="shared" si="177"/>
        <v/>
      </c>
      <c r="G819" s="76" t="str">
        <f t="shared" si="170"/>
        <v/>
      </c>
      <c r="H819" s="76" t="str">
        <f t="shared" si="178"/>
        <v/>
      </c>
      <c r="I819" s="76" t="str">
        <f t="shared" si="171"/>
        <v/>
      </c>
      <c r="J819" s="76" t="str">
        <f t="shared" si="179"/>
        <v/>
      </c>
      <c r="AG819" s="111" t="str">
        <f t="shared" si="180"/>
        <v/>
      </c>
      <c r="AH819" s="112" t="str">
        <f t="shared" si="172"/>
        <v/>
      </c>
      <c r="AI819" s="113" t="str">
        <f t="shared" si="173"/>
        <v/>
      </c>
      <c r="AJ819" s="113" t="str">
        <f t="shared" si="174"/>
        <v/>
      </c>
      <c r="AK819" s="113" t="str">
        <f t="shared" si="181"/>
        <v/>
      </c>
      <c r="AL819" s="113" t="str">
        <f t="shared" si="182"/>
        <v/>
      </c>
    </row>
    <row r="820" spans="2:38" ht="15.75" thickBot="1" x14ac:dyDescent="0.3">
      <c r="B820" s="72" t="str">
        <f t="shared" si="175"/>
        <v/>
      </c>
      <c r="C820" s="72" t="str">
        <f t="shared" si="176"/>
        <v/>
      </c>
      <c r="D820" s="72" t="str">
        <f>IFERROR(IF(J819&lt;=0,"",IF(C820="Yes","",B820-COUNTIF($C$22:C820,"Yes"))),"")</f>
        <v/>
      </c>
      <c r="E820" s="73" t="str">
        <f t="shared" si="169"/>
        <v/>
      </c>
      <c r="F820" s="76" t="str">
        <f t="shared" si="177"/>
        <v/>
      </c>
      <c r="G820" s="76" t="str">
        <f t="shared" si="170"/>
        <v/>
      </c>
      <c r="H820" s="76" t="str">
        <f t="shared" si="178"/>
        <v/>
      </c>
      <c r="I820" s="76" t="str">
        <f t="shared" si="171"/>
        <v/>
      </c>
      <c r="J820" s="76" t="str">
        <f t="shared" si="179"/>
        <v/>
      </c>
      <c r="AG820" s="111" t="str">
        <f t="shared" si="180"/>
        <v/>
      </c>
      <c r="AH820" s="112" t="str">
        <f t="shared" si="172"/>
        <v/>
      </c>
      <c r="AI820" s="113" t="str">
        <f t="shared" si="173"/>
        <v/>
      </c>
      <c r="AJ820" s="113" t="str">
        <f t="shared" si="174"/>
        <v/>
      </c>
      <c r="AK820" s="113" t="str">
        <f t="shared" si="181"/>
        <v/>
      </c>
      <c r="AL820" s="113" t="str">
        <f t="shared" si="182"/>
        <v/>
      </c>
    </row>
    <row r="821" spans="2:38" ht="15.75" thickBot="1" x14ac:dyDescent="0.3">
      <c r="B821" s="72" t="str">
        <f t="shared" si="175"/>
        <v/>
      </c>
      <c r="C821" s="72" t="str">
        <f t="shared" si="176"/>
        <v/>
      </c>
      <c r="D821" s="72" t="str">
        <f>IFERROR(IF(J820&lt;=0,"",IF(C821="Yes","",B821-COUNTIF($C$22:C821,"Yes"))),"")</f>
        <v/>
      </c>
      <c r="E821" s="73" t="str">
        <f t="shared" si="169"/>
        <v/>
      </c>
      <c r="F821" s="76" t="str">
        <f t="shared" si="177"/>
        <v/>
      </c>
      <c r="G821" s="76" t="str">
        <f t="shared" si="170"/>
        <v/>
      </c>
      <c r="H821" s="76" t="str">
        <f t="shared" si="178"/>
        <v/>
      </c>
      <c r="I821" s="76" t="str">
        <f t="shared" si="171"/>
        <v/>
      </c>
      <c r="J821" s="76" t="str">
        <f t="shared" si="179"/>
        <v/>
      </c>
      <c r="AG821" s="111" t="str">
        <f t="shared" si="180"/>
        <v/>
      </c>
      <c r="AH821" s="112" t="str">
        <f t="shared" si="172"/>
        <v/>
      </c>
      <c r="AI821" s="113" t="str">
        <f t="shared" si="173"/>
        <v/>
      </c>
      <c r="AJ821" s="113" t="str">
        <f t="shared" si="174"/>
        <v/>
      </c>
      <c r="AK821" s="113" t="str">
        <f t="shared" si="181"/>
        <v/>
      </c>
      <c r="AL821" s="113" t="str">
        <f t="shared" si="182"/>
        <v/>
      </c>
    </row>
    <row r="822" spans="2:38" ht="15.75" thickBot="1" x14ac:dyDescent="0.3">
      <c r="B822" s="72" t="str">
        <f t="shared" si="175"/>
        <v/>
      </c>
      <c r="C822" s="72" t="str">
        <f t="shared" si="176"/>
        <v/>
      </c>
      <c r="D822" s="72" t="str">
        <f>IFERROR(IF(J821&lt;=0,"",IF(C822="Yes","",B822-COUNTIF($C$22:C822,"Yes"))),"")</f>
        <v/>
      </c>
      <c r="E822" s="73" t="str">
        <f t="shared" si="169"/>
        <v/>
      </c>
      <c r="F822" s="76" t="str">
        <f t="shared" si="177"/>
        <v/>
      </c>
      <c r="G822" s="76" t="str">
        <f t="shared" si="170"/>
        <v/>
      </c>
      <c r="H822" s="76" t="str">
        <f t="shared" si="178"/>
        <v/>
      </c>
      <c r="I822" s="76" t="str">
        <f t="shared" si="171"/>
        <v/>
      </c>
      <c r="J822" s="76" t="str">
        <f t="shared" si="179"/>
        <v/>
      </c>
      <c r="AG822" s="111" t="str">
        <f t="shared" si="180"/>
        <v/>
      </c>
      <c r="AH822" s="112" t="str">
        <f t="shared" si="172"/>
        <v/>
      </c>
      <c r="AI822" s="113" t="str">
        <f t="shared" si="173"/>
        <v/>
      </c>
      <c r="AJ822" s="113" t="str">
        <f t="shared" si="174"/>
        <v/>
      </c>
      <c r="AK822" s="113" t="str">
        <f t="shared" si="181"/>
        <v/>
      </c>
      <c r="AL822" s="113" t="str">
        <f t="shared" si="182"/>
        <v/>
      </c>
    </row>
    <row r="823" spans="2:38" ht="15.75" thickBot="1" x14ac:dyDescent="0.3">
      <c r="B823" s="72" t="str">
        <f t="shared" si="175"/>
        <v/>
      </c>
      <c r="C823" s="72" t="str">
        <f t="shared" si="176"/>
        <v/>
      </c>
      <c r="D823" s="72" t="str">
        <f>IFERROR(IF(J822&lt;=0,"",IF(C823="Yes","",B823-COUNTIF($C$22:C823,"Yes"))),"")</f>
        <v/>
      </c>
      <c r="E823" s="73" t="str">
        <f t="shared" si="169"/>
        <v/>
      </c>
      <c r="F823" s="76" t="str">
        <f t="shared" si="177"/>
        <v/>
      </c>
      <c r="G823" s="76" t="str">
        <f t="shared" si="170"/>
        <v/>
      </c>
      <c r="H823" s="76" t="str">
        <f t="shared" si="178"/>
        <v/>
      </c>
      <c r="I823" s="76" t="str">
        <f t="shared" si="171"/>
        <v/>
      </c>
      <c r="J823" s="76" t="str">
        <f t="shared" si="179"/>
        <v/>
      </c>
      <c r="AG823" s="111" t="str">
        <f t="shared" si="180"/>
        <v/>
      </c>
      <c r="AH823" s="112" t="str">
        <f t="shared" si="172"/>
        <v/>
      </c>
      <c r="AI823" s="113" t="str">
        <f t="shared" si="173"/>
        <v/>
      </c>
      <c r="AJ823" s="113" t="str">
        <f t="shared" si="174"/>
        <v/>
      </c>
      <c r="AK823" s="113" t="str">
        <f t="shared" si="181"/>
        <v/>
      </c>
      <c r="AL823" s="113" t="str">
        <f t="shared" si="182"/>
        <v/>
      </c>
    </row>
    <row r="824" spans="2:38" ht="15.75" thickBot="1" x14ac:dyDescent="0.3">
      <c r="B824" s="72" t="str">
        <f t="shared" si="175"/>
        <v/>
      </c>
      <c r="C824" s="72" t="str">
        <f t="shared" si="176"/>
        <v/>
      </c>
      <c r="D824" s="72" t="str">
        <f>IFERROR(IF(J823&lt;=0,"",IF(C824="Yes","",B824-COUNTIF($C$22:C824,"Yes"))),"")</f>
        <v/>
      </c>
      <c r="E824" s="73" t="str">
        <f t="shared" si="169"/>
        <v/>
      </c>
      <c r="F824" s="76" t="str">
        <f t="shared" si="177"/>
        <v/>
      </c>
      <c r="G824" s="76" t="str">
        <f t="shared" si="170"/>
        <v/>
      </c>
      <c r="H824" s="76" t="str">
        <f t="shared" si="178"/>
        <v/>
      </c>
      <c r="I824" s="76" t="str">
        <f t="shared" si="171"/>
        <v/>
      </c>
      <c r="J824" s="76" t="str">
        <f t="shared" si="179"/>
        <v/>
      </c>
      <c r="AG824" s="111" t="str">
        <f t="shared" si="180"/>
        <v/>
      </c>
      <c r="AH824" s="112" t="str">
        <f t="shared" si="172"/>
        <v/>
      </c>
      <c r="AI824" s="113" t="str">
        <f t="shared" si="173"/>
        <v/>
      </c>
      <c r="AJ824" s="113" t="str">
        <f t="shared" si="174"/>
        <v/>
      </c>
      <c r="AK824" s="113" t="str">
        <f t="shared" si="181"/>
        <v/>
      </c>
      <c r="AL824" s="113" t="str">
        <f t="shared" si="182"/>
        <v/>
      </c>
    </row>
    <row r="825" spans="2:38" ht="15.75" thickBot="1" x14ac:dyDescent="0.3">
      <c r="B825" s="72" t="str">
        <f t="shared" si="175"/>
        <v/>
      </c>
      <c r="C825" s="72" t="str">
        <f t="shared" si="176"/>
        <v/>
      </c>
      <c r="D825" s="72" t="str">
        <f>IFERROR(IF(J824&lt;=0,"",IF(C825="Yes","",B825-COUNTIF($C$22:C825,"Yes"))),"")</f>
        <v/>
      </c>
      <c r="E825" s="73" t="str">
        <f t="shared" si="169"/>
        <v/>
      </c>
      <c r="F825" s="76" t="str">
        <f t="shared" si="177"/>
        <v/>
      </c>
      <c r="G825" s="76" t="str">
        <f t="shared" si="170"/>
        <v/>
      </c>
      <c r="H825" s="76" t="str">
        <f t="shared" si="178"/>
        <v/>
      </c>
      <c r="I825" s="76" t="str">
        <f t="shared" si="171"/>
        <v/>
      </c>
      <c r="J825" s="76" t="str">
        <f t="shared" si="179"/>
        <v/>
      </c>
      <c r="AG825" s="111" t="str">
        <f t="shared" si="180"/>
        <v/>
      </c>
      <c r="AH825" s="112" t="str">
        <f t="shared" si="172"/>
        <v/>
      </c>
      <c r="AI825" s="113" t="str">
        <f t="shared" si="173"/>
        <v/>
      </c>
      <c r="AJ825" s="113" t="str">
        <f t="shared" si="174"/>
        <v/>
      </c>
      <c r="AK825" s="113" t="str">
        <f t="shared" si="181"/>
        <v/>
      </c>
      <c r="AL825" s="113" t="str">
        <f t="shared" si="182"/>
        <v/>
      </c>
    </row>
    <row r="826" spans="2:38" ht="15.75" thickBot="1" x14ac:dyDescent="0.3">
      <c r="B826" s="72" t="str">
        <f t="shared" si="175"/>
        <v/>
      </c>
      <c r="C826" s="72" t="str">
        <f t="shared" si="176"/>
        <v/>
      </c>
      <c r="D826" s="72" t="str">
        <f>IFERROR(IF(J825&lt;=0,"",IF(C826="Yes","",B826-COUNTIF($C$22:C826,"Yes"))),"")</f>
        <v/>
      </c>
      <c r="E826" s="73" t="str">
        <f t="shared" si="169"/>
        <v/>
      </c>
      <c r="F826" s="76" t="str">
        <f t="shared" si="177"/>
        <v/>
      </c>
      <c r="G826" s="76" t="str">
        <f t="shared" si="170"/>
        <v/>
      </c>
      <c r="H826" s="76" t="str">
        <f t="shared" si="178"/>
        <v/>
      </c>
      <c r="I826" s="76" t="str">
        <f t="shared" si="171"/>
        <v/>
      </c>
      <c r="J826" s="76" t="str">
        <f t="shared" si="179"/>
        <v/>
      </c>
      <c r="AG826" s="111" t="str">
        <f t="shared" si="180"/>
        <v/>
      </c>
      <c r="AH826" s="112" t="str">
        <f t="shared" si="172"/>
        <v/>
      </c>
      <c r="AI826" s="113" t="str">
        <f t="shared" si="173"/>
        <v/>
      </c>
      <c r="AJ826" s="113" t="str">
        <f t="shared" si="174"/>
        <v/>
      </c>
      <c r="AK826" s="113" t="str">
        <f t="shared" si="181"/>
        <v/>
      </c>
      <c r="AL826" s="113" t="str">
        <f t="shared" si="182"/>
        <v/>
      </c>
    </row>
    <row r="827" spans="2:38" ht="15.75" thickBot="1" x14ac:dyDescent="0.3">
      <c r="B827" s="72" t="str">
        <f t="shared" si="175"/>
        <v/>
      </c>
      <c r="C827" s="72" t="str">
        <f t="shared" si="176"/>
        <v/>
      </c>
      <c r="D827" s="72" t="str">
        <f>IFERROR(IF(J826&lt;=0,"",IF(C827="Yes","",B827-COUNTIF($C$22:C827,"Yes"))),"")</f>
        <v/>
      </c>
      <c r="E827" s="73" t="str">
        <f t="shared" si="169"/>
        <v/>
      </c>
      <c r="F827" s="76" t="str">
        <f t="shared" si="177"/>
        <v/>
      </c>
      <c r="G827" s="76" t="str">
        <f t="shared" si="170"/>
        <v/>
      </c>
      <c r="H827" s="76" t="str">
        <f t="shared" si="178"/>
        <v/>
      </c>
      <c r="I827" s="76" t="str">
        <f t="shared" si="171"/>
        <v/>
      </c>
      <c r="J827" s="76" t="str">
        <f t="shared" si="179"/>
        <v/>
      </c>
      <c r="AG827" s="111" t="str">
        <f t="shared" si="180"/>
        <v/>
      </c>
      <c r="AH827" s="112" t="str">
        <f t="shared" si="172"/>
        <v/>
      </c>
      <c r="AI827" s="113" t="str">
        <f t="shared" si="173"/>
        <v/>
      </c>
      <c r="AJ827" s="113" t="str">
        <f t="shared" si="174"/>
        <v/>
      </c>
      <c r="AK827" s="113" t="str">
        <f t="shared" si="181"/>
        <v/>
      </c>
      <c r="AL827" s="113" t="str">
        <f t="shared" si="182"/>
        <v/>
      </c>
    </row>
    <row r="828" spans="2:38" ht="15.75" thickBot="1" x14ac:dyDescent="0.3">
      <c r="B828" s="72" t="str">
        <f t="shared" si="175"/>
        <v/>
      </c>
      <c r="C828" s="72" t="str">
        <f t="shared" si="176"/>
        <v/>
      </c>
      <c r="D828" s="72" t="str">
        <f>IFERROR(IF(J827&lt;=0,"",IF(C828="Yes","",B828-COUNTIF($C$22:C828,"Yes"))),"")</f>
        <v/>
      </c>
      <c r="E828" s="73" t="str">
        <f t="shared" si="169"/>
        <v/>
      </c>
      <c r="F828" s="76" t="str">
        <f t="shared" si="177"/>
        <v/>
      </c>
      <c r="G828" s="76" t="str">
        <f t="shared" si="170"/>
        <v/>
      </c>
      <c r="H828" s="76" t="str">
        <f t="shared" si="178"/>
        <v/>
      </c>
      <c r="I828" s="76" t="str">
        <f t="shared" si="171"/>
        <v/>
      </c>
      <c r="J828" s="76" t="str">
        <f t="shared" si="179"/>
        <v/>
      </c>
      <c r="AG828" s="111" t="str">
        <f t="shared" si="180"/>
        <v/>
      </c>
      <c r="AH828" s="112" t="str">
        <f t="shared" si="172"/>
        <v/>
      </c>
      <c r="AI828" s="113" t="str">
        <f t="shared" si="173"/>
        <v/>
      </c>
      <c r="AJ828" s="113" t="str">
        <f t="shared" si="174"/>
        <v/>
      </c>
      <c r="AK828" s="113" t="str">
        <f t="shared" si="181"/>
        <v/>
      </c>
      <c r="AL828" s="113" t="str">
        <f t="shared" si="182"/>
        <v/>
      </c>
    </row>
    <row r="829" spans="2:38" ht="15.75" thickBot="1" x14ac:dyDescent="0.3">
      <c r="B829" s="72" t="str">
        <f t="shared" si="175"/>
        <v/>
      </c>
      <c r="C829" s="72" t="str">
        <f t="shared" si="176"/>
        <v/>
      </c>
      <c r="D829" s="72" t="str">
        <f>IFERROR(IF(J828&lt;=0,"",IF(C829="Yes","",B829-COUNTIF($C$22:C829,"Yes"))),"")</f>
        <v/>
      </c>
      <c r="E829" s="73" t="str">
        <f t="shared" si="169"/>
        <v/>
      </c>
      <c r="F829" s="76" t="str">
        <f t="shared" si="177"/>
        <v/>
      </c>
      <c r="G829" s="76" t="str">
        <f t="shared" si="170"/>
        <v/>
      </c>
      <c r="H829" s="76" t="str">
        <f t="shared" si="178"/>
        <v/>
      </c>
      <c r="I829" s="76" t="str">
        <f t="shared" si="171"/>
        <v/>
      </c>
      <c r="J829" s="76" t="str">
        <f t="shared" si="179"/>
        <v/>
      </c>
      <c r="AG829" s="111" t="str">
        <f t="shared" si="180"/>
        <v/>
      </c>
      <c r="AH829" s="112" t="str">
        <f t="shared" si="172"/>
        <v/>
      </c>
      <c r="AI829" s="113" t="str">
        <f t="shared" si="173"/>
        <v/>
      </c>
      <c r="AJ829" s="113" t="str">
        <f t="shared" si="174"/>
        <v/>
      </c>
      <c r="AK829" s="113" t="str">
        <f t="shared" si="181"/>
        <v/>
      </c>
      <c r="AL829" s="113" t="str">
        <f t="shared" si="182"/>
        <v/>
      </c>
    </row>
    <row r="830" spans="2:38" ht="15.75" thickBot="1" x14ac:dyDescent="0.3">
      <c r="B830" s="72" t="str">
        <f t="shared" si="175"/>
        <v/>
      </c>
      <c r="C830" s="72" t="str">
        <f t="shared" si="176"/>
        <v/>
      </c>
      <c r="D830" s="72" t="str">
        <f>IFERROR(IF(J829&lt;=0,"",IF(C830="Yes","",B830-COUNTIF($C$22:C830,"Yes"))),"")</f>
        <v/>
      </c>
      <c r="E830" s="73" t="str">
        <f t="shared" si="169"/>
        <v/>
      </c>
      <c r="F830" s="76" t="str">
        <f t="shared" si="177"/>
        <v/>
      </c>
      <c r="G830" s="76" t="str">
        <f t="shared" si="170"/>
        <v/>
      </c>
      <c r="H830" s="76" t="str">
        <f t="shared" si="178"/>
        <v/>
      </c>
      <c r="I830" s="76" t="str">
        <f t="shared" si="171"/>
        <v/>
      </c>
      <c r="J830" s="76" t="str">
        <f t="shared" si="179"/>
        <v/>
      </c>
      <c r="AG830" s="111" t="str">
        <f t="shared" si="180"/>
        <v/>
      </c>
      <c r="AH830" s="112" t="str">
        <f t="shared" si="172"/>
        <v/>
      </c>
      <c r="AI830" s="113" t="str">
        <f t="shared" si="173"/>
        <v/>
      </c>
      <c r="AJ830" s="113" t="str">
        <f t="shared" si="174"/>
        <v/>
      </c>
      <c r="AK830" s="113" t="str">
        <f t="shared" si="181"/>
        <v/>
      </c>
      <c r="AL830" s="113" t="str">
        <f t="shared" si="182"/>
        <v/>
      </c>
    </row>
    <row r="831" spans="2:38" ht="15.75" thickBot="1" x14ac:dyDescent="0.3">
      <c r="B831" s="72" t="str">
        <f t="shared" si="175"/>
        <v/>
      </c>
      <c r="C831" s="72" t="str">
        <f t="shared" si="176"/>
        <v/>
      </c>
      <c r="D831" s="72" t="str">
        <f>IFERROR(IF(J830&lt;=0,"",IF(C831="Yes","",B831-COUNTIF($C$22:C831,"Yes"))),"")</f>
        <v/>
      </c>
      <c r="E831" s="73" t="str">
        <f t="shared" si="169"/>
        <v/>
      </c>
      <c r="F831" s="76" t="str">
        <f t="shared" si="177"/>
        <v/>
      </c>
      <c r="G831" s="76" t="str">
        <f t="shared" si="170"/>
        <v/>
      </c>
      <c r="H831" s="76" t="str">
        <f t="shared" si="178"/>
        <v/>
      </c>
      <c r="I831" s="76" t="str">
        <f t="shared" si="171"/>
        <v/>
      </c>
      <c r="J831" s="76" t="str">
        <f t="shared" si="179"/>
        <v/>
      </c>
      <c r="AG831" s="111" t="str">
        <f t="shared" si="180"/>
        <v/>
      </c>
      <c r="AH831" s="112" t="str">
        <f t="shared" si="172"/>
        <v/>
      </c>
      <c r="AI831" s="113" t="str">
        <f t="shared" si="173"/>
        <v/>
      </c>
      <c r="AJ831" s="113" t="str">
        <f t="shared" si="174"/>
        <v/>
      </c>
      <c r="AK831" s="113" t="str">
        <f t="shared" si="181"/>
        <v/>
      </c>
      <c r="AL831" s="113" t="str">
        <f t="shared" si="182"/>
        <v/>
      </c>
    </row>
    <row r="832" spans="2:38" ht="15.75" thickBot="1" x14ac:dyDescent="0.3">
      <c r="B832" s="72" t="str">
        <f t="shared" si="175"/>
        <v/>
      </c>
      <c r="C832" s="72" t="str">
        <f t="shared" si="176"/>
        <v/>
      </c>
      <c r="D832" s="72" t="str">
        <f>IFERROR(IF(J831&lt;=0,"",IF(C832="Yes","",B832-COUNTIF($C$22:C832,"Yes"))),"")</f>
        <v/>
      </c>
      <c r="E832" s="73" t="str">
        <f t="shared" si="169"/>
        <v/>
      </c>
      <c r="F832" s="76" t="str">
        <f t="shared" si="177"/>
        <v/>
      </c>
      <c r="G832" s="76" t="str">
        <f t="shared" si="170"/>
        <v/>
      </c>
      <c r="H832" s="76" t="str">
        <f t="shared" si="178"/>
        <v/>
      </c>
      <c r="I832" s="76" t="str">
        <f t="shared" si="171"/>
        <v/>
      </c>
      <c r="J832" s="76" t="str">
        <f t="shared" si="179"/>
        <v/>
      </c>
      <c r="AG832" s="111" t="str">
        <f t="shared" si="180"/>
        <v/>
      </c>
      <c r="AH832" s="112" t="str">
        <f t="shared" si="172"/>
        <v/>
      </c>
      <c r="AI832" s="113" t="str">
        <f t="shared" si="173"/>
        <v/>
      </c>
      <c r="AJ832" s="113" t="str">
        <f t="shared" si="174"/>
        <v/>
      </c>
      <c r="AK832" s="113" t="str">
        <f t="shared" si="181"/>
        <v/>
      </c>
      <c r="AL832" s="113" t="str">
        <f t="shared" si="182"/>
        <v/>
      </c>
    </row>
    <row r="833" spans="2:38" ht="15.75" thickBot="1" x14ac:dyDescent="0.3">
      <c r="B833" s="72" t="str">
        <f t="shared" si="175"/>
        <v/>
      </c>
      <c r="C833" s="72" t="str">
        <f t="shared" si="176"/>
        <v/>
      </c>
      <c r="D833" s="72" t="str">
        <f>IFERROR(IF(J832&lt;=0,"",IF(C833="Yes","",B833-COUNTIF($C$22:C833,"Yes"))),"")</f>
        <v/>
      </c>
      <c r="E833" s="73" t="str">
        <f t="shared" si="169"/>
        <v/>
      </c>
      <c r="F833" s="76" t="str">
        <f t="shared" si="177"/>
        <v/>
      </c>
      <c r="G833" s="76" t="str">
        <f t="shared" si="170"/>
        <v/>
      </c>
      <c r="H833" s="76" t="str">
        <f t="shared" si="178"/>
        <v/>
      </c>
      <c r="I833" s="76" t="str">
        <f t="shared" si="171"/>
        <v/>
      </c>
      <c r="J833" s="76" t="str">
        <f t="shared" si="179"/>
        <v/>
      </c>
      <c r="AG833" s="111" t="str">
        <f t="shared" si="180"/>
        <v/>
      </c>
      <c r="AH833" s="112" t="str">
        <f t="shared" si="172"/>
        <v/>
      </c>
      <c r="AI833" s="113" t="str">
        <f t="shared" si="173"/>
        <v/>
      </c>
      <c r="AJ833" s="113" t="str">
        <f t="shared" si="174"/>
        <v/>
      </c>
      <c r="AK833" s="113" t="str">
        <f t="shared" si="181"/>
        <v/>
      </c>
      <c r="AL833" s="113" t="str">
        <f t="shared" si="182"/>
        <v/>
      </c>
    </row>
    <row r="834" spans="2:38" ht="15.75" thickBot="1" x14ac:dyDescent="0.3">
      <c r="B834" s="72" t="str">
        <f t="shared" si="175"/>
        <v/>
      </c>
      <c r="C834" s="72" t="str">
        <f t="shared" si="176"/>
        <v/>
      </c>
      <c r="D834" s="72" t="str">
        <f>IFERROR(IF(J833&lt;=0,"",IF(C834="Yes","",B834-COUNTIF($C$22:C834,"Yes"))),"")</f>
        <v/>
      </c>
      <c r="E834" s="73" t="str">
        <f t="shared" si="169"/>
        <v/>
      </c>
      <c r="F834" s="76" t="str">
        <f t="shared" si="177"/>
        <v/>
      </c>
      <c r="G834" s="76" t="str">
        <f t="shared" si="170"/>
        <v/>
      </c>
      <c r="H834" s="76" t="str">
        <f t="shared" si="178"/>
        <v/>
      </c>
      <c r="I834" s="76" t="str">
        <f t="shared" si="171"/>
        <v/>
      </c>
      <c r="J834" s="76" t="str">
        <f t="shared" si="179"/>
        <v/>
      </c>
      <c r="AG834" s="111" t="str">
        <f t="shared" si="180"/>
        <v/>
      </c>
      <c r="AH834" s="112" t="str">
        <f t="shared" si="172"/>
        <v/>
      </c>
      <c r="AI834" s="113" t="str">
        <f t="shared" si="173"/>
        <v/>
      </c>
      <c r="AJ834" s="113" t="str">
        <f t="shared" si="174"/>
        <v/>
      </c>
      <c r="AK834" s="113" t="str">
        <f t="shared" si="181"/>
        <v/>
      </c>
      <c r="AL834" s="113" t="str">
        <f t="shared" si="182"/>
        <v/>
      </c>
    </row>
    <row r="835" spans="2:38" ht="15.75" thickBot="1" x14ac:dyDescent="0.3">
      <c r="B835" s="72" t="str">
        <f t="shared" si="175"/>
        <v/>
      </c>
      <c r="C835" s="72" t="str">
        <f t="shared" si="176"/>
        <v/>
      </c>
      <c r="D835" s="72" t="str">
        <f>IFERROR(IF(J834&lt;=0,"",IF(C835="Yes","",B835-COUNTIF($C$22:C835,"Yes"))),"")</f>
        <v/>
      </c>
      <c r="E835" s="73" t="str">
        <f t="shared" si="169"/>
        <v/>
      </c>
      <c r="F835" s="76" t="str">
        <f t="shared" si="177"/>
        <v/>
      </c>
      <c r="G835" s="76" t="str">
        <f t="shared" si="170"/>
        <v/>
      </c>
      <c r="H835" s="76" t="str">
        <f t="shared" si="178"/>
        <v/>
      </c>
      <c r="I835" s="76" t="str">
        <f t="shared" si="171"/>
        <v/>
      </c>
      <c r="J835" s="76" t="str">
        <f t="shared" si="179"/>
        <v/>
      </c>
      <c r="AG835" s="111" t="str">
        <f t="shared" si="180"/>
        <v/>
      </c>
      <c r="AH835" s="112" t="str">
        <f t="shared" si="172"/>
        <v/>
      </c>
      <c r="AI835" s="113" t="str">
        <f t="shared" si="173"/>
        <v/>
      </c>
      <c r="AJ835" s="113" t="str">
        <f t="shared" si="174"/>
        <v/>
      </c>
      <c r="AK835" s="113" t="str">
        <f t="shared" si="181"/>
        <v/>
      </c>
      <c r="AL835" s="113" t="str">
        <f t="shared" si="182"/>
        <v/>
      </c>
    </row>
    <row r="836" spans="2:38" ht="15.75" thickBot="1" x14ac:dyDescent="0.3">
      <c r="B836" s="72" t="str">
        <f t="shared" si="175"/>
        <v/>
      </c>
      <c r="C836" s="72" t="str">
        <f t="shared" si="176"/>
        <v/>
      </c>
      <c r="D836" s="72" t="str">
        <f>IFERROR(IF(J835&lt;=0,"",IF(C836="Yes","",B836-COUNTIF($C$22:C836,"Yes"))),"")</f>
        <v/>
      </c>
      <c r="E836" s="73" t="str">
        <f t="shared" si="169"/>
        <v/>
      </c>
      <c r="F836" s="76" t="str">
        <f t="shared" si="177"/>
        <v/>
      </c>
      <c r="G836" s="76" t="str">
        <f t="shared" si="170"/>
        <v/>
      </c>
      <c r="H836" s="76" t="str">
        <f t="shared" si="178"/>
        <v/>
      </c>
      <c r="I836" s="76" t="str">
        <f t="shared" si="171"/>
        <v/>
      </c>
      <c r="J836" s="76" t="str">
        <f t="shared" si="179"/>
        <v/>
      </c>
      <c r="AG836" s="111" t="str">
        <f t="shared" si="180"/>
        <v/>
      </c>
      <c r="AH836" s="112" t="str">
        <f t="shared" si="172"/>
        <v/>
      </c>
      <c r="AI836" s="113" t="str">
        <f t="shared" si="173"/>
        <v/>
      </c>
      <c r="AJ836" s="113" t="str">
        <f t="shared" si="174"/>
        <v/>
      </c>
      <c r="AK836" s="113" t="str">
        <f t="shared" si="181"/>
        <v/>
      </c>
      <c r="AL836" s="113" t="str">
        <f t="shared" si="182"/>
        <v/>
      </c>
    </row>
    <row r="837" spans="2:38" ht="15.75" thickBot="1" x14ac:dyDescent="0.3">
      <c r="B837" s="72" t="str">
        <f t="shared" si="175"/>
        <v/>
      </c>
      <c r="C837" s="72" t="str">
        <f t="shared" si="176"/>
        <v/>
      </c>
      <c r="D837" s="72" t="str">
        <f>IFERROR(IF(J836&lt;=0,"",IF(C837="Yes","",B837-COUNTIF($C$22:C837,"Yes"))),"")</f>
        <v/>
      </c>
      <c r="E837" s="73" t="str">
        <f t="shared" si="169"/>
        <v/>
      </c>
      <c r="F837" s="76" t="str">
        <f t="shared" si="177"/>
        <v/>
      </c>
      <c r="G837" s="76" t="str">
        <f t="shared" si="170"/>
        <v/>
      </c>
      <c r="H837" s="76" t="str">
        <f t="shared" si="178"/>
        <v/>
      </c>
      <c r="I837" s="76" t="str">
        <f t="shared" si="171"/>
        <v/>
      </c>
      <c r="J837" s="76" t="str">
        <f t="shared" si="179"/>
        <v/>
      </c>
      <c r="AG837" s="111" t="str">
        <f t="shared" si="180"/>
        <v/>
      </c>
      <c r="AH837" s="112" t="str">
        <f t="shared" si="172"/>
        <v/>
      </c>
      <c r="AI837" s="113" t="str">
        <f t="shared" si="173"/>
        <v/>
      </c>
      <c r="AJ837" s="113" t="str">
        <f t="shared" si="174"/>
        <v/>
      </c>
      <c r="AK837" s="113" t="str">
        <f t="shared" si="181"/>
        <v/>
      </c>
      <c r="AL837" s="113" t="str">
        <f t="shared" si="182"/>
        <v/>
      </c>
    </row>
    <row r="838" spans="2:38" ht="15.75" thickBot="1" x14ac:dyDescent="0.3">
      <c r="B838" s="72" t="str">
        <f t="shared" si="175"/>
        <v/>
      </c>
      <c r="C838" s="72" t="str">
        <f t="shared" si="176"/>
        <v/>
      </c>
      <c r="D838" s="72" t="str">
        <f>IFERROR(IF(J837&lt;=0,"",IF(C838="Yes","",B838-COUNTIF($C$22:C838,"Yes"))),"")</f>
        <v/>
      </c>
      <c r="E838" s="73" t="str">
        <f t="shared" si="169"/>
        <v/>
      </c>
      <c r="F838" s="76" t="str">
        <f t="shared" si="177"/>
        <v/>
      </c>
      <c r="G838" s="76" t="str">
        <f t="shared" si="170"/>
        <v/>
      </c>
      <c r="H838" s="76" t="str">
        <f t="shared" si="178"/>
        <v/>
      </c>
      <c r="I838" s="76" t="str">
        <f t="shared" si="171"/>
        <v/>
      </c>
      <c r="J838" s="76" t="str">
        <f t="shared" si="179"/>
        <v/>
      </c>
      <c r="AG838" s="111" t="str">
        <f t="shared" si="180"/>
        <v/>
      </c>
      <c r="AH838" s="112" t="str">
        <f t="shared" si="172"/>
        <v/>
      </c>
      <c r="AI838" s="113" t="str">
        <f t="shared" si="173"/>
        <v/>
      </c>
      <c r="AJ838" s="113" t="str">
        <f t="shared" si="174"/>
        <v/>
      </c>
      <c r="AK838" s="113" t="str">
        <f t="shared" si="181"/>
        <v/>
      </c>
      <c r="AL838" s="113" t="str">
        <f t="shared" si="182"/>
        <v/>
      </c>
    </row>
    <row r="839" spans="2:38" ht="15.75" thickBot="1" x14ac:dyDescent="0.3">
      <c r="B839" s="72" t="str">
        <f t="shared" si="175"/>
        <v/>
      </c>
      <c r="C839" s="72" t="str">
        <f t="shared" si="176"/>
        <v/>
      </c>
      <c r="D839" s="72" t="str">
        <f>IFERROR(IF(J838&lt;=0,"",IF(C839="Yes","",B839-COUNTIF($C$22:C839,"Yes"))),"")</f>
        <v/>
      </c>
      <c r="E839" s="73" t="str">
        <f t="shared" si="169"/>
        <v/>
      </c>
      <c r="F839" s="76" t="str">
        <f t="shared" si="177"/>
        <v/>
      </c>
      <c r="G839" s="76" t="str">
        <f t="shared" si="170"/>
        <v/>
      </c>
      <c r="H839" s="76" t="str">
        <f t="shared" si="178"/>
        <v/>
      </c>
      <c r="I839" s="76" t="str">
        <f t="shared" si="171"/>
        <v/>
      </c>
      <c r="J839" s="76" t="str">
        <f t="shared" si="179"/>
        <v/>
      </c>
      <c r="AG839" s="111" t="str">
        <f t="shared" si="180"/>
        <v/>
      </c>
      <c r="AH839" s="112" t="str">
        <f t="shared" si="172"/>
        <v/>
      </c>
      <c r="AI839" s="113" t="str">
        <f t="shared" si="173"/>
        <v/>
      </c>
      <c r="AJ839" s="113" t="str">
        <f t="shared" si="174"/>
        <v/>
      </c>
      <c r="AK839" s="113" t="str">
        <f t="shared" si="181"/>
        <v/>
      </c>
      <c r="AL839" s="113" t="str">
        <f t="shared" si="182"/>
        <v/>
      </c>
    </row>
    <row r="840" spans="2:38" ht="15.75" thickBot="1" x14ac:dyDescent="0.3">
      <c r="B840" s="72" t="str">
        <f t="shared" si="175"/>
        <v/>
      </c>
      <c r="C840" s="72" t="str">
        <f t="shared" si="176"/>
        <v/>
      </c>
      <c r="D840" s="72" t="str">
        <f>IFERROR(IF(J839&lt;=0,"",IF(C840="Yes","",B840-COUNTIF($C$22:C840,"Yes"))),"")</f>
        <v/>
      </c>
      <c r="E840" s="73" t="str">
        <f t="shared" si="169"/>
        <v/>
      </c>
      <c r="F840" s="76" t="str">
        <f t="shared" si="177"/>
        <v/>
      </c>
      <c r="G840" s="76" t="str">
        <f t="shared" si="170"/>
        <v/>
      </c>
      <c r="H840" s="76" t="str">
        <f t="shared" si="178"/>
        <v/>
      </c>
      <c r="I840" s="76" t="str">
        <f t="shared" si="171"/>
        <v/>
      </c>
      <c r="J840" s="76" t="str">
        <f t="shared" si="179"/>
        <v/>
      </c>
      <c r="AG840" s="111" t="str">
        <f t="shared" si="180"/>
        <v/>
      </c>
      <c r="AH840" s="112" t="str">
        <f t="shared" si="172"/>
        <v/>
      </c>
      <c r="AI840" s="113" t="str">
        <f t="shared" si="173"/>
        <v/>
      </c>
      <c r="AJ840" s="113" t="str">
        <f t="shared" si="174"/>
        <v/>
      </c>
      <c r="AK840" s="113" t="str">
        <f t="shared" si="181"/>
        <v/>
      </c>
      <c r="AL840" s="113" t="str">
        <f t="shared" si="182"/>
        <v/>
      </c>
    </row>
    <row r="841" spans="2:38" ht="15.75" thickBot="1" x14ac:dyDescent="0.3">
      <c r="B841" s="72" t="str">
        <f t="shared" si="175"/>
        <v/>
      </c>
      <c r="C841" s="72" t="str">
        <f t="shared" si="176"/>
        <v/>
      </c>
      <c r="D841" s="72" t="str">
        <f>IFERROR(IF(J840&lt;=0,"",IF(C841="Yes","",B841-COUNTIF($C$22:C841,"Yes"))),"")</f>
        <v/>
      </c>
      <c r="E841" s="73" t="str">
        <f t="shared" si="169"/>
        <v/>
      </c>
      <c r="F841" s="76" t="str">
        <f t="shared" si="177"/>
        <v/>
      </c>
      <c r="G841" s="76" t="str">
        <f t="shared" si="170"/>
        <v/>
      </c>
      <c r="H841" s="76" t="str">
        <f t="shared" si="178"/>
        <v/>
      </c>
      <c r="I841" s="76" t="str">
        <f t="shared" si="171"/>
        <v/>
      </c>
      <c r="J841" s="76" t="str">
        <f t="shared" si="179"/>
        <v/>
      </c>
      <c r="AG841" s="111" t="str">
        <f t="shared" si="180"/>
        <v/>
      </c>
      <c r="AH841" s="112" t="str">
        <f t="shared" si="172"/>
        <v/>
      </c>
      <c r="AI841" s="113" t="str">
        <f t="shared" si="173"/>
        <v/>
      </c>
      <c r="AJ841" s="113" t="str">
        <f t="shared" si="174"/>
        <v/>
      </c>
      <c r="AK841" s="113" t="str">
        <f t="shared" si="181"/>
        <v/>
      </c>
      <c r="AL841" s="113" t="str">
        <f t="shared" si="182"/>
        <v/>
      </c>
    </row>
    <row r="842" spans="2:38" ht="15.75" thickBot="1" x14ac:dyDescent="0.3">
      <c r="B842" s="72" t="str">
        <f t="shared" si="175"/>
        <v/>
      </c>
      <c r="C842" s="72" t="str">
        <f t="shared" si="176"/>
        <v/>
      </c>
      <c r="D842" s="72" t="str">
        <f>IFERROR(IF(J841&lt;=0,"",IF(C842="Yes","",B842-COUNTIF($C$22:C842,"Yes"))),"")</f>
        <v/>
      </c>
      <c r="E842" s="73" t="str">
        <f t="shared" si="169"/>
        <v/>
      </c>
      <c r="F842" s="76" t="str">
        <f t="shared" si="177"/>
        <v/>
      </c>
      <c r="G842" s="76" t="str">
        <f t="shared" si="170"/>
        <v/>
      </c>
      <c r="H842" s="76" t="str">
        <f t="shared" si="178"/>
        <v/>
      </c>
      <c r="I842" s="76" t="str">
        <f t="shared" si="171"/>
        <v/>
      </c>
      <c r="J842" s="76" t="str">
        <f t="shared" si="179"/>
        <v/>
      </c>
      <c r="AG842" s="111" t="str">
        <f t="shared" si="180"/>
        <v/>
      </c>
      <c r="AH842" s="112" t="str">
        <f t="shared" si="172"/>
        <v/>
      </c>
      <c r="AI842" s="113" t="str">
        <f t="shared" si="173"/>
        <v/>
      </c>
      <c r="AJ842" s="113" t="str">
        <f t="shared" si="174"/>
        <v/>
      </c>
      <c r="AK842" s="113" t="str">
        <f t="shared" si="181"/>
        <v/>
      </c>
      <c r="AL842" s="113" t="str">
        <f t="shared" si="182"/>
        <v/>
      </c>
    </row>
    <row r="843" spans="2:38" ht="15.75" thickBot="1" x14ac:dyDescent="0.3">
      <c r="B843" s="72" t="str">
        <f t="shared" si="175"/>
        <v/>
      </c>
      <c r="C843" s="72" t="str">
        <f t="shared" si="176"/>
        <v/>
      </c>
      <c r="D843" s="72" t="str">
        <f>IFERROR(IF(J842&lt;=0,"",IF(C843="Yes","",B843-COUNTIF($C$22:C843,"Yes"))),"")</f>
        <v/>
      </c>
      <c r="E843" s="73" t="str">
        <f t="shared" si="169"/>
        <v/>
      </c>
      <c r="F843" s="76" t="str">
        <f t="shared" si="177"/>
        <v/>
      </c>
      <c r="G843" s="76" t="str">
        <f t="shared" si="170"/>
        <v/>
      </c>
      <c r="H843" s="76" t="str">
        <f t="shared" si="178"/>
        <v/>
      </c>
      <c r="I843" s="76" t="str">
        <f t="shared" si="171"/>
        <v/>
      </c>
      <c r="J843" s="76" t="str">
        <f t="shared" si="179"/>
        <v/>
      </c>
      <c r="AG843" s="111" t="str">
        <f t="shared" si="180"/>
        <v/>
      </c>
      <c r="AH843" s="112" t="str">
        <f t="shared" si="172"/>
        <v/>
      </c>
      <c r="AI843" s="113" t="str">
        <f t="shared" si="173"/>
        <v/>
      </c>
      <c r="AJ843" s="113" t="str">
        <f t="shared" si="174"/>
        <v/>
      </c>
      <c r="AK843" s="113" t="str">
        <f t="shared" si="181"/>
        <v/>
      </c>
      <c r="AL843" s="113" t="str">
        <f t="shared" si="182"/>
        <v/>
      </c>
    </row>
    <row r="844" spans="2:38" ht="15.75" thickBot="1" x14ac:dyDescent="0.3">
      <c r="B844" s="72" t="str">
        <f t="shared" si="175"/>
        <v/>
      </c>
      <c r="C844" s="72" t="str">
        <f t="shared" si="176"/>
        <v/>
      </c>
      <c r="D844" s="72" t="str">
        <f>IFERROR(IF(J843&lt;=0,"",IF(C844="Yes","",B844-COUNTIF($C$22:C844,"Yes"))),"")</f>
        <v/>
      </c>
      <c r="E844" s="73" t="str">
        <f t="shared" si="169"/>
        <v/>
      </c>
      <c r="F844" s="76" t="str">
        <f t="shared" si="177"/>
        <v/>
      </c>
      <c r="G844" s="76" t="str">
        <f t="shared" si="170"/>
        <v/>
      </c>
      <c r="H844" s="76" t="str">
        <f t="shared" si="178"/>
        <v/>
      </c>
      <c r="I844" s="76" t="str">
        <f t="shared" si="171"/>
        <v/>
      </c>
      <c r="J844" s="76" t="str">
        <f t="shared" si="179"/>
        <v/>
      </c>
      <c r="AG844" s="111" t="str">
        <f t="shared" si="180"/>
        <v/>
      </c>
      <c r="AH844" s="112" t="str">
        <f t="shared" si="172"/>
        <v/>
      </c>
      <c r="AI844" s="113" t="str">
        <f t="shared" si="173"/>
        <v/>
      </c>
      <c r="AJ844" s="113" t="str">
        <f t="shared" si="174"/>
        <v/>
      </c>
      <c r="AK844" s="113" t="str">
        <f t="shared" si="181"/>
        <v/>
      </c>
      <c r="AL844" s="113" t="str">
        <f t="shared" si="182"/>
        <v/>
      </c>
    </row>
    <row r="845" spans="2:38" ht="15.75" thickBot="1" x14ac:dyDescent="0.3">
      <c r="B845" s="72" t="str">
        <f t="shared" si="175"/>
        <v/>
      </c>
      <c r="C845" s="72" t="str">
        <f t="shared" si="176"/>
        <v/>
      </c>
      <c r="D845" s="72" t="str">
        <f>IFERROR(IF(J844&lt;=0,"",IF(C845="Yes","",B845-COUNTIF($C$22:C845,"Yes"))),"")</f>
        <v/>
      </c>
      <c r="E845" s="73" t="str">
        <f t="shared" si="169"/>
        <v/>
      </c>
      <c r="F845" s="76" t="str">
        <f t="shared" si="177"/>
        <v/>
      </c>
      <c r="G845" s="76" t="str">
        <f t="shared" si="170"/>
        <v/>
      </c>
      <c r="H845" s="76" t="str">
        <f t="shared" si="178"/>
        <v/>
      </c>
      <c r="I845" s="76" t="str">
        <f t="shared" si="171"/>
        <v/>
      </c>
      <c r="J845" s="76" t="str">
        <f t="shared" si="179"/>
        <v/>
      </c>
      <c r="AG845" s="111" t="str">
        <f t="shared" si="180"/>
        <v/>
      </c>
      <c r="AH845" s="112" t="str">
        <f t="shared" si="172"/>
        <v/>
      </c>
      <c r="AI845" s="113" t="str">
        <f t="shared" si="173"/>
        <v/>
      </c>
      <c r="AJ845" s="113" t="str">
        <f t="shared" si="174"/>
        <v/>
      </c>
      <c r="AK845" s="113" t="str">
        <f t="shared" si="181"/>
        <v/>
      </c>
      <c r="AL845" s="113" t="str">
        <f t="shared" si="182"/>
        <v/>
      </c>
    </row>
    <row r="846" spans="2:38" ht="15.75" thickBot="1" x14ac:dyDescent="0.3">
      <c r="B846" s="72" t="str">
        <f t="shared" si="175"/>
        <v/>
      </c>
      <c r="C846" s="72" t="str">
        <f t="shared" si="176"/>
        <v/>
      </c>
      <c r="D846" s="72" t="str">
        <f>IFERROR(IF(J845&lt;=0,"",IF(C846="Yes","",B846-COUNTIF($C$22:C846,"Yes"))),"")</f>
        <v/>
      </c>
      <c r="E846" s="73" t="str">
        <f t="shared" si="169"/>
        <v/>
      </c>
      <c r="F846" s="76" t="str">
        <f t="shared" si="177"/>
        <v/>
      </c>
      <c r="G846" s="76" t="str">
        <f t="shared" si="170"/>
        <v/>
      </c>
      <c r="H846" s="76" t="str">
        <f t="shared" si="178"/>
        <v/>
      </c>
      <c r="I846" s="76" t="str">
        <f t="shared" si="171"/>
        <v/>
      </c>
      <c r="J846" s="76" t="str">
        <f t="shared" si="179"/>
        <v/>
      </c>
      <c r="AG846" s="111" t="str">
        <f t="shared" si="180"/>
        <v/>
      </c>
      <c r="AH846" s="112" t="str">
        <f t="shared" si="172"/>
        <v/>
      </c>
      <c r="AI846" s="113" t="str">
        <f t="shared" si="173"/>
        <v/>
      </c>
      <c r="AJ846" s="113" t="str">
        <f t="shared" si="174"/>
        <v/>
      </c>
      <c r="AK846" s="113" t="str">
        <f t="shared" si="181"/>
        <v/>
      </c>
      <c r="AL846" s="113" t="str">
        <f t="shared" si="182"/>
        <v/>
      </c>
    </row>
    <row r="847" spans="2:38" ht="15.75" thickBot="1" x14ac:dyDescent="0.3">
      <c r="B847" s="72" t="str">
        <f t="shared" si="175"/>
        <v/>
      </c>
      <c r="C847" s="72" t="str">
        <f t="shared" si="176"/>
        <v/>
      </c>
      <c r="D847" s="72" t="str">
        <f>IFERROR(IF(J846&lt;=0,"",IF(C847="Yes","",B847-COUNTIF($C$22:C847,"Yes"))),"")</f>
        <v/>
      </c>
      <c r="E847" s="73" t="str">
        <f t="shared" si="169"/>
        <v/>
      </c>
      <c r="F847" s="76" t="str">
        <f t="shared" si="177"/>
        <v/>
      </c>
      <c r="G847" s="76" t="str">
        <f t="shared" si="170"/>
        <v/>
      </c>
      <c r="H847" s="76" t="str">
        <f t="shared" si="178"/>
        <v/>
      </c>
      <c r="I847" s="76" t="str">
        <f t="shared" si="171"/>
        <v/>
      </c>
      <c r="J847" s="76" t="str">
        <f t="shared" si="179"/>
        <v/>
      </c>
      <c r="AG847" s="111" t="str">
        <f t="shared" si="180"/>
        <v/>
      </c>
      <c r="AH847" s="112" t="str">
        <f t="shared" si="172"/>
        <v/>
      </c>
      <c r="AI847" s="113" t="str">
        <f t="shared" si="173"/>
        <v/>
      </c>
      <c r="AJ847" s="113" t="str">
        <f t="shared" si="174"/>
        <v/>
      </c>
      <c r="AK847" s="113" t="str">
        <f t="shared" si="181"/>
        <v/>
      </c>
      <c r="AL847" s="113" t="str">
        <f t="shared" si="182"/>
        <v/>
      </c>
    </row>
    <row r="848" spans="2:38" ht="15.75" thickBot="1" x14ac:dyDescent="0.3">
      <c r="B848" s="72" t="str">
        <f t="shared" si="175"/>
        <v/>
      </c>
      <c r="C848" s="72" t="str">
        <f t="shared" si="176"/>
        <v/>
      </c>
      <c r="D848" s="72" t="str">
        <f>IFERROR(IF(J847&lt;=0,"",IF(C848="Yes","",B848-COUNTIF($C$22:C848,"Yes"))),"")</f>
        <v/>
      </c>
      <c r="E848" s="73" t="str">
        <f t="shared" si="169"/>
        <v/>
      </c>
      <c r="F848" s="76" t="str">
        <f t="shared" si="177"/>
        <v/>
      </c>
      <c r="G848" s="76" t="str">
        <f t="shared" si="170"/>
        <v/>
      </c>
      <c r="H848" s="76" t="str">
        <f t="shared" si="178"/>
        <v/>
      </c>
      <c r="I848" s="76" t="str">
        <f t="shared" si="171"/>
        <v/>
      </c>
      <c r="J848" s="76" t="str">
        <f t="shared" si="179"/>
        <v/>
      </c>
      <c r="AG848" s="111" t="str">
        <f t="shared" si="180"/>
        <v/>
      </c>
      <c r="AH848" s="112" t="str">
        <f t="shared" si="172"/>
        <v/>
      </c>
      <c r="AI848" s="113" t="str">
        <f t="shared" si="173"/>
        <v/>
      </c>
      <c r="AJ848" s="113" t="str">
        <f t="shared" si="174"/>
        <v/>
      </c>
      <c r="AK848" s="113" t="str">
        <f t="shared" si="181"/>
        <v/>
      </c>
      <c r="AL848" s="113" t="str">
        <f t="shared" si="182"/>
        <v/>
      </c>
    </row>
    <row r="849" spans="2:38" ht="15.75" thickBot="1" x14ac:dyDescent="0.3">
      <c r="B849" s="72" t="str">
        <f t="shared" si="175"/>
        <v/>
      </c>
      <c r="C849" s="72" t="str">
        <f t="shared" si="176"/>
        <v/>
      </c>
      <c r="D849" s="72" t="str">
        <f>IFERROR(IF(J848&lt;=0,"",IF(C849="Yes","",B849-COUNTIF($C$22:C849,"Yes"))),"")</f>
        <v/>
      </c>
      <c r="E849" s="73" t="str">
        <f t="shared" si="169"/>
        <v/>
      </c>
      <c r="F849" s="76" t="str">
        <f t="shared" si="177"/>
        <v/>
      </c>
      <c r="G849" s="76" t="str">
        <f t="shared" si="170"/>
        <v/>
      </c>
      <c r="H849" s="76" t="str">
        <f t="shared" si="178"/>
        <v/>
      </c>
      <c r="I849" s="76" t="str">
        <f t="shared" si="171"/>
        <v/>
      </c>
      <c r="J849" s="76" t="str">
        <f t="shared" si="179"/>
        <v/>
      </c>
      <c r="AG849" s="111" t="str">
        <f t="shared" si="180"/>
        <v/>
      </c>
      <c r="AH849" s="112" t="str">
        <f t="shared" si="172"/>
        <v/>
      </c>
      <c r="AI849" s="113" t="str">
        <f t="shared" si="173"/>
        <v/>
      </c>
      <c r="AJ849" s="113" t="str">
        <f t="shared" si="174"/>
        <v/>
      </c>
      <c r="AK849" s="113" t="str">
        <f t="shared" si="181"/>
        <v/>
      </c>
      <c r="AL849" s="113" t="str">
        <f t="shared" si="182"/>
        <v/>
      </c>
    </row>
    <row r="850" spans="2:38" ht="15.75" thickBot="1" x14ac:dyDescent="0.3">
      <c r="B850" s="72" t="str">
        <f t="shared" si="175"/>
        <v/>
      </c>
      <c r="C850" s="72" t="str">
        <f t="shared" si="176"/>
        <v/>
      </c>
      <c r="D850" s="72" t="str">
        <f>IFERROR(IF(J849&lt;=0,"",IF(C850="Yes","",B850-COUNTIF($C$22:C850,"Yes"))),"")</f>
        <v/>
      </c>
      <c r="E850" s="73" t="str">
        <f t="shared" si="169"/>
        <v/>
      </c>
      <c r="F850" s="76" t="str">
        <f t="shared" si="177"/>
        <v/>
      </c>
      <c r="G850" s="76" t="str">
        <f t="shared" si="170"/>
        <v/>
      </c>
      <c r="H850" s="76" t="str">
        <f t="shared" si="178"/>
        <v/>
      </c>
      <c r="I850" s="76" t="str">
        <f t="shared" si="171"/>
        <v/>
      </c>
      <c r="J850" s="76" t="str">
        <f t="shared" si="179"/>
        <v/>
      </c>
      <c r="AG850" s="111" t="str">
        <f t="shared" si="180"/>
        <v/>
      </c>
      <c r="AH850" s="112" t="str">
        <f t="shared" si="172"/>
        <v/>
      </c>
      <c r="AI850" s="113" t="str">
        <f t="shared" si="173"/>
        <v/>
      </c>
      <c r="AJ850" s="113" t="str">
        <f t="shared" si="174"/>
        <v/>
      </c>
      <c r="AK850" s="113" t="str">
        <f t="shared" si="181"/>
        <v/>
      </c>
      <c r="AL850" s="113" t="str">
        <f t="shared" si="182"/>
        <v/>
      </c>
    </row>
    <row r="851" spans="2:38" ht="15.75" thickBot="1" x14ac:dyDescent="0.3">
      <c r="B851" s="72" t="str">
        <f t="shared" si="175"/>
        <v/>
      </c>
      <c r="C851" s="72" t="str">
        <f t="shared" si="176"/>
        <v/>
      </c>
      <c r="D851" s="72" t="str">
        <f>IFERROR(IF(J850&lt;=0,"",IF(C851="Yes","",B851-COUNTIF($C$22:C851,"Yes"))),"")</f>
        <v/>
      </c>
      <c r="E851" s="73" t="str">
        <f t="shared" si="169"/>
        <v/>
      </c>
      <c r="F851" s="76" t="str">
        <f t="shared" si="177"/>
        <v/>
      </c>
      <c r="G851" s="76" t="str">
        <f t="shared" si="170"/>
        <v/>
      </c>
      <c r="H851" s="76" t="str">
        <f t="shared" si="178"/>
        <v/>
      </c>
      <c r="I851" s="76" t="str">
        <f t="shared" si="171"/>
        <v/>
      </c>
      <c r="J851" s="76" t="str">
        <f t="shared" si="179"/>
        <v/>
      </c>
      <c r="AG851" s="111" t="str">
        <f t="shared" si="180"/>
        <v/>
      </c>
      <c r="AH851" s="112" t="str">
        <f t="shared" si="172"/>
        <v/>
      </c>
      <c r="AI851" s="113" t="str">
        <f t="shared" si="173"/>
        <v/>
      </c>
      <c r="AJ851" s="113" t="str">
        <f t="shared" si="174"/>
        <v/>
      </c>
      <c r="AK851" s="113" t="str">
        <f t="shared" si="181"/>
        <v/>
      </c>
      <c r="AL851" s="113" t="str">
        <f t="shared" si="182"/>
        <v/>
      </c>
    </row>
    <row r="852" spans="2:38" ht="15.75" thickBot="1" x14ac:dyDescent="0.3">
      <c r="B852" s="72" t="str">
        <f t="shared" si="175"/>
        <v/>
      </c>
      <c r="C852" s="72" t="str">
        <f t="shared" si="176"/>
        <v/>
      </c>
      <c r="D852" s="72" t="str">
        <f>IFERROR(IF(J851&lt;=0,"",IF(C852="Yes","",B852-COUNTIF($C$22:C852,"Yes"))),"")</f>
        <v/>
      </c>
      <c r="E852" s="73" t="str">
        <f t="shared" si="169"/>
        <v/>
      </c>
      <c r="F852" s="76" t="str">
        <f t="shared" si="177"/>
        <v/>
      </c>
      <c r="G852" s="76" t="str">
        <f t="shared" si="170"/>
        <v/>
      </c>
      <c r="H852" s="76" t="str">
        <f t="shared" si="178"/>
        <v/>
      </c>
      <c r="I852" s="76" t="str">
        <f t="shared" si="171"/>
        <v/>
      </c>
      <c r="J852" s="76" t="str">
        <f t="shared" si="179"/>
        <v/>
      </c>
      <c r="AG852" s="111" t="str">
        <f t="shared" si="180"/>
        <v/>
      </c>
      <c r="AH852" s="112" t="str">
        <f t="shared" si="172"/>
        <v/>
      </c>
      <c r="AI852" s="113" t="str">
        <f t="shared" si="173"/>
        <v/>
      </c>
      <c r="AJ852" s="113" t="str">
        <f t="shared" si="174"/>
        <v/>
      </c>
      <c r="AK852" s="113" t="str">
        <f t="shared" si="181"/>
        <v/>
      </c>
      <c r="AL852" s="113" t="str">
        <f t="shared" si="182"/>
        <v/>
      </c>
    </row>
    <row r="853" spans="2:38" ht="15.75" thickBot="1" x14ac:dyDescent="0.3">
      <c r="B853" s="72" t="str">
        <f t="shared" si="175"/>
        <v/>
      </c>
      <c r="C853" s="72" t="str">
        <f t="shared" si="176"/>
        <v/>
      </c>
      <c r="D853" s="72" t="str">
        <f>IFERROR(IF(J852&lt;=0,"",IF(C853="Yes","",B853-COUNTIF($C$22:C853,"Yes"))),"")</f>
        <v/>
      </c>
      <c r="E853" s="73" t="str">
        <f t="shared" si="169"/>
        <v/>
      </c>
      <c r="F853" s="76" t="str">
        <f t="shared" si="177"/>
        <v/>
      </c>
      <c r="G853" s="76" t="str">
        <f t="shared" si="170"/>
        <v/>
      </c>
      <c r="H853" s="76" t="str">
        <f t="shared" si="178"/>
        <v/>
      </c>
      <c r="I853" s="76" t="str">
        <f t="shared" si="171"/>
        <v/>
      </c>
      <c r="J853" s="76" t="str">
        <f t="shared" si="179"/>
        <v/>
      </c>
      <c r="AG853" s="111" t="str">
        <f t="shared" si="180"/>
        <v/>
      </c>
      <c r="AH853" s="112" t="str">
        <f t="shared" si="172"/>
        <v/>
      </c>
      <c r="AI853" s="113" t="str">
        <f t="shared" si="173"/>
        <v/>
      </c>
      <c r="AJ853" s="113" t="str">
        <f t="shared" si="174"/>
        <v/>
      </c>
      <c r="AK853" s="113" t="str">
        <f t="shared" si="181"/>
        <v/>
      </c>
      <c r="AL853" s="113" t="str">
        <f t="shared" si="182"/>
        <v/>
      </c>
    </row>
    <row r="854" spans="2:38" ht="15.75" thickBot="1" x14ac:dyDescent="0.3">
      <c r="B854" s="72" t="str">
        <f t="shared" si="175"/>
        <v/>
      </c>
      <c r="C854" s="72" t="str">
        <f t="shared" si="176"/>
        <v/>
      </c>
      <c r="D854" s="72" t="str">
        <f>IFERROR(IF(J853&lt;=0,"",IF(C854="Yes","",B854-COUNTIF($C$22:C854,"Yes"))),"")</f>
        <v/>
      </c>
      <c r="E854" s="73" t="str">
        <f t="shared" ref="E854:E917" si="183">IF($E$9="End of the Period",IF(B854="","",IF(payment_frequency="Bi-weekly",first_payment_date+B854*VLOOKUP(payment_frequency,periodic_table,2,0),IF(payment_frequency="Weekly",first_payment_date+B854*VLOOKUP(payment_frequency,periodic_table,2,0),IF(payment_frequency="Semi-monthly",first_payment_date+B854*VLOOKUP(payment_frequency,periodic_table,2,0),EDATE(first_payment_date,B854*VLOOKUP(payment_frequency,periodic_table,2,0)))))),IF(B854="","",IF(payment_frequency="Bi-weekly",first_payment_date+(B854-1)*VLOOKUP(payment_frequency,periodic_table,2,0),IF(payment_frequency="Weekly",first_payment_date+(B854-1)*VLOOKUP(payment_frequency,periodic_table,2,0),IF(payment_frequency="Semi-monthly",first_payment_date+(B854-1)*VLOOKUP(payment_frequency,periodic_table,2,0),EDATE(first_payment_date,(B854-1)*VLOOKUP(payment_frequency,periodic_table,2,0)))))))</f>
        <v/>
      </c>
      <c r="F854" s="76" t="str">
        <f t="shared" si="177"/>
        <v/>
      </c>
      <c r="G854" s="76" t="str">
        <f t="shared" ref="G854:G917" si="184">IF(AND(Payment_Type=1,B854=1),0,IF(B854="","",IF(C854="Yes",0,J853*Compound_Rate)))</f>
        <v/>
      </c>
      <c r="H854" s="76" t="str">
        <f t="shared" si="178"/>
        <v/>
      </c>
      <c r="I854" s="76" t="str">
        <f t="shared" ref="I854:I917" si="185">IF(B854="","",IF(C854="Yes",J853*Compound_Rate,0))</f>
        <v/>
      </c>
      <c r="J854" s="76" t="str">
        <f t="shared" si="179"/>
        <v/>
      </c>
      <c r="AG854" s="111" t="str">
        <f t="shared" si="180"/>
        <v/>
      </c>
      <c r="AH854" s="112" t="str">
        <f t="shared" ref="AH854:AH917" si="186">IF($E$9="End of the Period",IF(AG854="","",IF(payment_frequency="Bi-weekly",first_payment_date+AG854*VLOOKUP(payment_frequency,periodic_table,2,0),IF(payment_frequency="Weekly",first_payment_date+AG854*VLOOKUP(payment_frequency,periodic_table,2,0),IF(payment_frequency="Semi-monthly",first_payment_date+AG854*VLOOKUP(payment_frequency,periodic_table,2,0),EDATE(first_payment_date,AG854*VLOOKUP(payment_frequency,periodic_table,2,0)))))),IF(AG854="","",IF(payment_frequency="Bi-weekly",first_payment_date+(AG854-1)*VLOOKUP(payment_frequency,periodic_table,2,0),IF(payment_frequency="Weekly",first_payment_date+(AG854-1)*VLOOKUP(payment_frequency,periodic_table,2,0),IF(payment_frequency="Semi-monthly",first_payment_date+(AG854-1)*VLOOKUP(payment_frequency,periodic_table,2,0),EDATE(first_payment_date,(AG854-1)*VLOOKUP(payment_frequency,periodic_table,2,0)))))))</f>
        <v/>
      </c>
      <c r="AI854" s="113" t="str">
        <f t="shared" ref="AI854:AI917" si="187">IF(AG854="","",IF(AL853&lt;payment,AL853*(1+Compound_Rate),payment))</f>
        <v/>
      </c>
      <c r="AJ854" s="113" t="str">
        <f t="shared" ref="AJ854:AJ917" si="188">IF(AND(Payment_Type=1,AG854=1),0,IF(AG854="","",AL853*Compound_Rate))</f>
        <v/>
      </c>
      <c r="AK854" s="113" t="str">
        <f t="shared" si="181"/>
        <v/>
      </c>
      <c r="AL854" s="113" t="str">
        <f t="shared" si="182"/>
        <v/>
      </c>
    </row>
    <row r="855" spans="2:38" ht="15.75" thickBot="1" x14ac:dyDescent="0.3">
      <c r="B855" s="72" t="str">
        <f t="shared" ref="B855:B918" si="189">IFERROR(IF(TRUNC(J854)&lt;=0,"",B854+1),"")</f>
        <v/>
      </c>
      <c r="C855" s="72" t="str">
        <f t="shared" ref="C855:C918" si="190">IF(B855="","",IF(AND(B855&lt;=$E$13,B855&gt;=$E$12),"Yes","No"))</f>
        <v/>
      </c>
      <c r="D855" s="72" t="str">
        <f>IFERROR(IF(J854&lt;=0,"",IF(C855="Yes","",B855-COUNTIF($C$22:C855,"Yes"))),"")</f>
        <v/>
      </c>
      <c r="E855" s="73" t="str">
        <f t="shared" si="183"/>
        <v/>
      </c>
      <c r="F855" s="76" t="str">
        <f t="shared" ref="F855:F918" si="191">IF(B855="","",IF(C855="Yes",0,IF(J854&lt;payment,J854*(1+Compound_Rate),-PMT($J$5,nper-B855+1+$E$14,J854))))</f>
        <v/>
      </c>
      <c r="G855" s="76" t="str">
        <f t="shared" si="184"/>
        <v/>
      </c>
      <c r="H855" s="76" t="str">
        <f t="shared" ref="H855:H918" si="192">IF(B855="","",F855-G855)</f>
        <v/>
      </c>
      <c r="I855" s="76" t="str">
        <f t="shared" si="185"/>
        <v/>
      </c>
      <c r="J855" s="76" t="str">
        <f t="shared" ref="J855:J918" si="193">IFERROR(IF(B855="","",J854-H855+I855),"")</f>
        <v/>
      </c>
      <c r="AG855" s="111" t="str">
        <f t="shared" ref="AG855:AG918" si="194">IFERROR(IF(AL854&lt;=0,"",AG854+1),"")</f>
        <v/>
      </c>
      <c r="AH855" s="112" t="str">
        <f t="shared" si="186"/>
        <v/>
      </c>
      <c r="AI855" s="113" t="str">
        <f t="shared" si="187"/>
        <v/>
      </c>
      <c r="AJ855" s="113" t="str">
        <f t="shared" si="188"/>
        <v/>
      </c>
      <c r="AK855" s="113" t="str">
        <f t="shared" ref="AK855:AK918" si="195">IF(AG855="","",AI855-AJ855)</f>
        <v/>
      </c>
      <c r="AL855" s="113" t="str">
        <f t="shared" ref="AL855:AL918" si="196">IFERROR(IF(AK855&lt;=0,"",AL854-AK855),"")</f>
        <v/>
      </c>
    </row>
    <row r="856" spans="2:38" ht="15.75" thickBot="1" x14ac:dyDescent="0.3">
      <c r="B856" s="72" t="str">
        <f t="shared" si="189"/>
        <v/>
      </c>
      <c r="C856" s="72" t="str">
        <f t="shared" si="190"/>
        <v/>
      </c>
      <c r="D856" s="72" t="str">
        <f>IFERROR(IF(J855&lt;=0,"",IF(C856="Yes","",B856-COUNTIF($C$22:C856,"Yes"))),"")</f>
        <v/>
      </c>
      <c r="E856" s="73" t="str">
        <f t="shared" si="183"/>
        <v/>
      </c>
      <c r="F856" s="76" t="str">
        <f t="shared" si="191"/>
        <v/>
      </c>
      <c r="G856" s="76" t="str">
        <f t="shared" si="184"/>
        <v/>
      </c>
      <c r="H856" s="76" t="str">
        <f t="shared" si="192"/>
        <v/>
      </c>
      <c r="I856" s="76" t="str">
        <f t="shared" si="185"/>
        <v/>
      </c>
      <c r="J856" s="76" t="str">
        <f t="shared" si="193"/>
        <v/>
      </c>
      <c r="AG856" s="111" t="str">
        <f t="shared" si="194"/>
        <v/>
      </c>
      <c r="AH856" s="112" t="str">
        <f t="shared" si="186"/>
        <v/>
      </c>
      <c r="AI856" s="113" t="str">
        <f t="shared" si="187"/>
        <v/>
      </c>
      <c r="AJ856" s="113" t="str">
        <f t="shared" si="188"/>
        <v/>
      </c>
      <c r="AK856" s="113" t="str">
        <f t="shared" si="195"/>
        <v/>
      </c>
      <c r="AL856" s="113" t="str">
        <f t="shared" si="196"/>
        <v/>
      </c>
    </row>
    <row r="857" spans="2:38" ht="15.75" thickBot="1" x14ac:dyDescent="0.3">
      <c r="B857" s="72" t="str">
        <f t="shared" si="189"/>
        <v/>
      </c>
      <c r="C857" s="72" t="str">
        <f t="shared" si="190"/>
        <v/>
      </c>
      <c r="D857" s="72" t="str">
        <f>IFERROR(IF(J856&lt;=0,"",IF(C857="Yes","",B857-COUNTIF($C$22:C857,"Yes"))),"")</f>
        <v/>
      </c>
      <c r="E857" s="73" t="str">
        <f t="shared" si="183"/>
        <v/>
      </c>
      <c r="F857" s="76" t="str">
        <f t="shared" si="191"/>
        <v/>
      </c>
      <c r="G857" s="76" t="str">
        <f t="shared" si="184"/>
        <v/>
      </c>
      <c r="H857" s="76" t="str">
        <f t="shared" si="192"/>
        <v/>
      </c>
      <c r="I857" s="76" t="str">
        <f t="shared" si="185"/>
        <v/>
      </c>
      <c r="J857" s="76" t="str">
        <f t="shared" si="193"/>
        <v/>
      </c>
      <c r="AG857" s="111" t="str">
        <f t="shared" si="194"/>
        <v/>
      </c>
      <c r="AH857" s="112" t="str">
        <f t="shared" si="186"/>
        <v/>
      </c>
      <c r="AI857" s="113" t="str">
        <f t="shared" si="187"/>
        <v/>
      </c>
      <c r="AJ857" s="113" t="str">
        <f t="shared" si="188"/>
        <v/>
      </c>
      <c r="AK857" s="113" t="str">
        <f t="shared" si="195"/>
        <v/>
      </c>
      <c r="AL857" s="113" t="str">
        <f t="shared" si="196"/>
        <v/>
      </c>
    </row>
    <row r="858" spans="2:38" ht="15.75" thickBot="1" x14ac:dyDescent="0.3">
      <c r="B858" s="72" t="str">
        <f t="shared" si="189"/>
        <v/>
      </c>
      <c r="C858" s="72" t="str">
        <f t="shared" si="190"/>
        <v/>
      </c>
      <c r="D858" s="72" t="str">
        <f>IFERROR(IF(J857&lt;=0,"",IF(C858="Yes","",B858-COUNTIF($C$22:C858,"Yes"))),"")</f>
        <v/>
      </c>
      <c r="E858" s="73" t="str">
        <f t="shared" si="183"/>
        <v/>
      </c>
      <c r="F858" s="76" t="str">
        <f t="shared" si="191"/>
        <v/>
      </c>
      <c r="G858" s="76" t="str">
        <f t="shared" si="184"/>
        <v/>
      </c>
      <c r="H858" s="76" t="str">
        <f t="shared" si="192"/>
        <v/>
      </c>
      <c r="I858" s="76" t="str">
        <f t="shared" si="185"/>
        <v/>
      </c>
      <c r="J858" s="76" t="str">
        <f t="shared" si="193"/>
        <v/>
      </c>
      <c r="AG858" s="111" t="str">
        <f t="shared" si="194"/>
        <v/>
      </c>
      <c r="AH858" s="112" t="str">
        <f t="shared" si="186"/>
        <v/>
      </c>
      <c r="AI858" s="113" t="str">
        <f t="shared" si="187"/>
        <v/>
      </c>
      <c r="AJ858" s="113" t="str">
        <f t="shared" si="188"/>
        <v/>
      </c>
      <c r="AK858" s="113" t="str">
        <f t="shared" si="195"/>
        <v/>
      </c>
      <c r="AL858" s="113" t="str">
        <f t="shared" si="196"/>
        <v/>
      </c>
    </row>
    <row r="859" spans="2:38" ht="15.75" thickBot="1" x14ac:dyDescent="0.3">
      <c r="B859" s="72" t="str">
        <f t="shared" si="189"/>
        <v/>
      </c>
      <c r="C859" s="72" t="str">
        <f t="shared" si="190"/>
        <v/>
      </c>
      <c r="D859" s="72" t="str">
        <f>IFERROR(IF(J858&lt;=0,"",IF(C859="Yes","",B859-COUNTIF($C$22:C859,"Yes"))),"")</f>
        <v/>
      </c>
      <c r="E859" s="73" t="str">
        <f t="shared" si="183"/>
        <v/>
      </c>
      <c r="F859" s="76" t="str">
        <f t="shared" si="191"/>
        <v/>
      </c>
      <c r="G859" s="76" t="str">
        <f t="shared" si="184"/>
        <v/>
      </c>
      <c r="H859" s="76" t="str">
        <f t="shared" si="192"/>
        <v/>
      </c>
      <c r="I859" s="76" t="str">
        <f t="shared" si="185"/>
        <v/>
      </c>
      <c r="J859" s="76" t="str">
        <f t="shared" si="193"/>
        <v/>
      </c>
      <c r="AG859" s="111" t="str">
        <f t="shared" si="194"/>
        <v/>
      </c>
      <c r="AH859" s="112" t="str">
        <f t="shared" si="186"/>
        <v/>
      </c>
      <c r="AI859" s="113" t="str">
        <f t="shared" si="187"/>
        <v/>
      </c>
      <c r="AJ859" s="113" t="str">
        <f t="shared" si="188"/>
        <v/>
      </c>
      <c r="AK859" s="113" t="str">
        <f t="shared" si="195"/>
        <v/>
      </c>
      <c r="AL859" s="113" t="str">
        <f t="shared" si="196"/>
        <v/>
      </c>
    </row>
    <row r="860" spans="2:38" ht="15.75" thickBot="1" x14ac:dyDescent="0.3">
      <c r="B860" s="72" t="str">
        <f t="shared" si="189"/>
        <v/>
      </c>
      <c r="C860" s="72" t="str">
        <f t="shared" si="190"/>
        <v/>
      </c>
      <c r="D860" s="72" t="str">
        <f>IFERROR(IF(J859&lt;=0,"",IF(C860="Yes","",B860-COUNTIF($C$22:C860,"Yes"))),"")</f>
        <v/>
      </c>
      <c r="E860" s="73" t="str">
        <f t="shared" si="183"/>
        <v/>
      </c>
      <c r="F860" s="76" t="str">
        <f t="shared" si="191"/>
        <v/>
      </c>
      <c r="G860" s="76" t="str">
        <f t="shared" si="184"/>
        <v/>
      </c>
      <c r="H860" s="76" t="str">
        <f t="shared" si="192"/>
        <v/>
      </c>
      <c r="I860" s="76" t="str">
        <f t="shared" si="185"/>
        <v/>
      </c>
      <c r="J860" s="76" t="str">
        <f t="shared" si="193"/>
        <v/>
      </c>
      <c r="AG860" s="111" t="str">
        <f t="shared" si="194"/>
        <v/>
      </c>
      <c r="AH860" s="112" t="str">
        <f t="shared" si="186"/>
        <v/>
      </c>
      <c r="AI860" s="113" t="str">
        <f t="shared" si="187"/>
        <v/>
      </c>
      <c r="AJ860" s="113" t="str">
        <f t="shared" si="188"/>
        <v/>
      </c>
      <c r="AK860" s="113" t="str">
        <f t="shared" si="195"/>
        <v/>
      </c>
      <c r="AL860" s="113" t="str">
        <f t="shared" si="196"/>
        <v/>
      </c>
    </row>
    <row r="861" spans="2:38" ht="15.75" thickBot="1" x14ac:dyDescent="0.3">
      <c r="B861" s="72" t="str">
        <f t="shared" si="189"/>
        <v/>
      </c>
      <c r="C861" s="72" t="str">
        <f t="shared" si="190"/>
        <v/>
      </c>
      <c r="D861" s="72" t="str">
        <f>IFERROR(IF(J860&lt;=0,"",IF(C861="Yes","",B861-COUNTIF($C$22:C861,"Yes"))),"")</f>
        <v/>
      </c>
      <c r="E861" s="73" t="str">
        <f t="shared" si="183"/>
        <v/>
      </c>
      <c r="F861" s="76" t="str">
        <f t="shared" si="191"/>
        <v/>
      </c>
      <c r="G861" s="76" t="str">
        <f t="shared" si="184"/>
        <v/>
      </c>
      <c r="H861" s="76" t="str">
        <f t="shared" si="192"/>
        <v/>
      </c>
      <c r="I861" s="76" t="str">
        <f t="shared" si="185"/>
        <v/>
      </c>
      <c r="J861" s="76" t="str">
        <f t="shared" si="193"/>
        <v/>
      </c>
      <c r="AG861" s="111" t="str">
        <f t="shared" si="194"/>
        <v/>
      </c>
      <c r="AH861" s="112" t="str">
        <f t="shared" si="186"/>
        <v/>
      </c>
      <c r="AI861" s="113" t="str">
        <f t="shared" si="187"/>
        <v/>
      </c>
      <c r="AJ861" s="113" t="str">
        <f t="shared" si="188"/>
        <v/>
      </c>
      <c r="AK861" s="113" t="str">
        <f t="shared" si="195"/>
        <v/>
      </c>
      <c r="AL861" s="113" t="str">
        <f t="shared" si="196"/>
        <v/>
      </c>
    </row>
    <row r="862" spans="2:38" ht="15.75" thickBot="1" x14ac:dyDescent="0.3">
      <c r="B862" s="72" t="str">
        <f t="shared" si="189"/>
        <v/>
      </c>
      <c r="C862" s="72" t="str">
        <f t="shared" si="190"/>
        <v/>
      </c>
      <c r="D862" s="72" t="str">
        <f>IFERROR(IF(J861&lt;=0,"",IF(C862="Yes","",B862-COUNTIF($C$22:C862,"Yes"))),"")</f>
        <v/>
      </c>
      <c r="E862" s="73" t="str">
        <f t="shared" si="183"/>
        <v/>
      </c>
      <c r="F862" s="76" t="str">
        <f t="shared" si="191"/>
        <v/>
      </c>
      <c r="G862" s="76" t="str">
        <f t="shared" si="184"/>
        <v/>
      </c>
      <c r="H862" s="76" t="str">
        <f t="shared" si="192"/>
        <v/>
      </c>
      <c r="I862" s="76" t="str">
        <f t="shared" si="185"/>
        <v/>
      </c>
      <c r="J862" s="76" t="str">
        <f t="shared" si="193"/>
        <v/>
      </c>
      <c r="AG862" s="111" t="str">
        <f t="shared" si="194"/>
        <v/>
      </c>
      <c r="AH862" s="112" t="str">
        <f t="shared" si="186"/>
        <v/>
      </c>
      <c r="AI862" s="113" t="str">
        <f t="shared" si="187"/>
        <v/>
      </c>
      <c r="AJ862" s="113" t="str">
        <f t="shared" si="188"/>
        <v/>
      </c>
      <c r="AK862" s="113" t="str">
        <f t="shared" si="195"/>
        <v/>
      </c>
      <c r="AL862" s="113" t="str">
        <f t="shared" si="196"/>
        <v/>
      </c>
    </row>
    <row r="863" spans="2:38" ht="15.75" thickBot="1" x14ac:dyDescent="0.3">
      <c r="B863" s="72" t="str">
        <f t="shared" si="189"/>
        <v/>
      </c>
      <c r="C863" s="72" t="str">
        <f t="shared" si="190"/>
        <v/>
      </c>
      <c r="D863" s="72" t="str">
        <f>IFERROR(IF(J862&lt;=0,"",IF(C863="Yes","",B863-COUNTIF($C$22:C863,"Yes"))),"")</f>
        <v/>
      </c>
      <c r="E863" s="73" t="str">
        <f t="shared" si="183"/>
        <v/>
      </c>
      <c r="F863" s="76" t="str">
        <f t="shared" si="191"/>
        <v/>
      </c>
      <c r="G863" s="76" t="str">
        <f t="shared" si="184"/>
        <v/>
      </c>
      <c r="H863" s="76" t="str">
        <f t="shared" si="192"/>
        <v/>
      </c>
      <c r="I863" s="76" t="str">
        <f t="shared" si="185"/>
        <v/>
      </c>
      <c r="J863" s="76" t="str">
        <f t="shared" si="193"/>
        <v/>
      </c>
      <c r="AG863" s="111" t="str">
        <f t="shared" si="194"/>
        <v/>
      </c>
      <c r="AH863" s="112" t="str">
        <f t="shared" si="186"/>
        <v/>
      </c>
      <c r="AI863" s="113" t="str">
        <f t="shared" si="187"/>
        <v/>
      </c>
      <c r="AJ863" s="113" t="str">
        <f t="shared" si="188"/>
        <v/>
      </c>
      <c r="AK863" s="113" t="str">
        <f t="shared" si="195"/>
        <v/>
      </c>
      <c r="AL863" s="113" t="str">
        <f t="shared" si="196"/>
        <v/>
      </c>
    </row>
    <row r="864" spans="2:38" ht="15.75" thickBot="1" x14ac:dyDescent="0.3">
      <c r="B864" s="72" t="str">
        <f t="shared" si="189"/>
        <v/>
      </c>
      <c r="C864" s="72" t="str">
        <f t="shared" si="190"/>
        <v/>
      </c>
      <c r="D864" s="72" t="str">
        <f>IFERROR(IF(J863&lt;=0,"",IF(C864="Yes","",B864-COUNTIF($C$22:C864,"Yes"))),"")</f>
        <v/>
      </c>
      <c r="E864" s="73" t="str">
        <f t="shared" si="183"/>
        <v/>
      </c>
      <c r="F864" s="76" t="str">
        <f t="shared" si="191"/>
        <v/>
      </c>
      <c r="G864" s="76" t="str">
        <f t="shared" si="184"/>
        <v/>
      </c>
      <c r="H864" s="76" t="str">
        <f t="shared" si="192"/>
        <v/>
      </c>
      <c r="I864" s="76" t="str">
        <f t="shared" si="185"/>
        <v/>
      </c>
      <c r="J864" s="76" t="str">
        <f t="shared" si="193"/>
        <v/>
      </c>
      <c r="AG864" s="111" t="str">
        <f t="shared" si="194"/>
        <v/>
      </c>
      <c r="AH864" s="112" t="str">
        <f t="shared" si="186"/>
        <v/>
      </c>
      <c r="AI864" s="113" t="str">
        <f t="shared" si="187"/>
        <v/>
      </c>
      <c r="AJ864" s="113" t="str">
        <f t="shared" si="188"/>
        <v/>
      </c>
      <c r="AK864" s="113" t="str">
        <f t="shared" si="195"/>
        <v/>
      </c>
      <c r="AL864" s="113" t="str">
        <f t="shared" si="196"/>
        <v/>
      </c>
    </row>
    <row r="865" spans="2:38" ht="15.75" thickBot="1" x14ac:dyDescent="0.3">
      <c r="B865" s="72" t="str">
        <f t="shared" si="189"/>
        <v/>
      </c>
      <c r="C865" s="72" t="str">
        <f t="shared" si="190"/>
        <v/>
      </c>
      <c r="D865" s="72" t="str">
        <f>IFERROR(IF(J864&lt;=0,"",IF(C865="Yes","",B865-COUNTIF($C$22:C865,"Yes"))),"")</f>
        <v/>
      </c>
      <c r="E865" s="73" t="str">
        <f t="shared" si="183"/>
        <v/>
      </c>
      <c r="F865" s="76" t="str">
        <f t="shared" si="191"/>
        <v/>
      </c>
      <c r="G865" s="76" t="str">
        <f t="shared" si="184"/>
        <v/>
      </c>
      <c r="H865" s="76" t="str">
        <f t="shared" si="192"/>
        <v/>
      </c>
      <c r="I865" s="76" t="str">
        <f t="shared" si="185"/>
        <v/>
      </c>
      <c r="J865" s="76" t="str">
        <f t="shared" si="193"/>
        <v/>
      </c>
      <c r="AG865" s="111" t="str">
        <f t="shared" si="194"/>
        <v/>
      </c>
      <c r="AH865" s="112" t="str">
        <f t="shared" si="186"/>
        <v/>
      </c>
      <c r="AI865" s="113" t="str">
        <f t="shared" si="187"/>
        <v/>
      </c>
      <c r="AJ865" s="113" t="str">
        <f t="shared" si="188"/>
        <v/>
      </c>
      <c r="AK865" s="113" t="str">
        <f t="shared" si="195"/>
        <v/>
      </c>
      <c r="AL865" s="113" t="str">
        <f t="shared" si="196"/>
        <v/>
      </c>
    </row>
    <row r="866" spans="2:38" ht="15.75" thickBot="1" x14ac:dyDescent="0.3">
      <c r="B866" s="72" t="str">
        <f t="shared" si="189"/>
        <v/>
      </c>
      <c r="C866" s="72" t="str">
        <f t="shared" si="190"/>
        <v/>
      </c>
      <c r="D866" s="72" t="str">
        <f>IFERROR(IF(J865&lt;=0,"",IF(C866="Yes","",B866-COUNTIF($C$22:C866,"Yes"))),"")</f>
        <v/>
      </c>
      <c r="E866" s="73" t="str">
        <f t="shared" si="183"/>
        <v/>
      </c>
      <c r="F866" s="76" t="str">
        <f t="shared" si="191"/>
        <v/>
      </c>
      <c r="G866" s="76" t="str">
        <f t="shared" si="184"/>
        <v/>
      </c>
      <c r="H866" s="76" t="str">
        <f t="shared" si="192"/>
        <v/>
      </c>
      <c r="I866" s="76" t="str">
        <f t="shared" si="185"/>
        <v/>
      </c>
      <c r="J866" s="76" t="str">
        <f t="shared" si="193"/>
        <v/>
      </c>
      <c r="AG866" s="111" t="str">
        <f t="shared" si="194"/>
        <v/>
      </c>
      <c r="AH866" s="112" t="str">
        <f t="shared" si="186"/>
        <v/>
      </c>
      <c r="AI866" s="113" t="str">
        <f t="shared" si="187"/>
        <v/>
      </c>
      <c r="AJ866" s="113" t="str">
        <f t="shared" si="188"/>
        <v/>
      </c>
      <c r="AK866" s="113" t="str">
        <f t="shared" si="195"/>
        <v/>
      </c>
      <c r="AL866" s="113" t="str">
        <f t="shared" si="196"/>
        <v/>
      </c>
    </row>
    <row r="867" spans="2:38" ht="15.75" thickBot="1" x14ac:dyDescent="0.3">
      <c r="B867" s="72" t="str">
        <f t="shared" si="189"/>
        <v/>
      </c>
      <c r="C867" s="72" t="str">
        <f t="shared" si="190"/>
        <v/>
      </c>
      <c r="D867" s="72" t="str">
        <f>IFERROR(IF(J866&lt;=0,"",IF(C867="Yes","",B867-COUNTIF($C$22:C867,"Yes"))),"")</f>
        <v/>
      </c>
      <c r="E867" s="73" t="str">
        <f t="shared" si="183"/>
        <v/>
      </c>
      <c r="F867" s="76" t="str">
        <f t="shared" si="191"/>
        <v/>
      </c>
      <c r="G867" s="76" t="str">
        <f t="shared" si="184"/>
        <v/>
      </c>
      <c r="H867" s="76" t="str">
        <f t="shared" si="192"/>
        <v/>
      </c>
      <c r="I867" s="76" t="str">
        <f t="shared" si="185"/>
        <v/>
      </c>
      <c r="J867" s="76" t="str">
        <f t="shared" si="193"/>
        <v/>
      </c>
      <c r="AG867" s="111" t="str">
        <f t="shared" si="194"/>
        <v/>
      </c>
      <c r="AH867" s="112" t="str">
        <f t="shared" si="186"/>
        <v/>
      </c>
      <c r="AI867" s="113" t="str">
        <f t="shared" si="187"/>
        <v/>
      </c>
      <c r="AJ867" s="113" t="str">
        <f t="shared" si="188"/>
        <v/>
      </c>
      <c r="AK867" s="113" t="str">
        <f t="shared" si="195"/>
        <v/>
      </c>
      <c r="AL867" s="113" t="str">
        <f t="shared" si="196"/>
        <v/>
      </c>
    </row>
    <row r="868" spans="2:38" ht="15.75" thickBot="1" x14ac:dyDescent="0.3">
      <c r="B868" s="72" t="str">
        <f t="shared" si="189"/>
        <v/>
      </c>
      <c r="C868" s="72" t="str">
        <f t="shared" si="190"/>
        <v/>
      </c>
      <c r="D868" s="72" t="str">
        <f>IFERROR(IF(J867&lt;=0,"",IF(C868="Yes","",B868-COUNTIF($C$22:C868,"Yes"))),"")</f>
        <v/>
      </c>
      <c r="E868" s="73" t="str">
        <f t="shared" si="183"/>
        <v/>
      </c>
      <c r="F868" s="76" t="str">
        <f t="shared" si="191"/>
        <v/>
      </c>
      <c r="G868" s="76" t="str">
        <f t="shared" si="184"/>
        <v/>
      </c>
      <c r="H868" s="76" t="str">
        <f t="shared" si="192"/>
        <v/>
      </c>
      <c r="I868" s="76" t="str">
        <f t="shared" si="185"/>
        <v/>
      </c>
      <c r="J868" s="76" t="str">
        <f t="shared" si="193"/>
        <v/>
      </c>
      <c r="AG868" s="111" t="str">
        <f t="shared" si="194"/>
        <v/>
      </c>
      <c r="AH868" s="112" t="str">
        <f t="shared" si="186"/>
        <v/>
      </c>
      <c r="AI868" s="113" t="str">
        <f t="shared" si="187"/>
        <v/>
      </c>
      <c r="AJ868" s="113" t="str">
        <f t="shared" si="188"/>
        <v/>
      </c>
      <c r="AK868" s="113" t="str">
        <f t="shared" si="195"/>
        <v/>
      </c>
      <c r="AL868" s="113" t="str">
        <f t="shared" si="196"/>
        <v/>
      </c>
    </row>
    <row r="869" spans="2:38" ht="15.75" thickBot="1" x14ac:dyDescent="0.3">
      <c r="B869" s="72" t="str">
        <f t="shared" si="189"/>
        <v/>
      </c>
      <c r="C869" s="72" t="str">
        <f t="shared" si="190"/>
        <v/>
      </c>
      <c r="D869" s="72" t="str">
        <f>IFERROR(IF(J868&lt;=0,"",IF(C869="Yes","",B869-COUNTIF($C$22:C869,"Yes"))),"")</f>
        <v/>
      </c>
      <c r="E869" s="73" t="str">
        <f t="shared" si="183"/>
        <v/>
      </c>
      <c r="F869" s="76" t="str">
        <f t="shared" si="191"/>
        <v/>
      </c>
      <c r="G869" s="76" t="str">
        <f t="shared" si="184"/>
        <v/>
      </c>
      <c r="H869" s="76" t="str">
        <f t="shared" si="192"/>
        <v/>
      </c>
      <c r="I869" s="76" t="str">
        <f t="shared" si="185"/>
        <v/>
      </c>
      <c r="J869" s="76" t="str">
        <f t="shared" si="193"/>
        <v/>
      </c>
      <c r="AG869" s="111" t="str">
        <f t="shared" si="194"/>
        <v/>
      </c>
      <c r="AH869" s="112" t="str">
        <f t="shared" si="186"/>
        <v/>
      </c>
      <c r="AI869" s="113" t="str">
        <f t="shared" si="187"/>
        <v/>
      </c>
      <c r="AJ869" s="113" t="str">
        <f t="shared" si="188"/>
        <v/>
      </c>
      <c r="AK869" s="113" t="str">
        <f t="shared" si="195"/>
        <v/>
      </c>
      <c r="AL869" s="113" t="str">
        <f t="shared" si="196"/>
        <v/>
      </c>
    </row>
    <row r="870" spans="2:38" ht="15.75" thickBot="1" x14ac:dyDescent="0.3">
      <c r="B870" s="72" t="str">
        <f t="shared" si="189"/>
        <v/>
      </c>
      <c r="C870" s="72" t="str">
        <f t="shared" si="190"/>
        <v/>
      </c>
      <c r="D870" s="72" t="str">
        <f>IFERROR(IF(J869&lt;=0,"",IF(C870="Yes","",B870-COUNTIF($C$22:C870,"Yes"))),"")</f>
        <v/>
      </c>
      <c r="E870" s="73" t="str">
        <f t="shared" si="183"/>
        <v/>
      </c>
      <c r="F870" s="76" t="str">
        <f t="shared" si="191"/>
        <v/>
      </c>
      <c r="G870" s="76" t="str">
        <f t="shared" si="184"/>
        <v/>
      </c>
      <c r="H870" s="76" t="str">
        <f t="shared" si="192"/>
        <v/>
      </c>
      <c r="I870" s="76" t="str">
        <f t="shared" si="185"/>
        <v/>
      </c>
      <c r="J870" s="76" t="str">
        <f t="shared" si="193"/>
        <v/>
      </c>
      <c r="AG870" s="111" t="str">
        <f t="shared" si="194"/>
        <v/>
      </c>
      <c r="AH870" s="112" t="str">
        <f t="shared" si="186"/>
        <v/>
      </c>
      <c r="AI870" s="113" t="str">
        <f t="shared" si="187"/>
        <v/>
      </c>
      <c r="AJ870" s="113" t="str">
        <f t="shared" si="188"/>
        <v/>
      </c>
      <c r="AK870" s="113" t="str">
        <f t="shared" si="195"/>
        <v/>
      </c>
      <c r="AL870" s="113" t="str">
        <f t="shared" si="196"/>
        <v/>
      </c>
    </row>
    <row r="871" spans="2:38" ht="15.75" thickBot="1" x14ac:dyDescent="0.3">
      <c r="B871" s="72" t="str">
        <f t="shared" si="189"/>
        <v/>
      </c>
      <c r="C871" s="72" t="str">
        <f t="shared" si="190"/>
        <v/>
      </c>
      <c r="D871" s="72" t="str">
        <f>IFERROR(IF(J870&lt;=0,"",IF(C871="Yes","",B871-COUNTIF($C$22:C871,"Yes"))),"")</f>
        <v/>
      </c>
      <c r="E871" s="73" t="str">
        <f t="shared" si="183"/>
        <v/>
      </c>
      <c r="F871" s="76" t="str">
        <f t="shared" si="191"/>
        <v/>
      </c>
      <c r="G871" s="76" t="str">
        <f t="shared" si="184"/>
        <v/>
      </c>
      <c r="H871" s="76" t="str">
        <f t="shared" si="192"/>
        <v/>
      </c>
      <c r="I871" s="76" t="str">
        <f t="shared" si="185"/>
        <v/>
      </c>
      <c r="J871" s="76" t="str">
        <f t="shared" si="193"/>
        <v/>
      </c>
      <c r="AG871" s="111" t="str">
        <f t="shared" si="194"/>
        <v/>
      </c>
      <c r="AH871" s="112" t="str">
        <f t="shared" si="186"/>
        <v/>
      </c>
      <c r="AI871" s="113" t="str">
        <f t="shared" si="187"/>
        <v/>
      </c>
      <c r="AJ871" s="113" t="str">
        <f t="shared" si="188"/>
        <v/>
      </c>
      <c r="AK871" s="113" t="str">
        <f t="shared" si="195"/>
        <v/>
      </c>
      <c r="AL871" s="113" t="str">
        <f t="shared" si="196"/>
        <v/>
      </c>
    </row>
    <row r="872" spans="2:38" ht="15.75" thickBot="1" x14ac:dyDescent="0.3">
      <c r="B872" s="72" t="str">
        <f t="shared" si="189"/>
        <v/>
      </c>
      <c r="C872" s="72" t="str">
        <f t="shared" si="190"/>
        <v/>
      </c>
      <c r="D872" s="72" t="str">
        <f>IFERROR(IF(J871&lt;=0,"",IF(C872="Yes","",B872-COUNTIF($C$22:C872,"Yes"))),"")</f>
        <v/>
      </c>
      <c r="E872" s="73" t="str">
        <f t="shared" si="183"/>
        <v/>
      </c>
      <c r="F872" s="76" t="str">
        <f t="shared" si="191"/>
        <v/>
      </c>
      <c r="G872" s="76" t="str">
        <f t="shared" si="184"/>
        <v/>
      </c>
      <c r="H872" s="76" t="str">
        <f t="shared" si="192"/>
        <v/>
      </c>
      <c r="I872" s="76" t="str">
        <f t="shared" si="185"/>
        <v/>
      </c>
      <c r="J872" s="76" t="str">
        <f t="shared" si="193"/>
        <v/>
      </c>
      <c r="AG872" s="111" t="str">
        <f t="shared" si="194"/>
        <v/>
      </c>
      <c r="AH872" s="112" t="str">
        <f t="shared" si="186"/>
        <v/>
      </c>
      <c r="AI872" s="113" t="str">
        <f t="shared" si="187"/>
        <v/>
      </c>
      <c r="AJ872" s="113" t="str">
        <f t="shared" si="188"/>
        <v/>
      </c>
      <c r="AK872" s="113" t="str">
        <f t="shared" si="195"/>
        <v/>
      </c>
      <c r="AL872" s="113" t="str">
        <f t="shared" si="196"/>
        <v/>
      </c>
    </row>
    <row r="873" spans="2:38" ht="15.75" thickBot="1" x14ac:dyDescent="0.3">
      <c r="B873" s="72" t="str">
        <f t="shared" si="189"/>
        <v/>
      </c>
      <c r="C873" s="72" t="str">
        <f t="shared" si="190"/>
        <v/>
      </c>
      <c r="D873" s="72" t="str">
        <f>IFERROR(IF(J872&lt;=0,"",IF(C873="Yes","",B873-COUNTIF($C$22:C873,"Yes"))),"")</f>
        <v/>
      </c>
      <c r="E873" s="73" t="str">
        <f t="shared" si="183"/>
        <v/>
      </c>
      <c r="F873" s="76" t="str">
        <f t="shared" si="191"/>
        <v/>
      </c>
      <c r="G873" s="76" t="str">
        <f t="shared" si="184"/>
        <v/>
      </c>
      <c r="H873" s="76" t="str">
        <f t="shared" si="192"/>
        <v/>
      </c>
      <c r="I873" s="76" t="str">
        <f t="shared" si="185"/>
        <v/>
      </c>
      <c r="J873" s="76" t="str">
        <f t="shared" si="193"/>
        <v/>
      </c>
      <c r="AG873" s="111" t="str">
        <f t="shared" si="194"/>
        <v/>
      </c>
      <c r="AH873" s="112" t="str">
        <f t="shared" si="186"/>
        <v/>
      </c>
      <c r="AI873" s="113" t="str">
        <f t="shared" si="187"/>
        <v/>
      </c>
      <c r="AJ873" s="113" t="str">
        <f t="shared" si="188"/>
        <v/>
      </c>
      <c r="AK873" s="113" t="str">
        <f t="shared" si="195"/>
        <v/>
      </c>
      <c r="AL873" s="113" t="str">
        <f t="shared" si="196"/>
        <v/>
      </c>
    </row>
    <row r="874" spans="2:38" ht="15.75" thickBot="1" x14ac:dyDescent="0.3">
      <c r="B874" s="72" t="str">
        <f t="shared" si="189"/>
        <v/>
      </c>
      <c r="C874" s="72" t="str">
        <f t="shared" si="190"/>
        <v/>
      </c>
      <c r="D874" s="72" t="str">
        <f>IFERROR(IF(J873&lt;=0,"",IF(C874="Yes","",B874-COUNTIF($C$22:C874,"Yes"))),"")</f>
        <v/>
      </c>
      <c r="E874" s="73" t="str">
        <f t="shared" si="183"/>
        <v/>
      </c>
      <c r="F874" s="76" t="str">
        <f t="shared" si="191"/>
        <v/>
      </c>
      <c r="G874" s="76" t="str">
        <f t="shared" si="184"/>
        <v/>
      </c>
      <c r="H874" s="76" t="str">
        <f t="shared" si="192"/>
        <v/>
      </c>
      <c r="I874" s="76" t="str">
        <f t="shared" si="185"/>
        <v/>
      </c>
      <c r="J874" s="76" t="str">
        <f t="shared" si="193"/>
        <v/>
      </c>
      <c r="AG874" s="111" t="str">
        <f t="shared" si="194"/>
        <v/>
      </c>
      <c r="AH874" s="112" t="str">
        <f t="shared" si="186"/>
        <v/>
      </c>
      <c r="AI874" s="113" t="str">
        <f t="shared" si="187"/>
        <v/>
      </c>
      <c r="AJ874" s="113" t="str">
        <f t="shared" si="188"/>
        <v/>
      </c>
      <c r="AK874" s="113" t="str">
        <f t="shared" si="195"/>
        <v/>
      </c>
      <c r="AL874" s="113" t="str">
        <f t="shared" si="196"/>
        <v/>
      </c>
    </row>
    <row r="875" spans="2:38" ht="15.75" thickBot="1" x14ac:dyDescent="0.3">
      <c r="B875" s="72" t="str">
        <f t="shared" si="189"/>
        <v/>
      </c>
      <c r="C875" s="72" t="str">
        <f t="shared" si="190"/>
        <v/>
      </c>
      <c r="D875" s="72" t="str">
        <f>IFERROR(IF(J874&lt;=0,"",IF(C875="Yes","",B875-COUNTIF($C$22:C875,"Yes"))),"")</f>
        <v/>
      </c>
      <c r="E875" s="73" t="str">
        <f t="shared" si="183"/>
        <v/>
      </c>
      <c r="F875" s="76" t="str">
        <f t="shared" si="191"/>
        <v/>
      </c>
      <c r="G875" s="76" t="str">
        <f t="shared" si="184"/>
        <v/>
      </c>
      <c r="H875" s="76" t="str">
        <f t="shared" si="192"/>
        <v/>
      </c>
      <c r="I875" s="76" t="str">
        <f t="shared" si="185"/>
        <v/>
      </c>
      <c r="J875" s="76" t="str">
        <f t="shared" si="193"/>
        <v/>
      </c>
      <c r="AG875" s="111" t="str">
        <f t="shared" si="194"/>
        <v/>
      </c>
      <c r="AH875" s="112" t="str">
        <f t="shared" si="186"/>
        <v/>
      </c>
      <c r="AI875" s="113" t="str">
        <f t="shared" si="187"/>
        <v/>
      </c>
      <c r="AJ875" s="113" t="str">
        <f t="shared" si="188"/>
        <v/>
      </c>
      <c r="AK875" s="113" t="str">
        <f t="shared" si="195"/>
        <v/>
      </c>
      <c r="AL875" s="113" t="str">
        <f t="shared" si="196"/>
        <v/>
      </c>
    </row>
    <row r="876" spans="2:38" ht="15.75" thickBot="1" x14ac:dyDescent="0.3">
      <c r="B876" s="72" t="str">
        <f t="shared" si="189"/>
        <v/>
      </c>
      <c r="C876" s="72" t="str">
        <f t="shared" si="190"/>
        <v/>
      </c>
      <c r="D876" s="72" t="str">
        <f>IFERROR(IF(J875&lt;=0,"",IF(C876="Yes","",B876-COUNTIF($C$22:C876,"Yes"))),"")</f>
        <v/>
      </c>
      <c r="E876" s="73" t="str">
        <f t="shared" si="183"/>
        <v/>
      </c>
      <c r="F876" s="76" t="str">
        <f t="shared" si="191"/>
        <v/>
      </c>
      <c r="G876" s="76" t="str">
        <f t="shared" si="184"/>
        <v/>
      </c>
      <c r="H876" s="76" t="str">
        <f t="shared" si="192"/>
        <v/>
      </c>
      <c r="I876" s="76" t="str">
        <f t="shared" si="185"/>
        <v/>
      </c>
      <c r="J876" s="76" t="str">
        <f t="shared" si="193"/>
        <v/>
      </c>
      <c r="AG876" s="111" t="str">
        <f t="shared" si="194"/>
        <v/>
      </c>
      <c r="AH876" s="112" t="str">
        <f t="shared" si="186"/>
        <v/>
      </c>
      <c r="AI876" s="113" t="str">
        <f t="shared" si="187"/>
        <v/>
      </c>
      <c r="AJ876" s="113" t="str">
        <f t="shared" si="188"/>
        <v/>
      </c>
      <c r="AK876" s="113" t="str">
        <f t="shared" si="195"/>
        <v/>
      </c>
      <c r="AL876" s="113" t="str">
        <f t="shared" si="196"/>
        <v/>
      </c>
    </row>
    <row r="877" spans="2:38" ht="15.75" thickBot="1" x14ac:dyDescent="0.3">
      <c r="B877" s="72" t="str">
        <f t="shared" si="189"/>
        <v/>
      </c>
      <c r="C877" s="72" t="str">
        <f t="shared" si="190"/>
        <v/>
      </c>
      <c r="D877" s="72" t="str">
        <f>IFERROR(IF(J876&lt;=0,"",IF(C877="Yes","",B877-COUNTIF($C$22:C877,"Yes"))),"")</f>
        <v/>
      </c>
      <c r="E877" s="73" t="str">
        <f t="shared" si="183"/>
        <v/>
      </c>
      <c r="F877" s="76" t="str">
        <f t="shared" si="191"/>
        <v/>
      </c>
      <c r="G877" s="76" t="str">
        <f t="shared" si="184"/>
        <v/>
      </c>
      <c r="H877" s="76" t="str">
        <f t="shared" si="192"/>
        <v/>
      </c>
      <c r="I877" s="76" t="str">
        <f t="shared" si="185"/>
        <v/>
      </c>
      <c r="J877" s="76" t="str">
        <f t="shared" si="193"/>
        <v/>
      </c>
      <c r="AG877" s="111" t="str">
        <f t="shared" si="194"/>
        <v/>
      </c>
      <c r="AH877" s="112" t="str">
        <f t="shared" si="186"/>
        <v/>
      </c>
      <c r="AI877" s="113" t="str">
        <f t="shared" si="187"/>
        <v/>
      </c>
      <c r="AJ877" s="113" t="str">
        <f t="shared" si="188"/>
        <v/>
      </c>
      <c r="AK877" s="113" t="str">
        <f t="shared" si="195"/>
        <v/>
      </c>
      <c r="AL877" s="113" t="str">
        <f t="shared" si="196"/>
        <v/>
      </c>
    </row>
    <row r="878" spans="2:38" ht="15.75" thickBot="1" x14ac:dyDescent="0.3">
      <c r="B878" s="72" t="str">
        <f t="shared" si="189"/>
        <v/>
      </c>
      <c r="C878" s="72" t="str">
        <f t="shared" si="190"/>
        <v/>
      </c>
      <c r="D878" s="72" t="str">
        <f>IFERROR(IF(J877&lt;=0,"",IF(C878="Yes","",B878-COUNTIF($C$22:C878,"Yes"))),"")</f>
        <v/>
      </c>
      <c r="E878" s="73" t="str">
        <f t="shared" si="183"/>
        <v/>
      </c>
      <c r="F878" s="76" t="str">
        <f t="shared" si="191"/>
        <v/>
      </c>
      <c r="G878" s="76" t="str">
        <f t="shared" si="184"/>
        <v/>
      </c>
      <c r="H878" s="76" t="str">
        <f t="shared" si="192"/>
        <v/>
      </c>
      <c r="I878" s="76" t="str">
        <f t="shared" si="185"/>
        <v/>
      </c>
      <c r="J878" s="76" t="str">
        <f t="shared" si="193"/>
        <v/>
      </c>
      <c r="AG878" s="111" t="str">
        <f t="shared" si="194"/>
        <v/>
      </c>
      <c r="AH878" s="112" t="str">
        <f t="shared" si="186"/>
        <v/>
      </c>
      <c r="AI878" s="113" t="str">
        <f t="shared" si="187"/>
        <v/>
      </c>
      <c r="AJ878" s="113" t="str">
        <f t="shared" si="188"/>
        <v/>
      </c>
      <c r="AK878" s="113" t="str">
        <f t="shared" si="195"/>
        <v/>
      </c>
      <c r="AL878" s="113" t="str">
        <f t="shared" si="196"/>
        <v/>
      </c>
    </row>
    <row r="879" spans="2:38" ht="15.75" thickBot="1" x14ac:dyDescent="0.3">
      <c r="B879" s="72" t="str">
        <f t="shared" si="189"/>
        <v/>
      </c>
      <c r="C879" s="72" t="str">
        <f t="shared" si="190"/>
        <v/>
      </c>
      <c r="D879" s="72" t="str">
        <f>IFERROR(IF(J878&lt;=0,"",IF(C879="Yes","",B879-COUNTIF($C$22:C879,"Yes"))),"")</f>
        <v/>
      </c>
      <c r="E879" s="73" t="str">
        <f t="shared" si="183"/>
        <v/>
      </c>
      <c r="F879" s="76" t="str">
        <f t="shared" si="191"/>
        <v/>
      </c>
      <c r="G879" s="76" t="str">
        <f t="shared" si="184"/>
        <v/>
      </c>
      <c r="H879" s="76" t="str">
        <f t="shared" si="192"/>
        <v/>
      </c>
      <c r="I879" s="76" t="str">
        <f t="shared" si="185"/>
        <v/>
      </c>
      <c r="J879" s="76" t="str">
        <f t="shared" si="193"/>
        <v/>
      </c>
      <c r="AG879" s="111" t="str">
        <f t="shared" si="194"/>
        <v/>
      </c>
      <c r="AH879" s="112" t="str">
        <f t="shared" si="186"/>
        <v/>
      </c>
      <c r="AI879" s="113" t="str">
        <f t="shared" si="187"/>
        <v/>
      </c>
      <c r="AJ879" s="113" t="str">
        <f t="shared" si="188"/>
        <v/>
      </c>
      <c r="AK879" s="113" t="str">
        <f t="shared" si="195"/>
        <v/>
      </c>
      <c r="AL879" s="113" t="str">
        <f t="shared" si="196"/>
        <v/>
      </c>
    </row>
    <row r="880" spans="2:38" ht="15.75" thickBot="1" x14ac:dyDescent="0.3">
      <c r="B880" s="72" t="str">
        <f t="shared" si="189"/>
        <v/>
      </c>
      <c r="C880" s="72" t="str">
        <f t="shared" si="190"/>
        <v/>
      </c>
      <c r="D880" s="72" t="str">
        <f>IFERROR(IF(J879&lt;=0,"",IF(C880="Yes","",B880-COUNTIF($C$22:C880,"Yes"))),"")</f>
        <v/>
      </c>
      <c r="E880" s="73" t="str">
        <f t="shared" si="183"/>
        <v/>
      </c>
      <c r="F880" s="76" t="str">
        <f t="shared" si="191"/>
        <v/>
      </c>
      <c r="G880" s="76" t="str">
        <f t="shared" si="184"/>
        <v/>
      </c>
      <c r="H880" s="76" t="str">
        <f t="shared" si="192"/>
        <v/>
      </c>
      <c r="I880" s="76" t="str">
        <f t="shared" si="185"/>
        <v/>
      </c>
      <c r="J880" s="76" t="str">
        <f t="shared" si="193"/>
        <v/>
      </c>
      <c r="AG880" s="111" t="str">
        <f t="shared" si="194"/>
        <v/>
      </c>
      <c r="AH880" s="112" t="str">
        <f t="shared" si="186"/>
        <v/>
      </c>
      <c r="AI880" s="113" t="str">
        <f t="shared" si="187"/>
        <v/>
      </c>
      <c r="AJ880" s="113" t="str">
        <f t="shared" si="188"/>
        <v/>
      </c>
      <c r="AK880" s="113" t="str">
        <f t="shared" si="195"/>
        <v/>
      </c>
      <c r="AL880" s="113" t="str">
        <f t="shared" si="196"/>
        <v/>
      </c>
    </row>
    <row r="881" spans="2:38" ht="15.75" thickBot="1" x14ac:dyDescent="0.3">
      <c r="B881" s="72" t="str">
        <f t="shared" si="189"/>
        <v/>
      </c>
      <c r="C881" s="72" t="str">
        <f t="shared" si="190"/>
        <v/>
      </c>
      <c r="D881" s="72" t="str">
        <f>IFERROR(IF(J880&lt;=0,"",IF(C881="Yes","",B881-COUNTIF($C$22:C881,"Yes"))),"")</f>
        <v/>
      </c>
      <c r="E881" s="73" t="str">
        <f t="shared" si="183"/>
        <v/>
      </c>
      <c r="F881" s="76" t="str">
        <f t="shared" si="191"/>
        <v/>
      </c>
      <c r="G881" s="76" t="str">
        <f t="shared" si="184"/>
        <v/>
      </c>
      <c r="H881" s="76" t="str">
        <f t="shared" si="192"/>
        <v/>
      </c>
      <c r="I881" s="76" t="str">
        <f t="shared" si="185"/>
        <v/>
      </c>
      <c r="J881" s="76" t="str">
        <f t="shared" si="193"/>
        <v/>
      </c>
      <c r="AG881" s="111" t="str">
        <f t="shared" si="194"/>
        <v/>
      </c>
      <c r="AH881" s="112" t="str">
        <f t="shared" si="186"/>
        <v/>
      </c>
      <c r="AI881" s="113" t="str">
        <f t="shared" si="187"/>
        <v/>
      </c>
      <c r="AJ881" s="113" t="str">
        <f t="shared" si="188"/>
        <v/>
      </c>
      <c r="AK881" s="113" t="str">
        <f t="shared" si="195"/>
        <v/>
      </c>
      <c r="AL881" s="113" t="str">
        <f t="shared" si="196"/>
        <v/>
      </c>
    </row>
    <row r="882" spans="2:38" ht="15.75" thickBot="1" x14ac:dyDescent="0.3">
      <c r="B882" s="72" t="str">
        <f t="shared" si="189"/>
        <v/>
      </c>
      <c r="C882" s="72" t="str">
        <f t="shared" si="190"/>
        <v/>
      </c>
      <c r="D882" s="72" t="str">
        <f>IFERROR(IF(J881&lt;=0,"",IF(C882="Yes","",B882-COUNTIF($C$22:C882,"Yes"))),"")</f>
        <v/>
      </c>
      <c r="E882" s="73" t="str">
        <f t="shared" si="183"/>
        <v/>
      </c>
      <c r="F882" s="76" t="str">
        <f t="shared" si="191"/>
        <v/>
      </c>
      <c r="G882" s="76" t="str">
        <f t="shared" si="184"/>
        <v/>
      </c>
      <c r="H882" s="76" t="str">
        <f t="shared" si="192"/>
        <v/>
      </c>
      <c r="I882" s="76" t="str">
        <f t="shared" si="185"/>
        <v/>
      </c>
      <c r="J882" s="76" t="str">
        <f t="shared" si="193"/>
        <v/>
      </c>
      <c r="AG882" s="111" t="str">
        <f t="shared" si="194"/>
        <v/>
      </c>
      <c r="AH882" s="112" t="str">
        <f t="shared" si="186"/>
        <v/>
      </c>
      <c r="AI882" s="113" t="str">
        <f t="shared" si="187"/>
        <v/>
      </c>
      <c r="AJ882" s="113" t="str">
        <f t="shared" si="188"/>
        <v/>
      </c>
      <c r="AK882" s="113" t="str">
        <f t="shared" si="195"/>
        <v/>
      </c>
      <c r="AL882" s="113" t="str">
        <f t="shared" si="196"/>
        <v/>
      </c>
    </row>
    <row r="883" spans="2:38" ht="15.75" thickBot="1" x14ac:dyDescent="0.3">
      <c r="B883" s="72" t="str">
        <f t="shared" si="189"/>
        <v/>
      </c>
      <c r="C883" s="72" t="str">
        <f t="shared" si="190"/>
        <v/>
      </c>
      <c r="D883" s="72" t="str">
        <f>IFERROR(IF(J882&lt;=0,"",IF(C883="Yes","",B883-COUNTIF($C$22:C883,"Yes"))),"")</f>
        <v/>
      </c>
      <c r="E883" s="73" t="str">
        <f t="shared" si="183"/>
        <v/>
      </c>
      <c r="F883" s="76" t="str">
        <f t="shared" si="191"/>
        <v/>
      </c>
      <c r="G883" s="76" t="str">
        <f t="shared" si="184"/>
        <v/>
      </c>
      <c r="H883" s="76" t="str">
        <f t="shared" si="192"/>
        <v/>
      </c>
      <c r="I883" s="76" t="str">
        <f t="shared" si="185"/>
        <v/>
      </c>
      <c r="J883" s="76" t="str">
        <f t="shared" si="193"/>
        <v/>
      </c>
      <c r="AG883" s="111" t="str">
        <f t="shared" si="194"/>
        <v/>
      </c>
      <c r="AH883" s="112" t="str">
        <f t="shared" si="186"/>
        <v/>
      </c>
      <c r="AI883" s="113" t="str">
        <f t="shared" si="187"/>
        <v/>
      </c>
      <c r="AJ883" s="113" t="str">
        <f t="shared" si="188"/>
        <v/>
      </c>
      <c r="AK883" s="113" t="str">
        <f t="shared" si="195"/>
        <v/>
      </c>
      <c r="AL883" s="113" t="str">
        <f t="shared" si="196"/>
        <v/>
      </c>
    </row>
    <row r="884" spans="2:38" ht="15.75" thickBot="1" x14ac:dyDescent="0.3">
      <c r="B884" s="72" t="str">
        <f t="shared" si="189"/>
        <v/>
      </c>
      <c r="C884" s="72" t="str">
        <f t="shared" si="190"/>
        <v/>
      </c>
      <c r="D884" s="72" t="str">
        <f>IFERROR(IF(J883&lt;=0,"",IF(C884="Yes","",B884-COUNTIF($C$22:C884,"Yes"))),"")</f>
        <v/>
      </c>
      <c r="E884" s="73" t="str">
        <f t="shared" si="183"/>
        <v/>
      </c>
      <c r="F884" s="76" t="str">
        <f t="shared" si="191"/>
        <v/>
      </c>
      <c r="G884" s="76" t="str">
        <f t="shared" si="184"/>
        <v/>
      </c>
      <c r="H884" s="76" t="str">
        <f t="shared" si="192"/>
        <v/>
      </c>
      <c r="I884" s="76" t="str">
        <f t="shared" si="185"/>
        <v/>
      </c>
      <c r="J884" s="76" t="str">
        <f t="shared" si="193"/>
        <v/>
      </c>
      <c r="AG884" s="111" t="str">
        <f t="shared" si="194"/>
        <v/>
      </c>
      <c r="AH884" s="112" t="str">
        <f t="shared" si="186"/>
        <v/>
      </c>
      <c r="AI884" s="113" t="str">
        <f t="shared" si="187"/>
        <v/>
      </c>
      <c r="AJ884" s="113" t="str">
        <f t="shared" si="188"/>
        <v/>
      </c>
      <c r="AK884" s="113" t="str">
        <f t="shared" si="195"/>
        <v/>
      </c>
      <c r="AL884" s="113" t="str">
        <f t="shared" si="196"/>
        <v/>
      </c>
    </row>
    <row r="885" spans="2:38" ht="15.75" thickBot="1" x14ac:dyDescent="0.3">
      <c r="B885" s="72" t="str">
        <f t="shared" si="189"/>
        <v/>
      </c>
      <c r="C885" s="72" t="str">
        <f t="shared" si="190"/>
        <v/>
      </c>
      <c r="D885" s="72" t="str">
        <f>IFERROR(IF(J884&lt;=0,"",IF(C885="Yes","",B885-COUNTIF($C$22:C885,"Yes"))),"")</f>
        <v/>
      </c>
      <c r="E885" s="73" t="str">
        <f t="shared" si="183"/>
        <v/>
      </c>
      <c r="F885" s="76" t="str">
        <f t="shared" si="191"/>
        <v/>
      </c>
      <c r="G885" s="76" t="str">
        <f t="shared" si="184"/>
        <v/>
      </c>
      <c r="H885" s="76" t="str">
        <f t="shared" si="192"/>
        <v/>
      </c>
      <c r="I885" s="76" t="str">
        <f t="shared" si="185"/>
        <v/>
      </c>
      <c r="J885" s="76" t="str">
        <f t="shared" si="193"/>
        <v/>
      </c>
      <c r="AG885" s="111" t="str">
        <f t="shared" si="194"/>
        <v/>
      </c>
      <c r="AH885" s="112" t="str">
        <f t="shared" si="186"/>
        <v/>
      </c>
      <c r="AI885" s="113" t="str">
        <f t="shared" si="187"/>
        <v/>
      </c>
      <c r="AJ885" s="113" t="str">
        <f t="shared" si="188"/>
        <v/>
      </c>
      <c r="AK885" s="113" t="str">
        <f t="shared" si="195"/>
        <v/>
      </c>
      <c r="AL885" s="113" t="str">
        <f t="shared" si="196"/>
        <v/>
      </c>
    </row>
    <row r="886" spans="2:38" ht="15.75" thickBot="1" x14ac:dyDescent="0.3">
      <c r="B886" s="72" t="str">
        <f t="shared" si="189"/>
        <v/>
      </c>
      <c r="C886" s="72" t="str">
        <f t="shared" si="190"/>
        <v/>
      </c>
      <c r="D886" s="72" t="str">
        <f>IFERROR(IF(J885&lt;=0,"",IF(C886="Yes","",B886-COUNTIF($C$22:C886,"Yes"))),"")</f>
        <v/>
      </c>
      <c r="E886" s="73" t="str">
        <f t="shared" si="183"/>
        <v/>
      </c>
      <c r="F886" s="76" t="str">
        <f t="shared" si="191"/>
        <v/>
      </c>
      <c r="G886" s="76" t="str">
        <f t="shared" si="184"/>
        <v/>
      </c>
      <c r="H886" s="76" t="str">
        <f t="shared" si="192"/>
        <v/>
      </c>
      <c r="I886" s="76" t="str">
        <f t="shared" si="185"/>
        <v/>
      </c>
      <c r="J886" s="76" t="str">
        <f t="shared" si="193"/>
        <v/>
      </c>
      <c r="AG886" s="111" t="str">
        <f t="shared" si="194"/>
        <v/>
      </c>
      <c r="AH886" s="112" t="str">
        <f t="shared" si="186"/>
        <v/>
      </c>
      <c r="AI886" s="113" t="str">
        <f t="shared" si="187"/>
        <v/>
      </c>
      <c r="AJ886" s="113" t="str">
        <f t="shared" si="188"/>
        <v/>
      </c>
      <c r="AK886" s="113" t="str">
        <f t="shared" si="195"/>
        <v/>
      </c>
      <c r="AL886" s="113" t="str">
        <f t="shared" si="196"/>
        <v/>
      </c>
    </row>
    <row r="887" spans="2:38" ht="15.75" thickBot="1" x14ac:dyDescent="0.3">
      <c r="B887" s="72" t="str">
        <f t="shared" si="189"/>
        <v/>
      </c>
      <c r="C887" s="72" t="str">
        <f t="shared" si="190"/>
        <v/>
      </c>
      <c r="D887" s="72" t="str">
        <f>IFERROR(IF(J886&lt;=0,"",IF(C887="Yes","",B887-COUNTIF($C$22:C887,"Yes"))),"")</f>
        <v/>
      </c>
      <c r="E887" s="73" t="str">
        <f t="shared" si="183"/>
        <v/>
      </c>
      <c r="F887" s="76" t="str">
        <f t="shared" si="191"/>
        <v/>
      </c>
      <c r="G887" s="76" t="str">
        <f t="shared" si="184"/>
        <v/>
      </c>
      <c r="H887" s="76" t="str">
        <f t="shared" si="192"/>
        <v/>
      </c>
      <c r="I887" s="76" t="str">
        <f t="shared" si="185"/>
        <v/>
      </c>
      <c r="J887" s="76" t="str">
        <f t="shared" si="193"/>
        <v/>
      </c>
      <c r="AG887" s="111" t="str">
        <f t="shared" si="194"/>
        <v/>
      </c>
      <c r="AH887" s="112" t="str">
        <f t="shared" si="186"/>
        <v/>
      </c>
      <c r="AI887" s="113" t="str">
        <f t="shared" si="187"/>
        <v/>
      </c>
      <c r="AJ887" s="113" t="str">
        <f t="shared" si="188"/>
        <v/>
      </c>
      <c r="AK887" s="113" t="str">
        <f t="shared" si="195"/>
        <v/>
      </c>
      <c r="AL887" s="113" t="str">
        <f t="shared" si="196"/>
        <v/>
      </c>
    </row>
    <row r="888" spans="2:38" ht="15.75" thickBot="1" x14ac:dyDescent="0.3">
      <c r="B888" s="72" t="str">
        <f t="shared" si="189"/>
        <v/>
      </c>
      <c r="C888" s="72" t="str">
        <f t="shared" si="190"/>
        <v/>
      </c>
      <c r="D888" s="72" t="str">
        <f>IFERROR(IF(J887&lt;=0,"",IF(C888="Yes","",B888-COUNTIF($C$22:C888,"Yes"))),"")</f>
        <v/>
      </c>
      <c r="E888" s="73" t="str">
        <f t="shared" si="183"/>
        <v/>
      </c>
      <c r="F888" s="76" t="str">
        <f t="shared" si="191"/>
        <v/>
      </c>
      <c r="G888" s="76" t="str">
        <f t="shared" si="184"/>
        <v/>
      </c>
      <c r="H888" s="76" t="str">
        <f t="shared" si="192"/>
        <v/>
      </c>
      <c r="I888" s="76" t="str">
        <f t="shared" si="185"/>
        <v/>
      </c>
      <c r="J888" s="76" t="str">
        <f t="shared" si="193"/>
        <v/>
      </c>
      <c r="AG888" s="111" t="str">
        <f t="shared" si="194"/>
        <v/>
      </c>
      <c r="AH888" s="112" t="str">
        <f t="shared" si="186"/>
        <v/>
      </c>
      <c r="AI888" s="113" t="str">
        <f t="shared" si="187"/>
        <v/>
      </c>
      <c r="AJ888" s="113" t="str">
        <f t="shared" si="188"/>
        <v/>
      </c>
      <c r="AK888" s="113" t="str">
        <f t="shared" si="195"/>
        <v/>
      </c>
      <c r="AL888" s="113" t="str">
        <f t="shared" si="196"/>
        <v/>
      </c>
    </row>
    <row r="889" spans="2:38" ht="15.75" thickBot="1" x14ac:dyDescent="0.3">
      <c r="B889" s="72" t="str">
        <f t="shared" si="189"/>
        <v/>
      </c>
      <c r="C889" s="72" t="str">
        <f t="shared" si="190"/>
        <v/>
      </c>
      <c r="D889" s="72" t="str">
        <f>IFERROR(IF(J888&lt;=0,"",IF(C889="Yes","",B889-COUNTIF($C$22:C889,"Yes"))),"")</f>
        <v/>
      </c>
      <c r="E889" s="73" t="str">
        <f t="shared" si="183"/>
        <v/>
      </c>
      <c r="F889" s="76" t="str">
        <f t="shared" si="191"/>
        <v/>
      </c>
      <c r="G889" s="76" t="str">
        <f t="shared" si="184"/>
        <v/>
      </c>
      <c r="H889" s="76" t="str">
        <f t="shared" si="192"/>
        <v/>
      </c>
      <c r="I889" s="76" t="str">
        <f t="shared" si="185"/>
        <v/>
      </c>
      <c r="J889" s="76" t="str">
        <f t="shared" si="193"/>
        <v/>
      </c>
      <c r="AG889" s="111" t="str">
        <f t="shared" si="194"/>
        <v/>
      </c>
      <c r="AH889" s="112" t="str">
        <f t="shared" si="186"/>
        <v/>
      </c>
      <c r="AI889" s="113" t="str">
        <f t="shared" si="187"/>
        <v/>
      </c>
      <c r="AJ889" s="113" t="str">
        <f t="shared" si="188"/>
        <v/>
      </c>
      <c r="AK889" s="113" t="str">
        <f t="shared" si="195"/>
        <v/>
      </c>
      <c r="AL889" s="113" t="str">
        <f t="shared" si="196"/>
        <v/>
      </c>
    </row>
    <row r="890" spans="2:38" ht="15.75" thickBot="1" x14ac:dyDescent="0.3">
      <c r="B890" s="72" t="str">
        <f t="shared" si="189"/>
        <v/>
      </c>
      <c r="C890" s="72" t="str">
        <f t="shared" si="190"/>
        <v/>
      </c>
      <c r="D890" s="72" t="str">
        <f>IFERROR(IF(J889&lt;=0,"",IF(C890="Yes","",B890-COUNTIF($C$22:C890,"Yes"))),"")</f>
        <v/>
      </c>
      <c r="E890" s="73" t="str">
        <f t="shared" si="183"/>
        <v/>
      </c>
      <c r="F890" s="76" t="str">
        <f t="shared" si="191"/>
        <v/>
      </c>
      <c r="G890" s="76" t="str">
        <f t="shared" si="184"/>
        <v/>
      </c>
      <c r="H890" s="76" t="str">
        <f t="shared" si="192"/>
        <v/>
      </c>
      <c r="I890" s="76" t="str">
        <f t="shared" si="185"/>
        <v/>
      </c>
      <c r="J890" s="76" t="str">
        <f t="shared" si="193"/>
        <v/>
      </c>
      <c r="AG890" s="111" t="str">
        <f t="shared" si="194"/>
        <v/>
      </c>
      <c r="AH890" s="112" t="str">
        <f t="shared" si="186"/>
        <v/>
      </c>
      <c r="AI890" s="113" t="str">
        <f t="shared" si="187"/>
        <v/>
      </c>
      <c r="AJ890" s="113" t="str">
        <f t="shared" si="188"/>
        <v/>
      </c>
      <c r="AK890" s="113" t="str">
        <f t="shared" si="195"/>
        <v/>
      </c>
      <c r="AL890" s="113" t="str">
        <f t="shared" si="196"/>
        <v/>
      </c>
    </row>
    <row r="891" spans="2:38" ht="15.75" thickBot="1" x14ac:dyDescent="0.3">
      <c r="B891" s="72" t="str">
        <f t="shared" si="189"/>
        <v/>
      </c>
      <c r="C891" s="72" t="str">
        <f t="shared" si="190"/>
        <v/>
      </c>
      <c r="D891" s="72" t="str">
        <f>IFERROR(IF(J890&lt;=0,"",IF(C891="Yes","",B891-COUNTIF($C$22:C891,"Yes"))),"")</f>
        <v/>
      </c>
      <c r="E891" s="73" t="str">
        <f t="shared" si="183"/>
        <v/>
      </c>
      <c r="F891" s="76" t="str">
        <f t="shared" si="191"/>
        <v/>
      </c>
      <c r="G891" s="76" t="str">
        <f t="shared" si="184"/>
        <v/>
      </c>
      <c r="H891" s="76" t="str">
        <f t="shared" si="192"/>
        <v/>
      </c>
      <c r="I891" s="76" t="str">
        <f t="shared" si="185"/>
        <v/>
      </c>
      <c r="J891" s="76" t="str">
        <f t="shared" si="193"/>
        <v/>
      </c>
      <c r="AG891" s="111" t="str">
        <f t="shared" si="194"/>
        <v/>
      </c>
      <c r="AH891" s="112" t="str">
        <f t="shared" si="186"/>
        <v/>
      </c>
      <c r="AI891" s="113" t="str">
        <f t="shared" si="187"/>
        <v/>
      </c>
      <c r="AJ891" s="113" t="str">
        <f t="shared" si="188"/>
        <v/>
      </c>
      <c r="AK891" s="113" t="str">
        <f t="shared" si="195"/>
        <v/>
      </c>
      <c r="AL891" s="113" t="str">
        <f t="shared" si="196"/>
        <v/>
      </c>
    </row>
    <row r="892" spans="2:38" ht="15.75" thickBot="1" x14ac:dyDescent="0.3">
      <c r="B892" s="72" t="str">
        <f t="shared" si="189"/>
        <v/>
      </c>
      <c r="C892" s="72" t="str">
        <f t="shared" si="190"/>
        <v/>
      </c>
      <c r="D892" s="72" t="str">
        <f>IFERROR(IF(J891&lt;=0,"",IF(C892="Yes","",B892-COUNTIF($C$22:C892,"Yes"))),"")</f>
        <v/>
      </c>
      <c r="E892" s="73" t="str">
        <f t="shared" si="183"/>
        <v/>
      </c>
      <c r="F892" s="76" t="str">
        <f t="shared" si="191"/>
        <v/>
      </c>
      <c r="G892" s="76" t="str">
        <f t="shared" si="184"/>
        <v/>
      </c>
      <c r="H892" s="76" t="str">
        <f t="shared" si="192"/>
        <v/>
      </c>
      <c r="I892" s="76" t="str">
        <f t="shared" si="185"/>
        <v/>
      </c>
      <c r="J892" s="76" t="str">
        <f t="shared" si="193"/>
        <v/>
      </c>
      <c r="AG892" s="111" t="str">
        <f t="shared" si="194"/>
        <v/>
      </c>
      <c r="AH892" s="112" t="str">
        <f t="shared" si="186"/>
        <v/>
      </c>
      <c r="AI892" s="113" t="str">
        <f t="shared" si="187"/>
        <v/>
      </c>
      <c r="AJ892" s="113" t="str">
        <f t="shared" si="188"/>
        <v/>
      </c>
      <c r="AK892" s="113" t="str">
        <f t="shared" si="195"/>
        <v/>
      </c>
      <c r="AL892" s="113" t="str">
        <f t="shared" si="196"/>
        <v/>
      </c>
    </row>
    <row r="893" spans="2:38" ht="15.75" thickBot="1" x14ac:dyDescent="0.3">
      <c r="B893" s="72" t="str">
        <f t="shared" si="189"/>
        <v/>
      </c>
      <c r="C893" s="72" t="str">
        <f t="shared" si="190"/>
        <v/>
      </c>
      <c r="D893" s="72" t="str">
        <f>IFERROR(IF(J892&lt;=0,"",IF(C893="Yes","",B893-COUNTIF($C$22:C893,"Yes"))),"")</f>
        <v/>
      </c>
      <c r="E893" s="73" t="str">
        <f t="shared" si="183"/>
        <v/>
      </c>
      <c r="F893" s="76" t="str">
        <f t="shared" si="191"/>
        <v/>
      </c>
      <c r="G893" s="76" t="str">
        <f t="shared" si="184"/>
        <v/>
      </c>
      <c r="H893" s="76" t="str">
        <f t="shared" si="192"/>
        <v/>
      </c>
      <c r="I893" s="76" t="str">
        <f t="shared" si="185"/>
        <v/>
      </c>
      <c r="J893" s="76" t="str">
        <f t="shared" si="193"/>
        <v/>
      </c>
      <c r="AG893" s="111" t="str">
        <f t="shared" si="194"/>
        <v/>
      </c>
      <c r="AH893" s="112" t="str">
        <f t="shared" si="186"/>
        <v/>
      </c>
      <c r="AI893" s="113" t="str">
        <f t="shared" si="187"/>
        <v/>
      </c>
      <c r="AJ893" s="113" t="str">
        <f t="shared" si="188"/>
        <v/>
      </c>
      <c r="AK893" s="113" t="str">
        <f t="shared" si="195"/>
        <v/>
      </c>
      <c r="AL893" s="113" t="str">
        <f t="shared" si="196"/>
        <v/>
      </c>
    </row>
    <row r="894" spans="2:38" ht="15.75" thickBot="1" x14ac:dyDescent="0.3">
      <c r="B894" s="72" t="str">
        <f t="shared" si="189"/>
        <v/>
      </c>
      <c r="C894" s="72" t="str">
        <f t="shared" si="190"/>
        <v/>
      </c>
      <c r="D894" s="72" t="str">
        <f>IFERROR(IF(J893&lt;=0,"",IF(C894="Yes","",B894-COUNTIF($C$22:C894,"Yes"))),"")</f>
        <v/>
      </c>
      <c r="E894" s="73" t="str">
        <f t="shared" si="183"/>
        <v/>
      </c>
      <c r="F894" s="76" t="str">
        <f t="shared" si="191"/>
        <v/>
      </c>
      <c r="G894" s="76" t="str">
        <f t="shared" si="184"/>
        <v/>
      </c>
      <c r="H894" s="76" t="str">
        <f t="shared" si="192"/>
        <v/>
      </c>
      <c r="I894" s="76" t="str">
        <f t="shared" si="185"/>
        <v/>
      </c>
      <c r="J894" s="76" t="str">
        <f t="shared" si="193"/>
        <v/>
      </c>
      <c r="AG894" s="111" t="str">
        <f t="shared" si="194"/>
        <v/>
      </c>
      <c r="AH894" s="112" t="str">
        <f t="shared" si="186"/>
        <v/>
      </c>
      <c r="AI894" s="113" t="str">
        <f t="shared" si="187"/>
        <v/>
      </c>
      <c r="AJ894" s="113" t="str">
        <f t="shared" si="188"/>
        <v/>
      </c>
      <c r="AK894" s="113" t="str">
        <f t="shared" si="195"/>
        <v/>
      </c>
      <c r="AL894" s="113" t="str">
        <f t="shared" si="196"/>
        <v/>
      </c>
    </row>
    <row r="895" spans="2:38" ht="15.75" thickBot="1" x14ac:dyDescent="0.3">
      <c r="B895" s="72" t="str">
        <f t="shared" si="189"/>
        <v/>
      </c>
      <c r="C895" s="72" t="str">
        <f t="shared" si="190"/>
        <v/>
      </c>
      <c r="D895" s="72" t="str">
        <f>IFERROR(IF(J894&lt;=0,"",IF(C895="Yes","",B895-COUNTIF($C$22:C895,"Yes"))),"")</f>
        <v/>
      </c>
      <c r="E895" s="73" t="str">
        <f t="shared" si="183"/>
        <v/>
      </c>
      <c r="F895" s="76" t="str">
        <f t="shared" si="191"/>
        <v/>
      </c>
      <c r="G895" s="76" t="str">
        <f t="shared" si="184"/>
        <v/>
      </c>
      <c r="H895" s="76" t="str">
        <f t="shared" si="192"/>
        <v/>
      </c>
      <c r="I895" s="76" t="str">
        <f t="shared" si="185"/>
        <v/>
      </c>
      <c r="J895" s="76" t="str">
        <f t="shared" si="193"/>
        <v/>
      </c>
      <c r="AG895" s="111" t="str">
        <f t="shared" si="194"/>
        <v/>
      </c>
      <c r="AH895" s="112" t="str">
        <f t="shared" si="186"/>
        <v/>
      </c>
      <c r="AI895" s="113" t="str">
        <f t="shared" si="187"/>
        <v/>
      </c>
      <c r="AJ895" s="113" t="str">
        <f t="shared" si="188"/>
        <v/>
      </c>
      <c r="AK895" s="113" t="str">
        <f t="shared" si="195"/>
        <v/>
      </c>
      <c r="AL895" s="113" t="str">
        <f t="shared" si="196"/>
        <v/>
      </c>
    </row>
    <row r="896" spans="2:38" ht="15.75" thickBot="1" x14ac:dyDescent="0.3">
      <c r="B896" s="72" t="str">
        <f t="shared" si="189"/>
        <v/>
      </c>
      <c r="C896" s="72" t="str">
        <f t="shared" si="190"/>
        <v/>
      </c>
      <c r="D896" s="72" t="str">
        <f>IFERROR(IF(J895&lt;=0,"",IF(C896="Yes","",B896-COUNTIF($C$22:C896,"Yes"))),"")</f>
        <v/>
      </c>
      <c r="E896" s="73" t="str">
        <f t="shared" si="183"/>
        <v/>
      </c>
      <c r="F896" s="76" t="str">
        <f t="shared" si="191"/>
        <v/>
      </c>
      <c r="G896" s="76" t="str">
        <f t="shared" si="184"/>
        <v/>
      </c>
      <c r="H896" s="76" t="str">
        <f t="shared" si="192"/>
        <v/>
      </c>
      <c r="I896" s="76" t="str">
        <f t="shared" si="185"/>
        <v/>
      </c>
      <c r="J896" s="76" t="str">
        <f t="shared" si="193"/>
        <v/>
      </c>
      <c r="AG896" s="111" t="str">
        <f t="shared" si="194"/>
        <v/>
      </c>
      <c r="AH896" s="112" t="str">
        <f t="shared" si="186"/>
        <v/>
      </c>
      <c r="AI896" s="113" t="str">
        <f t="shared" si="187"/>
        <v/>
      </c>
      <c r="AJ896" s="113" t="str">
        <f t="shared" si="188"/>
        <v/>
      </c>
      <c r="AK896" s="113" t="str">
        <f t="shared" si="195"/>
        <v/>
      </c>
      <c r="AL896" s="113" t="str">
        <f t="shared" si="196"/>
        <v/>
      </c>
    </row>
    <row r="897" spans="2:38" ht="15.75" thickBot="1" x14ac:dyDescent="0.3">
      <c r="B897" s="72" t="str">
        <f t="shared" si="189"/>
        <v/>
      </c>
      <c r="C897" s="72" t="str">
        <f t="shared" si="190"/>
        <v/>
      </c>
      <c r="D897" s="72" t="str">
        <f>IFERROR(IF(J896&lt;=0,"",IF(C897="Yes","",B897-COUNTIF($C$22:C897,"Yes"))),"")</f>
        <v/>
      </c>
      <c r="E897" s="73" t="str">
        <f t="shared" si="183"/>
        <v/>
      </c>
      <c r="F897" s="76" t="str">
        <f t="shared" si="191"/>
        <v/>
      </c>
      <c r="G897" s="76" t="str">
        <f t="shared" si="184"/>
        <v/>
      </c>
      <c r="H897" s="76" t="str">
        <f t="shared" si="192"/>
        <v/>
      </c>
      <c r="I897" s="76" t="str">
        <f t="shared" si="185"/>
        <v/>
      </c>
      <c r="J897" s="76" t="str">
        <f t="shared" si="193"/>
        <v/>
      </c>
      <c r="AG897" s="111" t="str">
        <f t="shared" si="194"/>
        <v/>
      </c>
      <c r="AH897" s="112" t="str">
        <f t="shared" si="186"/>
        <v/>
      </c>
      <c r="AI897" s="113" t="str">
        <f t="shared" si="187"/>
        <v/>
      </c>
      <c r="AJ897" s="113" t="str">
        <f t="shared" si="188"/>
        <v/>
      </c>
      <c r="AK897" s="113" t="str">
        <f t="shared" si="195"/>
        <v/>
      </c>
      <c r="AL897" s="113" t="str">
        <f t="shared" si="196"/>
        <v/>
      </c>
    </row>
    <row r="898" spans="2:38" ht="15.75" thickBot="1" x14ac:dyDescent="0.3">
      <c r="B898" s="72" t="str">
        <f t="shared" si="189"/>
        <v/>
      </c>
      <c r="C898" s="72" t="str">
        <f t="shared" si="190"/>
        <v/>
      </c>
      <c r="D898" s="72" t="str">
        <f>IFERROR(IF(J897&lt;=0,"",IF(C898="Yes","",B898-COUNTIF($C$22:C898,"Yes"))),"")</f>
        <v/>
      </c>
      <c r="E898" s="73" t="str">
        <f t="shared" si="183"/>
        <v/>
      </c>
      <c r="F898" s="76" t="str">
        <f t="shared" si="191"/>
        <v/>
      </c>
      <c r="G898" s="76" t="str">
        <f t="shared" si="184"/>
        <v/>
      </c>
      <c r="H898" s="76" t="str">
        <f t="shared" si="192"/>
        <v/>
      </c>
      <c r="I898" s="76" t="str">
        <f t="shared" si="185"/>
        <v/>
      </c>
      <c r="J898" s="76" t="str">
        <f t="shared" si="193"/>
        <v/>
      </c>
      <c r="AG898" s="111" t="str">
        <f t="shared" si="194"/>
        <v/>
      </c>
      <c r="AH898" s="112" t="str">
        <f t="shared" si="186"/>
        <v/>
      </c>
      <c r="AI898" s="113" t="str">
        <f t="shared" si="187"/>
        <v/>
      </c>
      <c r="AJ898" s="113" t="str">
        <f t="shared" si="188"/>
        <v/>
      </c>
      <c r="AK898" s="113" t="str">
        <f t="shared" si="195"/>
        <v/>
      </c>
      <c r="AL898" s="113" t="str">
        <f t="shared" si="196"/>
        <v/>
      </c>
    </row>
    <row r="899" spans="2:38" ht="15.75" thickBot="1" x14ac:dyDescent="0.3">
      <c r="B899" s="72" t="str">
        <f t="shared" si="189"/>
        <v/>
      </c>
      <c r="C899" s="72" t="str">
        <f t="shared" si="190"/>
        <v/>
      </c>
      <c r="D899" s="72" t="str">
        <f>IFERROR(IF(J898&lt;=0,"",IF(C899="Yes","",B899-COUNTIF($C$22:C899,"Yes"))),"")</f>
        <v/>
      </c>
      <c r="E899" s="73" t="str">
        <f t="shared" si="183"/>
        <v/>
      </c>
      <c r="F899" s="76" t="str">
        <f t="shared" si="191"/>
        <v/>
      </c>
      <c r="G899" s="76" t="str">
        <f t="shared" si="184"/>
        <v/>
      </c>
      <c r="H899" s="76" t="str">
        <f t="shared" si="192"/>
        <v/>
      </c>
      <c r="I899" s="76" t="str">
        <f t="shared" si="185"/>
        <v/>
      </c>
      <c r="J899" s="76" t="str">
        <f t="shared" si="193"/>
        <v/>
      </c>
      <c r="AG899" s="111" t="str">
        <f t="shared" si="194"/>
        <v/>
      </c>
      <c r="AH899" s="112" t="str">
        <f t="shared" si="186"/>
        <v/>
      </c>
      <c r="AI899" s="113" t="str">
        <f t="shared" si="187"/>
        <v/>
      </c>
      <c r="AJ899" s="113" t="str">
        <f t="shared" si="188"/>
        <v/>
      </c>
      <c r="AK899" s="113" t="str">
        <f t="shared" si="195"/>
        <v/>
      </c>
      <c r="AL899" s="113" t="str">
        <f t="shared" si="196"/>
        <v/>
      </c>
    </row>
    <row r="900" spans="2:38" ht="15.75" thickBot="1" x14ac:dyDescent="0.3">
      <c r="B900" s="72" t="str">
        <f t="shared" si="189"/>
        <v/>
      </c>
      <c r="C900" s="72" t="str">
        <f t="shared" si="190"/>
        <v/>
      </c>
      <c r="D900" s="72" t="str">
        <f>IFERROR(IF(J899&lt;=0,"",IF(C900="Yes","",B900-COUNTIF($C$22:C900,"Yes"))),"")</f>
        <v/>
      </c>
      <c r="E900" s="73" t="str">
        <f t="shared" si="183"/>
        <v/>
      </c>
      <c r="F900" s="76" t="str">
        <f t="shared" si="191"/>
        <v/>
      </c>
      <c r="G900" s="76" t="str">
        <f t="shared" si="184"/>
        <v/>
      </c>
      <c r="H900" s="76" t="str">
        <f t="shared" si="192"/>
        <v/>
      </c>
      <c r="I900" s="76" t="str">
        <f t="shared" si="185"/>
        <v/>
      </c>
      <c r="J900" s="76" t="str">
        <f t="shared" si="193"/>
        <v/>
      </c>
      <c r="AG900" s="111" t="str">
        <f t="shared" si="194"/>
        <v/>
      </c>
      <c r="AH900" s="112" t="str">
        <f t="shared" si="186"/>
        <v/>
      </c>
      <c r="AI900" s="113" t="str">
        <f t="shared" si="187"/>
        <v/>
      </c>
      <c r="AJ900" s="113" t="str">
        <f t="shared" si="188"/>
        <v/>
      </c>
      <c r="AK900" s="113" t="str">
        <f t="shared" si="195"/>
        <v/>
      </c>
      <c r="AL900" s="113" t="str">
        <f t="shared" si="196"/>
        <v/>
      </c>
    </row>
    <row r="901" spans="2:38" ht="15.75" thickBot="1" x14ac:dyDescent="0.3">
      <c r="B901" s="72" t="str">
        <f t="shared" si="189"/>
        <v/>
      </c>
      <c r="C901" s="72" t="str">
        <f t="shared" si="190"/>
        <v/>
      </c>
      <c r="D901" s="72" t="str">
        <f>IFERROR(IF(J900&lt;=0,"",IF(C901="Yes","",B901-COUNTIF($C$22:C901,"Yes"))),"")</f>
        <v/>
      </c>
      <c r="E901" s="73" t="str">
        <f t="shared" si="183"/>
        <v/>
      </c>
      <c r="F901" s="76" t="str">
        <f t="shared" si="191"/>
        <v/>
      </c>
      <c r="G901" s="76" t="str">
        <f t="shared" si="184"/>
        <v/>
      </c>
      <c r="H901" s="76" t="str">
        <f t="shared" si="192"/>
        <v/>
      </c>
      <c r="I901" s="76" t="str">
        <f t="shared" si="185"/>
        <v/>
      </c>
      <c r="J901" s="76" t="str">
        <f t="shared" si="193"/>
        <v/>
      </c>
      <c r="AG901" s="111" t="str">
        <f t="shared" si="194"/>
        <v/>
      </c>
      <c r="AH901" s="112" t="str">
        <f t="shared" si="186"/>
        <v/>
      </c>
      <c r="AI901" s="113" t="str">
        <f t="shared" si="187"/>
        <v/>
      </c>
      <c r="AJ901" s="113" t="str">
        <f t="shared" si="188"/>
        <v/>
      </c>
      <c r="AK901" s="113" t="str">
        <f t="shared" si="195"/>
        <v/>
      </c>
      <c r="AL901" s="113" t="str">
        <f t="shared" si="196"/>
        <v/>
      </c>
    </row>
    <row r="902" spans="2:38" ht="15.75" thickBot="1" x14ac:dyDescent="0.3">
      <c r="B902" s="72" t="str">
        <f t="shared" si="189"/>
        <v/>
      </c>
      <c r="C902" s="72" t="str">
        <f t="shared" si="190"/>
        <v/>
      </c>
      <c r="D902" s="72" t="str">
        <f>IFERROR(IF(J901&lt;=0,"",IF(C902="Yes","",B902-COUNTIF($C$22:C902,"Yes"))),"")</f>
        <v/>
      </c>
      <c r="E902" s="73" t="str">
        <f t="shared" si="183"/>
        <v/>
      </c>
      <c r="F902" s="76" t="str">
        <f t="shared" si="191"/>
        <v/>
      </c>
      <c r="G902" s="76" t="str">
        <f t="shared" si="184"/>
        <v/>
      </c>
      <c r="H902" s="76" t="str">
        <f t="shared" si="192"/>
        <v/>
      </c>
      <c r="I902" s="76" t="str">
        <f t="shared" si="185"/>
        <v/>
      </c>
      <c r="J902" s="76" t="str">
        <f t="shared" si="193"/>
        <v/>
      </c>
      <c r="AG902" s="111" t="str">
        <f t="shared" si="194"/>
        <v/>
      </c>
      <c r="AH902" s="112" t="str">
        <f t="shared" si="186"/>
        <v/>
      </c>
      <c r="AI902" s="113" t="str">
        <f t="shared" si="187"/>
        <v/>
      </c>
      <c r="AJ902" s="113" t="str">
        <f t="shared" si="188"/>
        <v/>
      </c>
      <c r="AK902" s="113" t="str">
        <f t="shared" si="195"/>
        <v/>
      </c>
      <c r="AL902" s="113" t="str">
        <f t="shared" si="196"/>
        <v/>
      </c>
    </row>
    <row r="903" spans="2:38" ht="15.75" thickBot="1" x14ac:dyDescent="0.3">
      <c r="B903" s="72" t="str">
        <f t="shared" si="189"/>
        <v/>
      </c>
      <c r="C903" s="72" t="str">
        <f t="shared" si="190"/>
        <v/>
      </c>
      <c r="D903" s="72" t="str">
        <f>IFERROR(IF(J902&lt;=0,"",IF(C903="Yes","",B903-COUNTIF($C$22:C903,"Yes"))),"")</f>
        <v/>
      </c>
      <c r="E903" s="73" t="str">
        <f t="shared" si="183"/>
        <v/>
      </c>
      <c r="F903" s="76" t="str">
        <f t="shared" si="191"/>
        <v/>
      </c>
      <c r="G903" s="76" t="str">
        <f t="shared" si="184"/>
        <v/>
      </c>
      <c r="H903" s="76" t="str">
        <f t="shared" si="192"/>
        <v/>
      </c>
      <c r="I903" s="76" t="str">
        <f t="shared" si="185"/>
        <v/>
      </c>
      <c r="J903" s="76" t="str">
        <f t="shared" si="193"/>
        <v/>
      </c>
      <c r="AG903" s="111" t="str">
        <f t="shared" si="194"/>
        <v/>
      </c>
      <c r="AH903" s="112" t="str">
        <f t="shared" si="186"/>
        <v/>
      </c>
      <c r="AI903" s="113" t="str">
        <f t="shared" si="187"/>
        <v/>
      </c>
      <c r="AJ903" s="113" t="str">
        <f t="shared" si="188"/>
        <v/>
      </c>
      <c r="AK903" s="113" t="str">
        <f t="shared" si="195"/>
        <v/>
      </c>
      <c r="AL903" s="113" t="str">
        <f t="shared" si="196"/>
        <v/>
      </c>
    </row>
    <row r="904" spans="2:38" ht="15.75" thickBot="1" x14ac:dyDescent="0.3">
      <c r="B904" s="72" t="str">
        <f t="shared" si="189"/>
        <v/>
      </c>
      <c r="C904" s="72" t="str">
        <f t="shared" si="190"/>
        <v/>
      </c>
      <c r="D904" s="72" t="str">
        <f>IFERROR(IF(J903&lt;=0,"",IF(C904="Yes","",B904-COUNTIF($C$22:C904,"Yes"))),"")</f>
        <v/>
      </c>
      <c r="E904" s="73" t="str">
        <f t="shared" si="183"/>
        <v/>
      </c>
      <c r="F904" s="76" t="str">
        <f t="shared" si="191"/>
        <v/>
      </c>
      <c r="G904" s="76" t="str">
        <f t="shared" si="184"/>
        <v/>
      </c>
      <c r="H904" s="76" t="str">
        <f t="shared" si="192"/>
        <v/>
      </c>
      <c r="I904" s="76" t="str">
        <f t="shared" si="185"/>
        <v/>
      </c>
      <c r="J904" s="76" t="str">
        <f t="shared" si="193"/>
        <v/>
      </c>
      <c r="AG904" s="111" t="str">
        <f t="shared" si="194"/>
        <v/>
      </c>
      <c r="AH904" s="112" t="str">
        <f t="shared" si="186"/>
        <v/>
      </c>
      <c r="AI904" s="113" t="str">
        <f t="shared" si="187"/>
        <v/>
      </c>
      <c r="AJ904" s="113" t="str">
        <f t="shared" si="188"/>
        <v/>
      </c>
      <c r="AK904" s="113" t="str">
        <f t="shared" si="195"/>
        <v/>
      </c>
      <c r="AL904" s="113" t="str">
        <f t="shared" si="196"/>
        <v/>
      </c>
    </row>
    <row r="905" spans="2:38" ht="15.75" thickBot="1" x14ac:dyDescent="0.3">
      <c r="B905" s="72" t="str">
        <f t="shared" si="189"/>
        <v/>
      </c>
      <c r="C905" s="72" t="str">
        <f t="shared" si="190"/>
        <v/>
      </c>
      <c r="D905" s="72" t="str">
        <f>IFERROR(IF(J904&lt;=0,"",IF(C905="Yes","",B905-COUNTIF($C$22:C905,"Yes"))),"")</f>
        <v/>
      </c>
      <c r="E905" s="73" t="str">
        <f t="shared" si="183"/>
        <v/>
      </c>
      <c r="F905" s="76" t="str">
        <f t="shared" si="191"/>
        <v/>
      </c>
      <c r="G905" s="76" t="str">
        <f t="shared" si="184"/>
        <v/>
      </c>
      <c r="H905" s="76" t="str">
        <f t="shared" si="192"/>
        <v/>
      </c>
      <c r="I905" s="76" t="str">
        <f t="shared" si="185"/>
        <v/>
      </c>
      <c r="J905" s="76" t="str">
        <f t="shared" si="193"/>
        <v/>
      </c>
      <c r="AG905" s="111" t="str">
        <f t="shared" si="194"/>
        <v/>
      </c>
      <c r="AH905" s="112" t="str">
        <f t="shared" si="186"/>
        <v/>
      </c>
      <c r="AI905" s="113" t="str">
        <f t="shared" si="187"/>
        <v/>
      </c>
      <c r="AJ905" s="113" t="str">
        <f t="shared" si="188"/>
        <v/>
      </c>
      <c r="AK905" s="113" t="str">
        <f t="shared" si="195"/>
        <v/>
      </c>
      <c r="AL905" s="113" t="str">
        <f t="shared" si="196"/>
        <v/>
      </c>
    </row>
    <row r="906" spans="2:38" ht="15.75" thickBot="1" x14ac:dyDescent="0.3">
      <c r="B906" s="72" t="str">
        <f t="shared" si="189"/>
        <v/>
      </c>
      <c r="C906" s="72" t="str">
        <f t="shared" si="190"/>
        <v/>
      </c>
      <c r="D906" s="72" t="str">
        <f>IFERROR(IF(J905&lt;=0,"",IF(C906="Yes","",B906-COUNTIF($C$22:C906,"Yes"))),"")</f>
        <v/>
      </c>
      <c r="E906" s="73" t="str">
        <f t="shared" si="183"/>
        <v/>
      </c>
      <c r="F906" s="76" t="str">
        <f t="shared" si="191"/>
        <v/>
      </c>
      <c r="G906" s="76" t="str">
        <f t="shared" si="184"/>
        <v/>
      </c>
      <c r="H906" s="76" t="str">
        <f t="shared" si="192"/>
        <v/>
      </c>
      <c r="I906" s="76" t="str">
        <f t="shared" si="185"/>
        <v/>
      </c>
      <c r="J906" s="76" t="str">
        <f t="shared" si="193"/>
        <v/>
      </c>
      <c r="AG906" s="111" t="str">
        <f t="shared" si="194"/>
        <v/>
      </c>
      <c r="AH906" s="112" t="str">
        <f t="shared" si="186"/>
        <v/>
      </c>
      <c r="AI906" s="113" t="str">
        <f t="shared" si="187"/>
        <v/>
      </c>
      <c r="AJ906" s="113" t="str">
        <f t="shared" si="188"/>
        <v/>
      </c>
      <c r="AK906" s="113" t="str">
        <f t="shared" si="195"/>
        <v/>
      </c>
      <c r="AL906" s="113" t="str">
        <f t="shared" si="196"/>
        <v/>
      </c>
    </row>
    <row r="907" spans="2:38" ht="15.75" thickBot="1" x14ac:dyDescent="0.3">
      <c r="B907" s="72" t="str">
        <f t="shared" si="189"/>
        <v/>
      </c>
      <c r="C907" s="72" t="str">
        <f t="shared" si="190"/>
        <v/>
      </c>
      <c r="D907" s="72" t="str">
        <f>IFERROR(IF(J906&lt;=0,"",IF(C907="Yes","",B907-COUNTIF($C$22:C907,"Yes"))),"")</f>
        <v/>
      </c>
      <c r="E907" s="73" t="str">
        <f t="shared" si="183"/>
        <v/>
      </c>
      <c r="F907" s="76" t="str">
        <f t="shared" si="191"/>
        <v/>
      </c>
      <c r="G907" s="76" t="str">
        <f t="shared" si="184"/>
        <v/>
      </c>
      <c r="H907" s="76" t="str">
        <f t="shared" si="192"/>
        <v/>
      </c>
      <c r="I907" s="76" t="str">
        <f t="shared" si="185"/>
        <v/>
      </c>
      <c r="J907" s="76" t="str">
        <f t="shared" si="193"/>
        <v/>
      </c>
      <c r="AG907" s="111" t="str">
        <f t="shared" si="194"/>
        <v/>
      </c>
      <c r="AH907" s="112" t="str">
        <f t="shared" si="186"/>
        <v/>
      </c>
      <c r="AI907" s="113" t="str">
        <f t="shared" si="187"/>
        <v/>
      </c>
      <c r="AJ907" s="113" t="str">
        <f t="shared" si="188"/>
        <v/>
      </c>
      <c r="AK907" s="113" t="str">
        <f t="shared" si="195"/>
        <v/>
      </c>
      <c r="AL907" s="113" t="str">
        <f t="shared" si="196"/>
        <v/>
      </c>
    </row>
    <row r="908" spans="2:38" ht="15.75" thickBot="1" x14ac:dyDescent="0.3">
      <c r="B908" s="72" t="str">
        <f t="shared" si="189"/>
        <v/>
      </c>
      <c r="C908" s="72" t="str">
        <f t="shared" si="190"/>
        <v/>
      </c>
      <c r="D908" s="72" t="str">
        <f>IFERROR(IF(J907&lt;=0,"",IF(C908="Yes","",B908-COUNTIF($C$22:C908,"Yes"))),"")</f>
        <v/>
      </c>
      <c r="E908" s="73" t="str">
        <f t="shared" si="183"/>
        <v/>
      </c>
      <c r="F908" s="76" t="str">
        <f t="shared" si="191"/>
        <v/>
      </c>
      <c r="G908" s="76" t="str">
        <f t="shared" si="184"/>
        <v/>
      </c>
      <c r="H908" s="76" t="str">
        <f t="shared" si="192"/>
        <v/>
      </c>
      <c r="I908" s="76" t="str">
        <f t="shared" si="185"/>
        <v/>
      </c>
      <c r="J908" s="76" t="str">
        <f t="shared" si="193"/>
        <v/>
      </c>
      <c r="AG908" s="111" t="str">
        <f t="shared" si="194"/>
        <v/>
      </c>
      <c r="AH908" s="112" t="str">
        <f t="shared" si="186"/>
        <v/>
      </c>
      <c r="AI908" s="113" t="str">
        <f t="shared" si="187"/>
        <v/>
      </c>
      <c r="AJ908" s="113" t="str">
        <f t="shared" si="188"/>
        <v/>
      </c>
      <c r="AK908" s="113" t="str">
        <f t="shared" si="195"/>
        <v/>
      </c>
      <c r="AL908" s="113" t="str">
        <f t="shared" si="196"/>
        <v/>
      </c>
    </row>
    <row r="909" spans="2:38" ht="15.75" thickBot="1" x14ac:dyDescent="0.3">
      <c r="B909" s="72" t="str">
        <f t="shared" si="189"/>
        <v/>
      </c>
      <c r="C909" s="72" t="str">
        <f t="shared" si="190"/>
        <v/>
      </c>
      <c r="D909" s="72" t="str">
        <f>IFERROR(IF(J908&lt;=0,"",IF(C909="Yes","",B909-COUNTIF($C$22:C909,"Yes"))),"")</f>
        <v/>
      </c>
      <c r="E909" s="73" t="str">
        <f t="shared" si="183"/>
        <v/>
      </c>
      <c r="F909" s="76" t="str">
        <f t="shared" si="191"/>
        <v/>
      </c>
      <c r="G909" s="76" t="str">
        <f t="shared" si="184"/>
        <v/>
      </c>
      <c r="H909" s="76" t="str">
        <f t="shared" si="192"/>
        <v/>
      </c>
      <c r="I909" s="76" t="str">
        <f t="shared" si="185"/>
        <v/>
      </c>
      <c r="J909" s="76" t="str">
        <f t="shared" si="193"/>
        <v/>
      </c>
      <c r="AG909" s="111" t="str">
        <f t="shared" si="194"/>
        <v/>
      </c>
      <c r="AH909" s="112" t="str">
        <f t="shared" si="186"/>
        <v/>
      </c>
      <c r="AI909" s="113" t="str">
        <f t="shared" si="187"/>
        <v/>
      </c>
      <c r="AJ909" s="113" t="str">
        <f t="shared" si="188"/>
        <v/>
      </c>
      <c r="AK909" s="113" t="str">
        <f t="shared" si="195"/>
        <v/>
      </c>
      <c r="AL909" s="113" t="str">
        <f t="shared" si="196"/>
        <v/>
      </c>
    </row>
    <row r="910" spans="2:38" ht="15.75" thickBot="1" x14ac:dyDescent="0.3">
      <c r="B910" s="72" t="str">
        <f t="shared" si="189"/>
        <v/>
      </c>
      <c r="C910" s="72" t="str">
        <f t="shared" si="190"/>
        <v/>
      </c>
      <c r="D910" s="72" t="str">
        <f>IFERROR(IF(J909&lt;=0,"",IF(C910="Yes","",B910-COUNTIF($C$22:C910,"Yes"))),"")</f>
        <v/>
      </c>
      <c r="E910" s="73" t="str">
        <f t="shared" si="183"/>
        <v/>
      </c>
      <c r="F910" s="76" t="str">
        <f t="shared" si="191"/>
        <v/>
      </c>
      <c r="G910" s="76" t="str">
        <f t="shared" si="184"/>
        <v/>
      </c>
      <c r="H910" s="76" t="str">
        <f t="shared" si="192"/>
        <v/>
      </c>
      <c r="I910" s="76" t="str">
        <f t="shared" si="185"/>
        <v/>
      </c>
      <c r="J910" s="76" t="str">
        <f t="shared" si="193"/>
        <v/>
      </c>
      <c r="AG910" s="111" t="str">
        <f t="shared" si="194"/>
        <v/>
      </c>
      <c r="AH910" s="112" t="str">
        <f t="shared" si="186"/>
        <v/>
      </c>
      <c r="AI910" s="113" t="str">
        <f t="shared" si="187"/>
        <v/>
      </c>
      <c r="AJ910" s="113" t="str">
        <f t="shared" si="188"/>
        <v/>
      </c>
      <c r="AK910" s="113" t="str">
        <f t="shared" si="195"/>
        <v/>
      </c>
      <c r="AL910" s="113" t="str">
        <f t="shared" si="196"/>
        <v/>
      </c>
    </row>
    <row r="911" spans="2:38" ht="15.75" thickBot="1" x14ac:dyDescent="0.3">
      <c r="B911" s="72" t="str">
        <f t="shared" si="189"/>
        <v/>
      </c>
      <c r="C911" s="72" t="str">
        <f t="shared" si="190"/>
        <v/>
      </c>
      <c r="D911" s="72" t="str">
        <f>IFERROR(IF(J910&lt;=0,"",IF(C911="Yes","",B911-COUNTIF($C$22:C911,"Yes"))),"")</f>
        <v/>
      </c>
      <c r="E911" s="73" t="str">
        <f t="shared" si="183"/>
        <v/>
      </c>
      <c r="F911" s="76" t="str">
        <f t="shared" si="191"/>
        <v/>
      </c>
      <c r="G911" s="76" t="str">
        <f t="shared" si="184"/>
        <v/>
      </c>
      <c r="H911" s="76" t="str">
        <f t="shared" si="192"/>
        <v/>
      </c>
      <c r="I911" s="76" t="str">
        <f t="shared" si="185"/>
        <v/>
      </c>
      <c r="J911" s="76" t="str">
        <f t="shared" si="193"/>
        <v/>
      </c>
      <c r="AG911" s="111" t="str">
        <f t="shared" si="194"/>
        <v/>
      </c>
      <c r="AH911" s="112" t="str">
        <f t="shared" si="186"/>
        <v/>
      </c>
      <c r="AI911" s="113" t="str">
        <f t="shared" si="187"/>
        <v/>
      </c>
      <c r="AJ911" s="113" t="str">
        <f t="shared" si="188"/>
        <v/>
      </c>
      <c r="AK911" s="113" t="str">
        <f t="shared" si="195"/>
        <v/>
      </c>
      <c r="AL911" s="113" t="str">
        <f t="shared" si="196"/>
        <v/>
      </c>
    </row>
    <row r="912" spans="2:38" ht="15.75" thickBot="1" x14ac:dyDescent="0.3">
      <c r="B912" s="72" t="str">
        <f t="shared" si="189"/>
        <v/>
      </c>
      <c r="C912" s="72" t="str">
        <f t="shared" si="190"/>
        <v/>
      </c>
      <c r="D912" s="72" t="str">
        <f>IFERROR(IF(J911&lt;=0,"",IF(C912="Yes","",B912-COUNTIF($C$22:C912,"Yes"))),"")</f>
        <v/>
      </c>
      <c r="E912" s="73" t="str">
        <f t="shared" si="183"/>
        <v/>
      </c>
      <c r="F912" s="76" t="str">
        <f t="shared" si="191"/>
        <v/>
      </c>
      <c r="G912" s="76" t="str">
        <f t="shared" si="184"/>
        <v/>
      </c>
      <c r="H912" s="76" t="str">
        <f t="shared" si="192"/>
        <v/>
      </c>
      <c r="I912" s="76" t="str">
        <f t="shared" si="185"/>
        <v/>
      </c>
      <c r="J912" s="76" t="str">
        <f t="shared" si="193"/>
        <v/>
      </c>
      <c r="AG912" s="111" t="str">
        <f t="shared" si="194"/>
        <v/>
      </c>
      <c r="AH912" s="112" t="str">
        <f t="shared" si="186"/>
        <v/>
      </c>
      <c r="AI912" s="113" t="str">
        <f t="shared" si="187"/>
        <v/>
      </c>
      <c r="AJ912" s="113" t="str">
        <f t="shared" si="188"/>
        <v/>
      </c>
      <c r="AK912" s="113" t="str">
        <f t="shared" si="195"/>
        <v/>
      </c>
      <c r="AL912" s="113" t="str">
        <f t="shared" si="196"/>
        <v/>
      </c>
    </row>
    <row r="913" spans="2:38" ht="15.75" thickBot="1" x14ac:dyDescent="0.3">
      <c r="B913" s="72" t="str">
        <f t="shared" si="189"/>
        <v/>
      </c>
      <c r="C913" s="72" t="str">
        <f t="shared" si="190"/>
        <v/>
      </c>
      <c r="D913" s="72" t="str">
        <f>IFERROR(IF(J912&lt;=0,"",IF(C913="Yes","",B913-COUNTIF($C$22:C913,"Yes"))),"")</f>
        <v/>
      </c>
      <c r="E913" s="73" t="str">
        <f t="shared" si="183"/>
        <v/>
      </c>
      <c r="F913" s="76" t="str">
        <f t="shared" si="191"/>
        <v/>
      </c>
      <c r="G913" s="76" t="str">
        <f t="shared" si="184"/>
        <v/>
      </c>
      <c r="H913" s="76" t="str">
        <f t="shared" si="192"/>
        <v/>
      </c>
      <c r="I913" s="76" t="str">
        <f t="shared" si="185"/>
        <v/>
      </c>
      <c r="J913" s="76" t="str">
        <f t="shared" si="193"/>
        <v/>
      </c>
      <c r="AG913" s="111" t="str">
        <f t="shared" si="194"/>
        <v/>
      </c>
      <c r="AH913" s="112" t="str">
        <f t="shared" si="186"/>
        <v/>
      </c>
      <c r="AI913" s="113" t="str">
        <f t="shared" si="187"/>
        <v/>
      </c>
      <c r="AJ913" s="113" t="str">
        <f t="shared" si="188"/>
        <v/>
      </c>
      <c r="AK913" s="113" t="str">
        <f t="shared" si="195"/>
        <v/>
      </c>
      <c r="AL913" s="113" t="str">
        <f t="shared" si="196"/>
        <v/>
      </c>
    </row>
    <row r="914" spans="2:38" ht="15.75" thickBot="1" x14ac:dyDescent="0.3">
      <c r="B914" s="72" t="str">
        <f t="shared" si="189"/>
        <v/>
      </c>
      <c r="C914" s="72" t="str">
        <f t="shared" si="190"/>
        <v/>
      </c>
      <c r="D914" s="72" t="str">
        <f>IFERROR(IF(J913&lt;=0,"",IF(C914="Yes","",B914-COUNTIF($C$22:C914,"Yes"))),"")</f>
        <v/>
      </c>
      <c r="E914" s="73" t="str">
        <f t="shared" si="183"/>
        <v/>
      </c>
      <c r="F914" s="76" t="str">
        <f t="shared" si="191"/>
        <v/>
      </c>
      <c r="G914" s="76" t="str">
        <f t="shared" si="184"/>
        <v/>
      </c>
      <c r="H914" s="76" t="str">
        <f t="shared" si="192"/>
        <v/>
      </c>
      <c r="I914" s="76" t="str">
        <f t="shared" si="185"/>
        <v/>
      </c>
      <c r="J914" s="76" t="str">
        <f t="shared" si="193"/>
        <v/>
      </c>
      <c r="AG914" s="111" t="str">
        <f t="shared" si="194"/>
        <v/>
      </c>
      <c r="AH914" s="112" t="str">
        <f t="shared" si="186"/>
        <v/>
      </c>
      <c r="AI914" s="113" t="str">
        <f t="shared" si="187"/>
        <v/>
      </c>
      <c r="AJ914" s="113" t="str">
        <f t="shared" si="188"/>
        <v/>
      </c>
      <c r="AK914" s="113" t="str">
        <f t="shared" si="195"/>
        <v/>
      </c>
      <c r="AL914" s="113" t="str">
        <f t="shared" si="196"/>
        <v/>
      </c>
    </row>
    <row r="915" spans="2:38" ht="15.75" thickBot="1" x14ac:dyDescent="0.3">
      <c r="B915" s="72" t="str">
        <f t="shared" si="189"/>
        <v/>
      </c>
      <c r="C915" s="72" t="str">
        <f t="shared" si="190"/>
        <v/>
      </c>
      <c r="D915" s="72" t="str">
        <f>IFERROR(IF(J914&lt;=0,"",IF(C915="Yes","",B915-COUNTIF($C$22:C915,"Yes"))),"")</f>
        <v/>
      </c>
      <c r="E915" s="73" t="str">
        <f t="shared" si="183"/>
        <v/>
      </c>
      <c r="F915" s="76" t="str">
        <f t="shared" si="191"/>
        <v/>
      </c>
      <c r="G915" s="76" t="str">
        <f t="shared" si="184"/>
        <v/>
      </c>
      <c r="H915" s="76" t="str">
        <f t="shared" si="192"/>
        <v/>
      </c>
      <c r="I915" s="76" t="str">
        <f t="shared" si="185"/>
        <v/>
      </c>
      <c r="J915" s="76" t="str">
        <f t="shared" si="193"/>
        <v/>
      </c>
      <c r="AG915" s="111" t="str">
        <f t="shared" si="194"/>
        <v/>
      </c>
      <c r="AH915" s="112" t="str">
        <f t="shared" si="186"/>
        <v/>
      </c>
      <c r="AI915" s="113" t="str">
        <f t="shared" si="187"/>
        <v/>
      </c>
      <c r="AJ915" s="113" t="str">
        <f t="shared" si="188"/>
        <v/>
      </c>
      <c r="AK915" s="113" t="str">
        <f t="shared" si="195"/>
        <v/>
      </c>
      <c r="AL915" s="113" t="str">
        <f t="shared" si="196"/>
        <v/>
      </c>
    </row>
    <row r="916" spans="2:38" ht="15.75" thickBot="1" x14ac:dyDescent="0.3">
      <c r="B916" s="72" t="str">
        <f t="shared" si="189"/>
        <v/>
      </c>
      <c r="C916" s="72" t="str">
        <f t="shared" si="190"/>
        <v/>
      </c>
      <c r="D916" s="72" t="str">
        <f>IFERROR(IF(J915&lt;=0,"",IF(C916="Yes","",B916-COUNTIF($C$22:C916,"Yes"))),"")</f>
        <v/>
      </c>
      <c r="E916" s="73" t="str">
        <f t="shared" si="183"/>
        <v/>
      </c>
      <c r="F916" s="76" t="str">
        <f t="shared" si="191"/>
        <v/>
      </c>
      <c r="G916" s="76" t="str">
        <f t="shared" si="184"/>
        <v/>
      </c>
      <c r="H916" s="76" t="str">
        <f t="shared" si="192"/>
        <v/>
      </c>
      <c r="I916" s="76" t="str">
        <f t="shared" si="185"/>
        <v/>
      </c>
      <c r="J916" s="76" t="str">
        <f t="shared" si="193"/>
        <v/>
      </c>
      <c r="AG916" s="111" t="str">
        <f t="shared" si="194"/>
        <v/>
      </c>
      <c r="AH916" s="112" t="str">
        <f t="shared" si="186"/>
        <v/>
      </c>
      <c r="AI916" s="113" t="str">
        <f t="shared" si="187"/>
        <v/>
      </c>
      <c r="AJ916" s="113" t="str">
        <f t="shared" si="188"/>
        <v/>
      </c>
      <c r="AK916" s="113" t="str">
        <f t="shared" si="195"/>
        <v/>
      </c>
      <c r="AL916" s="113" t="str">
        <f t="shared" si="196"/>
        <v/>
      </c>
    </row>
    <row r="917" spans="2:38" ht="15.75" thickBot="1" x14ac:dyDescent="0.3">
      <c r="B917" s="72" t="str">
        <f t="shared" si="189"/>
        <v/>
      </c>
      <c r="C917" s="72" t="str">
        <f t="shared" si="190"/>
        <v/>
      </c>
      <c r="D917" s="72" t="str">
        <f>IFERROR(IF(J916&lt;=0,"",IF(C917="Yes","",B917-COUNTIF($C$22:C917,"Yes"))),"")</f>
        <v/>
      </c>
      <c r="E917" s="73" t="str">
        <f t="shared" si="183"/>
        <v/>
      </c>
      <c r="F917" s="76" t="str">
        <f t="shared" si="191"/>
        <v/>
      </c>
      <c r="G917" s="76" t="str">
        <f t="shared" si="184"/>
        <v/>
      </c>
      <c r="H917" s="76" t="str">
        <f t="shared" si="192"/>
        <v/>
      </c>
      <c r="I917" s="76" t="str">
        <f t="shared" si="185"/>
        <v/>
      </c>
      <c r="J917" s="76" t="str">
        <f t="shared" si="193"/>
        <v/>
      </c>
      <c r="AG917" s="111" t="str">
        <f t="shared" si="194"/>
        <v/>
      </c>
      <c r="AH917" s="112" t="str">
        <f t="shared" si="186"/>
        <v/>
      </c>
      <c r="AI917" s="113" t="str">
        <f t="shared" si="187"/>
        <v/>
      </c>
      <c r="AJ917" s="113" t="str">
        <f t="shared" si="188"/>
        <v/>
      </c>
      <c r="AK917" s="113" t="str">
        <f t="shared" si="195"/>
        <v/>
      </c>
      <c r="AL917" s="113" t="str">
        <f t="shared" si="196"/>
        <v/>
      </c>
    </row>
    <row r="918" spans="2:38" ht="15.75" thickBot="1" x14ac:dyDescent="0.3">
      <c r="B918" s="72" t="str">
        <f t="shared" si="189"/>
        <v/>
      </c>
      <c r="C918" s="72" t="str">
        <f t="shared" si="190"/>
        <v/>
      </c>
      <c r="D918" s="72" t="str">
        <f>IFERROR(IF(J917&lt;=0,"",IF(C918="Yes","",B918-COUNTIF($C$22:C918,"Yes"))),"")</f>
        <v/>
      </c>
      <c r="E918" s="73" t="str">
        <f t="shared" ref="E918:E981" si="197">IF($E$9="End of the Period",IF(B918="","",IF(payment_frequency="Bi-weekly",first_payment_date+B918*VLOOKUP(payment_frequency,periodic_table,2,0),IF(payment_frequency="Weekly",first_payment_date+B918*VLOOKUP(payment_frequency,periodic_table,2,0),IF(payment_frequency="Semi-monthly",first_payment_date+B918*VLOOKUP(payment_frequency,periodic_table,2,0),EDATE(first_payment_date,B918*VLOOKUP(payment_frequency,periodic_table,2,0)))))),IF(B918="","",IF(payment_frequency="Bi-weekly",first_payment_date+(B918-1)*VLOOKUP(payment_frequency,periodic_table,2,0),IF(payment_frequency="Weekly",first_payment_date+(B918-1)*VLOOKUP(payment_frequency,periodic_table,2,0),IF(payment_frequency="Semi-monthly",first_payment_date+(B918-1)*VLOOKUP(payment_frequency,periodic_table,2,0),EDATE(first_payment_date,(B918-1)*VLOOKUP(payment_frequency,periodic_table,2,0)))))))</f>
        <v/>
      </c>
      <c r="F918" s="76" t="str">
        <f t="shared" si="191"/>
        <v/>
      </c>
      <c r="G918" s="76" t="str">
        <f t="shared" ref="G918:G981" si="198">IF(AND(Payment_Type=1,B918=1),0,IF(B918="","",IF(C918="Yes",0,J917*Compound_Rate)))</f>
        <v/>
      </c>
      <c r="H918" s="76" t="str">
        <f t="shared" si="192"/>
        <v/>
      </c>
      <c r="I918" s="76" t="str">
        <f t="shared" ref="I918:I981" si="199">IF(B918="","",IF(C918="Yes",J917*Compound_Rate,0))</f>
        <v/>
      </c>
      <c r="J918" s="76" t="str">
        <f t="shared" si="193"/>
        <v/>
      </c>
      <c r="AG918" s="111" t="str">
        <f t="shared" si="194"/>
        <v/>
      </c>
      <c r="AH918" s="112" t="str">
        <f t="shared" ref="AH918:AH981" si="200">IF($E$9="End of the Period",IF(AG918="","",IF(payment_frequency="Bi-weekly",first_payment_date+AG918*VLOOKUP(payment_frequency,periodic_table,2,0),IF(payment_frequency="Weekly",first_payment_date+AG918*VLOOKUP(payment_frequency,periodic_table,2,0),IF(payment_frequency="Semi-monthly",first_payment_date+AG918*VLOOKUP(payment_frequency,periodic_table,2,0),EDATE(first_payment_date,AG918*VLOOKUP(payment_frequency,periodic_table,2,0)))))),IF(AG918="","",IF(payment_frequency="Bi-weekly",first_payment_date+(AG918-1)*VLOOKUP(payment_frequency,periodic_table,2,0),IF(payment_frequency="Weekly",first_payment_date+(AG918-1)*VLOOKUP(payment_frequency,periodic_table,2,0),IF(payment_frequency="Semi-monthly",first_payment_date+(AG918-1)*VLOOKUP(payment_frequency,periodic_table,2,0),EDATE(first_payment_date,(AG918-1)*VLOOKUP(payment_frequency,periodic_table,2,0)))))))</f>
        <v/>
      </c>
      <c r="AI918" s="113" t="str">
        <f t="shared" ref="AI918:AI981" si="201">IF(AG918="","",IF(AL917&lt;payment,AL917*(1+Compound_Rate),payment))</f>
        <v/>
      </c>
      <c r="AJ918" s="113" t="str">
        <f t="shared" ref="AJ918:AJ981" si="202">IF(AND(Payment_Type=1,AG918=1),0,IF(AG918="","",AL917*Compound_Rate))</f>
        <v/>
      </c>
      <c r="AK918" s="113" t="str">
        <f t="shared" si="195"/>
        <v/>
      </c>
      <c r="AL918" s="113" t="str">
        <f t="shared" si="196"/>
        <v/>
      </c>
    </row>
    <row r="919" spans="2:38" ht="15.75" thickBot="1" x14ac:dyDescent="0.3">
      <c r="B919" s="72" t="str">
        <f t="shared" ref="B919:B982" si="203">IFERROR(IF(TRUNC(J918)&lt;=0,"",B918+1),"")</f>
        <v/>
      </c>
      <c r="C919" s="72" t="str">
        <f t="shared" ref="C919:C982" si="204">IF(B919="","",IF(AND(B919&lt;=$E$13,B919&gt;=$E$12),"Yes","No"))</f>
        <v/>
      </c>
      <c r="D919" s="72" t="str">
        <f>IFERROR(IF(J918&lt;=0,"",IF(C919="Yes","",B919-COUNTIF($C$22:C919,"Yes"))),"")</f>
        <v/>
      </c>
      <c r="E919" s="73" t="str">
        <f t="shared" si="197"/>
        <v/>
      </c>
      <c r="F919" s="76" t="str">
        <f t="shared" ref="F919:F982" si="205">IF(B919="","",IF(C919="Yes",0,IF(J918&lt;payment,J918*(1+Compound_Rate),-PMT($J$5,nper-B919+1+$E$14,J918))))</f>
        <v/>
      </c>
      <c r="G919" s="76" t="str">
        <f t="shared" si="198"/>
        <v/>
      </c>
      <c r="H919" s="76" t="str">
        <f t="shared" ref="H919:H982" si="206">IF(B919="","",F919-G919)</f>
        <v/>
      </c>
      <c r="I919" s="76" t="str">
        <f t="shared" si="199"/>
        <v/>
      </c>
      <c r="J919" s="76" t="str">
        <f t="shared" ref="J919:J982" si="207">IFERROR(IF(B919="","",J918-H919+I919),"")</f>
        <v/>
      </c>
      <c r="AG919" s="111" t="str">
        <f t="shared" ref="AG919:AG982" si="208">IFERROR(IF(AL918&lt;=0,"",AG918+1),"")</f>
        <v/>
      </c>
      <c r="AH919" s="112" t="str">
        <f t="shared" si="200"/>
        <v/>
      </c>
      <c r="AI919" s="113" t="str">
        <f t="shared" si="201"/>
        <v/>
      </c>
      <c r="AJ919" s="113" t="str">
        <f t="shared" si="202"/>
        <v/>
      </c>
      <c r="AK919" s="113" t="str">
        <f t="shared" ref="AK919:AK982" si="209">IF(AG919="","",AI919-AJ919)</f>
        <v/>
      </c>
      <c r="AL919" s="113" t="str">
        <f t="shared" ref="AL919:AL982" si="210">IFERROR(IF(AK919&lt;=0,"",AL918-AK919),"")</f>
        <v/>
      </c>
    </row>
    <row r="920" spans="2:38" ht="15.75" thickBot="1" x14ac:dyDescent="0.3">
      <c r="B920" s="72" t="str">
        <f t="shared" si="203"/>
        <v/>
      </c>
      <c r="C920" s="72" t="str">
        <f t="shared" si="204"/>
        <v/>
      </c>
      <c r="D920" s="72" t="str">
        <f>IFERROR(IF(J919&lt;=0,"",IF(C920="Yes","",B920-COUNTIF($C$22:C920,"Yes"))),"")</f>
        <v/>
      </c>
      <c r="E920" s="73" t="str">
        <f t="shared" si="197"/>
        <v/>
      </c>
      <c r="F920" s="76" t="str">
        <f t="shared" si="205"/>
        <v/>
      </c>
      <c r="G920" s="76" t="str">
        <f t="shared" si="198"/>
        <v/>
      </c>
      <c r="H920" s="76" t="str">
        <f t="shared" si="206"/>
        <v/>
      </c>
      <c r="I920" s="76" t="str">
        <f t="shared" si="199"/>
        <v/>
      </c>
      <c r="J920" s="76" t="str">
        <f t="shared" si="207"/>
        <v/>
      </c>
      <c r="AG920" s="111" t="str">
        <f t="shared" si="208"/>
        <v/>
      </c>
      <c r="AH920" s="112" t="str">
        <f t="shared" si="200"/>
        <v/>
      </c>
      <c r="AI920" s="113" t="str">
        <f t="shared" si="201"/>
        <v/>
      </c>
      <c r="AJ920" s="113" t="str">
        <f t="shared" si="202"/>
        <v/>
      </c>
      <c r="AK920" s="113" t="str">
        <f t="shared" si="209"/>
        <v/>
      </c>
      <c r="AL920" s="113" t="str">
        <f t="shared" si="210"/>
        <v/>
      </c>
    </row>
    <row r="921" spans="2:38" ht="15.75" thickBot="1" x14ac:dyDescent="0.3">
      <c r="B921" s="72" t="str">
        <f t="shared" si="203"/>
        <v/>
      </c>
      <c r="C921" s="72" t="str">
        <f t="shared" si="204"/>
        <v/>
      </c>
      <c r="D921" s="72" t="str">
        <f>IFERROR(IF(J920&lt;=0,"",IF(C921="Yes","",B921-COUNTIF($C$22:C921,"Yes"))),"")</f>
        <v/>
      </c>
      <c r="E921" s="73" t="str">
        <f t="shared" si="197"/>
        <v/>
      </c>
      <c r="F921" s="76" t="str">
        <f t="shared" si="205"/>
        <v/>
      </c>
      <c r="G921" s="76" t="str">
        <f t="shared" si="198"/>
        <v/>
      </c>
      <c r="H921" s="76" t="str">
        <f t="shared" si="206"/>
        <v/>
      </c>
      <c r="I921" s="76" t="str">
        <f t="shared" si="199"/>
        <v/>
      </c>
      <c r="J921" s="76" t="str">
        <f t="shared" si="207"/>
        <v/>
      </c>
      <c r="AG921" s="111" t="str">
        <f t="shared" si="208"/>
        <v/>
      </c>
      <c r="AH921" s="112" t="str">
        <f t="shared" si="200"/>
        <v/>
      </c>
      <c r="AI921" s="113" t="str">
        <f t="shared" si="201"/>
        <v/>
      </c>
      <c r="AJ921" s="113" t="str">
        <f t="shared" si="202"/>
        <v/>
      </c>
      <c r="AK921" s="113" t="str">
        <f t="shared" si="209"/>
        <v/>
      </c>
      <c r="AL921" s="113" t="str">
        <f t="shared" si="210"/>
        <v/>
      </c>
    </row>
    <row r="922" spans="2:38" ht="15.75" thickBot="1" x14ac:dyDescent="0.3">
      <c r="B922" s="72" t="str">
        <f t="shared" si="203"/>
        <v/>
      </c>
      <c r="C922" s="72" t="str">
        <f t="shared" si="204"/>
        <v/>
      </c>
      <c r="D922" s="72" t="str">
        <f>IFERROR(IF(J921&lt;=0,"",IF(C922="Yes","",B922-COUNTIF($C$22:C922,"Yes"))),"")</f>
        <v/>
      </c>
      <c r="E922" s="73" t="str">
        <f t="shared" si="197"/>
        <v/>
      </c>
      <c r="F922" s="76" t="str">
        <f t="shared" si="205"/>
        <v/>
      </c>
      <c r="G922" s="76" t="str">
        <f t="shared" si="198"/>
        <v/>
      </c>
      <c r="H922" s="76" t="str">
        <f t="shared" si="206"/>
        <v/>
      </c>
      <c r="I922" s="76" t="str">
        <f t="shared" si="199"/>
        <v/>
      </c>
      <c r="J922" s="76" t="str">
        <f t="shared" si="207"/>
        <v/>
      </c>
      <c r="AG922" s="111" t="str">
        <f t="shared" si="208"/>
        <v/>
      </c>
      <c r="AH922" s="112" t="str">
        <f t="shared" si="200"/>
        <v/>
      </c>
      <c r="AI922" s="113" t="str">
        <f t="shared" si="201"/>
        <v/>
      </c>
      <c r="AJ922" s="113" t="str">
        <f t="shared" si="202"/>
        <v/>
      </c>
      <c r="AK922" s="113" t="str">
        <f t="shared" si="209"/>
        <v/>
      </c>
      <c r="AL922" s="113" t="str">
        <f t="shared" si="210"/>
        <v/>
      </c>
    </row>
    <row r="923" spans="2:38" ht="15.75" thickBot="1" x14ac:dyDescent="0.3">
      <c r="B923" s="72" t="str">
        <f t="shared" si="203"/>
        <v/>
      </c>
      <c r="C923" s="72" t="str">
        <f t="shared" si="204"/>
        <v/>
      </c>
      <c r="D923" s="72" t="str">
        <f>IFERROR(IF(J922&lt;=0,"",IF(C923="Yes","",B923-COUNTIF($C$22:C923,"Yes"))),"")</f>
        <v/>
      </c>
      <c r="E923" s="73" t="str">
        <f t="shared" si="197"/>
        <v/>
      </c>
      <c r="F923" s="76" t="str">
        <f t="shared" si="205"/>
        <v/>
      </c>
      <c r="G923" s="76" t="str">
        <f t="shared" si="198"/>
        <v/>
      </c>
      <c r="H923" s="76" t="str">
        <f t="shared" si="206"/>
        <v/>
      </c>
      <c r="I923" s="76" t="str">
        <f t="shared" si="199"/>
        <v/>
      </c>
      <c r="J923" s="76" t="str">
        <f t="shared" si="207"/>
        <v/>
      </c>
      <c r="AG923" s="111" t="str">
        <f t="shared" si="208"/>
        <v/>
      </c>
      <c r="AH923" s="112" t="str">
        <f t="shared" si="200"/>
        <v/>
      </c>
      <c r="AI923" s="113" t="str">
        <f t="shared" si="201"/>
        <v/>
      </c>
      <c r="AJ923" s="113" t="str">
        <f t="shared" si="202"/>
        <v/>
      </c>
      <c r="AK923" s="113" t="str">
        <f t="shared" si="209"/>
        <v/>
      </c>
      <c r="AL923" s="113" t="str">
        <f t="shared" si="210"/>
        <v/>
      </c>
    </row>
    <row r="924" spans="2:38" ht="15.75" thickBot="1" x14ac:dyDescent="0.3">
      <c r="B924" s="72" t="str">
        <f t="shared" si="203"/>
        <v/>
      </c>
      <c r="C924" s="72" t="str">
        <f t="shared" si="204"/>
        <v/>
      </c>
      <c r="D924" s="72" t="str">
        <f>IFERROR(IF(J923&lt;=0,"",IF(C924="Yes","",B924-COUNTIF($C$22:C924,"Yes"))),"")</f>
        <v/>
      </c>
      <c r="E924" s="73" t="str">
        <f t="shared" si="197"/>
        <v/>
      </c>
      <c r="F924" s="76" t="str">
        <f t="shared" si="205"/>
        <v/>
      </c>
      <c r="G924" s="76" t="str">
        <f t="shared" si="198"/>
        <v/>
      </c>
      <c r="H924" s="76" t="str">
        <f t="shared" si="206"/>
        <v/>
      </c>
      <c r="I924" s="76" t="str">
        <f t="shared" si="199"/>
        <v/>
      </c>
      <c r="J924" s="76" t="str">
        <f t="shared" si="207"/>
        <v/>
      </c>
      <c r="AG924" s="111" t="str">
        <f t="shared" si="208"/>
        <v/>
      </c>
      <c r="AH924" s="112" t="str">
        <f t="shared" si="200"/>
        <v/>
      </c>
      <c r="AI924" s="113" t="str">
        <f t="shared" si="201"/>
        <v/>
      </c>
      <c r="AJ924" s="113" t="str">
        <f t="shared" si="202"/>
        <v/>
      </c>
      <c r="AK924" s="113" t="str">
        <f t="shared" si="209"/>
        <v/>
      </c>
      <c r="AL924" s="113" t="str">
        <f t="shared" si="210"/>
        <v/>
      </c>
    </row>
    <row r="925" spans="2:38" ht="15.75" thickBot="1" x14ac:dyDescent="0.3">
      <c r="B925" s="72" t="str">
        <f t="shared" si="203"/>
        <v/>
      </c>
      <c r="C925" s="72" t="str">
        <f t="shared" si="204"/>
        <v/>
      </c>
      <c r="D925" s="72" t="str">
        <f>IFERROR(IF(J924&lt;=0,"",IF(C925="Yes","",B925-COUNTIF($C$22:C925,"Yes"))),"")</f>
        <v/>
      </c>
      <c r="E925" s="73" t="str">
        <f t="shared" si="197"/>
        <v/>
      </c>
      <c r="F925" s="76" t="str">
        <f t="shared" si="205"/>
        <v/>
      </c>
      <c r="G925" s="76" t="str">
        <f t="shared" si="198"/>
        <v/>
      </c>
      <c r="H925" s="76" t="str">
        <f t="shared" si="206"/>
        <v/>
      </c>
      <c r="I925" s="76" t="str">
        <f t="shared" si="199"/>
        <v/>
      </c>
      <c r="J925" s="76" t="str">
        <f t="shared" si="207"/>
        <v/>
      </c>
      <c r="AG925" s="111" t="str">
        <f t="shared" si="208"/>
        <v/>
      </c>
      <c r="AH925" s="112" t="str">
        <f t="shared" si="200"/>
        <v/>
      </c>
      <c r="AI925" s="113" t="str">
        <f t="shared" si="201"/>
        <v/>
      </c>
      <c r="AJ925" s="113" t="str">
        <f t="shared" si="202"/>
        <v/>
      </c>
      <c r="AK925" s="113" t="str">
        <f t="shared" si="209"/>
        <v/>
      </c>
      <c r="AL925" s="113" t="str">
        <f t="shared" si="210"/>
        <v/>
      </c>
    </row>
    <row r="926" spans="2:38" ht="15.75" thickBot="1" x14ac:dyDescent="0.3">
      <c r="B926" s="72" t="str">
        <f t="shared" si="203"/>
        <v/>
      </c>
      <c r="C926" s="72" t="str">
        <f t="shared" si="204"/>
        <v/>
      </c>
      <c r="D926" s="72" t="str">
        <f>IFERROR(IF(J925&lt;=0,"",IF(C926="Yes","",B926-COUNTIF($C$22:C926,"Yes"))),"")</f>
        <v/>
      </c>
      <c r="E926" s="73" t="str">
        <f t="shared" si="197"/>
        <v/>
      </c>
      <c r="F926" s="76" t="str">
        <f t="shared" si="205"/>
        <v/>
      </c>
      <c r="G926" s="76" t="str">
        <f t="shared" si="198"/>
        <v/>
      </c>
      <c r="H926" s="76" t="str">
        <f t="shared" si="206"/>
        <v/>
      </c>
      <c r="I926" s="76" t="str">
        <f t="shared" si="199"/>
        <v/>
      </c>
      <c r="J926" s="76" t="str">
        <f t="shared" si="207"/>
        <v/>
      </c>
      <c r="AG926" s="111" t="str">
        <f t="shared" si="208"/>
        <v/>
      </c>
      <c r="AH926" s="112" t="str">
        <f t="shared" si="200"/>
        <v/>
      </c>
      <c r="AI926" s="113" t="str">
        <f t="shared" si="201"/>
        <v/>
      </c>
      <c r="AJ926" s="113" t="str">
        <f t="shared" si="202"/>
        <v/>
      </c>
      <c r="AK926" s="113" t="str">
        <f t="shared" si="209"/>
        <v/>
      </c>
      <c r="AL926" s="113" t="str">
        <f t="shared" si="210"/>
        <v/>
      </c>
    </row>
    <row r="927" spans="2:38" ht="15.75" thickBot="1" x14ac:dyDescent="0.3">
      <c r="B927" s="72" t="str">
        <f t="shared" si="203"/>
        <v/>
      </c>
      <c r="C927" s="72" t="str">
        <f t="shared" si="204"/>
        <v/>
      </c>
      <c r="D927" s="72" t="str">
        <f>IFERROR(IF(J926&lt;=0,"",IF(C927="Yes","",B927-COUNTIF($C$22:C927,"Yes"))),"")</f>
        <v/>
      </c>
      <c r="E927" s="73" t="str">
        <f t="shared" si="197"/>
        <v/>
      </c>
      <c r="F927" s="76" t="str">
        <f t="shared" si="205"/>
        <v/>
      </c>
      <c r="G927" s="76" t="str">
        <f t="shared" si="198"/>
        <v/>
      </c>
      <c r="H927" s="76" t="str">
        <f t="shared" si="206"/>
        <v/>
      </c>
      <c r="I927" s="76" t="str">
        <f t="shared" si="199"/>
        <v/>
      </c>
      <c r="J927" s="76" t="str">
        <f t="shared" si="207"/>
        <v/>
      </c>
      <c r="AG927" s="111" t="str">
        <f t="shared" si="208"/>
        <v/>
      </c>
      <c r="AH927" s="112" t="str">
        <f t="shared" si="200"/>
        <v/>
      </c>
      <c r="AI927" s="113" t="str">
        <f t="shared" si="201"/>
        <v/>
      </c>
      <c r="AJ927" s="113" t="str">
        <f t="shared" si="202"/>
        <v/>
      </c>
      <c r="AK927" s="113" t="str">
        <f t="shared" si="209"/>
        <v/>
      </c>
      <c r="AL927" s="113" t="str">
        <f t="shared" si="210"/>
        <v/>
      </c>
    </row>
    <row r="928" spans="2:38" ht="15.75" thickBot="1" x14ac:dyDescent="0.3">
      <c r="B928" s="72" t="str">
        <f t="shared" si="203"/>
        <v/>
      </c>
      <c r="C928" s="72" t="str">
        <f t="shared" si="204"/>
        <v/>
      </c>
      <c r="D928" s="72" t="str">
        <f>IFERROR(IF(J927&lt;=0,"",IF(C928="Yes","",B928-COUNTIF($C$22:C928,"Yes"))),"")</f>
        <v/>
      </c>
      <c r="E928" s="73" t="str">
        <f t="shared" si="197"/>
        <v/>
      </c>
      <c r="F928" s="76" t="str">
        <f t="shared" si="205"/>
        <v/>
      </c>
      <c r="G928" s="76" t="str">
        <f t="shared" si="198"/>
        <v/>
      </c>
      <c r="H928" s="76" t="str">
        <f t="shared" si="206"/>
        <v/>
      </c>
      <c r="I928" s="76" t="str">
        <f t="shared" si="199"/>
        <v/>
      </c>
      <c r="J928" s="76" t="str">
        <f t="shared" si="207"/>
        <v/>
      </c>
      <c r="AG928" s="111" t="str">
        <f t="shared" si="208"/>
        <v/>
      </c>
      <c r="AH928" s="112" t="str">
        <f t="shared" si="200"/>
        <v/>
      </c>
      <c r="AI928" s="113" t="str">
        <f t="shared" si="201"/>
        <v/>
      </c>
      <c r="AJ928" s="113" t="str">
        <f t="shared" si="202"/>
        <v/>
      </c>
      <c r="AK928" s="113" t="str">
        <f t="shared" si="209"/>
        <v/>
      </c>
      <c r="AL928" s="113" t="str">
        <f t="shared" si="210"/>
        <v/>
      </c>
    </row>
    <row r="929" spans="2:38" ht="15.75" thickBot="1" x14ac:dyDescent="0.3">
      <c r="B929" s="72" t="str">
        <f t="shared" si="203"/>
        <v/>
      </c>
      <c r="C929" s="72" t="str">
        <f t="shared" si="204"/>
        <v/>
      </c>
      <c r="D929" s="72" t="str">
        <f>IFERROR(IF(J928&lt;=0,"",IF(C929="Yes","",B929-COUNTIF($C$22:C929,"Yes"))),"")</f>
        <v/>
      </c>
      <c r="E929" s="73" t="str">
        <f t="shared" si="197"/>
        <v/>
      </c>
      <c r="F929" s="76" t="str">
        <f t="shared" si="205"/>
        <v/>
      </c>
      <c r="G929" s="76" t="str">
        <f t="shared" si="198"/>
        <v/>
      </c>
      <c r="H929" s="76" t="str">
        <f t="shared" si="206"/>
        <v/>
      </c>
      <c r="I929" s="76" t="str">
        <f t="shared" si="199"/>
        <v/>
      </c>
      <c r="J929" s="76" t="str">
        <f t="shared" si="207"/>
        <v/>
      </c>
      <c r="AG929" s="111" t="str">
        <f t="shared" si="208"/>
        <v/>
      </c>
      <c r="AH929" s="112" t="str">
        <f t="shared" si="200"/>
        <v/>
      </c>
      <c r="AI929" s="113" t="str">
        <f t="shared" si="201"/>
        <v/>
      </c>
      <c r="AJ929" s="113" t="str">
        <f t="shared" si="202"/>
        <v/>
      </c>
      <c r="AK929" s="113" t="str">
        <f t="shared" si="209"/>
        <v/>
      </c>
      <c r="AL929" s="113" t="str">
        <f t="shared" si="210"/>
        <v/>
      </c>
    </row>
    <row r="930" spans="2:38" ht="15.75" thickBot="1" x14ac:dyDescent="0.3">
      <c r="B930" s="72" t="str">
        <f t="shared" si="203"/>
        <v/>
      </c>
      <c r="C930" s="72" t="str">
        <f t="shared" si="204"/>
        <v/>
      </c>
      <c r="D930" s="72" t="str">
        <f>IFERROR(IF(J929&lt;=0,"",IF(C930="Yes","",B930-COUNTIF($C$22:C930,"Yes"))),"")</f>
        <v/>
      </c>
      <c r="E930" s="73" t="str">
        <f t="shared" si="197"/>
        <v/>
      </c>
      <c r="F930" s="76" t="str">
        <f t="shared" si="205"/>
        <v/>
      </c>
      <c r="G930" s="76" t="str">
        <f t="shared" si="198"/>
        <v/>
      </c>
      <c r="H930" s="76" t="str">
        <f t="shared" si="206"/>
        <v/>
      </c>
      <c r="I930" s="76" t="str">
        <f t="shared" si="199"/>
        <v/>
      </c>
      <c r="J930" s="76" t="str">
        <f t="shared" si="207"/>
        <v/>
      </c>
      <c r="AG930" s="111" t="str">
        <f t="shared" si="208"/>
        <v/>
      </c>
      <c r="AH930" s="112" t="str">
        <f t="shared" si="200"/>
        <v/>
      </c>
      <c r="AI930" s="113" t="str">
        <f t="shared" si="201"/>
        <v/>
      </c>
      <c r="AJ930" s="113" t="str">
        <f t="shared" si="202"/>
        <v/>
      </c>
      <c r="AK930" s="113" t="str">
        <f t="shared" si="209"/>
        <v/>
      </c>
      <c r="AL930" s="113" t="str">
        <f t="shared" si="210"/>
        <v/>
      </c>
    </row>
    <row r="931" spans="2:38" ht="15.75" thickBot="1" x14ac:dyDescent="0.3">
      <c r="B931" s="72" t="str">
        <f t="shared" si="203"/>
        <v/>
      </c>
      <c r="C931" s="72" t="str">
        <f t="shared" si="204"/>
        <v/>
      </c>
      <c r="D931" s="72" t="str">
        <f>IFERROR(IF(J930&lt;=0,"",IF(C931="Yes","",B931-COUNTIF($C$22:C931,"Yes"))),"")</f>
        <v/>
      </c>
      <c r="E931" s="73" t="str">
        <f t="shared" si="197"/>
        <v/>
      </c>
      <c r="F931" s="76" t="str">
        <f t="shared" si="205"/>
        <v/>
      </c>
      <c r="G931" s="76" t="str">
        <f t="shared" si="198"/>
        <v/>
      </c>
      <c r="H931" s="76" t="str">
        <f t="shared" si="206"/>
        <v/>
      </c>
      <c r="I931" s="76" t="str">
        <f t="shared" si="199"/>
        <v/>
      </c>
      <c r="J931" s="76" t="str">
        <f t="shared" si="207"/>
        <v/>
      </c>
      <c r="AG931" s="111" t="str">
        <f t="shared" si="208"/>
        <v/>
      </c>
      <c r="AH931" s="112" t="str">
        <f t="shared" si="200"/>
        <v/>
      </c>
      <c r="AI931" s="113" t="str">
        <f t="shared" si="201"/>
        <v/>
      </c>
      <c r="AJ931" s="113" t="str">
        <f t="shared" si="202"/>
        <v/>
      </c>
      <c r="AK931" s="113" t="str">
        <f t="shared" si="209"/>
        <v/>
      </c>
      <c r="AL931" s="113" t="str">
        <f t="shared" si="210"/>
        <v/>
      </c>
    </row>
    <row r="932" spans="2:38" ht="15.75" thickBot="1" x14ac:dyDescent="0.3">
      <c r="B932" s="72" t="str">
        <f t="shared" si="203"/>
        <v/>
      </c>
      <c r="C932" s="72" t="str">
        <f t="shared" si="204"/>
        <v/>
      </c>
      <c r="D932" s="72" t="str">
        <f>IFERROR(IF(J931&lt;=0,"",IF(C932="Yes","",B932-COUNTIF($C$22:C932,"Yes"))),"")</f>
        <v/>
      </c>
      <c r="E932" s="73" t="str">
        <f t="shared" si="197"/>
        <v/>
      </c>
      <c r="F932" s="76" t="str">
        <f t="shared" si="205"/>
        <v/>
      </c>
      <c r="G932" s="76" t="str">
        <f t="shared" si="198"/>
        <v/>
      </c>
      <c r="H932" s="76" t="str">
        <f t="shared" si="206"/>
        <v/>
      </c>
      <c r="I932" s="76" t="str">
        <f t="shared" si="199"/>
        <v/>
      </c>
      <c r="J932" s="76" t="str">
        <f t="shared" si="207"/>
        <v/>
      </c>
      <c r="AG932" s="111" t="str">
        <f t="shared" si="208"/>
        <v/>
      </c>
      <c r="AH932" s="112" t="str">
        <f t="shared" si="200"/>
        <v/>
      </c>
      <c r="AI932" s="113" t="str">
        <f t="shared" si="201"/>
        <v/>
      </c>
      <c r="AJ932" s="113" t="str">
        <f t="shared" si="202"/>
        <v/>
      </c>
      <c r="AK932" s="113" t="str">
        <f t="shared" si="209"/>
        <v/>
      </c>
      <c r="AL932" s="113" t="str">
        <f t="shared" si="210"/>
        <v/>
      </c>
    </row>
    <row r="933" spans="2:38" ht="15.75" thickBot="1" x14ac:dyDescent="0.3">
      <c r="B933" s="72" t="str">
        <f t="shared" si="203"/>
        <v/>
      </c>
      <c r="C933" s="72" t="str">
        <f t="shared" si="204"/>
        <v/>
      </c>
      <c r="D933" s="72" t="str">
        <f>IFERROR(IF(J932&lt;=0,"",IF(C933="Yes","",B933-COUNTIF($C$22:C933,"Yes"))),"")</f>
        <v/>
      </c>
      <c r="E933" s="73" t="str">
        <f t="shared" si="197"/>
        <v/>
      </c>
      <c r="F933" s="76" t="str">
        <f t="shared" si="205"/>
        <v/>
      </c>
      <c r="G933" s="76" t="str">
        <f t="shared" si="198"/>
        <v/>
      </c>
      <c r="H933" s="76" t="str">
        <f t="shared" si="206"/>
        <v/>
      </c>
      <c r="I933" s="76" t="str">
        <f t="shared" si="199"/>
        <v/>
      </c>
      <c r="J933" s="76" t="str">
        <f t="shared" si="207"/>
        <v/>
      </c>
      <c r="AG933" s="111" t="str">
        <f t="shared" si="208"/>
        <v/>
      </c>
      <c r="AH933" s="112" t="str">
        <f t="shared" si="200"/>
        <v/>
      </c>
      <c r="AI933" s="113" t="str">
        <f t="shared" si="201"/>
        <v/>
      </c>
      <c r="AJ933" s="113" t="str">
        <f t="shared" si="202"/>
        <v/>
      </c>
      <c r="AK933" s="113" t="str">
        <f t="shared" si="209"/>
        <v/>
      </c>
      <c r="AL933" s="113" t="str">
        <f t="shared" si="210"/>
        <v/>
      </c>
    </row>
    <row r="934" spans="2:38" ht="15.75" thickBot="1" x14ac:dyDescent="0.3">
      <c r="B934" s="72" t="str">
        <f t="shared" si="203"/>
        <v/>
      </c>
      <c r="C934" s="72" t="str">
        <f t="shared" si="204"/>
        <v/>
      </c>
      <c r="D934" s="72" t="str">
        <f>IFERROR(IF(J933&lt;=0,"",IF(C934="Yes","",B934-COUNTIF($C$22:C934,"Yes"))),"")</f>
        <v/>
      </c>
      <c r="E934" s="73" t="str">
        <f t="shared" si="197"/>
        <v/>
      </c>
      <c r="F934" s="76" t="str">
        <f t="shared" si="205"/>
        <v/>
      </c>
      <c r="G934" s="76" t="str">
        <f t="shared" si="198"/>
        <v/>
      </c>
      <c r="H934" s="76" t="str">
        <f t="shared" si="206"/>
        <v/>
      </c>
      <c r="I934" s="76" t="str">
        <f t="shared" si="199"/>
        <v/>
      </c>
      <c r="J934" s="76" t="str">
        <f t="shared" si="207"/>
        <v/>
      </c>
      <c r="AG934" s="111" t="str">
        <f t="shared" si="208"/>
        <v/>
      </c>
      <c r="AH934" s="112" t="str">
        <f t="shared" si="200"/>
        <v/>
      </c>
      <c r="AI934" s="113" t="str">
        <f t="shared" si="201"/>
        <v/>
      </c>
      <c r="AJ934" s="113" t="str">
        <f t="shared" si="202"/>
        <v/>
      </c>
      <c r="AK934" s="113" t="str">
        <f t="shared" si="209"/>
        <v/>
      </c>
      <c r="AL934" s="113" t="str">
        <f t="shared" si="210"/>
        <v/>
      </c>
    </row>
    <row r="935" spans="2:38" ht="15.75" thickBot="1" x14ac:dyDescent="0.3">
      <c r="B935" s="72" t="str">
        <f t="shared" si="203"/>
        <v/>
      </c>
      <c r="C935" s="72" t="str">
        <f t="shared" si="204"/>
        <v/>
      </c>
      <c r="D935" s="72" t="str">
        <f>IFERROR(IF(J934&lt;=0,"",IF(C935="Yes","",B935-COUNTIF($C$22:C935,"Yes"))),"")</f>
        <v/>
      </c>
      <c r="E935" s="73" t="str">
        <f t="shared" si="197"/>
        <v/>
      </c>
      <c r="F935" s="76" t="str">
        <f t="shared" si="205"/>
        <v/>
      </c>
      <c r="G935" s="76" t="str">
        <f t="shared" si="198"/>
        <v/>
      </c>
      <c r="H935" s="76" t="str">
        <f t="shared" si="206"/>
        <v/>
      </c>
      <c r="I935" s="76" t="str">
        <f t="shared" si="199"/>
        <v/>
      </c>
      <c r="J935" s="76" t="str">
        <f t="shared" si="207"/>
        <v/>
      </c>
      <c r="AG935" s="111" t="str">
        <f t="shared" si="208"/>
        <v/>
      </c>
      <c r="AH935" s="112" t="str">
        <f t="shared" si="200"/>
        <v/>
      </c>
      <c r="AI935" s="113" t="str">
        <f t="shared" si="201"/>
        <v/>
      </c>
      <c r="AJ935" s="113" t="str">
        <f t="shared" si="202"/>
        <v/>
      </c>
      <c r="AK935" s="113" t="str">
        <f t="shared" si="209"/>
        <v/>
      </c>
      <c r="AL935" s="113" t="str">
        <f t="shared" si="210"/>
        <v/>
      </c>
    </row>
    <row r="936" spans="2:38" ht="15.75" thickBot="1" x14ac:dyDescent="0.3">
      <c r="B936" s="72" t="str">
        <f t="shared" si="203"/>
        <v/>
      </c>
      <c r="C936" s="72" t="str">
        <f t="shared" si="204"/>
        <v/>
      </c>
      <c r="D936" s="72" t="str">
        <f>IFERROR(IF(J935&lt;=0,"",IF(C936="Yes","",B936-COUNTIF($C$22:C936,"Yes"))),"")</f>
        <v/>
      </c>
      <c r="E936" s="73" t="str">
        <f t="shared" si="197"/>
        <v/>
      </c>
      <c r="F936" s="76" t="str">
        <f t="shared" si="205"/>
        <v/>
      </c>
      <c r="G936" s="76" t="str">
        <f t="shared" si="198"/>
        <v/>
      </c>
      <c r="H936" s="76" t="str">
        <f t="shared" si="206"/>
        <v/>
      </c>
      <c r="I936" s="76" t="str">
        <f t="shared" si="199"/>
        <v/>
      </c>
      <c r="J936" s="76" t="str">
        <f t="shared" si="207"/>
        <v/>
      </c>
      <c r="AG936" s="111" t="str">
        <f t="shared" si="208"/>
        <v/>
      </c>
      <c r="AH936" s="112" t="str">
        <f t="shared" si="200"/>
        <v/>
      </c>
      <c r="AI936" s="113" t="str">
        <f t="shared" si="201"/>
        <v/>
      </c>
      <c r="AJ936" s="113" t="str">
        <f t="shared" si="202"/>
        <v/>
      </c>
      <c r="AK936" s="113" t="str">
        <f t="shared" si="209"/>
        <v/>
      </c>
      <c r="AL936" s="113" t="str">
        <f t="shared" si="210"/>
        <v/>
      </c>
    </row>
    <row r="937" spans="2:38" ht="15.75" thickBot="1" x14ac:dyDescent="0.3">
      <c r="B937" s="72" t="str">
        <f t="shared" si="203"/>
        <v/>
      </c>
      <c r="C937" s="72" t="str">
        <f t="shared" si="204"/>
        <v/>
      </c>
      <c r="D937" s="72" t="str">
        <f>IFERROR(IF(J936&lt;=0,"",IF(C937="Yes","",B937-COUNTIF($C$22:C937,"Yes"))),"")</f>
        <v/>
      </c>
      <c r="E937" s="73" t="str">
        <f t="shared" si="197"/>
        <v/>
      </c>
      <c r="F937" s="76" t="str">
        <f t="shared" si="205"/>
        <v/>
      </c>
      <c r="G937" s="76" t="str">
        <f t="shared" si="198"/>
        <v/>
      </c>
      <c r="H937" s="76" t="str">
        <f t="shared" si="206"/>
        <v/>
      </c>
      <c r="I937" s="76" t="str">
        <f t="shared" si="199"/>
        <v/>
      </c>
      <c r="J937" s="76" t="str">
        <f t="shared" si="207"/>
        <v/>
      </c>
      <c r="AG937" s="111" t="str">
        <f t="shared" si="208"/>
        <v/>
      </c>
      <c r="AH937" s="112" t="str">
        <f t="shared" si="200"/>
        <v/>
      </c>
      <c r="AI937" s="113" t="str">
        <f t="shared" si="201"/>
        <v/>
      </c>
      <c r="AJ937" s="113" t="str">
        <f t="shared" si="202"/>
        <v/>
      </c>
      <c r="AK937" s="113" t="str">
        <f t="shared" si="209"/>
        <v/>
      </c>
      <c r="AL937" s="113" t="str">
        <f t="shared" si="210"/>
        <v/>
      </c>
    </row>
    <row r="938" spans="2:38" ht="15.75" thickBot="1" x14ac:dyDescent="0.3">
      <c r="B938" s="72" t="str">
        <f t="shared" si="203"/>
        <v/>
      </c>
      <c r="C938" s="72" t="str">
        <f t="shared" si="204"/>
        <v/>
      </c>
      <c r="D938" s="72" t="str">
        <f>IFERROR(IF(J937&lt;=0,"",IF(C938="Yes","",B938-COUNTIF($C$22:C938,"Yes"))),"")</f>
        <v/>
      </c>
      <c r="E938" s="73" t="str">
        <f t="shared" si="197"/>
        <v/>
      </c>
      <c r="F938" s="76" t="str">
        <f t="shared" si="205"/>
        <v/>
      </c>
      <c r="G938" s="76" t="str">
        <f t="shared" si="198"/>
        <v/>
      </c>
      <c r="H938" s="76" t="str">
        <f t="shared" si="206"/>
        <v/>
      </c>
      <c r="I938" s="76" t="str">
        <f t="shared" si="199"/>
        <v/>
      </c>
      <c r="J938" s="76" t="str">
        <f t="shared" si="207"/>
        <v/>
      </c>
      <c r="AG938" s="111" t="str">
        <f t="shared" si="208"/>
        <v/>
      </c>
      <c r="AH938" s="112" t="str">
        <f t="shared" si="200"/>
        <v/>
      </c>
      <c r="AI938" s="113" t="str">
        <f t="shared" si="201"/>
        <v/>
      </c>
      <c r="AJ938" s="113" t="str">
        <f t="shared" si="202"/>
        <v/>
      </c>
      <c r="AK938" s="113" t="str">
        <f t="shared" si="209"/>
        <v/>
      </c>
      <c r="AL938" s="113" t="str">
        <f t="shared" si="210"/>
        <v/>
      </c>
    </row>
    <row r="939" spans="2:38" ht="15.75" thickBot="1" x14ac:dyDescent="0.3">
      <c r="B939" s="72" t="str">
        <f t="shared" si="203"/>
        <v/>
      </c>
      <c r="C939" s="72" t="str">
        <f t="shared" si="204"/>
        <v/>
      </c>
      <c r="D939" s="72" t="str">
        <f>IFERROR(IF(J938&lt;=0,"",IF(C939="Yes","",B939-COUNTIF($C$22:C939,"Yes"))),"")</f>
        <v/>
      </c>
      <c r="E939" s="73" t="str">
        <f t="shared" si="197"/>
        <v/>
      </c>
      <c r="F939" s="76" t="str">
        <f t="shared" si="205"/>
        <v/>
      </c>
      <c r="G939" s="76" t="str">
        <f t="shared" si="198"/>
        <v/>
      </c>
      <c r="H939" s="76" t="str">
        <f t="shared" si="206"/>
        <v/>
      </c>
      <c r="I939" s="76" t="str">
        <f t="shared" si="199"/>
        <v/>
      </c>
      <c r="J939" s="76" t="str">
        <f t="shared" si="207"/>
        <v/>
      </c>
      <c r="AG939" s="111" t="str">
        <f t="shared" si="208"/>
        <v/>
      </c>
      <c r="AH939" s="112" t="str">
        <f t="shared" si="200"/>
        <v/>
      </c>
      <c r="AI939" s="113" t="str">
        <f t="shared" si="201"/>
        <v/>
      </c>
      <c r="AJ939" s="113" t="str">
        <f t="shared" si="202"/>
        <v/>
      </c>
      <c r="AK939" s="113" t="str">
        <f t="shared" si="209"/>
        <v/>
      </c>
      <c r="AL939" s="113" t="str">
        <f t="shared" si="210"/>
        <v/>
      </c>
    </row>
    <row r="940" spans="2:38" ht="15.75" thickBot="1" x14ac:dyDescent="0.3">
      <c r="B940" s="72" t="str">
        <f t="shared" si="203"/>
        <v/>
      </c>
      <c r="C940" s="72" t="str">
        <f t="shared" si="204"/>
        <v/>
      </c>
      <c r="D940" s="72" t="str">
        <f>IFERROR(IF(J939&lt;=0,"",IF(C940="Yes","",B940-COUNTIF($C$22:C940,"Yes"))),"")</f>
        <v/>
      </c>
      <c r="E940" s="73" t="str">
        <f t="shared" si="197"/>
        <v/>
      </c>
      <c r="F940" s="76" t="str">
        <f t="shared" si="205"/>
        <v/>
      </c>
      <c r="G940" s="76" t="str">
        <f t="shared" si="198"/>
        <v/>
      </c>
      <c r="H940" s="76" t="str">
        <f t="shared" si="206"/>
        <v/>
      </c>
      <c r="I940" s="76" t="str">
        <f t="shared" si="199"/>
        <v/>
      </c>
      <c r="J940" s="76" t="str">
        <f t="shared" si="207"/>
        <v/>
      </c>
      <c r="AG940" s="111" t="str">
        <f t="shared" si="208"/>
        <v/>
      </c>
      <c r="AH940" s="112" t="str">
        <f t="shared" si="200"/>
        <v/>
      </c>
      <c r="AI940" s="113" t="str">
        <f t="shared" si="201"/>
        <v/>
      </c>
      <c r="AJ940" s="113" t="str">
        <f t="shared" si="202"/>
        <v/>
      </c>
      <c r="AK940" s="113" t="str">
        <f t="shared" si="209"/>
        <v/>
      </c>
      <c r="AL940" s="113" t="str">
        <f t="shared" si="210"/>
        <v/>
      </c>
    </row>
    <row r="941" spans="2:38" ht="15.75" thickBot="1" x14ac:dyDescent="0.3">
      <c r="B941" s="72" t="str">
        <f t="shared" si="203"/>
        <v/>
      </c>
      <c r="C941" s="72" t="str">
        <f t="shared" si="204"/>
        <v/>
      </c>
      <c r="D941" s="72" t="str">
        <f>IFERROR(IF(J940&lt;=0,"",IF(C941="Yes","",B941-COUNTIF($C$22:C941,"Yes"))),"")</f>
        <v/>
      </c>
      <c r="E941" s="73" t="str">
        <f t="shared" si="197"/>
        <v/>
      </c>
      <c r="F941" s="76" t="str">
        <f t="shared" si="205"/>
        <v/>
      </c>
      <c r="G941" s="76" t="str">
        <f t="shared" si="198"/>
        <v/>
      </c>
      <c r="H941" s="76" t="str">
        <f t="shared" si="206"/>
        <v/>
      </c>
      <c r="I941" s="76" t="str">
        <f t="shared" si="199"/>
        <v/>
      </c>
      <c r="J941" s="76" t="str">
        <f t="shared" si="207"/>
        <v/>
      </c>
      <c r="AG941" s="111" t="str">
        <f t="shared" si="208"/>
        <v/>
      </c>
      <c r="AH941" s="112" t="str">
        <f t="shared" si="200"/>
        <v/>
      </c>
      <c r="AI941" s="113" t="str">
        <f t="shared" si="201"/>
        <v/>
      </c>
      <c r="AJ941" s="113" t="str">
        <f t="shared" si="202"/>
        <v/>
      </c>
      <c r="AK941" s="113" t="str">
        <f t="shared" si="209"/>
        <v/>
      </c>
      <c r="AL941" s="113" t="str">
        <f t="shared" si="210"/>
        <v/>
      </c>
    </row>
    <row r="942" spans="2:38" ht="15.75" thickBot="1" x14ac:dyDescent="0.3">
      <c r="B942" s="72" t="str">
        <f t="shared" si="203"/>
        <v/>
      </c>
      <c r="C942" s="72" t="str">
        <f t="shared" si="204"/>
        <v/>
      </c>
      <c r="D942" s="72" t="str">
        <f>IFERROR(IF(J941&lt;=0,"",IF(C942="Yes","",B942-COUNTIF($C$22:C942,"Yes"))),"")</f>
        <v/>
      </c>
      <c r="E942" s="73" t="str">
        <f t="shared" si="197"/>
        <v/>
      </c>
      <c r="F942" s="76" t="str">
        <f t="shared" si="205"/>
        <v/>
      </c>
      <c r="G942" s="76" t="str">
        <f t="shared" si="198"/>
        <v/>
      </c>
      <c r="H942" s="76" t="str">
        <f t="shared" si="206"/>
        <v/>
      </c>
      <c r="I942" s="76" t="str">
        <f t="shared" si="199"/>
        <v/>
      </c>
      <c r="J942" s="76" t="str">
        <f t="shared" si="207"/>
        <v/>
      </c>
      <c r="AG942" s="111" t="str">
        <f t="shared" si="208"/>
        <v/>
      </c>
      <c r="AH942" s="112" t="str">
        <f t="shared" si="200"/>
        <v/>
      </c>
      <c r="AI942" s="113" t="str">
        <f t="shared" si="201"/>
        <v/>
      </c>
      <c r="AJ942" s="113" t="str">
        <f t="shared" si="202"/>
        <v/>
      </c>
      <c r="AK942" s="113" t="str">
        <f t="shared" si="209"/>
        <v/>
      </c>
      <c r="AL942" s="113" t="str">
        <f t="shared" si="210"/>
        <v/>
      </c>
    </row>
    <row r="943" spans="2:38" ht="15.75" thickBot="1" x14ac:dyDescent="0.3">
      <c r="B943" s="72" t="str">
        <f t="shared" si="203"/>
        <v/>
      </c>
      <c r="C943" s="72" t="str">
        <f t="shared" si="204"/>
        <v/>
      </c>
      <c r="D943" s="72" t="str">
        <f>IFERROR(IF(J942&lt;=0,"",IF(C943="Yes","",B943-COUNTIF($C$22:C943,"Yes"))),"")</f>
        <v/>
      </c>
      <c r="E943" s="73" t="str">
        <f t="shared" si="197"/>
        <v/>
      </c>
      <c r="F943" s="76" t="str">
        <f t="shared" si="205"/>
        <v/>
      </c>
      <c r="G943" s="76" t="str">
        <f t="shared" si="198"/>
        <v/>
      </c>
      <c r="H943" s="76" t="str">
        <f t="shared" si="206"/>
        <v/>
      </c>
      <c r="I943" s="76" t="str">
        <f t="shared" si="199"/>
        <v/>
      </c>
      <c r="J943" s="76" t="str">
        <f t="shared" si="207"/>
        <v/>
      </c>
      <c r="AG943" s="111" t="str">
        <f t="shared" si="208"/>
        <v/>
      </c>
      <c r="AH943" s="112" t="str">
        <f t="shared" si="200"/>
        <v/>
      </c>
      <c r="AI943" s="113" t="str">
        <f t="shared" si="201"/>
        <v/>
      </c>
      <c r="AJ943" s="113" t="str">
        <f t="shared" si="202"/>
        <v/>
      </c>
      <c r="AK943" s="113" t="str">
        <f t="shared" si="209"/>
        <v/>
      </c>
      <c r="AL943" s="113" t="str">
        <f t="shared" si="210"/>
        <v/>
      </c>
    </row>
    <row r="944" spans="2:38" ht="15.75" thickBot="1" x14ac:dyDescent="0.3">
      <c r="B944" s="72" t="str">
        <f t="shared" si="203"/>
        <v/>
      </c>
      <c r="C944" s="72" t="str">
        <f t="shared" si="204"/>
        <v/>
      </c>
      <c r="D944" s="72" t="str">
        <f>IFERROR(IF(J943&lt;=0,"",IF(C944="Yes","",B944-COUNTIF($C$22:C944,"Yes"))),"")</f>
        <v/>
      </c>
      <c r="E944" s="73" t="str">
        <f t="shared" si="197"/>
        <v/>
      </c>
      <c r="F944" s="76" t="str">
        <f t="shared" si="205"/>
        <v/>
      </c>
      <c r="G944" s="76" t="str">
        <f t="shared" si="198"/>
        <v/>
      </c>
      <c r="H944" s="76" t="str">
        <f t="shared" si="206"/>
        <v/>
      </c>
      <c r="I944" s="76" t="str">
        <f t="shared" si="199"/>
        <v/>
      </c>
      <c r="J944" s="76" t="str">
        <f t="shared" si="207"/>
        <v/>
      </c>
      <c r="AG944" s="111" t="str">
        <f t="shared" si="208"/>
        <v/>
      </c>
      <c r="AH944" s="112" t="str">
        <f t="shared" si="200"/>
        <v/>
      </c>
      <c r="AI944" s="113" t="str">
        <f t="shared" si="201"/>
        <v/>
      </c>
      <c r="AJ944" s="113" t="str">
        <f t="shared" si="202"/>
        <v/>
      </c>
      <c r="AK944" s="113" t="str">
        <f t="shared" si="209"/>
        <v/>
      </c>
      <c r="AL944" s="113" t="str">
        <f t="shared" si="210"/>
        <v/>
      </c>
    </row>
    <row r="945" spans="2:38" ht="15.75" thickBot="1" x14ac:dyDescent="0.3">
      <c r="B945" s="72" t="str">
        <f t="shared" si="203"/>
        <v/>
      </c>
      <c r="C945" s="72" t="str">
        <f t="shared" si="204"/>
        <v/>
      </c>
      <c r="D945" s="72" t="str">
        <f>IFERROR(IF(J944&lt;=0,"",IF(C945="Yes","",B945-COUNTIF($C$22:C945,"Yes"))),"")</f>
        <v/>
      </c>
      <c r="E945" s="73" t="str">
        <f t="shared" si="197"/>
        <v/>
      </c>
      <c r="F945" s="76" t="str">
        <f t="shared" si="205"/>
        <v/>
      </c>
      <c r="G945" s="76" t="str">
        <f t="shared" si="198"/>
        <v/>
      </c>
      <c r="H945" s="76" t="str">
        <f t="shared" si="206"/>
        <v/>
      </c>
      <c r="I945" s="76" t="str">
        <f t="shared" si="199"/>
        <v/>
      </c>
      <c r="J945" s="76" t="str">
        <f t="shared" si="207"/>
        <v/>
      </c>
      <c r="AG945" s="111" t="str">
        <f t="shared" si="208"/>
        <v/>
      </c>
      <c r="AH945" s="112" t="str">
        <f t="shared" si="200"/>
        <v/>
      </c>
      <c r="AI945" s="113" t="str">
        <f t="shared" si="201"/>
        <v/>
      </c>
      <c r="AJ945" s="113" t="str">
        <f t="shared" si="202"/>
        <v/>
      </c>
      <c r="AK945" s="113" t="str">
        <f t="shared" si="209"/>
        <v/>
      </c>
      <c r="AL945" s="113" t="str">
        <f t="shared" si="210"/>
        <v/>
      </c>
    </row>
    <row r="946" spans="2:38" ht="15.75" thickBot="1" x14ac:dyDescent="0.3">
      <c r="B946" s="72" t="str">
        <f t="shared" si="203"/>
        <v/>
      </c>
      <c r="C946" s="72" t="str">
        <f t="shared" si="204"/>
        <v/>
      </c>
      <c r="D946" s="72" t="str">
        <f>IFERROR(IF(J945&lt;=0,"",IF(C946="Yes","",B946-COUNTIF($C$22:C946,"Yes"))),"")</f>
        <v/>
      </c>
      <c r="E946" s="73" t="str">
        <f t="shared" si="197"/>
        <v/>
      </c>
      <c r="F946" s="76" t="str">
        <f t="shared" si="205"/>
        <v/>
      </c>
      <c r="G946" s="76" t="str">
        <f t="shared" si="198"/>
        <v/>
      </c>
      <c r="H946" s="76" t="str">
        <f t="shared" si="206"/>
        <v/>
      </c>
      <c r="I946" s="76" t="str">
        <f t="shared" si="199"/>
        <v/>
      </c>
      <c r="J946" s="76" t="str">
        <f t="shared" si="207"/>
        <v/>
      </c>
      <c r="AG946" s="111" t="str">
        <f t="shared" si="208"/>
        <v/>
      </c>
      <c r="AH946" s="112" t="str">
        <f t="shared" si="200"/>
        <v/>
      </c>
      <c r="AI946" s="113" t="str">
        <f t="shared" si="201"/>
        <v/>
      </c>
      <c r="AJ946" s="113" t="str">
        <f t="shared" si="202"/>
        <v/>
      </c>
      <c r="AK946" s="113" t="str">
        <f t="shared" si="209"/>
        <v/>
      </c>
      <c r="AL946" s="113" t="str">
        <f t="shared" si="210"/>
        <v/>
      </c>
    </row>
    <row r="947" spans="2:38" ht="15.75" thickBot="1" x14ac:dyDescent="0.3">
      <c r="B947" s="72" t="str">
        <f t="shared" si="203"/>
        <v/>
      </c>
      <c r="C947" s="72" t="str">
        <f t="shared" si="204"/>
        <v/>
      </c>
      <c r="D947" s="72" t="str">
        <f>IFERROR(IF(J946&lt;=0,"",IF(C947="Yes","",B947-COUNTIF($C$22:C947,"Yes"))),"")</f>
        <v/>
      </c>
      <c r="E947" s="73" t="str">
        <f t="shared" si="197"/>
        <v/>
      </c>
      <c r="F947" s="76" t="str">
        <f t="shared" si="205"/>
        <v/>
      </c>
      <c r="G947" s="76" t="str">
        <f t="shared" si="198"/>
        <v/>
      </c>
      <c r="H947" s="76" t="str">
        <f t="shared" si="206"/>
        <v/>
      </c>
      <c r="I947" s="76" t="str">
        <f t="shared" si="199"/>
        <v/>
      </c>
      <c r="J947" s="76" t="str">
        <f t="shared" si="207"/>
        <v/>
      </c>
      <c r="AG947" s="111" t="str">
        <f t="shared" si="208"/>
        <v/>
      </c>
      <c r="AH947" s="112" t="str">
        <f t="shared" si="200"/>
        <v/>
      </c>
      <c r="AI947" s="113" t="str">
        <f t="shared" si="201"/>
        <v/>
      </c>
      <c r="AJ947" s="113" t="str">
        <f t="shared" si="202"/>
        <v/>
      </c>
      <c r="AK947" s="113" t="str">
        <f t="shared" si="209"/>
        <v/>
      </c>
      <c r="AL947" s="113" t="str">
        <f t="shared" si="210"/>
        <v/>
      </c>
    </row>
    <row r="948" spans="2:38" ht="15.75" thickBot="1" x14ac:dyDescent="0.3">
      <c r="B948" s="72" t="str">
        <f t="shared" si="203"/>
        <v/>
      </c>
      <c r="C948" s="72" t="str">
        <f t="shared" si="204"/>
        <v/>
      </c>
      <c r="D948" s="72" t="str">
        <f>IFERROR(IF(J947&lt;=0,"",IF(C948="Yes","",B948-COUNTIF($C$22:C948,"Yes"))),"")</f>
        <v/>
      </c>
      <c r="E948" s="73" t="str">
        <f t="shared" si="197"/>
        <v/>
      </c>
      <c r="F948" s="76" t="str">
        <f t="shared" si="205"/>
        <v/>
      </c>
      <c r="G948" s="76" t="str">
        <f t="shared" si="198"/>
        <v/>
      </c>
      <c r="H948" s="76" t="str">
        <f t="shared" si="206"/>
        <v/>
      </c>
      <c r="I948" s="76" t="str">
        <f t="shared" si="199"/>
        <v/>
      </c>
      <c r="J948" s="76" t="str">
        <f t="shared" si="207"/>
        <v/>
      </c>
      <c r="AG948" s="111" t="str">
        <f t="shared" si="208"/>
        <v/>
      </c>
      <c r="AH948" s="112" t="str">
        <f t="shared" si="200"/>
        <v/>
      </c>
      <c r="AI948" s="113" t="str">
        <f t="shared" si="201"/>
        <v/>
      </c>
      <c r="AJ948" s="113" t="str">
        <f t="shared" si="202"/>
        <v/>
      </c>
      <c r="AK948" s="113" t="str">
        <f t="shared" si="209"/>
        <v/>
      </c>
      <c r="AL948" s="113" t="str">
        <f t="shared" si="210"/>
        <v/>
      </c>
    </row>
    <row r="949" spans="2:38" ht="15.75" thickBot="1" x14ac:dyDescent="0.3">
      <c r="B949" s="72" t="str">
        <f t="shared" si="203"/>
        <v/>
      </c>
      <c r="C949" s="72" t="str">
        <f t="shared" si="204"/>
        <v/>
      </c>
      <c r="D949" s="72" t="str">
        <f>IFERROR(IF(J948&lt;=0,"",IF(C949="Yes","",B949-COUNTIF($C$22:C949,"Yes"))),"")</f>
        <v/>
      </c>
      <c r="E949" s="73" t="str">
        <f t="shared" si="197"/>
        <v/>
      </c>
      <c r="F949" s="76" t="str">
        <f t="shared" si="205"/>
        <v/>
      </c>
      <c r="G949" s="76" t="str">
        <f t="shared" si="198"/>
        <v/>
      </c>
      <c r="H949" s="76" t="str">
        <f t="shared" si="206"/>
        <v/>
      </c>
      <c r="I949" s="76" t="str">
        <f t="shared" si="199"/>
        <v/>
      </c>
      <c r="J949" s="76" t="str">
        <f t="shared" si="207"/>
        <v/>
      </c>
      <c r="AG949" s="111" t="str">
        <f t="shared" si="208"/>
        <v/>
      </c>
      <c r="AH949" s="112" t="str">
        <f t="shared" si="200"/>
        <v/>
      </c>
      <c r="AI949" s="113" t="str">
        <f t="shared" si="201"/>
        <v/>
      </c>
      <c r="AJ949" s="113" t="str">
        <f t="shared" si="202"/>
        <v/>
      </c>
      <c r="AK949" s="113" t="str">
        <f t="shared" si="209"/>
        <v/>
      </c>
      <c r="AL949" s="113" t="str">
        <f t="shared" si="210"/>
        <v/>
      </c>
    </row>
    <row r="950" spans="2:38" ht="15.75" thickBot="1" x14ac:dyDescent="0.3">
      <c r="B950" s="72" t="str">
        <f t="shared" si="203"/>
        <v/>
      </c>
      <c r="C950" s="72" t="str">
        <f t="shared" si="204"/>
        <v/>
      </c>
      <c r="D950" s="72" t="str">
        <f>IFERROR(IF(J949&lt;=0,"",IF(C950="Yes","",B950-COUNTIF($C$22:C950,"Yes"))),"")</f>
        <v/>
      </c>
      <c r="E950" s="73" t="str">
        <f t="shared" si="197"/>
        <v/>
      </c>
      <c r="F950" s="76" t="str">
        <f t="shared" si="205"/>
        <v/>
      </c>
      <c r="G950" s="76" t="str">
        <f t="shared" si="198"/>
        <v/>
      </c>
      <c r="H950" s="76" t="str">
        <f t="shared" si="206"/>
        <v/>
      </c>
      <c r="I950" s="76" t="str">
        <f t="shared" si="199"/>
        <v/>
      </c>
      <c r="J950" s="76" t="str">
        <f t="shared" si="207"/>
        <v/>
      </c>
      <c r="AG950" s="111" t="str">
        <f t="shared" si="208"/>
        <v/>
      </c>
      <c r="AH950" s="112" t="str">
        <f t="shared" si="200"/>
        <v/>
      </c>
      <c r="AI950" s="113" t="str">
        <f t="shared" si="201"/>
        <v/>
      </c>
      <c r="AJ950" s="113" t="str">
        <f t="shared" si="202"/>
        <v/>
      </c>
      <c r="AK950" s="113" t="str">
        <f t="shared" si="209"/>
        <v/>
      </c>
      <c r="AL950" s="113" t="str">
        <f t="shared" si="210"/>
        <v/>
      </c>
    </row>
    <row r="951" spans="2:38" ht="15.75" thickBot="1" x14ac:dyDescent="0.3">
      <c r="B951" s="72" t="str">
        <f t="shared" si="203"/>
        <v/>
      </c>
      <c r="C951" s="72" t="str">
        <f t="shared" si="204"/>
        <v/>
      </c>
      <c r="D951" s="72" t="str">
        <f>IFERROR(IF(J950&lt;=0,"",IF(C951="Yes","",B951-COUNTIF($C$22:C951,"Yes"))),"")</f>
        <v/>
      </c>
      <c r="E951" s="73" t="str">
        <f t="shared" si="197"/>
        <v/>
      </c>
      <c r="F951" s="76" t="str">
        <f t="shared" si="205"/>
        <v/>
      </c>
      <c r="G951" s="76" t="str">
        <f t="shared" si="198"/>
        <v/>
      </c>
      <c r="H951" s="76" t="str">
        <f t="shared" si="206"/>
        <v/>
      </c>
      <c r="I951" s="76" t="str">
        <f t="shared" si="199"/>
        <v/>
      </c>
      <c r="J951" s="76" t="str">
        <f t="shared" si="207"/>
        <v/>
      </c>
      <c r="AG951" s="111" t="str">
        <f t="shared" si="208"/>
        <v/>
      </c>
      <c r="AH951" s="112" t="str">
        <f t="shared" si="200"/>
        <v/>
      </c>
      <c r="AI951" s="113" t="str">
        <f t="shared" si="201"/>
        <v/>
      </c>
      <c r="AJ951" s="113" t="str">
        <f t="shared" si="202"/>
        <v/>
      </c>
      <c r="AK951" s="113" t="str">
        <f t="shared" si="209"/>
        <v/>
      </c>
      <c r="AL951" s="113" t="str">
        <f t="shared" si="210"/>
        <v/>
      </c>
    </row>
    <row r="952" spans="2:38" ht="15.75" thickBot="1" x14ac:dyDescent="0.3">
      <c r="B952" s="72" t="str">
        <f t="shared" si="203"/>
        <v/>
      </c>
      <c r="C952" s="72" t="str">
        <f t="shared" si="204"/>
        <v/>
      </c>
      <c r="D952" s="72" t="str">
        <f>IFERROR(IF(J951&lt;=0,"",IF(C952="Yes","",B952-COUNTIF($C$22:C952,"Yes"))),"")</f>
        <v/>
      </c>
      <c r="E952" s="73" t="str">
        <f t="shared" si="197"/>
        <v/>
      </c>
      <c r="F952" s="76" t="str">
        <f t="shared" si="205"/>
        <v/>
      </c>
      <c r="G952" s="76" t="str">
        <f t="shared" si="198"/>
        <v/>
      </c>
      <c r="H952" s="76" t="str">
        <f t="shared" si="206"/>
        <v/>
      </c>
      <c r="I952" s="76" t="str">
        <f t="shared" si="199"/>
        <v/>
      </c>
      <c r="J952" s="76" t="str">
        <f t="shared" si="207"/>
        <v/>
      </c>
      <c r="AG952" s="111" t="str">
        <f t="shared" si="208"/>
        <v/>
      </c>
      <c r="AH952" s="112" t="str">
        <f t="shared" si="200"/>
        <v/>
      </c>
      <c r="AI952" s="113" t="str">
        <f t="shared" si="201"/>
        <v/>
      </c>
      <c r="AJ952" s="113" t="str">
        <f t="shared" si="202"/>
        <v/>
      </c>
      <c r="AK952" s="113" t="str">
        <f t="shared" si="209"/>
        <v/>
      </c>
      <c r="AL952" s="113" t="str">
        <f t="shared" si="210"/>
        <v/>
      </c>
    </row>
    <row r="953" spans="2:38" ht="15.75" thickBot="1" x14ac:dyDescent="0.3">
      <c r="B953" s="72" t="str">
        <f t="shared" si="203"/>
        <v/>
      </c>
      <c r="C953" s="72" t="str">
        <f t="shared" si="204"/>
        <v/>
      </c>
      <c r="D953" s="72" t="str">
        <f>IFERROR(IF(J952&lt;=0,"",IF(C953="Yes","",B953-COUNTIF($C$22:C953,"Yes"))),"")</f>
        <v/>
      </c>
      <c r="E953" s="73" t="str">
        <f t="shared" si="197"/>
        <v/>
      </c>
      <c r="F953" s="76" t="str">
        <f t="shared" si="205"/>
        <v/>
      </c>
      <c r="G953" s="76" t="str">
        <f t="shared" si="198"/>
        <v/>
      </c>
      <c r="H953" s="76" t="str">
        <f t="shared" si="206"/>
        <v/>
      </c>
      <c r="I953" s="76" t="str">
        <f t="shared" si="199"/>
        <v/>
      </c>
      <c r="J953" s="76" t="str">
        <f t="shared" si="207"/>
        <v/>
      </c>
      <c r="AG953" s="111" t="str">
        <f t="shared" si="208"/>
        <v/>
      </c>
      <c r="AH953" s="112" t="str">
        <f t="shared" si="200"/>
        <v/>
      </c>
      <c r="AI953" s="113" t="str">
        <f t="shared" si="201"/>
        <v/>
      </c>
      <c r="AJ953" s="113" t="str">
        <f t="shared" si="202"/>
        <v/>
      </c>
      <c r="AK953" s="113" t="str">
        <f t="shared" si="209"/>
        <v/>
      </c>
      <c r="AL953" s="113" t="str">
        <f t="shared" si="210"/>
        <v/>
      </c>
    </row>
    <row r="954" spans="2:38" ht="15.75" thickBot="1" x14ac:dyDescent="0.3">
      <c r="B954" s="72" t="str">
        <f t="shared" si="203"/>
        <v/>
      </c>
      <c r="C954" s="72" t="str">
        <f t="shared" si="204"/>
        <v/>
      </c>
      <c r="D954" s="72" t="str">
        <f>IFERROR(IF(J953&lt;=0,"",IF(C954="Yes","",B954-COUNTIF($C$22:C954,"Yes"))),"")</f>
        <v/>
      </c>
      <c r="E954" s="73" t="str">
        <f t="shared" si="197"/>
        <v/>
      </c>
      <c r="F954" s="76" t="str">
        <f t="shared" si="205"/>
        <v/>
      </c>
      <c r="G954" s="76" t="str">
        <f t="shared" si="198"/>
        <v/>
      </c>
      <c r="H954" s="76" t="str">
        <f t="shared" si="206"/>
        <v/>
      </c>
      <c r="I954" s="76" t="str">
        <f t="shared" si="199"/>
        <v/>
      </c>
      <c r="J954" s="76" t="str">
        <f t="shared" si="207"/>
        <v/>
      </c>
      <c r="AG954" s="111" t="str">
        <f t="shared" si="208"/>
        <v/>
      </c>
      <c r="AH954" s="112" t="str">
        <f t="shared" si="200"/>
        <v/>
      </c>
      <c r="AI954" s="113" t="str">
        <f t="shared" si="201"/>
        <v/>
      </c>
      <c r="AJ954" s="113" t="str">
        <f t="shared" si="202"/>
        <v/>
      </c>
      <c r="AK954" s="113" t="str">
        <f t="shared" si="209"/>
        <v/>
      </c>
      <c r="AL954" s="113" t="str">
        <f t="shared" si="210"/>
        <v/>
      </c>
    </row>
    <row r="955" spans="2:38" ht="15.75" thickBot="1" x14ac:dyDescent="0.3">
      <c r="B955" s="72" t="str">
        <f t="shared" si="203"/>
        <v/>
      </c>
      <c r="C955" s="72" t="str">
        <f t="shared" si="204"/>
        <v/>
      </c>
      <c r="D955" s="72" t="str">
        <f>IFERROR(IF(J954&lt;=0,"",IF(C955="Yes","",B955-COUNTIF($C$22:C955,"Yes"))),"")</f>
        <v/>
      </c>
      <c r="E955" s="73" t="str">
        <f t="shared" si="197"/>
        <v/>
      </c>
      <c r="F955" s="76" t="str">
        <f t="shared" si="205"/>
        <v/>
      </c>
      <c r="G955" s="76" t="str">
        <f t="shared" si="198"/>
        <v/>
      </c>
      <c r="H955" s="76" t="str">
        <f t="shared" si="206"/>
        <v/>
      </c>
      <c r="I955" s="76" t="str">
        <f t="shared" si="199"/>
        <v/>
      </c>
      <c r="J955" s="76" t="str">
        <f t="shared" si="207"/>
        <v/>
      </c>
      <c r="AG955" s="111" t="str">
        <f t="shared" si="208"/>
        <v/>
      </c>
      <c r="AH955" s="112" t="str">
        <f t="shared" si="200"/>
        <v/>
      </c>
      <c r="AI955" s="113" t="str">
        <f t="shared" si="201"/>
        <v/>
      </c>
      <c r="AJ955" s="113" t="str">
        <f t="shared" si="202"/>
        <v/>
      </c>
      <c r="AK955" s="113" t="str">
        <f t="shared" si="209"/>
        <v/>
      </c>
      <c r="AL955" s="113" t="str">
        <f t="shared" si="210"/>
        <v/>
      </c>
    </row>
    <row r="956" spans="2:38" ht="15.75" thickBot="1" x14ac:dyDescent="0.3">
      <c r="B956" s="72" t="str">
        <f t="shared" si="203"/>
        <v/>
      </c>
      <c r="C956" s="72" t="str">
        <f t="shared" si="204"/>
        <v/>
      </c>
      <c r="D956" s="72" t="str">
        <f>IFERROR(IF(J955&lt;=0,"",IF(C956="Yes","",B956-COUNTIF($C$22:C956,"Yes"))),"")</f>
        <v/>
      </c>
      <c r="E956" s="73" t="str">
        <f t="shared" si="197"/>
        <v/>
      </c>
      <c r="F956" s="76" t="str">
        <f t="shared" si="205"/>
        <v/>
      </c>
      <c r="G956" s="76" t="str">
        <f t="shared" si="198"/>
        <v/>
      </c>
      <c r="H956" s="76" t="str">
        <f t="shared" si="206"/>
        <v/>
      </c>
      <c r="I956" s="76" t="str">
        <f t="shared" si="199"/>
        <v/>
      </c>
      <c r="J956" s="76" t="str">
        <f t="shared" si="207"/>
        <v/>
      </c>
      <c r="AG956" s="111" t="str">
        <f t="shared" si="208"/>
        <v/>
      </c>
      <c r="AH956" s="112" t="str">
        <f t="shared" si="200"/>
        <v/>
      </c>
      <c r="AI956" s="113" t="str">
        <f t="shared" si="201"/>
        <v/>
      </c>
      <c r="AJ956" s="113" t="str">
        <f t="shared" si="202"/>
        <v/>
      </c>
      <c r="AK956" s="113" t="str">
        <f t="shared" si="209"/>
        <v/>
      </c>
      <c r="AL956" s="113" t="str">
        <f t="shared" si="210"/>
        <v/>
      </c>
    </row>
    <row r="957" spans="2:38" ht="15.75" thickBot="1" x14ac:dyDescent="0.3">
      <c r="B957" s="72" t="str">
        <f t="shared" si="203"/>
        <v/>
      </c>
      <c r="C957" s="72" t="str">
        <f t="shared" si="204"/>
        <v/>
      </c>
      <c r="D957" s="72" t="str">
        <f>IFERROR(IF(J956&lt;=0,"",IF(C957="Yes","",B957-COUNTIF($C$22:C957,"Yes"))),"")</f>
        <v/>
      </c>
      <c r="E957" s="73" t="str">
        <f t="shared" si="197"/>
        <v/>
      </c>
      <c r="F957" s="76" t="str">
        <f t="shared" si="205"/>
        <v/>
      </c>
      <c r="G957" s="76" t="str">
        <f t="shared" si="198"/>
        <v/>
      </c>
      <c r="H957" s="76" t="str">
        <f t="shared" si="206"/>
        <v/>
      </c>
      <c r="I957" s="76" t="str">
        <f t="shared" si="199"/>
        <v/>
      </c>
      <c r="J957" s="76" t="str">
        <f t="shared" si="207"/>
        <v/>
      </c>
      <c r="AG957" s="111" t="str">
        <f t="shared" si="208"/>
        <v/>
      </c>
      <c r="AH957" s="112" t="str">
        <f t="shared" si="200"/>
        <v/>
      </c>
      <c r="AI957" s="113" t="str">
        <f t="shared" si="201"/>
        <v/>
      </c>
      <c r="AJ957" s="113" t="str">
        <f t="shared" si="202"/>
        <v/>
      </c>
      <c r="AK957" s="113" t="str">
        <f t="shared" si="209"/>
        <v/>
      </c>
      <c r="AL957" s="113" t="str">
        <f t="shared" si="210"/>
        <v/>
      </c>
    </row>
    <row r="958" spans="2:38" ht="15.75" thickBot="1" x14ac:dyDescent="0.3">
      <c r="B958" s="72" t="str">
        <f t="shared" si="203"/>
        <v/>
      </c>
      <c r="C958" s="72" t="str">
        <f t="shared" si="204"/>
        <v/>
      </c>
      <c r="D958" s="72" t="str">
        <f>IFERROR(IF(J957&lt;=0,"",IF(C958="Yes","",B958-COUNTIF($C$22:C958,"Yes"))),"")</f>
        <v/>
      </c>
      <c r="E958" s="73" t="str">
        <f t="shared" si="197"/>
        <v/>
      </c>
      <c r="F958" s="76" t="str">
        <f t="shared" si="205"/>
        <v/>
      </c>
      <c r="G958" s="76" t="str">
        <f t="shared" si="198"/>
        <v/>
      </c>
      <c r="H958" s="76" t="str">
        <f t="shared" si="206"/>
        <v/>
      </c>
      <c r="I958" s="76" t="str">
        <f t="shared" si="199"/>
        <v/>
      </c>
      <c r="J958" s="76" t="str">
        <f t="shared" si="207"/>
        <v/>
      </c>
      <c r="AG958" s="111" t="str">
        <f t="shared" si="208"/>
        <v/>
      </c>
      <c r="AH958" s="112" t="str">
        <f t="shared" si="200"/>
        <v/>
      </c>
      <c r="AI958" s="113" t="str">
        <f t="shared" si="201"/>
        <v/>
      </c>
      <c r="AJ958" s="113" t="str">
        <f t="shared" si="202"/>
        <v/>
      </c>
      <c r="AK958" s="113" t="str">
        <f t="shared" si="209"/>
        <v/>
      </c>
      <c r="AL958" s="113" t="str">
        <f t="shared" si="210"/>
        <v/>
      </c>
    </row>
    <row r="959" spans="2:38" ht="15.75" thickBot="1" x14ac:dyDescent="0.3">
      <c r="B959" s="72" t="str">
        <f t="shared" si="203"/>
        <v/>
      </c>
      <c r="C959" s="72" t="str">
        <f t="shared" si="204"/>
        <v/>
      </c>
      <c r="D959" s="72" t="str">
        <f>IFERROR(IF(J958&lt;=0,"",IF(C959="Yes","",B959-COUNTIF($C$22:C959,"Yes"))),"")</f>
        <v/>
      </c>
      <c r="E959" s="73" t="str">
        <f t="shared" si="197"/>
        <v/>
      </c>
      <c r="F959" s="76" t="str">
        <f t="shared" si="205"/>
        <v/>
      </c>
      <c r="G959" s="76" t="str">
        <f t="shared" si="198"/>
        <v/>
      </c>
      <c r="H959" s="76" t="str">
        <f t="shared" si="206"/>
        <v/>
      </c>
      <c r="I959" s="76" t="str">
        <f t="shared" si="199"/>
        <v/>
      </c>
      <c r="J959" s="76" t="str">
        <f t="shared" si="207"/>
        <v/>
      </c>
      <c r="AG959" s="111" t="str">
        <f t="shared" si="208"/>
        <v/>
      </c>
      <c r="AH959" s="112" t="str">
        <f t="shared" si="200"/>
        <v/>
      </c>
      <c r="AI959" s="113" t="str">
        <f t="shared" si="201"/>
        <v/>
      </c>
      <c r="AJ959" s="113" t="str">
        <f t="shared" si="202"/>
        <v/>
      </c>
      <c r="AK959" s="113" t="str">
        <f t="shared" si="209"/>
        <v/>
      </c>
      <c r="AL959" s="113" t="str">
        <f t="shared" si="210"/>
        <v/>
      </c>
    </row>
    <row r="960" spans="2:38" ht="15.75" thickBot="1" x14ac:dyDescent="0.3">
      <c r="B960" s="72" t="str">
        <f t="shared" si="203"/>
        <v/>
      </c>
      <c r="C960" s="72" t="str">
        <f t="shared" si="204"/>
        <v/>
      </c>
      <c r="D960" s="72" t="str">
        <f>IFERROR(IF(J959&lt;=0,"",IF(C960="Yes","",B960-COUNTIF($C$22:C960,"Yes"))),"")</f>
        <v/>
      </c>
      <c r="E960" s="73" t="str">
        <f t="shared" si="197"/>
        <v/>
      </c>
      <c r="F960" s="76" t="str">
        <f t="shared" si="205"/>
        <v/>
      </c>
      <c r="G960" s="76" t="str">
        <f t="shared" si="198"/>
        <v/>
      </c>
      <c r="H960" s="76" t="str">
        <f t="shared" si="206"/>
        <v/>
      </c>
      <c r="I960" s="76" t="str">
        <f t="shared" si="199"/>
        <v/>
      </c>
      <c r="J960" s="76" t="str">
        <f t="shared" si="207"/>
        <v/>
      </c>
      <c r="AG960" s="111" t="str">
        <f t="shared" si="208"/>
        <v/>
      </c>
      <c r="AH960" s="112" t="str">
        <f t="shared" si="200"/>
        <v/>
      </c>
      <c r="AI960" s="113" t="str">
        <f t="shared" si="201"/>
        <v/>
      </c>
      <c r="AJ960" s="113" t="str">
        <f t="shared" si="202"/>
        <v/>
      </c>
      <c r="AK960" s="113" t="str">
        <f t="shared" si="209"/>
        <v/>
      </c>
      <c r="AL960" s="113" t="str">
        <f t="shared" si="210"/>
        <v/>
      </c>
    </row>
    <row r="961" spans="2:38" ht="15.75" thickBot="1" x14ac:dyDescent="0.3">
      <c r="B961" s="72" t="str">
        <f t="shared" si="203"/>
        <v/>
      </c>
      <c r="C961" s="72" t="str">
        <f t="shared" si="204"/>
        <v/>
      </c>
      <c r="D961" s="72" t="str">
        <f>IFERROR(IF(J960&lt;=0,"",IF(C961="Yes","",B961-COUNTIF($C$22:C961,"Yes"))),"")</f>
        <v/>
      </c>
      <c r="E961" s="73" t="str">
        <f t="shared" si="197"/>
        <v/>
      </c>
      <c r="F961" s="76" t="str">
        <f t="shared" si="205"/>
        <v/>
      </c>
      <c r="G961" s="76" t="str">
        <f t="shared" si="198"/>
        <v/>
      </c>
      <c r="H961" s="76" t="str">
        <f t="shared" si="206"/>
        <v/>
      </c>
      <c r="I961" s="76" t="str">
        <f t="shared" si="199"/>
        <v/>
      </c>
      <c r="J961" s="76" t="str">
        <f t="shared" si="207"/>
        <v/>
      </c>
      <c r="AG961" s="111" t="str">
        <f t="shared" si="208"/>
        <v/>
      </c>
      <c r="AH961" s="112" t="str">
        <f t="shared" si="200"/>
        <v/>
      </c>
      <c r="AI961" s="113" t="str">
        <f t="shared" si="201"/>
        <v/>
      </c>
      <c r="AJ961" s="113" t="str">
        <f t="shared" si="202"/>
        <v/>
      </c>
      <c r="AK961" s="113" t="str">
        <f t="shared" si="209"/>
        <v/>
      </c>
      <c r="AL961" s="113" t="str">
        <f t="shared" si="210"/>
        <v/>
      </c>
    </row>
    <row r="962" spans="2:38" ht="15.75" thickBot="1" x14ac:dyDescent="0.3">
      <c r="B962" s="72" t="str">
        <f t="shared" si="203"/>
        <v/>
      </c>
      <c r="C962" s="72" t="str">
        <f t="shared" si="204"/>
        <v/>
      </c>
      <c r="D962" s="72" t="str">
        <f>IFERROR(IF(J961&lt;=0,"",IF(C962="Yes","",B962-COUNTIF($C$22:C962,"Yes"))),"")</f>
        <v/>
      </c>
      <c r="E962" s="73" t="str">
        <f t="shared" si="197"/>
        <v/>
      </c>
      <c r="F962" s="76" t="str">
        <f t="shared" si="205"/>
        <v/>
      </c>
      <c r="G962" s="76" t="str">
        <f t="shared" si="198"/>
        <v/>
      </c>
      <c r="H962" s="76" t="str">
        <f t="shared" si="206"/>
        <v/>
      </c>
      <c r="I962" s="76" t="str">
        <f t="shared" si="199"/>
        <v/>
      </c>
      <c r="J962" s="76" t="str">
        <f t="shared" si="207"/>
        <v/>
      </c>
      <c r="AG962" s="111" t="str">
        <f t="shared" si="208"/>
        <v/>
      </c>
      <c r="AH962" s="112" t="str">
        <f t="shared" si="200"/>
        <v/>
      </c>
      <c r="AI962" s="113" t="str">
        <f t="shared" si="201"/>
        <v/>
      </c>
      <c r="AJ962" s="113" t="str">
        <f t="shared" si="202"/>
        <v/>
      </c>
      <c r="AK962" s="113" t="str">
        <f t="shared" si="209"/>
        <v/>
      </c>
      <c r="AL962" s="113" t="str">
        <f t="shared" si="210"/>
        <v/>
      </c>
    </row>
    <row r="963" spans="2:38" ht="15.75" thickBot="1" x14ac:dyDescent="0.3">
      <c r="B963" s="72" t="str">
        <f t="shared" si="203"/>
        <v/>
      </c>
      <c r="C963" s="72" t="str">
        <f t="shared" si="204"/>
        <v/>
      </c>
      <c r="D963" s="72" t="str">
        <f>IFERROR(IF(J962&lt;=0,"",IF(C963="Yes","",B963-COUNTIF($C$22:C963,"Yes"))),"")</f>
        <v/>
      </c>
      <c r="E963" s="73" t="str">
        <f t="shared" si="197"/>
        <v/>
      </c>
      <c r="F963" s="76" t="str">
        <f t="shared" si="205"/>
        <v/>
      </c>
      <c r="G963" s="76" t="str">
        <f t="shared" si="198"/>
        <v/>
      </c>
      <c r="H963" s="76" t="str">
        <f t="shared" si="206"/>
        <v/>
      </c>
      <c r="I963" s="76" t="str">
        <f t="shared" si="199"/>
        <v/>
      </c>
      <c r="J963" s="76" t="str">
        <f t="shared" si="207"/>
        <v/>
      </c>
      <c r="AG963" s="111" t="str">
        <f t="shared" si="208"/>
        <v/>
      </c>
      <c r="AH963" s="112" t="str">
        <f t="shared" si="200"/>
        <v/>
      </c>
      <c r="AI963" s="113" t="str">
        <f t="shared" si="201"/>
        <v/>
      </c>
      <c r="AJ963" s="113" t="str">
        <f t="shared" si="202"/>
        <v/>
      </c>
      <c r="AK963" s="113" t="str">
        <f t="shared" si="209"/>
        <v/>
      </c>
      <c r="AL963" s="113" t="str">
        <f t="shared" si="210"/>
        <v/>
      </c>
    </row>
    <row r="964" spans="2:38" ht="15.75" thickBot="1" x14ac:dyDescent="0.3">
      <c r="B964" s="72" t="str">
        <f t="shared" si="203"/>
        <v/>
      </c>
      <c r="C964" s="72" t="str">
        <f t="shared" si="204"/>
        <v/>
      </c>
      <c r="D964" s="72" t="str">
        <f>IFERROR(IF(J963&lt;=0,"",IF(C964="Yes","",B964-COUNTIF($C$22:C964,"Yes"))),"")</f>
        <v/>
      </c>
      <c r="E964" s="73" t="str">
        <f t="shared" si="197"/>
        <v/>
      </c>
      <c r="F964" s="76" t="str">
        <f t="shared" si="205"/>
        <v/>
      </c>
      <c r="G964" s="76" t="str">
        <f t="shared" si="198"/>
        <v/>
      </c>
      <c r="H964" s="76" t="str">
        <f t="shared" si="206"/>
        <v/>
      </c>
      <c r="I964" s="76" t="str">
        <f t="shared" si="199"/>
        <v/>
      </c>
      <c r="J964" s="76" t="str">
        <f t="shared" si="207"/>
        <v/>
      </c>
      <c r="AG964" s="111" t="str">
        <f t="shared" si="208"/>
        <v/>
      </c>
      <c r="AH964" s="112" t="str">
        <f t="shared" si="200"/>
        <v/>
      </c>
      <c r="AI964" s="113" t="str">
        <f t="shared" si="201"/>
        <v/>
      </c>
      <c r="AJ964" s="113" t="str">
        <f t="shared" si="202"/>
        <v/>
      </c>
      <c r="AK964" s="113" t="str">
        <f t="shared" si="209"/>
        <v/>
      </c>
      <c r="AL964" s="113" t="str">
        <f t="shared" si="210"/>
        <v/>
      </c>
    </row>
    <row r="965" spans="2:38" ht="15.75" thickBot="1" x14ac:dyDescent="0.3">
      <c r="B965" s="72" t="str">
        <f t="shared" si="203"/>
        <v/>
      </c>
      <c r="C965" s="72" t="str">
        <f t="shared" si="204"/>
        <v/>
      </c>
      <c r="D965" s="72" t="str">
        <f>IFERROR(IF(J964&lt;=0,"",IF(C965="Yes","",B965-COUNTIF($C$22:C965,"Yes"))),"")</f>
        <v/>
      </c>
      <c r="E965" s="73" t="str">
        <f t="shared" si="197"/>
        <v/>
      </c>
      <c r="F965" s="76" t="str">
        <f t="shared" si="205"/>
        <v/>
      </c>
      <c r="G965" s="76" t="str">
        <f t="shared" si="198"/>
        <v/>
      </c>
      <c r="H965" s="76" t="str">
        <f t="shared" si="206"/>
        <v/>
      </c>
      <c r="I965" s="76" t="str">
        <f t="shared" si="199"/>
        <v/>
      </c>
      <c r="J965" s="76" t="str">
        <f t="shared" si="207"/>
        <v/>
      </c>
      <c r="AG965" s="111" t="str">
        <f t="shared" si="208"/>
        <v/>
      </c>
      <c r="AH965" s="112" t="str">
        <f t="shared" si="200"/>
        <v/>
      </c>
      <c r="AI965" s="113" t="str">
        <f t="shared" si="201"/>
        <v/>
      </c>
      <c r="AJ965" s="113" t="str">
        <f t="shared" si="202"/>
        <v/>
      </c>
      <c r="AK965" s="113" t="str">
        <f t="shared" si="209"/>
        <v/>
      </c>
      <c r="AL965" s="113" t="str">
        <f t="shared" si="210"/>
        <v/>
      </c>
    </row>
    <row r="966" spans="2:38" ht="15.75" thickBot="1" x14ac:dyDescent="0.3">
      <c r="B966" s="72" t="str">
        <f t="shared" si="203"/>
        <v/>
      </c>
      <c r="C966" s="72" t="str">
        <f t="shared" si="204"/>
        <v/>
      </c>
      <c r="D966" s="72" t="str">
        <f>IFERROR(IF(J965&lt;=0,"",IF(C966="Yes","",B966-COUNTIF($C$22:C966,"Yes"))),"")</f>
        <v/>
      </c>
      <c r="E966" s="73" t="str">
        <f t="shared" si="197"/>
        <v/>
      </c>
      <c r="F966" s="76" t="str">
        <f t="shared" si="205"/>
        <v/>
      </c>
      <c r="G966" s="76" t="str">
        <f t="shared" si="198"/>
        <v/>
      </c>
      <c r="H966" s="76" t="str">
        <f t="shared" si="206"/>
        <v/>
      </c>
      <c r="I966" s="76" t="str">
        <f t="shared" si="199"/>
        <v/>
      </c>
      <c r="J966" s="76" t="str">
        <f t="shared" si="207"/>
        <v/>
      </c>
      <c r="AG966" s="111" t="str">
        <f t="shared" si="208"/>
        <v/>
      </c>
      <c r="AH966" s="112" t="str">
        <f t="shared" si="200"/>
        <v/>
      </c>
      <c r="AI966" s="113" t="str">
        <f t="shared" si="201"/>
        <v/>
      </c>
      <c r="AJ966" s="113" t="str">
        <f t="shared" si="202"/>
        <v/>
      </c>
      <c r="AK966" s="113" t="str">
        <f t="shared" si="209"/>
        <v/>
      </c>
      <c r="AL966" s="113" t="str">
        <f t="shared" si="210"/>
        <v/>
      </c>
    </row>
    <row r="967" spans="2:38" ht="15.75" thickBot="1" x14ac:dyDescent="0.3">
      <c r="B967" s="72" t="str">
        <f t="shared" si="203"/>
        <v/>
      </c>
      <c r="C967" s="72" t="str">
        <f t="shared" si="204"/>
        <v/>
      </c>
      <c r="D967" s="72" t="str">
        <f>IFERROR(IF(J966&lt;=0,"",IF(C967="Yes","",B967-COUNTIF($C$22:C967,"Yes"))),"")</f>
        <v/>
      </c>
      <c r="E967" s="73" t="str">
        <f t="shared" si="197"/>
        <v/>
      </c>
      <c r="F967" s="76" t="str">
        <f t="shared" si="205"/>
        <v/>
      </c>
      <c r="G967" s="76" t="str">
        <f t="shared" si="198"/>
        <v/>
      </c>
      <c r="H967" s="76" t="str">
        <f t="shared" si="206"/>
        <v/>
      </c>
      <c r="I967" s="76" t="str">
        <f t="shared" si="199"/>
        <v/>
      </c>
      <c r="J967" s="76" t="str">
        <f t="shared" si="207"/>
        <v/>
      </c>
      <c r="AG967" s="111" t="str">
        <f t="shared" si="208"/>
        <v/>
      </c>
      <c r="AH967" s="112" t="str">
        <f t="shared" si="200"/>
        <v/>
      </c>
      <c r="AI967" s="113" t="str">
        <f t="shared" si="201"/>
        <v/>
      </c>
      <c r="AJ967" s="113" t="str">
        <f t="shared" si="202"/>
        <v/>
      </c>
      <c r="AK967" s="113" t="str">
        <f t="shared" si="209"/>
        <v/>
      </c>
      <c r="AL967" s="113" t="str">
        <f t="shared" si="210"/>
        <v/>
      </c>
    </row>
    <row r="968" spans="2:38" ht="15.75" thickBot="1" x14ac:dyDescent="0.3">
      <c r="B968" s="72" t="str">
        <f t="shared" si="203"/>
        <v/>
      </c>
      <c r="C968" s="72" t="str">
        <f t="shared" si="204"/>
        <v/>
      </c>
      <c r="D968" s="72" t="str">
        <f>IFERROR(IF(J967&lt;=0,"",IF(C968="Yes","",B968-COUNTIF($C$22:C968,"Yes"))),"")</f>
        <v/>
      </c>
      <c r="E968" s="73" t="str">
        <f t="shared" si="197"/>
        <v/>
      </c>
      <c r="F968" s="76" t="str">
        <f t="shared" si="205"/>
        <v/>
      </c>
      <c r="G968" s="76" t="str">
        <f t="shared" si="198"/>
        <v/>
      </c>
      <c r="H968" s="76" t="str">
        <f t="shared" si="206"/>
        <v/>
      </c>
      <c r="I968" s="76" t="str">
        <f t="shared" si="199"/>
        <v/>
      </c>
      <c r="J968" s="76" t="str">
        <f t="shared" si="207"/>
        <v/>
      </c>
      <c r="AG968" s="111" t="str">
        <f t="shared" si="208"/>
        <v/>
      </c>
      <c r="AH968" s="112" t="str">
        <f t="shared" si="200"/>
        <v/>
      </c>
      <c r="AI968" s="113" t="str">
        <f t="shared" si="201"/>
        <v/>
      </c>
      <c r="AJ968" s="113" t="str">
        <f t="shared" si="202"/>
        <v/>
      </c>
      <c r="AK968" s="113" t="str">
        <f t="shared" si="209"/>
        <v/>
      </c>
      <c r="AL968" s="113" t="str">
        <f t="shared" si="210"/>
        <v/>
      </c>
    </row>
    <row r="969" spans="2:38" ht="15.75" thickBot="1" x14ac:dyDescent="0.3">
      <c r="B969" s="72" t="str">
        <f t="shared" si="203"/>
        <v/>
      </c>
      <c r="C969" s="72" t="str">
        <f t="shared" si="204"/>
        <v/>
      </c>
      <c r="D969" s="72" t="str">
        <f>IFERROR(IF(J968&lt;=0,"",IF(C969="Yes","",B969-COUNTIF($C$22:C969,"Yes"))),"")</f>
        <v/>
      </c>
      <c r="E969" s="73" t="str">
        <f t="shared" si="197"/>
        <v/>
      </c>
      <c r="F969" s="76" t="str">
        <f t="shared" si="205"/>
        <v/>
      </c>
      <c r="G969" s="76" t="str">
        <f t="shared" si="198"/>
        <v/>
      </c>
      <c r="H969" s="76" t="str">
        <f t="shared" si="206"/>
        <v/>
      </c>
      <c r="I969" s="76" t="str">
        <f t="shared" si="199"/>
        <v/>
      </c>
      <c r="J969" s="76" t="str">
        <f t="shared" si="207"/>
        <v/>
      </c>
      <c r="AG969" s="111" t="str">
        <f t="shared" si="208"/>
        <v/>
      </c>
      <c r="AH969" s="112" t="str">
        <f t="shared" si="200"/>
        <v/>
      </c>
      <c r="AI969" s="113" t="str">
        <f t="shared" si="201"/>
        <v/>
      </c>
      <c r="AJ969" s="113" t="str">
        <f t="shared" si="202"/>
        <v/>
      </c>
      <c r="AK969" s="113" t="str">
        <f t="shared" si="209"/>
        <v/>
      </c>
      <c r="AL969" s="113" t="str">
        <f t="shared" si="210"/>
        <v/>
      </c>
    </row>
    <row r="970" spans="2:38" ht="15.75" thickBot="1" x14ac:dyDescent="0.3">
      <c r="B970" s="72" t="str">
        <f t="shared" si="203"/>
        <v/>
      </c>
      <c r="C970" s="72" t="str">
        <f t="shared" si="204"/>
        <v/>
      </c>
      <c r="D970" s="72" t="str">
        <f>IFERROR(IF(J969&lt;=0,"",IF(C970="Yes","",B970-COUNTIF($C$22:C970,"Yes"))),"")</f>
        <v/>
      </c>
      <c r="E970" s="73" t="str">
        <f t="shared" si="197"/>
        <v/>
      </c>
      <c r="F970" s="76" t="str">
        <f t="shared" si="205"/>
        <v/>
      </c>
      <c r="G970" s="76" t="str">
        <f t="shared" si="198"/>
        <v/>
      </c>
      <c r="H970" s="76" t="str">
        <f t="shared" si="206"/>
        <v/>
      </c>
      <c r="I970" s="76" t="str">
        <f t="shared" si="199"/>
        <v/>
      </c>
      <c r="J970" s="76" t="str">
        <f t="shared" si="207"/>
        <v/>
      </c>
      <c r="AG970" s="111" t="str">
        <f t="shared" si="208"/>
        <v/>
      </c>
      <c r="AH970" s="112" t="str">
        <f t="shared" si="200"/>
        <v/>
      </c>
      <c r="AI970" s="113" t="str">
        <f t="shared" si="201"/>
        <v/>
      </c>
      <c r="AJ970" s="113" t="str">
        <f t="shared" si="202"/>
        <v/>
      </c>
      <c r="AK970" s="113" t="str">
        <f t="shared" si="209"/>
        <v/>
      </c>
      <c r="AL970" s="113" t="str">
        <f t="shared" si="210"/>
        <v/>
      </c>
    </row>
    <row r="971" spans="2:38" ht="15.75" thickBot="1" x14ac:dyDescent="0.3">
      <c r="B971" s="72" t="str">
        <f t="shared" si="203"/>
        <v/>
      </c>
      <c r="C971" s="72" t="str">
        <f t="shared" si="204"/>
        <v/>
      </c>
      <c r="D971" s="72" t="str">
        <f>IFERROR(IF(J970&lt;=0,"",IF(C971="Yes","",B971-COUNTIF($C$22:C971,"Yes"))),"")</f>
        <v/>
      </c>
      <c r="E971" s="73" t="str">
        <f t="shared" si="197"/>
        <v/>
      </c>
      <c r="F971" s="76" t="str">
        <f t="shared" si="205"/>
        <v/>
      </c>
      <c r="G971" s="76" t="str">
        <f t="shared" si="198"/>
        <v/>
      </c>
      <c r="H971" s="76" t="str">
        <f t="shared" si="206"/>
        <v/>
      </c>
      <c r="I971" s="76" t="str">
        <f t="shared" si="199"/>
        <v/>
      </c>
      <c r="J971" s="76" t="str">
        <f t="shared" si="207"/>
        <v/>
      </c>
      <c r="AG971" s="111" t="str">
        <f t="shared" si="208"/>
        <v/>
      </c>
      <c r="AH971" s="112" t="str">
        <f t="shared" si="200"/>
        <v/>
      </c>
      <c r="AI971" s="113" t="str">
        <f t="shared" si="201"/>
        <v/>
      </c>
      <c r="AJ971" s="113" t="str">
        <f t="shared" si="202"/>
        <v/>
      </c>
      <c r="AK971" s="113" t="str">
        <f t="shared" si="209"/>
        <v/>
      </c>
      <c r="AL971" s="113" t="str">
        <f t="shared" si="210"/>
        <v/>
      </c>
    </row>
    <row r="972" spans="2:38" ht="15.75" thickBot="1" x14ac:dyDescent="0.3">
      <c r="B972" s="72" t="str">
        <f t="shared" si="203"/>
        <v/>
      </c>
      <c r="C972" s="72" t="str">
        <f t="shared" si="204"/>
        <v/>
      </c>
      <c r="D972" s="72" t="str">
        <f>IFERROR(IF(J971&lt;=0,"",IF(C972="Yes","",B972-COUNTIF($C$22:C972,"Yes"))),"")</f>
        <v/>
      </c>
      <c r="E972" s="73" t="str">
        <f t="shared" si="197"/>
        <v/>
      </c>
      <c r="F972" s="76" t="str">
        <f t="shared" si="205"/>
        <v/>
      </c>
      <c r="G972" s="76" t="str">
        <f t="shared" si="198"/>
        <v/>
      </c>
      <c r="H972" s="76" t="str">
        <f t="shared" si="206"/>
        <v/>
      </c>
      <c r="I972" s="76" t="str">
        <f t="shared" si="199"/>
        <v/>
      </c>
      <c r="J972" s="76" t="str">
        <f t="shared" si="207"/>
        <v/>
      </c>
      <c r="AG972" s="111" t="str">
        <f t="shared" si="208"/>
        <v/>
      </c>
      <c r="AH972" s="112" t="str">
        <f t="shared" si="200"/>
        <v/>
      </c>
      <c r="AI972" s="113" t="str">
        <f t="shared" si="201"/>
        <v/>
      </c>
      <c r="AJ972" s="113" t="str">
        <f t="shared" si="202"/>
        <v/>
      </c>
      <c r="AK972" s="113" t="str">
        <f t="shared" si="209"/>
        <v/>
      </c>
      <c r="AL972" s="113" t="str">
        <f t="shared" si="210"/>
        <v/>
      </c>
    </row>
    <row r="973" spans="2:38" ht="15.75" thickBot="1" x14ac:dyDescent="0.3">
      <c r="B973" s="72" t="str">
        <f t="shared" si="203"/>
        <v/>
      </c>
      <c r="C973" s="72" t="str">
        <f t="shared" si="204"/>
        <v/>
      </c>
      <c r="D973" s="72" t="str">
        <f>IFERROR(IF(J972&lt;=0,"",IF(C973="Yes","",B973-COUNTIF($C$22:C973,"Yes"))),"")</f>
        <v/>
      </c>
      <c r="E973" s="73" t="str">
        <f t="shared" si="197"/>
        <v/>
      </c>
      <c r="F973" s="76" t="str">
        <f t="shared" si="205"/>
        <v/>
      </c>
      <c r="G973" s="76" t="str">
        <f t="shared" si="198"/>
        <v/>
      </c>
      <c r="H973" s="76" t="str">
        <f t="shared" si="206"/>
        <v/>
      </c>
      <c r="I973" s="76" t="str">
        <f t="shared" si="199"/>
        <v/>
      </c>
      <c r="J973" s="76" t="str">
        <f t="shared" si="207"/>
        <v/>
      </c>
      <c r="AG973" s="111" t="str">
        <f t="shared" si="208"/>
        <v/>
      </c>
      <c r="AH973" s="112" t="str">
        <f t="shared" si="200"/>
        <v/>
      </c>
      <c r="AI973" s="113" t="str">
        <f t="shared" si="201"/>
        <v/>
      </c>
      <c r="AJ973" s="113" t="str">
        <f t="shared" si="202"/>
        <v/>
      </c>
      <c r="AK973" s="113" t="str">
        <f t="shared" si="209"/>
        <v/>
      </c>
      <c r="AL973" s="113" t="str">
        <f t="shared" si="210"/>
        <v/>
      </c>
    </row>
    <row r="974" spans="2:38" ht="15.75" thickBot="1" x14ac:dyDescent="0.3">
      <c r="B974" s="72" t="str">
        <f t="shared" si="203"/>
        <v/>
      </c>
      <c r="C974" s="72" t="str">
        <f t="shared" si="204"/>
        <v/>
      </c>
      <c r="D974" s="72" t="str">
        <f>IFERROR(IF(J973&lt;=0,"",IF(C974="Yes","",B974-COUNTIF($C$22:C974,"Yes"))),"")</f>
        <v/>
      </c>
      <c r="E974" s="73" t="str">
        <f t="shared" si="197"/>
        <v/>
      </c>
      <c r="F974" s="76" t="str">
        <f t="shared" si="205"/>
        <v/>
      </c>
      <c r="G974" s="76" t="str">
        <f t="shared" si="198"/>
        <v/>
      </c>
      <c r="H974" s="76" t="str">
        <f t="shared" si="206"/>
        <v/>
      </c>
      <c r="I974" s="76" t="str">
        <f t="shared" si="199"/>
        <v/>
      </c>
      <c r="J974" s="76" t="str">
        <f t="shared" si="207"/>
        <v/>
      </c>
      <c r="AG974" s="111" t="str">
        <f t="shared" si="208"/>
        <v/>
      </c>
      <c r="AH974" s="112" t="str">
        <f t="shared" si="200"/>
        <v/>
      </c>
      <c r="AI974" s="113" t="str">
        <f t="shared" si="201"/>
        <v/>
      </c>
      <c r="AJ974" s="113" t="str">
        <f t="shared" si="202"/>
        <v/>
      </c>
      <c r="AK974" s="113" t="str">
        <f t="shared" si="209"/>
        <v/>
      </c>
      <c r="AL974" s="113" t="str">
        <f t="shared" si="210"/>
        <v/>
      </c>
    </row>
    <row r="975" spans="2:38" ht="15.75" thickBot="1" x14ac:dyDescent="0.3">
      <c r="B975" s="72" t="str">
        <f t="shared" si="203"/>
        <v/>
      </c>
      <c r="C975" s="72" t="str">
        <f t="shared" si="204"/>
        <v/>
      </c>
      <c r="D975" s="72" t="str">
        <f>IFERROR(IF(J974&lt;=0,"",IF(C975="Yes","",B975-COUNTIF($C$22:C975,"Yes"))),"")</f>
        <v/>
      </c>
      <c r="E975" s="73" t="str">
        <f t="shared" si="197"/>
        <v/>
      </c>
      <c r="F975" s="76" t="str">
        <f t="shared" si="205"/>
        <v/>
      </c>
      <c r="G975" s="76" t="str">
        <f t="shared" si="198"/>
        <v/>
      </c>
      <c r="H975" s="76" t="str">
        <f t="shared" si="206"/>
        <v/>
      </c>
      <c r="I975" s="76" t="str">
        <f t="shared" si="199"/>
        <v/>
      </c>
      <c r="J975" s="76" t="str">
        <f t="shared" si="207"/>
        <v/>
      </c>
      <c r="AG975" s="111" t="str">
        <f t="shared" si="208"/>
        <v/>
      </c>
      <c r="AH975" s="112" t="str">
        <f t="shared" si="200"/>
        <v/>
      </c>
      <c r="AI975" s="113" t="str">
        <f t="shared" si="201"/>
        <v/>
      </c>
      <c r="AJ975" s="113" t="str">
        <f t="shared" si="202"/>
        <v/>
      </c>
      <c r="AK975" s="113" t="str">
        <f t="shared" si="209"/>
        <v/>
      </c>
      <c r="AL975" s="113" t="str">
        <f t="shared" si="210"/>
        <v/>
      </c>
    </row>
    <row r="976" spans="2:38" ht="15.75" thickBot="1" x14ac:dyDescent="0.3">
      <c r="B976" s="72" t="str">
        <f t="shared" si="203"/>
        <v/>
      </c>
      <c r="C976" s="72" t="str">
        <f t="shared" si="204"/>
        <v/>
      </c>
      <c r="D976" s="72" t="str">
        <f>IFERROR(IF(J975&lt;=0,"",IF(C976="Yes","",B976-COUNTIF($C$22:C976,"Yes"))),"")</f>
        <v/>
      </c>
      <c r="E976" s="73" t="str">
        <f t="shared" si="197"/>
        <v/>
      </c>
      <c r="F976" s="76" t="str">
        <f t="shared" si="205"/>
        <v/>
      </c>
      <c r="G976" s="76" t="str">
        <f t="shared" si="198"/>
        <v/>
      </c>
      <c r="H976" s="76" t="str">
        <f t="shared" si="206"/>
        <v/>
      </c>
      <c r="I976" s="76" t="str">
        <f t="shared" si="199"/>
        <v/>
      </c>
      <c r="J976" s="76" t="str">
        <f t="shared" si="207"/>
        <v/>
      </c>
      <c r="AG976" s="111" t="str">
        <f t="shared" si="208"/>
        <v/>
      </c>
      <c r="AH976" s="112" t="str">
        <f t="shared" si="200"/>
        <v/>
      </c>
      <c r="AI976" s="113" t="str">
        <f t="shared" si="201"/>
        <v/>
      </c>
      <c r="AJ976" s="113" t="str">
        <f t="shared" si="202"/>
        <v/>
      </c>
      <c r="AK976" s="113" t="str">
        <f t="shared" si="209"/>
        <v/>
      </c>
      <c r="AL976" s="113" t="str">
        <f t="shared" si="210"/>
        <v/>
      </c>
    </row>
    <row r="977" spans="2:38" ht="15.75" thickBot="1" x14ac:dyDescent="0.3">
      <c r="B977" s="72" t="str">
        <f t="shared" si="203"/>
        <v/>
      </c>
      <c r="C977" s="72" t="str">
        <f t="shared" si="204"/>
        <v/>
      </c>
      <c r="D977" s="72" t="str">
        <f>IFERROR(IF(J976&lt;=0,"",IF(C977="Yes","",B977-COUNTIF($C$22:C977,"Yes"))),"")</f>
        <v/>
      </c>
      <c r="E977" s="73" t="str">
        <f t="shared" si="197"/>
        <v/>
      </c>
      <c r="F977" s="76" t="str">
        <f t="shared" si="205"/>
        <v/>
      </c>
      <c r="G977" s="76" t="str">
        <f t="shared" si="198"/>
        <v/>
      </c>
      <c r="H977" s="76" t="str">
        <f t="shared" si="206"/>
        <v/>
      </c>
      <c r="I977" s="76" t="str">
        <f t="shared" si="199"/>
        <v/>
      </c>
      <c r="J977" s="76" t="str">
        <f t="shared" si="207"/>
        <v/>
      </c>
      <c r="AG977" s="111" t="str">
        <f t="shared" si="208"/>
        <v/>
      </c>
      <c r="AH977" s="112" t="str">
        <f t="shared" si="200"/>
        <v/>
      </c>
      <c r="AI977" s="113" t="str">
        <f t="shared" si="201"/>
        <v/>
      </c>
      <c r="AJ977" s="113" t="str">
        <f t="shared" si="202"/>
        <v/>
      </c>
      <c r="AK977" s="113" t="str">
        <f t="shared" si="209"/>
        <v/>
      </c>
      <c r="AL977" s="113" t="str">
        <f t="shared" si="210"/>
        <v/>
      </c>
    </row>
    <row r="978" spans="2:38" ht="15.75" thickBot="1" x14ac:dyDescent="0.3">
      <c r="B978" s="72" t="str">
        <f t="shared" si="203"/>
        <v/>
      </c>
      <c r="C978" s="72" t="str">
        <f t="shared" si="204"/>
        <v/>
      </c>
      <c r="D978" s="72" t="str">
        <f>IFERROR(IF(J977&lt;=0,"",IF(C978="Yes","",B978-COUNTIF($C$22:C978,"Yes"))),"")</f>
        <v/>
      </c>
      <c r="E978" s="73" t="str">
        <f t="shared" si="197"/>
        <v/>
      </c>
      <c r="F978" s="76" t="str">
        <f t="shared" si="205"/>
        <v/>
      </c>
      <c r="G978" s="76" t="str">
        <f t="shared" si="198"/>
        <v/>
      </c>
      <c r="H978" s="76" t="str">
        <f t="shared" si="206"/>
        <v/>
      </c>
      <c r="I978" s="76" t="str">
        <f t="shared" si="199"/>
        <v/>
      </c>
      <c r="J978" s="76" t="str">
        <f t="shared" si="207"/>
        <v/>
      </c>
      <c r="AG978" s="111" t="str">
        <f t="shared" si="208"/>
        <v/>
      </c>
      <c r="AH978" s="112" t="str">
        <f t="shared" si="200"/>
        <v/>
      </c>
      <c r="AI978" s="113" t="str">
        <f t="shared" si="201"/>
        <v/>
      </c>
      <c r="AJ978" s="113" t="str">
        <f t="shared" si="202"/>
        <v/>
      </c>
      <c r="AK978" s="113" t="str">
        <f t="shared" si="209"/>
        <v/>
      </c>
      <c r="AL978" s="113" t="str">
        <f t="shared" si="210"/>
        <v/>
      </c>
    </row>
    <row r="979" spans="2:38" ht="15.75" thickBot="1" x14ac:dyDescent="0.3">
      <c r="B979" s="72" t="str">
        <f t="shared" si="203"/>
        <v/>
      </c>
      <c r="C979" s="72" t="str">
        <f t="shared" si="204"/>
        <v/>
      </c>
      <c r="D979" s="72" t="str">
        <f>IFERROR(IF(J978&lt;=0,"",IF(C979="Yes","",B979-COUNTIF($C$22:C979,"Yes"))),"")</f>
        <v/>
      </c>
      <c r="E979" s="73" t="str">
        <f t="shared" si="197"/>
        <v/>
      </c>
      <c r="F979" s="76" t="str">
        <f t="shared" si="205"/>
        <v/>
      </c>
      <c r="G979" s="76" t="str">
        <f t="shared" si="198"/>
        <v/>
      </c>
      <c r="H979" s="76" t="str">
        <f t="shared" si="206"/>
        <v/>
      </c>
      <c r="I979" s="76" t="str">
        <f t="shared" si="199"/>
        <v/>
      </c>
      <c r="J979" s="76" t="str">
        <f t="shared" si="207"/>
        <v/>
      </c>
      <c r="AG979" s="111" t="str">
        <f t="shared" si="208"/>
        <v/>
      </c>
      <c r="AH979" s="112" t="str">
        <f t="shared" si="200"/>
        <v/>
      </c>
      <c r="AI979" s="113" t="str">
        <f t="shared" si="201"/>
        <v/>
      </c>
      <c r="AJ979" s="113" t="str">
        <f t="shared" si="202"/>
        <v/>
      </c>
      <c r="AK979" s="113" t="str">
        <f t="shared" si="209"/>
        <v/>
      </c>
      <c r="AL979" s="113" t="str">
        <f t="shared" si="210"/>
        <v/>
      </c>
    </row>
    <row r="980" spans="2:38" ht="15.75" thickBot="1" x14ac:dyDescent="0.3">
      <c r="B980" s="72" t="str">
        <f t="shared" si="203"/>
        <v/>
      </c>
      <c r="C980" s="72" t="str">
        <f t="shared" si="204"/>
        <v/>
      </c>
      <c r="D980" s="72" t="str">
        <f>IFERROR(IF(J979&lt;=0,"",IF(C980="Yes","",B980-COUNTIF($C$22:C980,"Yes"))),"")</f>
        <v/>
      </c>
      <c r="E980" s="73" t="str">
        <f t="shared" si="197"/>
        <v/>
      </c>
      <c r="F980" s="76" t="str">
        <f t="shared" si="205"/>
        <v/>
      </c>
      <c r="G980" s="76" t="str">
        <f t="shared" si="198"/>
        <v/>
      </c>
      <c r="H980" s="76" t="str">
        <f t="shared" si="206"/>
        <v/>
      </c>
      <c r="I980" s="76" t="str">
        <f t="shared" si="199"/>
        <v/>
      </c>
      <c r="J980" s="76" t="str">
        <f t="shared" si="207"/>
        <v/>
      </c>
      <c r="AG980" s="111" t="str">
        <f t="shared" si="208"/>
        <v/>
      </c>
      <c r="AH980" s="112" t="str">
        <f t="shared" si="200"/>
        <v/>
      </c>
      <c r="AI980" s="113" t="str">
        <f t="shared" si="201"/>
        <v/>
      </c>
      <c r="AJ980" s="113" t="str">
        <f t="shared" si="202"/>
        <v/>
      </c>
      <c r="AK980" s="113" t="str">
        <f t="shared" si="209"/>
        <v/>
      </c>
      <c r="AL980" s="113" t="str">
        <f t="shared" si="210"/>
        <v/>
      </c>
    </row>
    <row r="981" spans="2:38" ht="15.75" thickBot="1" x14ac:dyDescent="0.3">
      <c r="B981" s="72" t="str">
        <f t="shared" si="203"/>
        <v/>
      </c>
      <c r="C981" s="72" t="str">
        <f t="shared" si="204"/>
        <v/>
      </c>
      <c r="D981" s="72" t="str">
        <f>IFERROR(IF(J980&lt;=0,"",IF(C981="Yes","",B981-COUNTIF($C$22:C981,"Yes"))),"")</f>
        <v/>
      </c>
      <c r="E981" s="73" t="str">
        <f t="shared" si="197"/>
        <v/>
      </c>
      <c r="F981" s="76" t="str">
        <f t="shared" si="205"/>
        <v/>
      </c>
      <c r="G981" s="76" t="str">
        <f t="shared" si="198"/>
        <v/>
      </c>
      <c r="H981" s="76" t="str">
        <f t="shared" si="206"/>
        <v/>
      </c>
      <c r="I981" s="76" t="str">
        <f t="shared" si="199"/>
        <v/>
      </c>
      <c r="J981" s="76" t="str">
        <f t="shared" si="207"/>
        <v/>
      </c>
      <c r="AG981" s="111" t="str">
        <f t="shared" si="208"/>
        <v/>
      </c>
      <c r="AH981" s="112" t="str">
        <f t="shared" si="200"/>
        <v/>
      </c>
      <c r="AI981" s="113" t="str">
        <f t="shared" si="201"/>
        <v/>
      </c>
      <c r="AJ981" s="113" t="str">
        <f t="shared" si="202"/>
        <v/>
      </c>
      <c r="AK981" s="113" t="str">
        <f t="shared" si="209"/>
        <v/>
      </c>
      <c r="AL981" s="113" t="str">
        <f t="shared" si="210"/>
        <v/>
      </c>
    </row>
    <row r="982" spans="2:38" ht="15.75" thickBot="1" x14ac:dyDescent="0.3">
      <c r="B982" s="72" t="str">
        <f t="shared" si="203"/>
        <v/>
      </c>
      <c r="C982" s="72" t="str">
        <f t="shared" si="204"/>
        <v/>
      </c>
      <c r="D982" s="72" t="str">
        <f>IFERROR(IF(J981&lt;=0,"",IF(C982="Yes","",B982-COUNTIF($C$22:C982,"Yes"))),"")</f>
        <v/>
      </c>
      <c r="E982" s="73" t="str">
        <f t="shared" ref="E982:E1045" si="211">IF($E$9="End of the Period",IF(B982="","",IF(payment_frequency="Bi-weekly",first_payment_date+B982*VLOOKUP(payment_frequency,periodic_table,2,0),IF(payment_frequency="Weekly",first_payment_date+B982*VLOOKUP(payment_frequency,periodic_table,2,0),IF(payment_frequency="Semi-monthly",first_payment_date+B982*VLOOKUP(payment_frequency,periodic_table,2,0),EDATE(first_payment_date,B982*VLOOKUP(payment_frequency,periodic_table,2,0)))))),IF(B982="","",IF(payment_frequency="Bi-weekly",first_payment_date+(B982-1)*VLOOKUP(payment_frequency,periodic_table,2,0),IF(payment_frequency="Weekly",first_payment_date+(B982-1)*VLOOKUP(payment_frequency,periodic_table,2,0),IF(payment_frequency="Semi-monthly",first_payment_date+(B982-1)*VLOOKUP(payment_frequency,periodic_table,2,0),EDATE(first_payment_date,(B982-1)*VLOOKUP(payment_frequency,periodic_table,2,0)))))))</f>
        <v/>
      </c>
      <c r="F982" s="76" t="str">
        <f t="shared" si="205"/>
        <v/>
      </c>
      <c r="G982" s="76" t="str">
        <f t="shared" ref="G982:G1045" si="212">IF(AND(Payment_Type=1,B982=1),0,IF(B982="","",IF(C982="Yes",0,J981*Compound_Rate)))</f>
        <v/>
      </c>
      <c r="H982" s="76" t="str">
        <f t="shared" si="206"/>
        <v/>
      </c>
      <c r="I982" s="76" t="str">
        <f t="shared" ref="I982:I1045" si="213">IF(B982="","",IF(C982="Yes",J981*Compound_Rate,0))</f>
        <v/>
      </c>
      <c r="J982" s="76" t="str">
        <f t="shared" si="207"/>
        <v/>
      </c>
      <c r="AG982" s="111" t="str">
        <f t="shared" si="208"/>
        <v/>
      </c>
      <c r="AH982" s="112" t="str">
        <f t="shared" ref="AH982:AH1045" si="214">IF($E$9="End of the Period",IF(AG982="","",IF(payment_frequency="Bi-weekly",first_payment_date+AG982*VLOOKUP(payment_frequency,periodic_table,2,0),IF(payment_frequency="Weekly",first_payment_date+AG982*VLOOKUP(payment_frequency,periodic_table,2,0),IF(payment_frequency="Semi-monthly",first_payment_date+AG982*VLOOKUP(payment_frequency,periodic_table,2,0),EDATE(first_payment_date,AG982*VLOOKUP(payment_frequency,periodic_table,2,0)))))),IF(AG982="","",IF(payment_frequency="Bi-weekly",first_payment_date+(AG982-1)*VLOOKUP(payment_frequency,periodic_table,2,0),IF(payment_frequency="Weekly",first_payment_date+(AG982-1)*VLOOKUP(payment_frequency,periodic_table,2,0),IF(payment_frequency="Semi-monthly",first_payment_date+(AG982-1)*VLOOKUP(payment_frequency,periodic_table,2,0),EDATE(first_payment_date,(AG982-1)*VLOOKUP(payment_frequency,periodic_table,2,0)))))))</f>
        <v/>
      </c>
      <c r="AI982" s="113" t="str">
        <f t="shared" ref="AI982:AI1045" si="215">IF(AG982="","",IF(AL981&lt;payment,AL981*(1+Compound_Rate),payment))</f>
        <v/>
      </c>
      <c r="AJ982" s="113" t="str">
        <f t="shared" ref="AJ982:AJ1045" si="216">IF(AND(Payment_Type=1,AG982=1),0,IF(AG982="","",AL981*Compound_Rate))</f>
        <v/>
      </c>
      <c r="AK982" s="113" t="str">
        <f t="shared" si="209"/>
        <v/>
      </c>
      <c r="AL982" s="113" t="str">
        <f t="shared" si="210"/>
        <v/>
      </c>
    </row>
    <row r="983" spans="2:38" ht="15.75" thickBot="1" x14ac:dyDescent="0.3">
      <c r="B983" s="72" t="str">
        <f t="shared" ref="B983:B1046" si="217">IFERROR(IF(TRUNC(J982)&lt;=0,"",B982+1),"")</f>
        <v/>
      </c>
      <c r="C983" s="72" t="str">
        <f t="shared" ref="C983:C1046" si="218">IF(B983="","",IF(AND(B983&lt;=$E$13,B983&gt;=$E$12),"Yes","No"))</f>
        <v/>
      </c>
      <c r="D983" s="72" t="str">
        <f>IFERROR(IF(J982&lt;=0,"",IF(C983="Yes","",B983-COUNTIF($C$22:C983,"Yes"))),"")</f>
        <v/>
      </c>
      <c r="E983" s="73" t="str">
        <f t="shared" si="211"/>
        <v/>
      </c>
      <c r="F983" s="76" t="str">
        <f t="shared" ref="F983:F1046" si="219">IF(B983="","",IF(C983="Yes",0,IF(J982&lt;payment,J982*(1+Compound_Rate),-PMT($J$5,nper-B983+1+$E$14,J982))))</f>
        <v/>
      </c>
      <c r="G983" s="76" t="str">
        <f t="shared" si="212"/>
        <v/>
      </c>
      <c r="H983" s="76" t="str">
        <f t="shared" ref="H983:H1046" si="220">IF(B983="","",F983-G983)</f>
        <v/>
      </c>
      <c r="I983" s="76" t="str">
        <f t="shared" si="213"/>
        <v/>
      </c>
      <c r="J983" s="76" t="str">
        <f t="shared" ref="J983:J1046" si="221">IFERROR(IF(B983="","",J982-H983+I983),"")</f>
        <v/>
      </c>
      <c r="AG983" s="111" t="str">
        <f t="shared" ref="AG983:AG1046" si="222">IFERROR(IF(AL982&lt;=0,"",AG982+1),"")</f>
        <v/>
      </c>
      <c r="AH983" s="112" t="str">
        <f t="shared" si="214"/>
        <v/>
      </c>
      <c r="AI983" s="113" t="str">
        <f t="shared" si="215"/>
        <v/>
      </c>
      <c r="AJ983" s="113" t="str">
        <f t="shared" si="216"/>
        <v/>
      </c>
      <c r="AK983" s="113" t="str">
        <f t="shared" ref="AK983:AK1046" si="223">IF(AG983="","",AI983-AJ983)</f>
        <v/>
      </c>
      <c r="AL983" s="113" t="str">
        <f t="shared" ref="AL983:AL1046" si="224">IFERROR(IF(AK983&lt;=0,"",AL982-AK983),"")</f>
        <v/>
      </c>
    </row>
    <row r="984" spans="2:38" ht="15.75" thickBot="1" x14ac:dyDescent="0.3">
      <c r="B984" s="72" t="str">
        <f t="shared" si="217"/>
        <v/>
      </c>
      <c r="C984" s="72" t="str">
        <f t="shared" si="218"/>
        <v/>
      </c>
      <c r="D984" s="72" t="str">
        <f>IFERROR(IF(J983&lt;=0,"",IF(C984="Yes","",B984-COUNTIF($C$22:C984,"Yes"))),"")</f>
        <v/>
      </c>
      <c r="E984" s="73" t="str">
        <f t="shared" si="211"/>
        <v/>
      </c>
      <c r="F984" s="76" t="str">
        <f t="shared" si="219"/>
        <v/>
      </c>
      <c r="G984" s="76" t="str">
        <f t="shared" si="212"/>
        <v/>
      </c>
      <c r="H984" s="76" t="str">
        <f t="shared" si="220"/>
        <v/>
      </c>
      <c r="I984" s="76" t="str">
        <f t="shared" si="213"/>
        <v/>
      </c>
      <c r="J984" s="76" t="str">
        <f t="shared" si="221"/>
        <v/>
      </c>
      <c r="AG984" s="111" t="str">
        <f t="shared" si="222"/>
        <v/>
      </c>
      <c r="AH984" s="112" t="str">
        <f t="shared" si="214"/>
        <v/>
      </c>
      <c r="AI984" s="113" t="str">
        <f t="shared" si="215"/>
        <v/>
      </c>
      <c r="AJ984" s="113" t="str">
        <f t="shared" si="216"/>
        <v/>
      </c>
      <c r="AK984" s="113" t="str">
        <f t="shared" si="223"/>
        <v/>
      </c>
      <c r="AL984" s="113" t="str">
        <f t="shared" si="224"/>
        <v/>
      </c>
    </row>
    <row r="985" spans="2:38" ht="15.75" thickBot="1" x14ac:dyDescent="0.3">
      <c r="B985" s="72" t="str">
        <f t="shared" si="217"/>
        <v/>
      </c>
      <c r="C985" s="72" t="str">
        <f t="shared" si="218"/>
        <v/>
      </c>
      <c r="D985" s="72" t="str">
        <f>IFERROR(IF(J984&lt;=0,"",IF(C985="Yes","",B985-COUNTIF($C$22:C985,"Yes"))),"")</f>
        <v/>
      </c>
      <c r="E985" s="73" t="str">
        <f t="shared" si="211"/>
        <v/>
      </c>
      <c r="F985" s="76" t="str">
        <f t="shared" si="219"/>
        <v/>
      </c>
      <c r="G985" s="76" t="str">
        <f t="shared" si="212"/>
        <v/>
      </c>
      <c r="H985" s="76" t="str">
        <f t="shared" si="220"/>
        <v/>
      </c>
      <c r="I985" s="76" t="str">
        <f t="shared" si="213"/>
        <v/>
      </c>
      <c r="J985" s="76" t="str">
        <f t="shared" si="221"/>
        <v/>
      </c>
      <c r="AG985" s="111" t="str">
        <f t="shared" si="222"/>
        <v/>
      </c>
      <c r="AH985" s="112" t="str">
        <f t="shared" si="214"/>
        <v/>
      </c>
      <c r="AI985" s="113" t="str">
        <f t="shared" si="215"/>
        <v/>
      </c>
      <c r="AJ985" s="113" t="str">
        <f t="shared" si="216"/>
        <v/>
      </c>
      <c r="AK985" s="113" t="str">
        <f t="shared" si="223"/>
        <v/>
      </c>
      <c r="AL985" s="113" t="str">
        <f t="shared" si="224"/>
        <v/>
      </c>
    </row>
    <row r="986" spans="2:38" ht="15.75" thickBot="1" x14ac:dyDescent="0.3">
      <c r="B986" s="72" t="str">
        <f t="shared" si="217"/>
        <v/>
      </c>
      <c r="C986" s="72" t="str">
        <f t="shared" si="218"/>
        <v/>
      </c>
      <c r="D986" s="72" t="str">
        <f>IFERROR(IF(J985&lt;=0,"",IF(C986="Yes","",B986-COUNTIF($C$22:C986,"Yes"))),"")</f>
        <v/>
      </c>
      <c r="E986" s="73" t="str">
        <f t="shared" si="211"/>
        <v/>
      </c>
      <c r="F986" s="76" t="str">
        <f t="shared" si="219"/>
        <v/>
      </c>
      <c r="G986" s="76" t="str">
        <f t="shared" si="212"/>
        <v/>
      </c>
      <c r="H986" s="76" t="str">
        <f t="shared" si="220"/>
        <v/>
      </c>
      <c r="I986" s="76" t="str">
        <f t="shared" si="213"/>
        <v/>
      </c>
      <c r="J986" s="76" t="str">
        <f t="shared" si="221"/>
        <v/>
      </c>
      <c r="AG986" s="111" t="str">
        <f t="shared" si="222"/>
        <v/>
      </c>
      <c r="AH986" s="112" t="str">
        <f t="shared" si="214"/>
        <v/>
      </c>
      <c r="AI986" s="113" t="str">
        <f t="shared" si="215"/>
        <v/>
      </c>
      <c r="AJ986" s="113" t="str">
        <f t="shared" si="216"/>
        <v/>
      </c>
      <c r="AK986" s="113" t="str">
        <f t="shared" si="223"/>
        <v/>
      </c>
      <c r="AL986" s="113" t="str">
        <f t="shared" si="224"/>
        <v/>
      </c>
    </row>
    <row r="987" spans="2:38" ht="15.75" thickBot="1" x14ac:dyDescent="0.3">
      <c r="B987" s="72" t="str">
        <f t="shared" si="217"/>
        <v/>
      </c>
      <c r="C987" s="72" t="str">
        <f t="shared" si="218"/>
        <v/>
      </c>
      <c r="D987" s="72" t="str">
        <f>IFERROR(IF(J986&lt;=0,"",IF(C987="Yes","",B987-COUNTIF($C$22:C987,"Yes"))),"")</f>
        <v/>
      </c>
      <c r="E987" s="73" t="str">
        <f t="shared" si="211"/>
        <v/>
      </c>
      <c r="F987" s="76" t="str">
        <f t="shared" si="219"/>
        <v/>
      </c>
      <c r="G987" s="76" t="str">
        <f t="shared" si="212"/>
        <v/>
      </c>
      <c r="H987" s="76" t="str">
        <f t="shared" si="220"/>
        <v/>
      </c>
      <c r="I987" s="76" t="str">
        <f t="shared" si="213"/>
        <v/>
      </c>
      <c r="J987" s="76" t="str">
        <f t="shared" si="221"/>
        <v/>
      </c>
      <c r="AG987" s="111" t="str">
        <f t="shared" si="222"/>
        <v/>
      </c>
      <c r="AH987" s="112" t="str">
        <f t="shared" si="214"/>
        <v/>
      </c>
      <c r="AI987" s="113" t="str">
        <f t="shared" si="215"/>
        <v/>
      </c>
      <c r="AJ987" s="113" t="str">
        <f t="shared" si="216"/>
        <v/>
      </c>
      <c r="AK987" s="113" t="str">
        <f t="shared" si="223"/>
        <v/>
      </c>
      <c r="AL987" s="113" t="str">
        <f t="shared" si="224"/>
        <v/>
      </c>
    </row>
    <row r="988" spans="2:38" ht="15.75" thickBot="1" x14ac:dyDescent="0.3">
      <c r="B988" s="72" t="str">
        <f t="shared" si="217"/>
        <v/>
      </c>
      <c r="C988" s="72" t="str">
        <f t="shared" si="218"/>
        <v/>
      </c>
      <c r="D988" s="72" t="str">
        <f>IFERROR(IF(J987&lt;=0,"",IF(C988="Yes","",B988-COUNTIF($C$22:C988,"Yes"))),"")</f>
        <v/>
      </c>
      <c r="E988" s="73" t="str">
        <f t="shared" si="211"/>
        <v/>
      </c>
      <c r="F988" s="76" t="str">
        <f t="shared" si="219"/>
        <v/>
      </c>
      <c r="G988" s="76" t="str">
        <f t="shared" si="212"/>
        <v/>
      </c>
      <c r="H988" s="76" t="str">
        <f t="shared" si="220"/>
        <v/>
      </c>
      <c r="I988" s="76" t="str">
        <f t="shared" si="213"/>
        <v/>
      </c>
      <c r="J988" s="76" t="str">
        <f t="shared" si="221"/>
        <v/>
      </c>
      <c r="AG988" s="111" t="str">
        <f t="shared" si="222"/>
        <v/>
      </c>
      <c r="AH988" s="112" t="str">
        <f t="shared" si="214"/>
        <v/>
      </c>
      <c r="AI988" s="113" t="str">
        <f t="shared" si="215"/>
        <v/>
      </c>
      <c r="AJ988" s="113" t="str">
        <f t="shared" si="216"/>
        <v/>
      </c>
      <c r="AK988" s="113" t="str">
        <f t="shared" si="223"/>
        <v/>
      </c>
      <c r="AL988" s="113" t="str">
        <f t="shared" si="224"/>
        <v/>
      </c>
    </row>
    <row r="989" spans="2:38" ht="15.75" thickBot="1" x14ac:dyDescent="0.3">
      <c r="B989" s="72" t="str">
        <f t="shared" si="217"/>
        <v/>
      </c>
      <c r="C989" s="72" t="str">
        <f t="shared" si="218"/>
        <v/>
      </c>
      <c r="D989" s="72" t="str">
        <f>IFERROR(IF(J988&lt;=0,"",IF(C989="Yes","",B989-COUNTIF($C$22:C989,"Yes"))),"")</f>
        <v/>
      </c>
      <c r="E989" s="73" t="str">
        <f t="shared" si="211"/>
        <v/>
      </c>
      <c r="F989" s="76" t="str">
        <f t="shared" si="219"/>
        <v/>
      </c>
      <c r="G989" s="76" t="str">
        <f t="shared" si="212"/>
        <v/>
      </c>
      <c r="H989" s="76" t="str">
        <f t="shared" si="220"/>
        <v/>
      </c>
      <c r="I989" s="76" t="str">
        <f t="shared" si="213"/>
        <v/>
      </c>
      <c r="J989" s="76" t="str">
        <f t="shared" si="221"/>
        <v/>
      </c>
      <c r="AG989" s="111" t="str">
        <f t="shared" si="222"/>
        <v/>
      </c>
      <c r="AH989" s="112" t="str">
        <f t="shared" si="214"/>
        <v/>
      </c>
      <c r="AI989" s="113" t="str">
        <f t="shared" si="215"/>
        <v/>
      </c>
      <c r="AJ989" s="113" t="str">
        <f t="shared" si="216"/>
        <v/>
      </c>
      <c r="AK989" s="113" t="str">
        <f t="shared" si="223"/>
        <v/>
      </c>
      <c r="AL989" s="113" t="str">
        <f t="shared" si="224"/>
        <v/>
      </c>
    </row>
    <row r="990" spans="2:38" ht="15.75" thickBot="1" x14ac:dyDescent="0.3">
      <c r="B990" s="72" t="str">
        <f t="shared" si="217"/>
        <v/>
      </c>
      <c r="C990" s="72" t="str">
        <f t="shared" si="218"/>
        <v/>
      </c>
      <c r="D990" s="72" t="str">
        <f>IFERROR(IF(J989&lt;=0,"",IF(C990="Yes","",B990-COUNTIF($C$22:C990,"Yes"))),"")</f>
        <v/>
      </c>
      <c r="E990" s="73" t="str">
        <f t="shared" si="211"/>
        <v/>
      </c>
      <c r="F990" s="76" t="str">
        <f t="shared" si="219"/>
        <v/>
      </c>
      <c r="G990" s="76" t="str">
        <f t="shared" si="212"/>
        <v/>
      </c>
      <c r="H990" s="76" t="str">
        <f t="shared" si="220"/>
        <v/>
      </c>
      <c r="I990" s="76" t="str">
        <f t="shared" si="213"/>
        <v/>
      </c>
      <c r="J990" s="76" t="str">
        <f t="shared" si="221"/>
        <v/>
      </c>
      <c r="AG990" s="111" t="str">
        <f t="shared" si="222"/>
        <v/>
      </c>
      <c r="AH990" s="112" t="str">
        <f t="shared" si="214"/>
        <v/>
      </c>
      <c r="AI990" s="113" t="str">
        <f t="shared" si="215"/>
        <v/>
      </c>
      <c r="AJ990" s="113" t="str">
        <f t="shared" si="216"/>
        <v/>
      </c>
      <c r="AK990" s="113" t="str">
        <f t="shared" si="223"/>
        <v/>
      </c>
      <c r="AL990" s="113" t="str">
        <f t="shared" si="224"/>
        <v/>
      </c>
    </row>
    <row r="991" spans="2:38" ht="15.75" thickBot="1" x14ac:dyDescent="0.3">
      <c r="B991" s="72" t="str">
        <f t="shared" si="217"/>
        <v/>
      </c>
      <c r="C991" s="72" t="str">
        <f t="shared" si="218"/>
        <v/>
      </c>
      <c r="D991" s="72" t="str">
        <f>IFERROR(IF(J990&lt;=0,"",IF(C991="Yes","",B991-COUNTIF($C$22:C991,"Yes"))),"")</f>
        <v/>
      </c>
      <c r="E991" s="73" t="str">
        <f t="shared" si="211"/>
        <v/>
      </c>
      <c r="F991" s="76" t="str">
        <f t="shared" si="219"/>
        <v/>
      </c>
      <c r="G991" s="76" t="str">
        <f t="shared" si="212"/>
        <v/>
      </c>
      <c r="H991" s="76" t="str">
        <f t="shared" si="220"/>
        <v/>
      </c>
      <c r="I991" s="76" t="str">
        <f t="shared" si="213"/>
        <v/>
      </c>
      <c r="J991" s="76" t="str">
        <f t="shared" si="221"/>
        <v/>
      </c>
      <c r="AG991" s="111" t="str">
        <f t="shared" si="222"/>
        <v/>
      </c>
      <c r="AH991" s="112" t="str">
        <f t="shared" si="214"/>
        <v/>
      </c>
      <c r="AI991" s="113" t="str">
        <f t="shared" si="215"/>
        <v/>
      </c>
      <c r="AJ991" s="113" t="str">
        <f t="shared" si="216"/>
        <v/>
      </c>
      <c r="AK991" s="113" t="str">
        <f t="shared" si="223"/>
        <v/>
      </c>
      <c r="AL991" s="113" t="str">
        <f t="shared" si="224"/>
        <v/>
      </c>
    </row>
    <row r="992" spans="2:38" ht="15.75" thickBot="1" x14ac:dyDescent="0.3">
      <c r="B992" s="72" t="str">
        <f t="shared" si="217"/>
        <v/>
      </c>
      <c r="C992" s="72" t="str">
        <f t="shared" si="218"/>
        <v/>
      </c>
      <c r="D992" s="72" t="str">
        <f>IFERROR(IF(J991&lt;=0,"",IF(C992="Yes","",B992-COUNTIF($C$22:C992,"Yes"))),"")</f>
        <v/>
      </c>
      <c r="E992" s="73" t="str">
        <f t="shared" si="211"/>
        <v/>
      </c>
      <c r="F992" s="76" t="str">
        <f t="shared" si="219"/>
        <v/>
      </c>
      <c r="G992" s="76" t="str">
        <f t="shared" si="212"/>
        <v/>
      </c>
      <c r="H992" s="76" t="str">
        <f t="shared" si="220"/>
        <v/>
      </c>
      <c r="I992" s="76" t="str">
        <f t="shared" si="213"/>
        <v/>
      </c>
      <c r="J992" s="76" t="str">
        <f t="shared" si="221"/>
        <v/>
      </c>
      <c r="AG992" s="111" t="str">
        <f t="shared" si="222"/>
        <v/>
      </c>
      <c r="AH992" s="112" t="str">
        <f t="shared" si="214"/>
        <v/>
      </c>
      <c r="AI992" s="113" t="str">
        <f t="shared" si="215"/>
        <v/>
      </c>
      <c r="AJ992" s="113" t="str">
        <f t="shared" si="216"/>
        <v/>
      </c>
      <c r="AK992" s="113" t="str">
        <f t="shared" si="223"/>
        <v/>
      </c>
      <c r="AL992" s="113" t="str">
        <f t="shared" si="224"/>
        <v/>
      </c>
    </row>
    <row r="993" spans="2:38" ht="15.75" thickBot="1" x14ac:dyDescent="0.3">
      <c r="B993" s="72" t="str">
        <f t="shared" si="217"/>
        <v/>
      </c>
      <c r="C993" s="72" t="str">
        <f t="shared" si="218"/>
        <v/>
      </c>
      <c r="D993" s="72" t="str">
        <f>IFERROR(IF(J992&lt;=0,"",IF(C993="Yes","",B993-COUNTIF($C$22:C993,"Yes"))),"")</f>
        <v/>
      </c>
      <c r="E993" s="73" t="str">
        <f t="shared" si="211"/>
        <v/>
      </c>
      <c r="F993" s="76" t="str">
        <f t="shared" si="219"/>
        <v/>
      </c>
      <c r="G993" s="76" t="str">
        <f t="shared" si="212"/>
        <v/>
      </c>
      <c r="H993" s="76" t="str">
        <f t="shared" si="220"/>
        <v/>
      </c>
      <c r="I993" s="76" t="str">
        <f t="shared" si="213"/>
        <v/>
      </c>
      <c r="J993" s="76" t="str">
        <f t="shared" si="221"/>
        <v/>
      </c>
      <c r="AG993" s="111" t="str">
        <f t="shared" si="222"/>
        <v/>
      </c>
      <c r="AH993" s="112" t="str">
        <f t="shared" si="214"/>
        <v/>
      </c>
      <c r="AI993" s="113" t="str">
        <f t="shared" si="215"/>
        <v/>
      </c>
      <c r="AJ993" s="113" t="str">
        <f t="shared" si="216"/>
        <v/>
      </c>
      <c r="AK993" s="113" t="str">
        <f t="shared" si="223"/>
        <v/>
      </c>
      <c r="AL993" s="113" t="str">
        <f t="shared" si="224"/>
        <v/>
      </c>
    </row>
    <row r="994" spans="2:38" ht="15.75" thickBot="1" x14ac:dyDescent="0.3">
      <c r="B994" s="72" t="str">
        <f t="shared" si="217"/>
        <v/>
      </c>
      <c r="C994" s="72" t="str">
        <f t="shared" si="218"/>
        <v/>
      </c>
      <c r="D994" s="72" t="str">
        <f>IFERROR(IF(J993&lt;=0,"",IF(C994="Yes","",B994-COUNTIF($C$22:C994,"Yes"))),"")</f>
        <v/>
      </c>
      <c r="E994" s="73" t="str">
        <f t="shared" si="211"/>
        <v/>
      </c>
      <c r="F994" s="76" t="str">
        <f t="shared" si="219"/>
        <v/>
      </c>
      <c r="G994" s="76" t="str">
        <f t="shared" si="212"/>
        <v/>
      </c>
      <c r="H994" s="76" t="str">
        <f t="shared" si="220"/>
        <v/>
      </c>
      <c r="I994" s="76" t="str">
        <f t="shared" si="213"/>
        <v/>
      </c>
      <c r="J994" s="76" t="str">
        <f t="shared" si="221"/>
        <v/>
      </c>
      <c r="AG994" s="111" t="str">
        <f t="shared" si="222"/>
        <v/>
      </c>
      <c r="AH994" s="112" t="str">
        <f t="shared" si="214"/>
        <v/>
      </c>
      <c r="AI994" s="113" t="str">
        <f t="shared" si="215"/>
        <v/>
      </c>
      <c r="AJ994" s="113" t="str">
        <f t="shared" si="216"/>
        <v/>
      </c>
      <c r="AK994" s="113" t="str">
        <f t="shared" si="223"/>
        <v/>
      </c>
      <c r="AL994" s="113" t="str">
        <f t="shared" si="224"/>
        <v/>
      </c>
    </row>
    <row r="995" spans="2:38" ht="15.75" thickBot="1" x14ac:dyDescent="0.3">
      <c r="B995" s="72" t="str">
        <f t="shared" si="217"/>
        <v/>
      </c>
      <c r="C995" s="72" t="str">
        <f t="shared" si="218"/>
        <v/>
      </c>
      <c r="D995" s="72" t="str">
        <f>IFERROR(IF(J994&lt;=0,"",IF(C995="Yes","",B995-COUNTIF($C$22:C995,"Yes"))),"")</f>
        <v/>
      </c>
      <c r="E995" s="73" t="str">
        <f t="shared" si="211"/>
        <v/>
      </c>
      <c r="F995" s="76" t="str">
        <f t="shared" si="219"/>
        <v/>
      </c>
      <c r="G995" s="76" t="str">
        <f t="shared" si="212"/>
        <v/>
      </c>
      <c r="H995" s="76" t="str">
        <f t="shared" si="220"/>
        <v/>
      </c>
      <c r="I995" s="76" t="str">
        <f t="shared" si="213"/>
        <v/>
      </c>
      <c r="J995" s="76" t="str">
        <f t="shared" si="221"/>
        <v/>
      </c>
      <c r="AG995" s="111" t="str">
        <f t="shared" si="222"/>
        <v/>
      </c>
      <c r="AH995" s="112" t="str">
        <f t="shared" si="214"/>
        <v/>
      </c>
      <c r="AI995" s="113" t="str">
        <f t="shared" si="215"/>
        <v/>
      </c>
      <c r="AJ995" s="113" t="str">
        <f t="shared" si="216"/>
        <v/>
      </c>
      <c r="AK995" s="113" t="str">
        <f t="shared" si="223"/>
        <v/>
      </c>
      <c r="AL995" s="113" t="str">
        <f t="shared" si="224"/>
        <v/>
      </c>
    </row>
    <row r="996" spans="2:38" ht="15.75" thickBot="1" x14ac:dyDescent="0.3">
      <c r="B996" s="72" t="str">
        <f t="shared" si="217"/>
        <v/>
      </c>
      <c r="C996" s="72" t="str">
        <f t="shared" si="218"/>
        <v/>
      </c>
      <c r="D996" s="72" t="str">
        <f>IFERROR(IF(J995&lt;=0,"",IF(C996="Yes","",B996-COUNTIF($C$22:C996,"Yes"))),"")</f>
        <v/>
      </c>
      <c r="E996" s="73" t="str">
        <f t="shared" si="211"/>
        <v/>
      </c>
      <c r="F996" s="76" t="str">
        <f t="shared" si="219"/>
        <v/>
      </c>
      <c r="G996" s="76" t="str">
        <f t="shared" si="212"/>
        <v/>
      </c>
      <c r="H996" s="76" t="str">
        <f t="shared" si="220"/>
        <v/>
      </c>
      <c r="I996" s="76" t="str">
        <f t="shared" si="213"/>
        <v/>
      </c>
      <c r="J996" s="76" t="str">
        <f t="shared" si="221"/>
        <v/>
      </c>
      <c r="AG996" s="111" t="str">
        <f t="shared" si="222"/>
        <v/>
      </c>
      <c r="AH996" s="112" t="str">
        <f t="shared" si="214"/>
        <v/>
      </c>
      <c r="AI996" s="113" t="str">
        <f t="shared" si="215"/>
        <v/>
      </c>
      <c r="AJ996" s="113" t="str">
        <f t="shared" si="216"/>
        <v/>
      </c>
      <c r="AK996" s="113" t="str">
        <f t="shared" si="223"/>
        <v/>
      </c>
      <c r="AL996" s="113" t="str">
        <f t="shared" si="224"/>
        <v/>
      </c>
    </row>
    <row r="997" spans="2:38" ht="15.75" thickBot="1" x14ac:dyDescent="0.3">
      <c r="B997" s="72" t="str">
        <f t="shared" si="217"/>
        <v/>
      </c>
      <c r="C997" s="72" t="str">
        <f t="shared" si="218"/>
        <v/>
      </c>
      <c r="D997" s="72" t="str">
        <f>IFERROR(IF(J996&lt;=0,"",IF(C997="Yes","",B997-COUNTIF($C$22:C997,"Yes"))),"")</f>
        <v/>
      </c>
      <c r="E997" s="73" t="str">
        <f t="shared" si="211"/>
        <v/>
      </c>
      <c r="F997" s="76" t="str">
        <f t="shared" si="219"/>
        <v/>
      </c>
      <c r="G997" s="76" t="str">
        <f t="shared" si="212"/>
        <v/>
      </c>
      <c r="H997" s="76" t="str">
        <f t="shared" si="220"/>
        <v/>
      </c>
      <c r="I997" s="76" t="str">
        <f t="shared" si="213"/>
        <v/>
      </c>
      <c r="J997" s="76" t="str">
        <f t="shared" si="221"/>
        <v/>
      </c>
      <c r="AG997" s="111" t="str">
        <f t="shared" si="222"/>
        <v/>
      </c>
      <c r="AH997" s="112" t="str">
        <f t="shared" si="214"/>
        <v/>
      </c>
      <c r="AI997" s="113" t="str">
        <f t="shared" si="215"/>
        <v/>
      </c>
      <c r="AJ997" s="113" t="str">
        <f t="shared" si="216"/>
        <v/>
      </c>
      <c r="AK997" s="113" t="str">
        <f t="shared" si="223"/>
        <v/>
      </c>
      <c r="AL997" s="113" t="str">
        <f t="shared" si="224"/>
        <v/>
      </c>
    </row>
    <row r="998" spans="2:38" ht="15.75" thickBot="1" x14ac:dyDescent="0.3">
      <c r="B998" s="72" t="str">
        <f t="shared" si="217"/>
        <v/>
      </c>
      <c r="C998" s="72" t="str">
        <f t="shared" si="218"/>
        <v/>
      </c>
      <c r="D998" s="72" t="str">
        <f>IFERROR(IF(J997&lt;=0,"",IF(C998="Yes","",B998-COUNTIF($C$22:C998,"Yes"))),"")</f>
        <v/>
      </c>
      <c r="E998" s="73" t="str">
        <f t="shared" si="211"/>
        <v/>
      </c>
      <c r="F998" s="76" t="str">
        <f t="shared" si="219"/>
        <v/>
      </c>
      <c r="G998" s="76" t="str">
        <f t="shared" si="212"/>
        <v/>
      </c>
      <c r="H998" s="76" t="str">
        <f t="shared" si="220"/>
        <v/>
      </c>
      <c r="I998" s="76" t="str">
        <f t="shared" si="213"/>
        <v/>
      </c>
      <c r="J998" s="76" t="str">
        <f t="shared" si="221"/>
        <v/>
      </c>
      <c r="AG998" s="111" t="str">
        <f t="shared" si="222"/>
        <v/>
      </c>
      <c r="AH998" s="112" t="str">
        <f t="shared" si="214"/>
        <v/>
      </c>
      <c r="AI998" s="113" t="str">
        <f t="shared" si="215"/>
        <v/>
      </c>
      <c r="AJ998" s="113" t="str">
        <f t="shared" si="216"/>
        <v/>
      </c>
      <c r="AK998" s="113" t="str">
        <f t="shared" si="223"/>
        <v/>
      </c>
      <c r="AL998" s="113" t="str">
        <f t="shared" si="224"/>
        <v/>
      </c>
    </row>
    <row r="999" spans="2:38" ht="15.75" thickBot="1" x14ac:dyDescent="0.3">
      <c r="B999" s="72" t="str">
        <f t="shared" si="217"/>
        <v/>
      </c>
      <c r="C999" s="72" t="str">
        <f t="shared" si="218"/>
        <v/>
      </c>
      <c r="D999" s="72" t="str">
        <f>IFERROR(IF(J998&lt;=0,"",IF(C999="Yes","",B999-COUNTIF($C$22:C999,"Yes"))),"")</f>
        <v/>
      </c>
      <c r="E999" s="73" t="str">
        <f t="shared" si="211"/>
        <v/>
      </c>
      <c r="F999" s="76" t="str">
        <f t="shared" si="219"/>
        <v/>
      </c>
      <c r="G999" s="76" t="str">
        <f t="shared" si="212"/>
        <v/>
      </c>
      <c r="H999" s="76" t="str">
        <f t="shared" si="220"/>
        <v/>
      </c>
      <c r="I999" s="76" t="str">
        <f t="shared" si="213"/>
        <v/>
      </c>
      <c r="J999" s="76" t="str">
        <f t="shared" si="221"/>
        <v/>
      </c>
      <c r="AG999" s="111" t="str">
        <f t="shared" si="222"/>
        <v/>
      </c>
      <c r="AH999" s="112" t="str">
        <f t="shared" si="214"/>
        <v/>
      </c>
      <c r="AI999" s="113" t="str">
        <f t="shared" si="215"/>
        <v/>
      </c>
      <c r="AJ999" s="113" t="str">
        <f t="shared" si="216"/>
        <v/>
      </c>
      <c r="AK999" s="113" t="str">
        <f t="shared" si="223"/>
        <v/>
      </c>
      <c r="AL999" s="113" t="str">
        <f t="shared" si="224"/>
        <v/>
      </c>
    </row>
    <row r="1000" spans="2:38" ht="15.75" thickBot="1" x14ac:dyDescent="0.3">
      <c r="B1000" s="72" t="str">
        <f t="shared" si="217"/>
        <v/>
      </c>
      <c r="C1000" s="72" t="str">
        <f t="shared" si="218"/>
        <v/>
      </c>
      <c r="D1000" s="72" t="str">
        <f>IFERROR(IF(J999&lt;=0,"",IF(C1000="Yes","",B1000-COUNTIF($C$22:C1000,"Yes"))),"")</f>
        <v/>
      </c>
      <c r="E1000" s="73" t="str">
        <f t="shared" si="211"/>
        <v/>
      </c>
      <c r="F1000" s="76" t="str">
        <f t="shared" si="219"/>
        <v/>
      </c>
      <c r="G1000" s="76" t="str">
        <f t="shared" si="212"/>
        <v/>
      </c>
      <c r="H1000" s="76" t="str">
        <f t="shared" si="220"/>
        <v/>
      </c>
      <c r="I1000" s="76" t="str">
        <f t="shared" si="213"/>
        <v/>
      </c>
      <c r="J1000" s="76" t="str">
        <f t="shared" si="221"/>
        <v/>
      </c>
      <c r="AG1000" s="111" t="str">
        <f t="shared" si="222"/>
        <v/>
      </c>
      <c r="AH1000" s="112" t="str">
        <f t="shared" si="214"/>
        <v/>
      </c>
      <c r="AI1000" s="113" t="str">
        <f t="shared" si="215"/>
        <v/>
      </c>
      <c r="AJ1000" s="113" t="str">
        <f t="shared" si="216"/>
        <v/>
      </c>
      <c r="AK1000" s="113" t="str">
        <f t="shared" si="223"/>
        <v/>
      </c>
      <c r="AL1000" s="113" t="str">
        <f t="shared" si="224"/>
        <v/>
      </c>
    </row>
    <row r="1001" spans="2:38" ht="15.75" thickBot="1" x14ac:dyDescent="0.3">
      <c r="B1001" s="72" t="str">
        <f t="shared" si="217"/>
        <v/>
      </c>
      <c r="C1001" s="72" t="str">
        <f t="shared" si="218"/>
        <v/>
      </c>
      <c r="D1001" s="72" t="str">
        <f>IFERROR(IF(J1000&lt;=0,"",IF(C1001="Yes","",B1001-COUNTIF($C$22:C1001,"Yes"))),"")</f>
        <v/>
      </c>
      <c r="E1001" s="73" t="str">
        <f t="shared" si="211"/>
        <v/>
      </c>
      <c r="F1001" s="76" t="str">
        <f t="shared" si="219"/>
        <v/>
      </c>
      <c r="G1001" s="76" t="str">
        <f t="shared" si="212"/>
        <v/>
      </c>
      <c r="H1001" s="76" t="str">
        <f t="shared" si="220"/>
        <v/>
      </c>
      <c r="I1001" s="76" t="str">
        <f t="shared" si="213"/>
        <v/>
      </c>
      <c r="J1001" s="76" t="str">
        <f t="shared" si="221"/>
        <v/>
      </c>
      <c r="AG1001" s="111" t="str">
        <f t="shared" si="222"/>
        <v/>
      </c>
      <c r="AH1001" s="112" t="str">
        <f t="shared" si="214"/>
        <v/>
      </c>
      <c r="AI1001" s="113" t="str">
        <f t="shared" si="215"/>
        <v/>
      </c>
      <c r="AJ1001" s="113" t="str">
        <f t="shared" si="216"/>
        <v/>
      </c>
      <c r="AK1001" s="113" t="str">
        <f t="shared" si="223"/>
        <v/>
      </c>
      <c r="AL1001" s="113" t="str">
        <f t="shared" si="224"/>
        <v/>
      </c>
    </row>
    <row r="1002" spans="2:38" ht="15.75" thickBot="1" x14ac:dyDescent="0.3">
      <c r="B1002" s="72" t="str">
        <f t="shared" si="217"/>
        <v/>
      </c>
      <c r="C1002" s="72" t="str">
        <f t="shared" si="218"/>
        <v/>
      </c>
      <c r="D1002" s="72" t="str">
        <f>IFERROR(IF(J1001&lt;=0,"",IF(C1002="Yes","",B1002-COUNTIF($C$22:C1002,"Yes"))),"")</f>
        <v/>
      </c>
      <c r="E1002" s="73" t="str">
        <f t="shared" si="211"/>
        <v/>
      </c>
      <c r="F1002" s="76" t="str">
        <f t="shared" si="219"/>
        <v/>
      </c>
      <c r="G1002" s="76" t="str">
        <f t="shared" si="212"/>
        <v/>
      </c>
      <c r="H1002" s="76" t="str">
        <f t="shared" si="220"/>
        <v/>
      </c>
      <c r="I1002" s="76" t="str">
        <f t="shared" si="213"/>
        <v/>
      </c>
      <c r="J1002" s="76" t="str">
        <f t="shared" si="221"/>
        <v/>
      </c>
      <c r="AG1002" s="111" t="str">
        <f t="shared" si="222"/>
        <v/>
      </c>
      <c r="AH1002" s="112" t="str">
        <f t="shared" si="214"/>
        <v/>
      </c>
      <c r="AI1002" s="113" t="str">
        <f t="shared" si="215"/>
        <v/>
      </c>
      <c r="AJ1002" s="113" t="str">
        <f t="shared" si="216"/>
        <v/>
      </c>
      <c r="AK1002" s="113" t="str">
        <f t="shared" si="223"/>
        <v/>
      </c>
      <c r="AL1002" s="113" t="str">
        <f t="shared" si="224"/>
        <v/>
      </c>
    </row>
    <row r="1003" spans="2:38" ht="15.75" thickBot="1" x14ac:dyDescent="0.3">
      <c r="B1003" s="72" t="str">
        <f t="shared" si="217"/>
        <v/>
      </c>
      <c r="C1003" s="72" t="str">
        <f t="shared" si="218"/>
        <v/>
      </c>
      <c r="D1003" s="72" t="str">
        <f>IFERROR(IF(J1002&lt;=0,"",IF(C1003="Yes","",B1003-COUNTIF($C$22:C1003,"Yes"))),"")</f>
        <v/>
      </c>
      <c r="E1003" s="73" t="str">
        <f t="shared" si="211"/>
        <v/>
      </c>
      <c r="F1003" s="76" t="str">
        <f t="shared" si="219"/>
        <v/>
      </c>
      <c r="G1003" s="76" t="str">
        <f t="shared" si="212"/>
        <v/>
      </c>
      <c r="H1003" s="76" t="str">
        <f t="shared" si="220"/>
        <v/>
      </c>
      <c r="I1003" s="76" t="str">
        <f t="shared" si="213"/>
        <v/>
      </c>
      <c r="J1003" s="76" t="str">
        <f t="shared" si="221"/>
        <v/>
      </c>
      <c r="AG1003" s="111" t="str">
        <f t="shared" si="222"/>
        <v/>
      </c>
      <c r="AH1003" s="112" t="str">
        <f t="shared" si="214"/>
        <v/>
      </c>
      <c r="AI1003" s="113" t="str">
        <f t="shared" si="215"/>
        <v/>
      </c>
      <c r="AJ1003" s="113" t="str">
        <f t="shared" si="216"/>
        <v/>
      </c>
      <c r="AK1003" s="113" t="str">
        <f t="shared" si="223"/>
        <v/>
      </c>
      <c r="AL1003" s="113" t="str">
        <f t="shared" si="224"/>
        <v/>
      </c>
    </row>
    <row r="1004" spans="2:38" ht="15.75" thickBot="1" x14ac:dyDescent="0.3">
      <c r="B1004" s="72" t="str">
        <f t="shared" si="217"/>
        <v/>
      </c>
      <c r="C1004" s="72" t="str">
        <f t="shared" si="218"/>
        <v/>
      </c>
      <c r="D1004" s="72" t="str">
        <f>IFERROR(IF(J1003&lt;=0,"",IF(C1004="Yes","",B1004-COUNTIF($C$22:C1004,"Yes"))),"")</f>
        <v/>
      </c>
      <c r="E1004" s="73" t="str">
        <f t="shared" si="211"/>
        <v/>
      </c>
      <c r="F1004" s="76" t="str">
        <f t="shared" si="219"/>
        <v/>
      </c>
      <c r="G1004" s="76" t="str">
        <f t="shared" si="212"/>
        <v/>
      </c>
      <c r="H1004" s="76" t="str">
        <f t="shared" si="220"/>
        <v/>
      </c>
      <c r="I1004" s="76" t="str">
        <f t="shared" si="213"/>
        <v/>
      </c>
      <c r="J1004" s="76" t="str">
        <f t="shared" si="221"/>
        <v/>
      </c>
      <c r="AG1004" s="111" t="str">
        <f t="shared" si="222"/>
        <v/>
      </c>
      <c r="AH1004" s="112" t="str">
        <f t="shared" si="214"/>
        <v/>
      </c>
      <c r="AI1004" s="113" t="str">
        <f t="shared" si="215"/>
        <v/>
      </c>
      <c r="AJ1004" s="113" t="str">
        <f t="shared" si="216"/>
        <v/>
      </c>
      <c r="AK1004" s="113" t="str">
        <f t="shared" si="223"/>
        <v/>
      </c>
      <c r="AL1004" s="113" t="str">
        <f t="shared" si="224"/>
        <v/>
      </c>
    </row>
    <row r="1005" spans="2:38" ht="15.75" thickBot="1" x14ac:dyDescent="0.3">
      <c r="B1005" s="72" t="str">
        <f t="shared" si="217"/>
        <v/>
      </c>
      <c r="C1005" s="72" t="str">
        <f t="shared" si="218"/>
        <v/>
      </c>
      <c r="D1005" s="72" t="str">
        <f>IFERROR(IF(J1004&lt;=0,"",IF(C1005="Yes","",B1005-COUNTIF($C$22:C1005,"Yes"))),"")</f>
        <v/>
      </c>
      <c r="E1005" s="73" t="str">
        <f t="shared" si="211"/>
        <v/>
      </c>
      <c r="F1005" s="76" t="str">
        <f t="shared" si="219"/>
        <v/>
      </c>
      <c r="G1005" s="76" t="str">
        <f t="shared" si="212"/>
        <v/>
      </c>
      <c r="H1005" s="76" t="str">
        <f t="shared" si="220"/>
        <v/>
      </c>
      <c r="I1005" s="76" t="str">
        <f t="shared" si="213"/>
        <v/>
      </c>
      <c r="J1005" s="76" t="str">
        <f t="shared" si="221"/>
        <v/>
      </c>
      <c r="AG1005" s="111" t="str">
        <f t="shared" si="222"/>
        <v/>
      </c>
      <c r="AH1005" s="112" t="str">
        <f t="shared" si="214"/>
        <v/>
      </c>
      <c r="AI1005" s="113" t="str">
        <f t="shared" si="215"/>
        <v/>
      </c>
      <c r="AJ1005" s="113" t="str">
        <f t="shared" si="216"/>
        <v/>
      </c>
      <c r="AK1005" s="113" t="str">
        <f t="shared" si="223"/>
        <v/>
      </c>
      <c r="AL1005" s="113" t="str">
        <f t="shared" si="224"/>
        <v/>
      </c>
    </row>
    <row r="1006" spans="2:38" ht="15.75" thickBot="1" x14ac:dyDescent="0.3">
      <c r="B1006" s="72" t="str">
        <f t="shared" si="217"/>
        <v/>
      </c>
      <c r="C1006" s="72" t="str">
        <f t="shared" si="218"/>
        <v/>
      </c>
      <c r="D1006" s="72" t="str">
        <f>IFERROR(IF(J1005&lt;=0,"",IF(C1006="Yes","",B1006-COUNTIF($C$22:C1006,"Yes"))),"")</f>
        <v/>
      </c>
      <c r="E1006" s="73" t="str">
        <f t="shared" si="211"/>
        <v/>
      </c>
      <c r="F1006" s="76" t="str">
        <f t="shared" si="219"/>
        <v/>
      </c>
      <c r="G1006" s="76" t="str">
        <f t="shared" si="212"/>
        <v/>
      </c>
      <c r="H1006" s="76" t="str">
        <f t="shared" si="220"/>
        <v/>
      </c>
      <c r="I1006" s="76" t="str">
        <f t="shared" si="213"/>
        <v/>
      </c>
      <c r="J1006" s="76" t="str">
        <f t="shared" si="221"/>
        <v/>
      </c>
      <c r="AG1006" s="111" t="str">
        <f t="shared" si="222"/>
        <v/>
      </c>
      <c r="AH1006" s="112" t="str">
        <f t="shared" si="214"/>
        <v/>
      </c>
      <c r="AI1006" s="113" t="str">
        <f t="shared" si="215"/>
        <v/>
      </c>
      <c r="AJ1006" s="113" t="str">
        <f t="shared" si="216"/>
        <v/>
      </c>
      <c r="AK1006" s="113" t="str">
        <f t="shared" si="223"/>
        <v/>
      </c>
      <c r="AL1006" s="113" t="str">
        <f t="shared" si="224"/>
        <v/>
      </c>
    </row>
    <row r="1007" spans="2:38" ht="15.75" thickBot="1" x14ac:dyDescent="0.3">
      <c r="B1007" s="72" t="str">
        <f t="shared" si="217"/>
        <v/>
      </c>
      <c r="C1007" s="72" t="str">
        <f t="shared" si="218"/>
        <v/>
      </c>
      <c r="D1007" s="72" t="str">
        <f>IFERROR(IF(J1006&lt;=0,"",IF(C1007="Yes","",B1007-COUNTIF($C$22:C1007,"Yes"))),"")</f>
        <v/>
      </c>
      <c r="E1007" s="73" t="str">
        <f t="shared" si="211"/>
        <v/>
      </c>
      <c r="F1007" s="76" t="str">
        <f t="shared" si="219"/>
        <v/>
      </c>
      <c r="G1007" s="76" t="str">
        <f t="shared" si="212"/>
        <v/>
      </c>
      <c r="H1007" s="76" t="str">
        <f t="shared" si="220"/>
        <v/>
      </c>
      <c r="I1007" s="76" t="str">
        <f t="shared" si="213"/>
        <v/>
      </c>
      <c r="J1007" s="76" t="str">
        <f t="shared" si="221"/>
        <v/>
      </c>
      <c r="AG1007" s="111" t="str">
        <f t="shared" si="222"/>
        <v/>
      </c>
      <c r="AH1007" s="112" t="str">
        <f t="shared" si="214"/>
        <v/>
      </c>
      <c r="AI1007" s="113" t="str">
        <f t="shared" si="215"/>
        <v/>
      </c>
      <c r="AJ1007" s="113" t="str">
        <f t="shared" si="216"/>
        <v/>
      </c>
      <c r="AK1007" s="113" t="str">
        <f t="shared" si="223"/>
        <v/>
      </c>
      <c r="AL1007" s="113" t="str">
        <f t="shared" si="224"/>
        <v/>
      </c>
    </row>
    <row r="1008" spans="2:38" ht="15.75" thickBot="1" x14ac:dyDescent="0.3">
      <c r="B1008" s="72" t="str">
        <f t="shared" si="217"/>
        <v/>
      </c>
      <c r="C1008" s="72" t="str">
        <f t="shared" si="218"/>
        <v/>
      </c>
      <c r="D1008" s="72" t="str">
        <f>IFERROR(IF(J1007&lt;=0,"",IF(C1008="Yes","",B1008-COUNTIF($C$22:C1008,"Yes"))),"")</f>
        <v/>
      </c>
      <c r="E1008" s="73" t="str">
        <f t="shared" si="211"/>
        <v/>
      </c>
      <c r="F1008" s="76" t="str">
        <f t="shared" si="219"/>
        <v/>
      </c>
      <c r="G1008" s="76" t="str">
        <f t="shared" si="212"/>
        <v/>
      </c>
      <c r="H1008" s="76" t="str">
        <f t="shared" si="220"/>
        <v/>
      </c>
      <c r="I1008" s="76" t="str">
        <f t="shared" si="213"/>
        <v/>
      </c>
      <c r="J1008" s="76" t="str">
        <f t="shared" si="221"/>
        <v/>
      </c>
      <c r="AG1008" s="111" t="str">
        <f t="shared" si="222"/>
        <v/>
      </c>
      <c r="AH1008" s="112" t="str">
        <f t="shared" si="214"/>
        <v/>
      </c>
      <c r="AI1008" s="113" t="str">
        <f t="shared" si="215"/>
        <v/>
      </c>
      <c r="AJ1008" s="113" t="str">
        <f t="shared" si="216"/>
        <v/>
      </c>
      <c r="AK1008" s="113" t="str">
        <f t="shared" si="223"/>
        <v/>
      </c>
      <c r="AL1008" s="113" t="str">
        <f t="shared" si="224"/>
        <v/>
      </c>
    </row>
    <row r="1009" spans="2:38" ht="15.75" thickBot="1" x14ac:dyDescent="0.3">
      <c r="B1009" s="72" t="str">
        <f t="shared" si="217"/>
        <v/>
      </c>
      <c r="C1009" s="72" t="str">
        <f t="shared" si="218"/>
        <v/>
      </c>
      <c r="D1009" s="72" t="str">
        <f>IFERROR(IF(J1008&lt;=0,"",IF(C1009="Yes","",B1009-COUNTIF($C$22:C1009,"Yes"))),"")</f>
        <v/>
      </c>
      <c r="E1009" s="73" t="str">
        <f t="shared" si="211"/>
        <v/>
      </c>
      <c r="F1009" s="76" t="str">
        <f t="shared" si="219"/>
        <v/>
      </c>
      <c r="G1009" s="76" t="str">
        <f t="shared" si="212"/>
        <v/>
      </c>
      <c r="H1009" s="76" t="str">
        <f t="shared" si="220"/>
        <v/>
      </c>
      <c r="I1009" s="76" t="str">
        <f t="shared" si="213"/>
        <v/>
      </c>
      <c r="J1009" s="76" t="str">
        <f t="shared" si="221"/>
        <v/>
      </c>
      <c r="AG1009" s="111" t="str">
        <f t="shared" si="222"/>
        <v/>
      </c>
      <c r="AH1009" s="112" t="str">
        <f t="shared" si="214"/>
        <v/>
      </c>
      <c r="AI1009" s="113" t="str">
        <f t="shared" si="215"/>
        <v/>
      </c>
      <c r="AJ1009" s="113" t="str">
        <f t="shared" si="216"/>
        <v/>
      </c>
      <c r="AK1009" s="113" t="str">
        <f t="shared" si="223"/>
        <v/>
      </c>
      <c r="AL1009" s="113" t="str">
        <f t="shared" si="224"/>
        <v/>
      </c>
    </row>
    <row r="1010" spans="2:38" ht="15.75" thickBot="1" x14ac:dyDescent="0.3">
      <c r="B1010" s="72" t="str">
        <f t="shared" si="217"/>
        <v/>
      </c>
      <c r="C1010" s="72" t="str">
        <f t="shared" si="218"/>
        <v/>
      </c>
      <c r="D1010" s="72" t="str">
        <f>IFERROR(IF(J1009&lt;=0,"",IF(C1010="Yes","",B1010-COUNTIF($C$22:C1010,"Yes"))),"")</f>
        <v/>
      </c>
      <c r="E1010" s="73" t="str">
        <f t="shared" si="211"/>
        <v/>
      </c>
      <c r="F1010" s="76" t="str">
        <f t="shared" si="219"/>
        <v/>
      </c>
      <c r="G1010" s="76" t="str">
        <f t="shared" si="212"/>
        <v/>
      </c>
      <c r="H1010" s="76" t="str">
        <f t="shared" si="220"/>
        <v/>
      </c>
      <c r="I1010" s="76" t="str">
        <f t="shared" si="213"/>
        <v/>
      </c>
      <c r="J1010" s="76" t="str">
        <f t="shared" si="221"/>
        <v/>
      </c>
      <c r="AG1010" s="111" t="str">
        <f t="shared" si="222"/>
        <v/>
      </c>
      <c r="AH1010" s="112" t="str">
        <f t="shared" si="214"/>
        <v/>
      </c>
      <c r="AI1010" s="113" t="str">
        <f t="shared" si="215"/>
        <v/>
      </c>
      <c r="AJ1010" s="113" t="str">
        <f t="shared" si="216"/>
        <v/>
      </c>
      <c r="AK1010" s="113" t="str">
        <f t="shared" si="223"/>
        <v/>
      </c>
      <c r="AL1010" s="113" t="str">
        <f t="shared" si="224"/>
        <v/>
      </c>
    </row>
    <row r="1011" spans="2:38" ht="15.75" thickBot="1" x14ac:dyDescent="0.3">
      <c r="B1011" s="72" t="str">
        <f t="shared" si="217"/>
        <v/>
      </c>
      <c r="C1011" s="72" t="str">
        <f t="shared" si="218"/>
        <v/>
      </c>
      <c r="D1011" s="72" t="str">
        <f>IFERROR(IF(J1010&lt;=0,"",IF(C1011="Yes","",B1011-COUNTIF($C$22:C1011,"Yes"))),"")</f>
        <v/>
      </c>
      <c r="E1011" s="73" t="str">
        <f t="shared" si="211"/>
        <v/>
      </c>
      <c r="F1011" s="76" t="str">
        <f t="shared" si="219"/>
        <v/>
      </c>
      <c r="G1011" s="76" t="str">
        <f t="shared" si="212"/>
        <v/>
      </c>
      <c r="H1011" s="76" t="str">
        <f t="shared" si="220"/>
        <v/>
      </c>
      <c r="I1011" s="76" t="str">
        <f t="shared" si="213"/>
        <v/>
      </c>
      <c r="J1011" s="76" t="str">
        <f t="shared" si="221"/>
        <v/>
      </c>
      <c r="AG1011" s="111" t="str">
        <f t="shared" si="222"/>
        <v/>
      </c>
      <c r="AH1011" s="112" t="str">
        <f t="shared" si="214"/>
        <v/>
      </c>
      <c r="AI1011" s="113" t="str">
        <f t="shared" si="215"/>
        <v/>
      </c>
      <c r="AJ1011" s="113" t="str">
        <f t="shared" si="216"/>
        <v/>
      </c>
      <c r="AK1011" s="113" t="str">
        <f t="shared" si="223"/>
        <v/>
      </c>
      <c r="AL1011" s="113" t="str">
        <f t="shared" si="224"/>
        <v/>
      </c>
    </row>
    <row r="1012" spans="2:38" ht="15.75" thickBot="1" x14ac:dyDescent="0.3">
      <c r="B1012" s="72" t="str">
        <f t="shared" si="217"/>
        <v/>
      </c>
      <c r="C1012" s="72" t="str">
        <f t="shared" si="218"/>
        <v/>
      </c>
      <c r="D1012" s="72" t="str">
        <f>IFERROR(IF(J1011&lt;=0,"",IF(C1012="Yes","",B1012-COUNTIF($C$22:C1012,"Yes"))),"")</f>
        <v/>
      </c>
      <c r="E1012" s="73" t="str">
        <f t="shared" si="211"/>
        <v/>
      </c>
      <c r="F1012" s="76" t="str">
        <f t="shared" si="219"/>
        <v/>
      </c>
      <c r="G1012" s="76" t="str">
        <f t="shared" si="212"/>
        <v/>
      </c>
      <c r="H1012" s="76" t="str">
        <f t="shared" si="220"/>
        <v/>
      </c>
      <c r="I1012" s="76" t="str">
        <f t="shared" si="213"/>
        <v/>
      </c>
      <c r="J1012" s="76" t="str">
        <f t="shared" si="221"/>
        <v/>
      </c>
      <c r="AG1012" s="111" t="str">
        <f t="shared" si="222"/>
        <v/>
      </c>
      <c r="AH1012" s="112" t="str">
        <f t="shared" si="214"/>
        <v/>
      </c>
      <c r="AI1012" s="113" t="str">
        <f t="shared" si="215"/>
        <v/>
      </c>
      <c r="AJ1012" s="113" t="str">
        <f t="shared" si="216"/>
        <v/>
      </c>
      <c r="AK1012" s="113" t="str">
        <f t="shared" si="223"/>
        <v/>
      </c>
      <c r="AL1012" s="113" t="str">
        <f t="shared" si="224"/>
        <v/>
      </c>
    </row>
    <row r="1013" spans="2:38" ht="15.75" thickBot="1" x14ac:dyDescent="0.3">
      <c r="B1013" s="72" t="str">
        <f t="shared" si="217"/>
        <v/>
      </c>
      <c r="C1013" s="72" t="str">
        <f t="shared" si="218"/>
        <v/>
      </c>
      <c r="D1013" s="72" t="str">
        <f>IFERROR(IF(J1012&lt;=0,"",IF(C1013="Yes","",B1013-COUNTIF($C$22:C1013,"Yes"))),"")</f>
        <v/>
      </c>
      <c r="E1013" s="73" t="str">
        <f t="shared" si="211"/>
        <v/>
      </c>
      <c r="F1013" s="76" t="str">
        <f t="shared" si="219"/>
        <v/>
      </c>
      <c r="G1013" s="76" t="str">
        <f t="shared" si="212"/>
        <v/>
      </c>
      <c r="H1013" s="76" t="str">
        <f t="shared" si="220"/>
        <v/>
      </c>
      <c r="I1013" s="76" t="str">
        <f t="shared" si="213"/>
        <v/>
      </c>
      <c r="J1013" s="76" t="str">
        <f t="shared" si="221"/>
        <v/>
      </c>
      <c r="AG1013" s="111" t="str">
        <f t="shared" si="222"/>
        <v/>
      </c>
      <c r="AH1013" s="112" t="str">
        <f t="shared" si="214"/>
        <v/>
      </c>
      <c r="AI1013" s="113" t="str">
        <f t="shared" si="215"/>
        <v/>
      </c>
      <c r="AJ1013" s="113" t="str">
        <f t="shared" si="216"/>
        <v/>
      </c>
      <c r="AK1013" s="113" t="str">
        <f t="shared" si="223"/>
        <v/>
      </c>
      <c r="AL1013" s="113" t="str">
        <f t="shared" si="224"/>
        <v/>
      </c>
    </row>
    <row r="1014" spans="2:38" ht="15.75" thickBot="1" x14ac:dyDescent="0.3">
      <c r="B1014" s="72" t="str">
        <f t="shared" si="217"/>
        <v/>
      </c>
      <c r="C1014" s="72" t="str">
        <f t="shared" si="218"/>
        <v/>
      </c>
      <c r="D1014" s="72" t="str">
        <f>IFERROR(IF(J1013&lt;=0,"",IF(C1014="Yes","",B1014-COUNTIF($C$22:C1014,"Yes"))),"")</f>
        <v/>
      </c>
      <c r="E1014" s="73" t="str">
        <f t="shared" si="211"/>
        <v/>
      </c>
      <c r="F1014" s="76" t="str">
        <f t="shared" si="219"/>
        <v/>
      </c>
      <c r="G1014" s="76" t="str">
        <f t="shared" si="212"/>
        <v/>
      </c>
      <c r="H1014" s="76" t="str">
        <f t="shared" si="220"/>
        <v/>
      </c>
      <c r="I1014" s="76" t="str">
        <f t="shared" si="213"/>
        <v/>
      </c>
      <c r="J1014" s="76" t="str">
        <f t="shared" si="221"/>
        <v/>
      </c>
      <c r="AG1014" s="111" t="str">
        <f t="shared" si="222"/>
        <v/>
      </c>
      <c r="AH1014" s="112" t="str">
        <f t="shared" si="214"/>
        <v/>
      </c>
      <c r="AI1014" s="113" t="str">
        <f t="shared" si="215"/>
        <v/>
      </c>
      <c r="AJ1014" s="113" t="str">
        <f t="shared" si="216"/>
        <v/>
      </c>
      <c r="AK1014" s="113" t="str">
        <f t="shared" si="223"/>
        <v/>
      </c>
      <c r="AL1014" s="113" t="str">
        <f t="shared" si="224"/>
        <v/>
      </c>
    </row>
    <row r="1015" spans="2:38" ht="15.75" thickBot="1" x14ac:dyDescent="0.3">
      <c r="B1015" s="72" t="str">
        <f t="shared" si="217"/>
        <v/>
      </c>
      <c r="C1015" s="72" t="str">
        <f t="shared" si="218"/>
        <v/>
      </c>
      <c r="D1015" s="72" t="str">
        <f>IFERROR(IF(J1014&lt;=0,"",IF(C1015="Yes","",B1015-COUNTIF($C$22:C1015,"Yes"))),"")</f>
        <v/>
      </c>
      <c r="E1015" s="73" t="str">
        <f t="shared" si="211"/>
        <v/>
      </c>
      <c r="F1015" s="76" t="str">
        <f t="shared" si="219"/>
        <v/>
      </c>
      <c r="G1015" s="76" t="str">
        <f t="shared" si="212"/>
        <v/>
      </c>
      <c r="H1015" s="76" t="str">
        <f t="shared" si="220"/>
        <v/>
      </c>
      <c r="I1015" s="76" t="str">
        <f t="shared" si="213"/>
        <v/>
      </c>
      <c r="J1015" s="76" t="str">
        <f t="shared" si="221"/>
        <v/>
      </c>
      <c r="AG1015" s="111" t="str">
        <f t="shared" si="222"/>
        <v/>
      </c>
      <c r="AH1015" s="112" t="str">
        <f t="shared" si="214"/>
        <v/>
      </c>
      <c r="AI1015" s="113" t="str">
        <f t="shared" si="215"/>
        <v/>
      </c>
      <c r="AJ1015" s="113" t="str">
        <f t="shared" si="216"/>
        <v/>
      </c>
      <c r="AK1015" s="113" t="str">
        <f t="shared" si="223"/>
        <v/>
      </c>
      <c r="AL1015" s="113" t="str">
        <f t="shared" si="224"/>
        <v/>
      </c>
    </row>
    <row r="1016" spans="2:38" ht="15.75" thickBot="1" x14ac:dyDescent="0.3">
      <c r="B1016" s="72" t="str">
        <f t="shared" si="217"/>
        <v/>
      </c>
      <c r="C1016" s="72" t="str">
        <f t="shared" si="218"/>
        <v/>
      </c>
      <c r="D1016" s="72" t="str">
        <f>IFERROR(IF(J1015&lt;=0,"",IF(C1016="Yes","",B1016-COUNTIF($C$22:C1016,"Yes"))),"")</f>
        <v/>
      </c>
      <c r="E1016" s="73" t="str">
        <f t="shared" si="211"/>
        <v/>
      </c>
      <c r="F1016" s="76" t="str">
        <f t="shared" si="219"/>
        <v/>
      </c>
      <c r="G1016" s="76" t="str">
        <f t="shared" si="212"/>
        <v/>
      </c>
      <c r="H1016" s="76" t="str">
        <f t="shared" si="220"/>
        <v/>
      </c>
      <c r="I1016" s="76" t="str">
        <f t="shared" si="213"/>
        <v/>
      </c>
      <c r="J1016" s="76" t="str">
        <f t="shared" si="221"/>
        <v/>
      </c>
      <c r="AG1016" s="111" t="str">
        <f t="shared" si="222"/>
        <v/>
      </c>
      <c r="AH1016" s="112" t="str">
        <f t="shared" si="214"/>
        <v/>
      </c>
      <c r="AI1016" s="113" t="str">
        <f t="shared" si="215"/>
        <v/>
      </c>
      <c r="AJ1016" s="113" t="str">
        <f t="shared" si="216"/>
        <v/>
      </c>
      <c r="AK1016" s="113" t="str">
        <f t="shared" si="223"/>
        <v/>
      </c>
      <c r="AL1016" s="113" t="str">
        <f t="shared" si="224"/>
        <v/>
      </c>
    </row>
    <row r="1017" spans="2:38" ht="15.75" thickBot="1" x14ac:dyDescent="0.3">
      <c r="B1017" s="72" t="str">
        <f t="shared" si="217"/>
        <v/>
      </c>
      <c r="C1017" s="72" t="str">
        <f t="shared" si="218"/>
        <v/>
      </c>
      <c r="D1017" s="72" t="str">
        <f>IFERROR(IF(J1016&lt;=0,"",IF(C1017="Yes","",B1017-COUNTIF($C$22:C1017,"Yes"))),"")</f>
        <v/>
      </c>
      <c r="E1017" s="73" t="str">
        <f t="shared" si="211"/>
        <v/>
      </c>
      <c r="F1017" s="76" t="str">
        <f t="shared" si="219"/>
        <v/>
      </c>
      <c r="G1017" s="76" t="str">
        <f t="shared" si="212"/>
        <v/>
      </c>
      <c r="H1017" s="76" t="str">
        <f t="shared" si="220"/>
        <v/>
      </c>
      <c r="I1017" s="76" t="str">
        <f t="shared" si="213"/>
        <v/>
      </c>
      <c r="J1017" s="76" t="str">
        <f t="shared" si="221"/>
        <v/>
      </c>
      <c r="AG1017" s="111" t="str">
        <f t="shared" si="222"/>
        <v/>
      </c>
      <c r="AH1017" s="112" t="str">
        <f t="shared" si="214"/>
        <v/>
      </c>
      <c r="AI1017" s="113" t="str">
        <f t="shared" si="215"/>
        <v/>
      </c>
      <c r="AJ1017" s="113" t="str">
        <f t="shared" si="216"/>
        <v/>
      </c>
      <c r="AK1017" s="113" t="str">
        <f t="shared" si="223"/>
        <v/>
      </c>
      <c r="AL1017" s="113" t="str">
        <f t="shared" si="224"/>
        <v/>
      </c>
    </row>
    <row r="1018" spans="2:38" ht="15.75" thickBot="1" x14ac:dyDescent="0.3">
      <c r="B1018" s="72" t="str">
        <f t="shared" si="217"/>
        <v/>
      </c>
      <c r="C1018" s="72" t="str">
        <f t="shared" si="218"/>
        <v/>
      </c>
      <c r="D1018" s="72" t="str">
        <f>IFERROR(IF(J1017&lt;=0,"",IF(C1018="Yes","",B1018-COUNTIF($C$22:C1018,"Yes"))),"")</f>
        <v/>
      </c>
      <c r="E1018" s="73" t="str">
        <f t="shared" si="211"/>
        <v/>
      </c>
      <c r="F1018" s="76" t="str">
        <f t="shared" si="219"/>
        <v/>
      </c>
      <c r="G1018" s="76" t="str">
        <f t="shared" si="212"/>
        <v/>
      </c>
      <c r="H1018" s="76" t="str">
        <f t="shared" si="220"/>
        <v/>
      </c>
      <c r="I1018" s="76" t="str">
        <f t="shared" si="213"/>
        <v/>
      </c>
      <c r="J1018" s="76" t="str">
        <f t="shared" si="221"/>
        <v/>
      </c>
      <c r="AG1018" s="111" t="str">
        <f t="shared" si="222"/>
        <v/>
      </c>
      <c r="AH1018" s="112" t="str">
        <f t="shared" si="214"/>
        <v/>
      </c>
      <c r="AI1018" s="113" t="str">
        <f t="shared" si="215"/>
        <v/>
      </c>
      <c r="AJ1018" s="113" t="str">
        <f t="shared" si="216"/>
        <v/>
      </c>
      <c r="AK1018" s="113" t="str">
        <f t="shared" si="223"/>
        <v/>
      </c>
      <c r="AL1018" s="113" t="str">
        <f t="shared" si="224"/>
        <v/>
      </c>
    </row>
    <row r="1019" spans="2:38" ht="15.75" thickBot="1" x14ac:dyDescent="0.3">
      <c r="B1019" s="72" t="str">
        <f t="shared" si="217"/>
        <v/>
      </c>
      <c r="C1019" s="72" t="str">
        <f t="shared" si="218"/>
        <v/>
      </c>
      <c r="D1019" s="72" t="str">
        <f>IFERROR(IF(J1018&lt;=0,"",IF(C1019="Yes","",B1019-COUNTIF($C$22:C1019,"Yes"))),"")</f>
        <v/>
      </c>
      <c r="E1019" s="73" t="str">
        <f t="shared" si="211"/>
        <v/>
      </c>
      <c r="F1019" s="76" t="str">
        <f t="shared" si="219"/>
        <v/>
      </c>
      <c r="G1019" s="76" t="str">
        <f t="shared" si="212"/>
        <v/>
      </c>
      <c r="H1019" s="76" t="str">
        <f t="shared" si="220"/>
        <v/>
      </c>
      <c r="I1019" s="76" t="str">
        <f t="shared" si="213"/>
        <v/>
      </c>
      <c r="J1019" s="76" t="str">
        <f t="shared" si="221"/>
        <v/>
      </c>
      <c r="AG1019" s="111" t="str">
        <f t="shared" si="222"/>
        <v/>
      </c>
      <c r="AH1019" s="112" t="str">
        <f t="shared" si="214"/>
        <v/>
      </c>
      <c r="AI1019" s="113" t="str">
        <f t="shared" si="215"/>
        <v/>
      </c>
      <c r="AJ1019" s="113" t="str">
        <f t="shared" si="216"/>
        <v/>
      </c>
      <c r="AK1019" s="113" t="str">
        <f t="shared" si="223"/>
        <v/>
      </c>
      <c r="AL1019" s="113" t="str">
        <f t="shared" si="224"/>
        <v/>
      </c>
    </row>
    <row r="1020" spans="2:38" ht="15.75" thickBot="1" x14ac:dyDescent="0.3">
      <c r="B1020" s="72" t="str">
        <f t="shared" si="217"/>
        <v/>
      </c>
      <c r="C1020" s="72" t="str">
        <f t="shared" si="218"/>
        <v/>
      </c>
      <c r="D1020" s="72" t="str">
        <f>IFERROR(IF(J1019&lt;=0,"",IF(C1020="Yes","",B1020-COUNTIF($C$22:C1020,"Yes"))),"")</f>
        <v/>
      </c>
      <c r="E1020" s="73" t="str">
        <f t="shared" si="211"/>
        <v/>
      </c>
      <c r="F1020" s="76" t="str">
        <f t="shared" si="219"/>
        <v/>
      </c>
      <c r="G1020" s="76" t="str">
        <f t="shared" si="212"/>
        <v/>
      </c>
      <c r="H1020" s="76" t="str">
        <f t="shared" si="220"/>
        <v/>
      </c>
      <c r="I1020" s="76" t="str">
        <f t="shared" si="213"/>
        <v/>
      </c>
      <c r="J1020" s="76" t="str">
        <f t="shared" si="221"/>
        <v/>
      </c>
      <c r="AG1020" s="111" t="str">
        <f t="shared" si="222"/>
        <v/>
      </c>
      <c r="AH1020" s="112" t="str">
        <f t="shared" si="214"/>
        <v/>
      </c>
      <c r="AI1020" s="113" t="str">
        <f t="shared" si="215"/>
        <v/>
      </c>
      <c r="AJ1020" s="113" t="str">
        <f t="shared" si="216"/>
        <v/>
      </c>
      <c r="AK1020" s="113" t="str">
        <f t="shared" si="223"/>
        <v/>
      </c>
      <c r="AL1020" s="113" t="str">
        <f t="shared" si="224"/>
        <v/>
      </c>
    </row>
    <row r="1021" spans="2:38" ht="15.75" thickBot="1" x14ac:dyDescent="0.3">
      <c r="B1021" s="72" t="str">
        <f t="shared" si="217"/>
        <v/>
      </c>
      <c r="C1021" s="72" t="str">
        <f t="shared" si="218"/>
        <v/>
      </c>
      <c r="D1021" s="72" t="str">
        <f>IFERROR(IF(J1020&lt;=0,"",IF(C1021="Yes","",B1021-COUNTIF($C$22:C1021,"Yes"))),"")</f>
        <v/>
      </c>
      <c r="E1021" s="73" t="str">
        <f t="shared" si="211"/>
        <v/>
      </c>
      <c r="F1021" s="76" t="str">
        <f t="shared" si="219"/>
        <v/>
      </c>
      <c r="G1021" s="76" t="str">
        <f t="shared" si="212"/>
        <v/>
      </c>
      <c r="H1021" s="76" t="str">
        <f t="shared" si="220"/>
        <v/>
      </c>
      <c r="I1021" s="76" t="str">
        <f t="shared" si="213"/>
        <v/>
      </c>
      <c r="J1021" s="76" t="str">
        <f t="shared" si="221"/>
        <v/>
      </c>
      <c r="AG1021" s="111" t="str">
        <f t="shared" si="222"/>
        <v/>
      </c>
      <c r="AH1021" s="112" t="str">
        <f t="shared" si="214"/>
        <v/>
      </c>
      <c r="AI1021" s="113" t="str">
        <f t="shared" si="215"/>
        <v/>
      </c>
      <c r="AJ1021" s="113" t="str">
        <f t="shared" si="216"/>
        <v/>
      </c>
      <c r="AK1021" s="113" t="str">
        <f t="shared" si="223"/>
        <v/>
      </c>
      <c r="AL1021" s="113" t="str">
        <f t="shared" si="224"/>
        <v/>
      </c>
    </row>
    <row r="1022" spans="2:38" ht="15.75" thickBot="1" x14ac:dyDescent="0.3">
      <c r="B1022" s="72" t="str">
        <f t="shared" si="217"/>
        <v/>
      </c>
      <c r="C1022" s="72" t="str">
        <f t="shared" si="218"/>
        <v/>
      </c>
      <c r="D1022" s="72" t="str">
        <f>IFERROR(IF(J1021&lt;=0,"",IF(C1022="Yes","",B1022-COUNTIF($C$22:C1022,"Yes"))),"")</f>
        <v/>
      </c>
      <c r="E1022" s="73" t="str">
        <f t="shared" si="211"/>
        <v/>
      </c>
      <c r="F1022" s="76" t="str">
        <f t="shared" si="219"/>
        <v/>
      </c>
      <c r="G1022" s="76" t="str">
        <f t="shared" si="212"/>
        <v/>
      </c>
      <c r="H1022" s="76" t="str">
        <f t="shared" si="220"/>
        <v/>
      </c>
      <c r="I1022" s="76" t="str">
        <f t="shared" si="213"/>
        <v/>
      </c>
      <c r="J1022" s="76" t="str">
        <f t="shared" si="221"/>
        <v/>
      </c>
      <c r="AG1022" s="111" t="str">
        <f t="shared" si="222"/>
        <v/>
      </c>
      <c r="AH1022" s="112" t="str">
        <f t="shared" si="214"/>
        <v/>
      </c>
      <c r="AI1022" s="113" t="str">
        <f t="shared" si="215"/>
        <v/>
      </c>
      <c r="AJ1022" s="113" t="str">
        <f t="shared" si="216"/>
        <v/>
      </c>
      <c r="AK1022" s="113" t="str">
        <f t="shared" si="223"/>
        <v/>
      </c>
      <c r="AL1022" s="113" t="str">
        <f t="shared" si="224"/>
        <v/>
      </c>
    </row>
    <row r="1023" spans="2:38" ht="15.75" thickBot="1" x14ac:dyDescent="0.3">
      <c r="B1023" s="72" t="str">
        <f t="shared" si="217"/>
        <v/>
      </c>
      <c r="C1023" s="72" t="str">
        <f t="shared" si="218"/>
        <v/>
      </c>
      <c r="D1023" s="72" t="str">
        <f>IFERROR(IF(J1022&lt;=0,"",IF(C1023="Yes","",B1023-COUNTIF($C$22:C1023,"Yes"))),"")</f>
        <v/>
      </c>
      <c r="E1023" s="73" t="str">
        <f t="shared" si="211"/>
        <v/>
      </c>
      <c r="F1023" s="76" t="str">
        <f t="shared" si="219"/>
        <v/>
      </c>
      <c r="G1023" s="76" t="str">
        <f t="shared" si="212"/>
        <v/>
      </c>
      <c r="H1023" s="76" t="str">
        <f t="shared" si="220"/>
        <v/>
      </c>
      <c r="I1023" s="76" t="str">
        <f t="shared" si="213"/>
        <v/>
      </c>
      <c r="J1023" s="76" t="str">
        <f t="shared" si="221"/>
        <v/>
      </c>
      <c r="AG1023" s="111" t="str">
        <f t="shared" si="222"/>
        <v/>
      </c>
      <c r="AH1023" s="112" t="str">
        <f t="shared" si="214"/>
        <v/>
      </c>
      <c r="AI1023" s="113" t="str">
        <f t="shared" si="215"/>
        <v/>
      </c>
      <c r="AJ1023" s="113" t="str">
        <f t="shared" si="216"/>
        <v/>
      </c>
      <c r="AK1023" s="113" t="str">
        <f t="shared" si="223"/>
        <v/>
      </c>
      <c r="AL1023" s="113" t="str">
        <f t="shared" si="224"/>
        <v/>
      </c>
    </row>
    <row r="1024" spans="2:38" ht="15.75" thickBot="1" x14ac:dyDescent="0.3">
      <c r="B1024" s="72" t="str">
        <f t="shared" si="217"/>
        <v/>
      </c>
      <c r="C1024" s="72" t="str">
        <f t="shared" si="218"/>
        <v/>
      </c>
      <c r="D1024" s="72" t="str">
        <f>IFERROR(IF(J1023&lt;=0,"",IF(C1024="Yes","",B1024-COUNTIF($C$22:C1024,"Yes"))),"")</f>
        <v/>
      </c>
      <c r="E1024" s="73" t="str">
        <f t="shared" si="211"/>
        <v/>
      </c>
      <c r="F1024" s="76" t="str">
        <f t="shared" si="219"/>
        <v/>
      </c>
      <c r="G1024" s="76" t="str">
        <f t="shared" si="212"/>
        <v/>
      </c>
      <c r="H1024" s="76" t="str">
        <f t="shared" si="220"/>
        <v/>
      </c>
      <c r="I1024" s="76" t="str">
        <f t="shared" si="213"/>
        <v/>
      </c>
      <c r="J1024" s="76" t="str">
        <f t="shared" si="221"/>
        <v/>
      </c>
      <c r="AG1024" s="111" t="str">
        <f t="shared" si="222"/>
        <v/>
      </c>
      <c r="AH1024" s="112" t="str">
        <f t="shared" si="214"/>
        <v/>
      </c>
      <c r="AI1024" s="113" t="str">
        <f t="shared" si="215"/>
        <v/>
      </c>
      <c r="AJ1024" s="113" t="str">
        <f t="shared" si="216"/>
        <v/>
      </c>
      <c r="AK1024" s="113" t="str">
        <f t="shared" si="223"/>
        <v/>
      </c>
      <c r="AL1024" s="113" t="str">
        <f t="shared" si="224"/>
        <v/>
      </c>
    </row>
    <row r="1025" spans="2:38" ht="15.75" thickBot="1" x14ac:dyDescent="0.3">
      <c r="B1025" s="72" t="str">
        <f t="shared" si="217"/>
        <v/>
      </c>
      <c r="C1025" s="72" t="str">
        <f t="shared" si="218"/>
        <v/>
      </c>
      <c r="D1025" s="72" t="str">
        <f>IFERROR(IF(J1024&lt;=0,"",IF(C1025="Yes","",B1025-COUNTIF($C$22:C1025,"Yes"))),"")</f>
        <v/>
      </c>
      <c r="E1025" s="73" t="str">
        <f t="shared" si="211"/>
        <v/>
      </c>
      <c r="F1025" s="76" t="str">
        <f t="shared" si="219"/>
        <v/>
      </c>
      <c r="G1025" s="76" t="str">
        <f t="shared" si="212"/>
        <v/>
      </c>
      <c r="H1025" s="76" t="str">
        <f t="shared" si="220"/>
        <v/>
      </c>
      <c r="I1025" s="76" t="str">
        <f t="shared" si="213"/>
        <v/>
      </c>
      <c r="J1025" s="76" t="str">
        <f t="shared" si="221"/>
        <v/>
      </c>
      <c r="AG1025" s="111" t="str">
        <f t="shared" si="222"/>
        <v/>
      </c>
      <c r="AH1025" s="112" t="str">
        <f t="shared" si="214"/>
        <v/>
      </c>
      <c r="AI1025" s="113" t="str">
        <f t="shared" si="215"/>
        <v/>
      </c>
      <c r="AJ1025" s="113" t="str">
        <f t="shared" si="216"/>
        <v/>
      </c>
      <c r="AK1025" s="113" t="str">
        <f t="shared" si="223"/>
        <v/>
      </c>
      <c r="AL1025" s="113" t="str">
        <f t="shared" si="224"/>
        <v/>
      </c>
    </row>
    <row r="1026" spans="2:38" ht="15.75" thickBot="1" x14ac:dyDescent="0.3">
      <c r="B1026" s="72" t="str">
        <f t="shared" si="217"/>
        <v/>
      </c>
      <c r="C1026" s="72" t="str">
        <f t="shared" si="218"/>
        <v/>
      </c>
      <c r="D1026" s="72" t="str">
        <f>IFERROR(IF(J1025&lt;=0,"",IF(C1026="Yes","",B1026-COUNTIF($C$22:C1026,"Yes"))),"")</f>
        <v/>
      </c>
      <c r="E1026" s="73" t="str">
        <f t="shared" si="211"/>
        <v/>
      </c>
      <c r="F1026" s="76" t="str">
        <f t="shared" si="219"/>
        <v/>
      </c>
      <c r="G1026" s="76" t="str">
        <f t="shared" si="212"/>
        <v/>
      </c>
      <c r="H1026" s="76" t="str">
        <f t="shared" si="220"/>
        <v/>
      </c>
      <c r="I1026" s="76" t="str">
        <f t="shared" si="213"/>
        <v/>
      </c>
      <c r="J1026" s="76" t="str">
        <f t="shared" si="221"/>
        <v/>
      </c>
      <c r="AG1026" s="111" t="str">
        <f t="shared" si="222"/>
        <v/>
      </c>
      <c r="AH1026" s="112" t="str">
        <f t="shared" si="214"/>
        <v/>
      </c>
      <c r="AI1026" s="113" t="str">
        <f t="shared" si="215"/>
        <v/>
      </c>
      <c r="AJ1026" s="113" t="str">
        <f t="shared" si="216"/>
        <v/>
      </c>
      <c r="AK1026" s="113" t="str">
        <f t="shared" si="223"/>
        <v/>
      </c>
      <c r="AL1026" s="113" t="str">
        <f t="shared" si="224"/>
        <v/>
      </c>
    </row>
    <row r="1027" spans="2:38" ht="15.75" thickBot="1" x14ac:dyDescent="0.3">
      <c r="B1027" s="72" t="str">
        <f t="shared" si="217"/>
        <v/>
      </c>
      <c r="C1027" s="72" t="str">
        <f t="shared" si="218"/>
        <v/>
      </c>
      <c r="D1027" s="72" t="str">
        <f>IFERROR(IF(J1026&lt;=0,"",IF(C1027="Yes","",B1027-COUNTIF($C$22:C1027,"Yes"))),"")</f>
        <v/>
      </c>
      <c r="E1027" s="73" t="str">
        <f t="shared" si="211"/>
        <v/>
      </c>
      <c r="F1027" s="76" t="str">
        <f t="shared" si="219"/>
        <v/>
      </c>
      <c r="G1027" s="76" t="str">
        <f t="shared" si="212"/>
        <v/>
      </c>
      <c r="H1027" s="76" t="str">
        <f t="shared" si="220"/>
        <v/>
      </c>
      <c r="I1027" s="76" t="str">
        <f t="shared" si="213"/>
        <v/>
      </c>
      <c r="J1027" s="76" t="str">
        <f t="shared" si="221"/>
        <v/>
      </c>
      <c r="AG1027" s="111" t="str">
        <f t="shared" si="222"/>
        <v/>
      </c>
      <c r="AH1027" s="112" t="str">
        <f t="shared" si="214"/>
        <v/>
      </c>
      <c r="AI1027" s="113" t="str">
        <f t="shared" si="215"/>
        <v/>
      </c>
      <c r="AJ1027" s="113" t="str">
        <f t="shared" si="216"/>
        <v/>
      </c>
      <c r="AK1027" s="113" t="str">
        <f t="shared" si="223"/>
        <v/>
      </c>
      <c r="AL1027" s="113" t="str">
        <f t="shared" si="224"/>
        <v/>
      </c>
    </row>
    <row r="1028" spans="2:38" ht="15.75" thickBot="1" x14ac:dyDescent="0.3">
      <c r="B1028" s="72" t="str">
        <f t="shared" si="217"/>
        <v/>
      </c>
      <c r="C1028" s="72" t="str">
        <f t="shared" si="218"/>
        <v/>
      </c>
      <c r="D1028" s="72" t="str">
        <f>IFERROR(IF(J1027&lt;=0,"",IF(C1028="Yes","",B1028-COUNTIF($C$22:C1028,"Yes"))),"")</f>
        <v/>
      </c>
      <c r="E1028" s="73" t="str">
        <f t="shared" si="211"/>
        <v/>
      </c>
      <c r="F1028" s="76" t="str">
        <f t="shared" si="219"/>
        <v/>
      </c>
      <c r="G1028" s="76" t="str">
        <f t="shared" si="212"/>
        <v/>
      </c>
      <c r="H1028" s="76" t="str">
        <f t="shared" si="220"/>
        <v/>
      </c>
      <c r="I1028" s="76" t="str">
        <f t="shared" si="213"/>
        <v/>
      </c>
      <c r="J1028" s="76" t="str">
        <f t="shared" si="221"/>
        <v/>
      </c>
      <c r="AG1028" s="111" t="str">
        <f t="shared" si="222"/>
        <v/>
      </c>
      <c r="AH1028" s="112" t="str">
        <f t="shared" si="214"/>
        <v/>
      </c>
      <c r="AI1028" s="113" t="str">
        <f t="shared" si="215"/>
        <v/>
      </c>
      <c r="AJ1028" s="113" t="str">
        <f t="shared" si="216"/>
        <v/>
      </c>
      <c r="AK1028" s="113" t="str">
        <f t="shared" si="223"/>
        <v/>
      </c>
      <c r="AL1028" s="113" t="str">
        <f t="shared" si="224"/>
        <v/>
      </c>
    </row>
    <row r="1029" spans="2:38" ht="15.75" thickBot="1" x14ac:dyDescent="0.3">
      <c r="B1029" s="72" t="str">
        <f t="shared" si="217"/>
        <v/>
      </c>
      <c r="C1029" s="72" t="str">
        <f t="shared" si="218"/>
        <v/>
      </c>
      <c r="D1029" s="72" t="str">
        <f>IFERROR(IF(J1028&lt;=0,"",IF(C1029="Yes","",B1029-COUNTIF($C$22:C1029,"Yes"))),"")</f>
        <v/>
      </c>
      <c r="E1029" s="73" t="str">
        <f t="shared" si="211"/>
        <v/>
      </c>
      <c r="F1029" s="76" t="str">
        <f t="shared" si="219"/>
        <v/>
      </c>
      <c r="G1029" s="76" t="str">
        <f t="shared" si="212"/>
        <v/>
      </c>
      <c r="H1029" s="76" t="str">
        <f t="shared" si="220"/>
        <v/>
      </c>
      <c r="I1029" s="76" t="str">
        <f t="shared" si="213"/>
        <v/>
      </c>
      <c r="J1029" s="76" t="str">
        <f t="shared" si="221"/>
        <v/>
      </c>
      <c r="AG1029" s="111" t="str">
        <f t="shared" si="222"/>
        <v/>
      </c>
      <c r="AH1029" s="112" t="str">
        <f t="shared" si="214"/>
        <v/>
      </c>
      <c r="AI1029" s="113" t="str">
        <f t="shared" si="215"/>
        <v/>
      </c>
      <c r="AJ1029" s="113" t="str">
        <f t="shared" si="216"/>
        <v/>
      </c>
      <c r="AK1029" s="113" t="str">
        <f t="shared" si="223"/>
        <v/>
      </c>
      <c r="AL1029" s="113" t="str">
        <f t="shared" si="224"/>
        <v/>
      </c>
    </row>
    <row r="1030" spans="2:38" ht="15.75" thickBot="1" x14ac:dyDescent="0.3">
      <c r="B1030" s="72" t="str">
        <f t="shared" si="217"/>
        <v/>
      </c>
      <c r="C1030" s="72" t="str">
        <f t="shared" si="218"/>
        <v/>
      </c>
      <c r="D1030" s="72" t="str">
        <f>IFERROR(IF(J1029&lt;=0,"",IF(C1030="Yes","",B1030-COUNTIF($C$22:C1030,"Yes"))),"")</f>
        <v/>
      </c>
      <c r="E1030" s="73" t="str">
        <f t="shared" si="211"/>
        <v/>
      </c>
      <c r="F1030" s="76" t="str">
        <f t="shared" si="219"/>
        <v/>
      </c>
      <c r="G1030" s="76" t="str">
        <f t="shared" si="212"/>
        <v/>
      </c>
      <c r="H1030" s="76" t="str">
        <f t="shared" si="220"/>
        <v/>
      </c>
      <c r="I1030" s="76" t="str">
        <f t="shared" si="213"/>
        <v/>
      </c>
      <c r="J1030" s="76" t="str">
        <f t="shared" si="221"/>
        <v/>
      </c>
      <c r="AG1030" s="111" t="str">
        <f t="shared" si="222"/>
        <v/>
      </c>
      <c r="AH1030" s="112" t="str">
        <f t="shared" si="214"/>
        <v/>
      </c>
      <c r="AI1030" s="113" t="str">
        <f t="shared" si="215"/>
        <v/>
      </c>
      <c r="AJ1030" s="113" t="str">
        <f t="shared" si="216"/>
        <v/>
      </c>
      <c r="AK1030" s="113" t="str">
        <f t="shared" si="223"/>
        <v/>
      </c>
      <c r="AL1030" s="113" t="str">
        <f t="shared" si="224"/>
        <v/>
      </c>
    </row>
    <row r="1031" spans="2:38" ht="15.75" thickBot="1" x14ac:dyDescent="0.3">
      <c r="B1031" s="72" t="str">
        <f t="shared" si="217"/>
        <v/>
      </c>
      <c r="C1031" s="72" t="str">
        <f t="shared" si="218"/>
        <v/>
      </c>
      <c r="D1031" s="72" t="str">
        <f>IFERROR(IF(J1030&lt;=0,"",IF(C1031="Yes","",B1031-COUNTIF($C$22:C1031,"Yes"))),"")</f>
        <v/>
      </c>
      <c r="E1031" s="73" t="str">
        <f t="shared" si="211"/>
        <v/>
      </c>
      <c r="F1031" s="76" t="str">
        <f t="shared" si="219"/>
        <v/>
      </c>
      <c r="G1031" s="76" t="str">
        <f t="shared" si="212"/>
        <v/>
      </c>
      <c r="H1031" s="76" t="str">
        <f t="shared" si="220"/>
        <v/>
      </c>
      <c r="I1031" s="76" t="str">
        <f t="shared" si="213"/>
        <v/>
      </c>
      <c r="J1031" s="76" t="str">
        <f t="shared" si="221"/>
        <v/>
      </c>
      <c r="AG1031" s="111" t="str">
        <f t="shared" si="222"/>
        <v/>
      </c>
      <c r="AH1031" s="112" t="str">
        <f t="shared" si="214"/>
        <v/>
      </c>
      <c r="AI1031" s="113" t="str">
        <f t="shared" si="215"/>
        <v/>
      </c>
      <c r="AJ1031" s="113" t="str">
        <f t="shared" si="216"/>
        <v/>
      </c>
      <c r="AK1031" s="113" t="str">
        <f t="shared" si="223"/>
        <v/>
      </c>
      <c r="AL1031" s="113" t="str">
        <f t="shared" si="224"/>
        <v/>
      </c>
    </row>
    <row r="1032" spans="2:38" ht="15.75" thickBot="1" x14ac:dyDescent="0.3">
      <c r="B1032" s="72" t="str">
        <f t="shared" si="217"/>
        <v/>
      </c>
      <c r="C1032" s="72" t="str">
        <f t="shared" si="218"/>
        <v/>
      </c>
      <c r="D1032" s="72" t="str">
        <f>IFERROR(IF(J1031&lt;=0,"",IF(C1032="Yes","",B1032-COUNTIF($C$22:C1032,"Yes"))),"")</f>
        <v/>
      </c>
      <c r="E1032" s="73" t="str">
        <f t="shared" si="211"/>
        <v/>
      </c>
      <c r="F1032" s="76" t="str">
        <f t="shared" si="219"/>
        <v/>
      </c>
      <c r="G1032" s="76" t="str">
        <f t="shared" si="212"/>
        <v/>
      </c>
      <c r="H1032" s="76" t="str">
        <f t="shared" si="220"/>
        <v/>
      </c>
      <c r="I1032" s="76" t="str">
        <f t="shared" si="213"/>
        <v/>
      </c>
      <c r="J1032" s="76" t="str">
        <f t="shared" si="221"/>
        <v/>
      </c>
      <c r="AG1032" s="111" t="str">
        <f t="shared" si="222"/>
        <v/>
      </c>
      <c r="AH1032" s="112" t="str">
        <f t="shared" si="214"/>
        <v/>
      </c>
      <c r="AI1032" s="113" t="str">
        <f t="shared" si="215"/>
        <v/>
      </c>
      <c r="AJ1032" s="113" t="str">
        <f t="shared" si="216"/>
        <v/>
      </c>
      <c r="AK1032" s="113" t="str">
        <f t="shared" si="223"/>
        <v/>
      </c>
      <c r="AL1032" s="113" t="str">
        <f t="shared" si="224"/>
        <v/>
      </c>
    </row>
    <row r="1033" spans="2:38" ht="15.75" thickBot="1" x14ac:dyDescent="0.3">
      <c r="B1033" s="72" t="str">
        <f t="shared" si="217"/>
        <v/>
      </c>
      <c r="C1033" s="72" t="str">
        <f t="shared" si="218"/>
        <v/>
      </c>
      <c r="D1033" s="72" t="str">
        <f>IFERROR(IF(J1032&lt;=0,"",IF(C1033="Yes","",B1033-COUNTIF($C$22:C1033,"Yes"))),"")</f>
        <v/>
      </c>
      <c r="E1033" s="73" t="str">
        <f t="shared" si="211"/>
        <v/>
      </c>
      <c r="F1033" s="76" t="str">
        <f t="shared" si="219"/>
        <v/>
      </c>
      <c r="G1033" s="76" t="str">
        <f t="shared" si="212"/>
        <v/>
      </c>
      <c r="H1033" s="76" t="str">
        <f t="shared" si="220"/>
        <v/>
      </c>
      <c r="I1033" s="76" t="str">
        <f t="shared" si="213"/>
        <v/>
      </c>
      <c r="J1033" s="76" t="str">
        <f t="shared" si="221"/>
        <v/>
      </c>
      <c r="AG1033" s="111" t="str">
        <f t="shared" si="222"/>
        <v/>
      </c>
      <c r="AH1033" s="112" t="str">
        <f t="shared" si="214"/>
        <v/>
      </c>
      <c r="AI1033" s="113" t="str">
        <f t="shared" si="215"/>
        <v/>
      </c>
      <c r="AJ1033" s="113" t="str">
        <f t="shared" si="216"/>
        <v/>
      </c>
      <c r="AK1033" s="113" t="str">
        <f t="shared" si="223"/>
        <v/>
      </c>
      <c r="AL1033" s="113" t="str">
        <f t="shared" si="224"/>
        <v/>
      </c>
    </row>
    <row r="1034" spans="2:38" ht="15.75" thickBot="1" x14ac:dyDescent="0.3">
      <c r="B1034" s="72" t="str">
        <f t="shared" si="217"/>
        <v/>
      </c>
      <c r="C1034" s="72" t="str">
        <f t="shared" si="218"/>
        <v/>
      </c>
      <c r="D1034" s="72" t="str">
        <f>IFERROR(IF(J1033&lt;=0,"",IF(C1034="Yes","",B1034-COUNTIF($C$22:C1034,"Yes"))),"")</f>
        <v/>
      </c>
      <c r="E1034" s="73" t="str">
        <f t="shared" si="211"/>
        <v/>
      </c>
      <c r="F1034" s="76" t="str">
        <f t="shared" si="219"/>
        <v/>
      </c>
      <c r="G1034" s="76" t="str">
        <f t="shared" si="212"/>
        <v/>
      </c>
      <c r="H1034" s="76" t="str">
        <f t="shared" si="220"/>
        <v/>
      </c>
      <c r="I1034" s="76" t="str">
        <f t="shared" si="213"/>
        <v/>
      </c>
      <c r="J1034" s="76" t="str">
        <f t="shared" si="221"/>
        <v/>
      </c>
      <c r="AG1034" s="111" t="str">
        <f t="shared" si="222"/>
        <v/>
      </c>
      <c r="AH1034" s="112" t="str">
        <f t="shared" si="214"/>
        <v/>
      </c>
      <c r="AI1034" s="113" t="str">
        <f t="shared" si="215"/>
        <v/>
      </c>
      <c r="AJ1034" s="113" t="str">
        <f t="shared" si="216"/>
        <v/>
      </c>
      <c r="AK1034" s="113" t="str">
        <f t="shared" si="223"/>
        <v/>
      </c>
      <c r="AL1034" s="113" t="str">
        <f t="shared" si="224"/>
        <v/>
      </c>
    </row>
    <row r="1035" spans="2:38" ht="15.75" thickBot="1" x14ac:dyDescent="0.3">
      <c r="B1035" s="72" t="str">
        <f t="shared" si="217"/>
        <v/>
      </c>
      <c r="C1035" s="72" t="str">
        <f t="shared" si="218"/>
        <v/>
      </c>
      <c r="D1035" s="72" t="str">
        <f>IFERROR(IF(J1034&lt;=0,"",IF(C1035="Yes","",B1035-COUNTIF($C$22:C1035,"Yes"))),"")</f>
        <v/>
      </c>
      <c r="E1035" s="73" t="str">
        <f t="shared" si="211"/>
        <v/>
      </c>
      <c r="F1035" s="76" t="str">
        <f t="shared" si="219"/>
        <v/>
      </c>
      <c r="G1035" s="76" t="str">
        <f t="shared" si="212"/>
        <v/>
      </c>
      <c r="H1035" s="76" t="str">
        <f t="shared" si="220"/>
        <v/>
      </c>
      <c r="I1035" s="76" t="str">
        <f t="shared" si="213"/>
        <v/>
      </c>
      <c r="J1035" s="76" t="str">
        <f t="shared" si="221"/>
        <v/>
      </c>
      <c r="AG1035" s="111" t="str">
        <f t="shared" si="222"/>
        <v/>
      </c>
      <c r="AH1035" s="112" t="str">
        <f t="shared" si="214"/>
        <v/>
      </c>
      <c r="AI1035" s="113" t="str">
        <f t="shared" si="215"/>
        <v/>
      </c>
      <c r="AJ1035" s="113" t="str">
        <f t="shared" si="216"/>
        <v/>
      </c>
      <c r="AK1035" s="113" t="str">
        <f t="shared" si="223"/>
        <v/>
      </c>
      <c r="AL1035" s="113" t="str">
        <f t="shared" si="224"/>
        <v/>
      </c>
    </row>
    <row r="1036" spans="2:38" ht="15.75" thickBot="1" x14ac:dyDescent="0.3">
      <c r="B1036" s="72" t="str">
        <f t="shared" si="217"/>
        <v/>
      </c>
      <c r="C1036" s="72" t="str">
        <f t="shared" si="218"/>
        <v/>
      </c>
      <c r="D1036" s="72" t="str">
        <f>IFERROR(IF(J1035&lt;=0,"",IF(C1036="Yes","",B1036-COUNTIF($C$22:C1036,"Yes"))),"")</f>
        <v/>
      </c>
      <c r="E1036" s="73" t="str">
        <f t="shared" si="211"/>
        <v/>
      </c>
      <c r="F1036" s="76" t="str">
        <f t="shared" si="219"/>
        <v/>
      </c>
      <c r="G1036" s="76" t="str">
        <f t="shared" si="212"/>
        <v/>
      </c>
      <c r="H1036" s="76" t="str">
        <f t="shared" si="220"/>
        <v/>
      </c>
      <c r="I1036" s="76" t="str">
        <f t="shared" si="213"/>
        <v/>
      </c>
      <c r="J1036" s="76" t="str">
        <f t="shared" si="221"/>
        <v/>
      </c>
      <c r="AG1036" s="111" t="str">
        <f t="shared" si="222"/>
        <v/>
      </c>
      <c r="AH1036" s="112" t="str">
        <f t="shared" si="214"/>
        <v/>
      </c>
      <c r="AI1036" s="113" t="str">
        <f t="shared" si="215"/>
        <v/>
      </c>
      <c r="AJ1036" s="113" t="str">
        <f t="shared" si="216"/>
        <v/>
      </c>
      <c r="AK1036" s="113" t="str">
        <f t="shared" si="223"/>
        <v/>
      </c>
      <c r="AL1036" s="113" t="str">
        <f t="shared" si="224"/>
        <v/>
      </c>
    </row>
    <row r="1037" spans="2:38" ht="15.75" thickBot="1" x14ac:dyDescent="0.3">
      <c r="B1037" s="72" t="str">
        <f t="shared" si="217"/>
        <v/>
      </c>
      <c r="C1037" s="72" t="str">
        <f t="shared" si="218"/>
        <v/>
      </c>
      <c r="D1037" s="72" t="str">
        <f>IFERROR(IF(J1036&lt;=0,"",IF(C1037="Yes","",B1037-COUNTIF($C$22:C1037,"Yes"))),"")</f>
        <v/>
      </c>
      <c r="E1037" s="73" t="str">
        <f t="shared" si="211"/>
        <v/>
      </c>
      <c r="F1037" s="76" t="str">
        <f t="shared" si="219"/>
        <v/>
      </c>
      <c r="G1037" s="76" t="str">
        <f t="shared" si="212"/>
        <v/>
      </c>
      <c r="H1037" s="76" t="str">
        <f t="shared" si="220"/>
        <v/>
      </c>
      <c r="I1037" s="76" t="str">
        <f t="shared" si="213"/>
        <v/>
      </c>
      <c r="J1037" s="76" t="str">
        <f t="shared" si="221"/>
        <v/>
      </c>
      <c r="AG1037" s="111" t="str">
        <f t="shared" si="222"/>
        <v/>
      </c>
      <c r="AH1037" s="112" t="str">
        <f t="shared" si="214"/>
        <v/>
      </c>
      <c r="AI1037" s="113" t="str">
        <f t="shared" si="215"/>
        <v/>
      </c>
      <c r="AJ1037" s="113" t="str">
        <f t="shared" si="216"/>
        <v/>
      </c>
      <c r="AK1037" s="113" t="str">
        <f t="shared" si="223"/>
        <v/>
      </c>
      <c r="AL1037" s="113" t="str">
        <f t="shared" si="224"/>
        <v/>
      </c>
    </row>
    <row r="1038" spans="2:38" ht="15.75" thickBot="1" x14ac:dyDescent="0.3">
      <c r="B1038" s="72" t="str">
        <f t="shared" si="217"/>
        <v/>
      </c>
      <c r="C1038" s="72" t="str">
        <f t="shared" si="218"/>
        <v/>
      </c>
      <c r="D1038" s="72" t="str">
        <f>IFERROR(IF(J1037&lt;=0,"",IF(C1038="Yes","",B1038-COUNTIF($C$22:C1038,"Yes"))),"")</f>
        <v/>
      </c>
      <c r="E1038" s="73" t="str">
        <f t="shared" si="211"/>
        <v/>
      </c>
      <c r="F1038" s="76" t="str">
        <f t="shared" si="219"/>
        <v/>
      </c>
      <c r="G1038" s="76" t="str">
        <f t="shared" si="212"/>
        <v/>
      </c>
      <c r="H1038" s="76" t="str">
        <f t="shared" si="220"/>
        <v/>
      </c>
      <c r="I1038" s="76" t="str">
        <f t="shared" si="213"/>
        <v/>
      </c>
      <c r="J1038" s="76" t="str">
        <f t="shared" si="221"/>
        <v/>
      </c>
      <c r="AG1038" s="111" t="str">
        <f t="shared" si="222"/>
        <v/>
      </c>
      <c r="AH1038" s="112" t="str">
        <f t="shared" si="214"/>
        <v/>
      </c>
      <c r="AI1038" s="113" t="str">
        <f t="shared" si="215"/>
        <v/>
      </c>
      <c r="AJ1038" s="113" t="str">
        <f t="shared" si="216"/>
        <v/>
      </c>
      <c r="AK1038" s="113" t="str">
        <f t="shared" si="223"/>
        <v/>
      </c>
      <c r="AL1038" s="113" t="str">
        <f t="shared" si="224"/>
        <v/>
      </c>
    </row>
    <row r="1039" spans="2:38" ht="15.75" thickBot="1" x14ac:dyDescent="0.3">
      <c r="B1039" s="72" t="str">
        <f t="shared" si="217"/>
        <v/>
      </c>
      <c r="C1039" s="72" t="str">
        <f t="shared" si="218"/>
        <v/>
      </c>
      <c r="D1039" s="72" t="str">
        <f>IFERROR(IF(J1038&lt;=0,"",IF(C1039="Yes","",B1039-COUNTIF($C$22:C1039,"Yes"))),"")</f>
        <v/>
      </c>
      <c r="E1039" s="73" t="str">
        <f t="shared" si="211"/>
        <v/>
      </c>
      <c r="F1039" s="76" t="str">
        <f t="shared" si="219"/>
        <v/>
      </c>
      <c r="G1039" s="76" t="str">
        <f t="shared" si="212"/>
        <v/>
      </c>
      <c r="H1039" s="76" t="str">
        <f t="shared" si="220"/>
        <v/>
      </c>
      <c r="I1039" s="76" t="str">
        <f t="shared" si="213"/>
        <v/>
      </c>
      <c r="J1039" s="76" t="str">
        <f t="shared" si="221"/>
        <v/>
      </c>
      <c r="AG1039" s="111" t="str">
        <f t="shared" si="222"/>
        <v/>
      </c>
      <c r="AH1039" s="112" t="str">
        <f t="shared" si="214"/>
        <v/>
      </c>
      <c r="AI1039" s="113" t="str">
        <f t="shared" si="215"/>
        <v/>
      </c>
      <c r="AJ1039" s="113" t="str">
        <f t="shared" si="216"/>
        <v/>
      </c>
      <c r="AK1039" s="113" t="str">
        <f t="shared" si="223"/>
        <v/>
      </c>
      <c r="AL1039" s="113" t="str">
        <f t="shared" si="224"/>
        <v/>
      </c>
    </row>
    <row r="1040" spans="2:38" ht="15.75" thickBot="1" x14ac:dyDescent="0.3">
      <c r="B1040" s="72" t="str">
        <f t="shared" si="217"/>
        <v/>
      </c>
      <c r="C1040" s="72" t="str">
        <f t="shared" si="218"/>
        <v/>
      </c>
      <c r="D1040" s="72" t="str">
        <f>IFERROR(IF(J1039&lt;=0,"",IF(C1040="Yes","",B1040-COUNTIF($C$22:C1040,"Yes"))),"")</f>
        <v/>
      </c>
      <c r="E1040" s="73" t="str">
        <f t="shared" si="211"/>
        <v/>
      </c>
      <c r="F1040" s="76" t="str">
        <f t="shared" si="219"/>
        <v/>
      </c>
      <c r="G1040" s="76" t="str">
        <f t="shared" si="212"/>
        <v/>
      </c>
      <c r="H1040" s="76" t="str">
        <f t="shared" si="220"/>
        <v/>
      </c>
      <c r="I1040" s="76" t="str">
        <f t="shared" si="213"/>
        <v/>
      </c>
      <c r="J1040" s="76" t="str">
        <f t="shared" si="221"/>
        <v/>
      </c>
      <c r="AG1040" s="111" t="str">
        <f t="shared" si="222"/>
        <v/>
      </c>
      <c r="AH1040" s="112" t="str">
        <f t="shared" si="214"/>
        <v/>
      </c>
      <c r="AI1040" s="113" t="str">
        <f t="shared" si="215"/>
        <v/>
      </c>
      <c r="AJ1040" s="113" t="str">
        <f t="shared" si="216"/>
        <v/>
      </c>
      <c r="AK1040" s="113" t="str">
        <f t="shared" si="223"/>
        <v/>
      </c>
      <c r="AL1040" s="113" t="str">
        <f t="shared" si="224"/>
        <v/>
      </c>
    </row>
    <row r="1041" spans="2:38" ht="15.75" thickBot="1" x14ac:dyDescent="0.3">
      <c r="B1041" s="72" t="str">
        <f t="shared" si="217"/>
        <v/>
      </c>
      <c r="C1041" s="72" t="str">
        <f t="shared" si="218"/>
        <v/>
      </c>
      <c r="D1041" s="72" t="str">
        <f>IFERROR(IF(J1040&lt;=0,"",IF(C1041="Yes","",B1041-COUNTIF($C$22:C1041,"Yes"))),"")</f>
        <v/>
      </c>
      <c r="E1041" s="73" t="str">
        <f t="shared" si="211"/>
        <v/>
      </c>
      <c r="F1041" s="76" t="str">
        <f t="shared" si="219"/>
        <v/>
      </c>
      <c r="G1041" s="76" t="str">
        <f t="shared" si="212"/>
        <v/>
      </c>
      <c r="H1041" s="76" t="str">
        <f t="shared" si="220"/>
        <v/>
      </c>
      <c r="I1041" s="76" t="str">
        <f t="shared" si="213"/>
        <v/>
      </c>
      <c r="J1041" s="76" t="str">
        <f t="shared" si="221"/>
        <v/>
      </c>
      <c r="AG1041" s="111" t="str">
        <f t="shared" si="222"/>
        <v/>
      </c>
      <c r="AH1041" s="112" t="str">
        <f t="shared" si="214"/>
        <v/>
      </c>
      <c r="AI1041" s="113" t="str">
        <f t="shared" si="215"/>
        <v/>
      </c>
      <c r="AJ1041" s="113" t="str">
        <f t="shared" si="216"/>
        <v/>
      </c>
      <c r="AK1041" s="113" t="str">
        <f t="shared" si="223"/>
        <v/>
      </c>
      <c r="AL1041" s="113" t="str">
        <f t="shared" si="224"/>
        <v/>
      </c>
    </row>
    <row r="1042" spans="2:38" ht="15.75" thickBot="1" x14ac:dyDescent="0.3">
      <c r="B1042" s="72" t="str">
        <f t="shared" si="217"/>
        <v/>
      </c>
      <c r="C1042" s="72" t="str">
        <f t="shared" si="218"/>
        <v/>
      </c>
      <c r="D1042" s="72" t="str">
        <f>IFERROR(IF(J1041&lt;=0,"",IF(C1042="Yes","",B1042-COUNTIF($C$22:C1042,"Yes"))),"")</f>
        <v/>
      </c>
      <c r="E1042" s="73" t="str">
        <f t="shared" si="211"/>
        <v/>
      </c>
      <c r="F1042" s="76" t="str">
        <f t="shared" si="219"/>
        <v/>
      </c>
      <c r="G1042" s="76" t="str">
        <f t="shared" si="212"/>
        <v/>
      </c>
      <c r="H1042" s="76" t="str">
        <f t="shared" si="220"/>
        <v/>
      </c>
      <c r="I1042" s="76" t="str">
        <f t="shared" si="213"/>
        <v/>
      </c>
      <c r="J1042" s="76" t="str">
        <f t="shared" si="221"/>
        <v/>
      </c>
      <c r="AG1042" s="111" t="str">
        <f t="shared" si="222"/>
        <v/>
      </c>
      <c r="AH1042" s="112" t="str">
        <f t="shared" si="214"/>
        <v/>
      </c>
      <c r="AI1042" s="113" t="str">
        <f t="shared" si="215"/>
        <v/>
      </c>
      <c r="AJ1042" s="113" t="str">
        <f t="shared" si="216"/>
        <v/>
      </c>
      <c r="AK1042" s="113" t="str">
        <f t="shared" si="223"/>
        <v/>
      </c>
      <c r="AL1042" s="113" t="str">
        <f t="shared" si="224"/>
        <v/>
      </c>
    </row>
    <row r="1043" spans="2:38" ht="15.75" thickBot="1" x14ac:dyDescent="0.3">
      <c r="B1043" s="72" t="str">
        <f t="shared" si="217"/>
        <v/>
      </c>
      <c r="C1043" s="72" t="str">
        <f t="shared" si="218"/>
        <v/>
      </c>
      <c r="D1043" s="72" t="str">
        <f>IFERROR(IF(J1042&lt;=0,"",IF(C1043="Yes","",B1043-COUNTIF($C$22:C1043,"Yes"))),"")</f>
        <v/>
      </c>
      <c r="E1043" s="73" t="str">
        <f t="shared" si="211"/>
        <v/>
      </c>
      <c r="F1043" s="76" t="str">
        <f t="shared" si="219"/>
        <v/>
      </c>
      <c r="G1043" s="76" t="str">
        <f t="shared" si="212"/>
        <v/>
      </c>
      <c r="H1043" s="76" t="str">
        <f t="shared" si="220"/>
        <v/>
      </c>
      <c r="I1043" s="76" t="str">
        <f t="shared" si="213"/>
        <v/>
      </c>
      <c r="J1043" s="76" t="str">
        <f t="shared" si="221"/>
        <v/>
      </c>
      <c r="AG1043" s="111" t="str">
        <f t="shared" si="222"/>
        <v/>
      </c>
      <c r="AH1043" s="112" t="str">
        <f t="shared" si="214"/>
        <v/>
      </c>
      <c r="AI1043" s="113" t="str">
        <f t="shared" si="215"/>
        <v/>
      </c>
      <c r="AJ1043" s="113" t="str">
        <f t="shared" si="216"/>
        <v/>
      </c>
      <c r="AK1043" s="113" t="str">
        <f t="shared" si="223"/>
        <v/>
      </c>
      <c r="AL1043" s="113" t="str">
        <f t="shared" si="224"/>
        <v/>
      </c>
    </row>
    <row r="1044" spans="2:38" ht="15.75" thickBot="1" x14ac:dyDescent="0.3">
      <c r="B1044" s="72" t="str">
        <f t="shared" si="217"/>
        <v/>
      </c>
      <c r="C1044" s="72" t="str">
        <f t="shared" si="218"/>
        <v/>
      </c>
      <c r="D1044" s="72" t="str">
        <f>IFERROR(IF(J1043&lt;=0,"",IF(C1044="Yes","",B1044-COUNTIF($C$22:C1044,"Yes"))),"")</f>
        <v/>
      </c>
      <c r="E1044" s="73" t="str">
        <f t="shared" si="211"/>
        <v/>
      </c>
      <c r="F1044" s="76" t="str">
        <f t="shared" si="219"/>
        <v/>
      </c>
      <c r="G1044" s="76" t="str">
        <f t="shared" si="212"/>
        <v/>
      </c>
      <c r="H1044" s="76" t="str">
        <f t="shared" si="220"/>
        <v/>
      </c>
      <c r="I1044" s="76" t="str">
        <f t="shared" si="213"/>
        <v/>
      </c>
      <c r="J1044" s="76" t="str">
        <f t="shared" si="221"/>
        <v/>
      </c>
      <c r="AG1044" s="111" t="str">
        <f t="shared" si="222"/>
        <v/>
      </c>
      <c r="AH1044" s="112" t="str">
        <f t="shared" si="214"/>
        <v/>
      </c>
      <c r="AI1044" s="113" t="str">
        <f t="shared" si="215"/>
        <v/>
      </c>
      <c r="AJ1044" s="113" t="str">
        <f t="shared" si="216"/>
        <v/>
      </c>
      <c r="AK1044" s="113" t="str">
        <f t="shared" si="223"/>
        <v/>
      </c>
      <c r="AL1044" s="113" t="str">
        <f t="shared" si="224"/>
        <v/>
      </c>
    </row>
    <row r="1045" spans="2:38" ht="15.75" thickBot="1" x14ac:dyDescent="0.3">
      <c r="B1045" s="72" t="str">
        <f t="shared" si="217"/>
        <v/>
      </c>
      <c r="C1045" s="72" t="str">
        <f t="shared" si="218"/>
        <v/>
      </c>
      <c r="D1045" s="72" t="str">
        <f>IFERROR(IF(J1044&lt;=0,"",IF(C1045="Yes","",B1045-COUNTIF($C$22:C1045,"Yes"))),"")</f>
        <v/>
      </c>
      <c r="E1045" s="73" t="str">
        <f t="shared" si="211"/>
        <v/>
      </c>
      <c r="F1045" s="76" t="str">
        <f t="shared" si="219"/>
        <v/>
      </c>
      <c r="G1045" s="76" t="str">
        <f t="shared" si="212"/>
        <v/>
      </c>
      <c r="H1045" s="76" t="str">
        <f t="shared" si="220"/>
        <v/>
      </c>
      <c r="I1045" s="76" t="str">
        <f t="shared" si="213"/>
        <v/>
      </c>
      <c r="J1045" s="76" t="str">
        <f t="shared" si="221"/>
        <v/>
      </c>
      <c r="AG1045" s="111" t="str">
        <f t="shared" si="222"/>
        <v/>
      </c>
      <c r="AH1045" s="112" t="str">
        <f t="shared" si="214"/>
        <v/>
      </c>
      <c r="AI1045" s="113" t="str">
        <f t="shared" si="215"/>
        <v/>
      </c>
      <c r="AJ1045" s="113" t="str">
        <f t="shared" si="216"/>
        <v/>
      </c>
      <c r="AK1045" s="113" t="str">
        <f t="shared" si="223"/>
        <v/>
      </c>
      <c r="AL1045" s="113" t="str">
        <f t="shared" si="224"/>
        <v/>
      </c>
    </row>
    <row r="1046" spans="2:38" ht="15.75" thickBot="1" x14ac:dyDescent="0.3">
      <c r="B1046" s="72" t="str">
        <f t="shared" si="217"/>
        <v/>
      </c>
      <c r="C1046" s="72" t="str">
        <f t="shared" si="218"/>
        <v/>
      </c>
      <c r="D1046" s="72" t="str">
        <f>IFERROR(IF(J1045&lt;=0,"",IF(C1046="Yes","",B1046-COUNTIF($C$22:C1046,"Yes"))),"")</f>
        <v/>
      </c>
      <c r="E1046" s="73" t="str">
        <f t="shared" ref="E1046:E1109" si="225">IF($E$9="End of the Period",IF(B1046="","",IF(payment_frequency="Bi-weekly",first_payment_date+B1046*VLOOKUP(payment_frequency,periodic_table,2,0),IF(payment_frequency="Weekly",first_payment_date+B1046*VLOOKUP(payment_frequency,periodic_table,2,0),IF(payment_frequency="Semi-monthly",first_payment_date+B1046*VLOOKUP(payment_frequency,periodic_table,2,0),EDATE(first_payment_date,B1046*VLOOKUP(payment_frequency,periodic_table,2,0)))))),IF(B1046="","",IF(payment_frequency="Bi-weekly",first_payment_date+(B1046-1)*VLOOKUP(payment_frequency,periodic_table,2,0),IF(payment_frequency="Weekly",first_payment_date+(B1046-1)*VLOOKUP(payment_frequency,periodic_table,2,0),IF(payment_frequency="Semi-monthly",first_payment_date+(B1046-1)*VLOOKUP(payment_frequency,periodic_table,2,0),EDATE(first_payment_date,(B1046-1)*VLOOKUP(payment_frequency,periodic_table,2,0)))))))</f>
        <v/>
      </c>
      <c r="F1046" s="76" t="str">
        <f t="shared" si="219"/>
        <v/>
      </c>
      <c r="G1046" s="76" t="str">
        <f t="shared" ref="G1046:G1109" si="226">IF(AND(Payment_Type=1,B1046=1),0,IF(B1046="","",IF(C1046="Yes",0,J1045*Compound_Rate)))</f>
        <v/>
      </c>
      <c r="H1046" s="76" t="str">
        <f t="shared" si="220"/>
        <v/>
      </c>
      <c r="I1046" s="76" t="str">
        <f t="shared" ref="I1046:I1109" si="227">IF(B1046="","",IF(C1046="Yes",J1045*Compound_Rate,0))</f>
        <v/>
      </c>
      <c r="J1046" s="76" t="str">
        <f t="shared" si="221"/>
        <v/>
      </c>
      <c r="AG1046" s="111" t="str">
        <f t="shared" si="222"/>
        <v/>
      </c>
      <c r="AH1046" s="112" t="str">
        <f t="shared" ref="AH1046:AH1109" si="228">IF($E$9="End of the Period",IF(AG1046="","",IF(payment_frequency="Bi-weekly",first_payment_date+AG1046*VLOOKUP(payment_frequency,periodic_table,2,0),IF(payment_frequency="Weekly",first_payment_date+AG1046*VLOOKUP(payment_frequency,periodic_table,2,0),IF(payment_frequency="Semi-monthly",first_payment_date+AG1046*VLOOKUP(payment_frequency,periodic_table,2,0),EDATE(first_payment_date,AG1046*VLOOKUP(payment_frequency,periodic_table,2,0)))))),IF(AG1046="","",IF(payment_frequency="Bi-weekly",first_payment_date+(AG1046-1)*VLOOKUP(payment_frequency,periodic_table,2,0),IF(payment_frequency="Weekly",first_payment_date+(AG1046-1)*VLOOKUP(payment_frequency,periodic_table,2,0),IF(payment_frequency="Semi-monthly",first_payment_date+(AG1046-1)*VLOOKUP(payment_frequency,periodic_table,2,0),EDATE(first_payment_date,(AG1046-1)*VLOOKUP(payment_frequency,periodic_table,2,0)))))))</f>
        <v/>
      </c>
      <c r="AI1046" s="113" t="str">
        <f t="shared" ref="AI1046:AI1109" si="229">IF(AG1046="","",IF(AL1045&lt;payment,AL1045*(1+Compound_Rate),payment))</f>
        <v/>
      </c>
      <c r="AJ1046" s="113" t="str">
        <f t="shared" ref="AJ1046:AJ1109" si="230">IF(AND(Payment_Type=1,AG1046=1),0,IF(AG1046="","",AL1045*Compound_Rate))</f>
        <v/>
      </c>
      <c r="AK1046" s="113" t="str">
        <f t="shared" si="223"/>
        <v/>
      </c>
      <c r="AL1046" s="113" t="str">
        <f t="shared" si="224"/>
        <v/>
      </c>
    </row>
    <row r="1047" spans="2:38" ht="15.75" thickBot="1" x14ac:dyDescent="0.3">
      <c r="B1047" s="72" t="str">
        <f t="shared" ref="B1047:B1110" si="231">IFERROR(IF(TRUNC(J1046)&lt;=0,"",B1046+1),"")</f>
        <v/>
      </c>
      <c r="C1047" s="72" t="str">
        <f t="shared" ref="C1047:C1110" si="232">IF(B1047="","",IF(AND(B1047&lt;=$E$13,B1047&gt;=$E$12),"Yes","No"))</f>
        <v/>
      </c>
      <c r="D1047" s="72" t="str">
        <f>IFERROR(IF(J1046&lt;=0,"",IF(C1047="Yes","",B1047-COUNTIF($C$22:C1047,"Yes"))),"")</f>
        <v/>
      </c>
      <c r="E1047" s="73" t="str">
        <f t="shared" si="225"/>
        <v/>
      </c>
      <c r="F1047" s="76" t="str">
        <f t="shared" ref="F1047:F1110" si="233">IF(B1047="","",IF(C1047="Yes",0,IF(J1046&lt;payment,J1046*(1+Compound_Rate),-PMT($J$5,nper-B1047+1+$E$14,J1046))))</f>
        <v/>
      </c>
      <c r="G1047" s="76" t="str">
        <f t="shared" si="226"/>
        <v/>
      </c>
      <c r="H1047" s="76" t="str">
        <f t="shared" ref="H1047:H1110" si="234">IF(B1047="","",F1047-G1047)</f>
        <v/>
      </c>
      <c r="I1047" s="76" t="str">
        <f t="shared" si="227"/>
        <v/>
      </c>
      <c r="J1047" s="76" t="str">
        <f t="shared" ref="J1047:J1110" si="235">IFERROR(IF(B1047="","",J1046-H1047+I1047),"")</f>
        <v/>
      </c>
      <c r="AG1047" s="111" t="str">
        <f t="shared" ref="AG1047:AG1110" si="236">IFERROR(IF(AL1046&lt;=0,"",AG1046+1),"")</f>
        <v/>
      </c>
      <c r="AH1047" s="112" t="str">
        <f t="shared" si="228"/>
        <v/>
      </c>
      <c r="AI1047" s="113" t="str">
        <f t="shared" si="229"/>
        <v/>
      </c>
      <c r="AJ1047" s="113" t="str">
        <f t="shared" si="230"/>
        <v/>
      </c>
      <c r="AK1047" s="113" t="str">
        <f t="shared" ref="AK1047:AK1110" si="237">IF(AG1047="","",AI1047-AJ1047)</f>
        <v/>
      </c>
      <c r="AL1047" s="113" t="str">
        <f t="shared" ref="AL1047:AL1110" si="238">IFERROR(IF(AK1047&lt;=0,"",AL1046-AK1047),"")</f>
        <v/>
      </c>
    </row>
    <row r="1048" spans="2:38" ht="15.75" thickBot="1" x14ac:dyDescent="0.3">
      <c r="B1048" s="72" t="str">
        <f t="shared" si="231"/>
        <v/>
      </c>
      <c r="C1048" s="72" t="str">
        <f t="shared" si="232"/>
        <v/>
      </c>
      <c r="D1048" s="72" t="str">
        <f>IFERROR(IF(J1047&lt;=0,"",IF(C1048="Yes","",B1048-COUNTIF($C$22:C1048,"Yes"))),"")</f>
        <v/>
      </c>
      <c r="E1048" s="73" t="str">
        <f t="shared" si="225"/>
        <v/>
      </c>
      <c r="F1048" s="76" t="str">
        <f t="shared" si="233"/>
        <v/>
      </c>
      <c r="G1048" s="76" t="str">
        <f t="shared" si="226"/>
        <v/>
      </c>
      <c r="H1048" s="76" t="str">
        <f t="shared" si="234"/>
        <v/>
      </c>
      <c r="I1048" s="76" t="str">
        <f t="shared" si="227"/>
        <v/>
      </c>
      <c r="J1048" s="76" t="str">
        <f t="shared" si="235"/>
        <v/>
      </c>
      <c r="AG1048" s="111" t="str">
        <f t="shared" si="236"/>
        <v/>
      </c>
      <c r="AH1048" s="112" t="str">
        <f t="shared" si="228"/>
        <v/>
      </c>
      <c r="AI1048" s="113" t="str">
        <f t="shared" si="229"/>
        <v/>
      </c>
      <c r="AJ1048" s="113" t="str">
        <f t="shared" si="230"/>
        <v/>
      </c>
      <c r="AK1048" s="113" t="str">
        <f t="shared" si="237"/>
        <v/>
      </c>
      <c r="AL1048" s="113" t="str">
        <f t="shared" si="238"/>
        <v/>
      </c>
    </row>
    <row r="1049" spans="2:38" ht="15.75" thickBot="1" x14ac:dyDescent="0.3">
      <c r="B1049" s="72" t="str">
        <f t="shared" si="231"/>
        <v/>
      </c>
      <c r="C1049" s="72" t="str">
        <f t="shared" si="232"/>
        <v/>
      </c>
      <c r="D1049" s="72" t="str">
        <f>IFERROR(IF(J1048&lt;=0,"",IF(C1049="Yes","",B1049-COUNTIF($C$22:C1049,"Yes"))),"")</f>
        <v/>
      </c>
      <c r="E1049" s="73" t="str">
        <f t="shared" si="225"/>
        <v/>
      </c>
      <c r="F1049" s="76" t="str">
        <f t="shared" si="233"/>
        <v/>
      </c>
      <c r="G1049" s="76" t="str">
        <f t="shared" si="226"/>
        <v/>
      </c>
      <c r="H1049" s="76" t="str">
        <f t="shared" si="234"/>
        <v/>
      </c>
      <c r="I1049" s="76" t="str">
        <f t="shared" si="227"/>
        <v/>
      </c>
      <c r="J1049" s="76" t="str">
        <f t="shared" si="235"/>
        <v/>
      </c>
      <c r="AG1049" s="111" t="str">
        <f t="shared" si="236"/>
        <v/>
      </c>
      <c r="AH1049" s="112" t="str">
        <f t="shared" si="228"/>
        <v/>
      </c>
      <c r="AI1049" s="113" t="str">
        <f t="shared" si="229"/>
        <v/>
      </c>
      <c r="AJ1049" s="113" t="str">
        <f t="shared" si="230"/>
        <v/>
      </c>
      <c r="AK1049" s="113" t="str">
        <f t="shared" si="237"/>
        <v/>
      </c>
      <c r="AL1049" s="113" t="str">
        <f t="shared" si="238"/>
        <v/>
      </c>
    </row>
    <row r="1050" spans="2:38" ht="15.75" thickBot="1" x14ac:dyDescent="0.3">
      <c r="B1050" s="72" t="str">
        <f t="shared" si="231"/>
        <v/>
      </c>
      <c r="C1050" s="72" t="str">
        <f t="shared" si="232"/>
        <v/>
      </c>
      <c r="D1050" s="72" t="str">
        <f>IFERROR(IF(J1049&lt;=0,"",IF(C1050="Yes","",B1050-COUNTIF($C$22:C1050,"Yes"))),"")</f>
        <v/>
      </c>
      <c r="E1050" s="73" t="str">
        <f t="shared" si="225"/>
        <v/>
      </c>
      <c r="F1050" s="76" t="str">
        <f t="shared" si="233"/>
        <v/>
      </c>
      <c r="G1050" s="76" t="str">
        <f t="shared" si="226"/>
        <v/>
      </c>
      <c r="H1050" s="76" t="str">
        <f t="shared" si="234"/>
        <v/>
      </c>
      <c r="I1050" s="76" t="str">
        <f t="shared" si="227"/>
        <v/>
      </c>
      <c r="J1050" s="76" t="str">
        <f t="shared" si="235"/>
        <v/>
      </c>
      <c r="AG1050" s="111" t="str">
        <f t="shared" si="236"/>
        <v/>
      </c>
      <c r="AH1050" s="112" t="str">
        <f t="shared" si="228"/>
        <v/>
      </c>
      <c r="AI1050" s="113" t="str">
        <f t="shared" si="229"/>
        <v/>
      </c>
      <c r="AJ1050" s="113" t="str">
        <f t="shared" si="230"/>
        <v/>
      </c>
      <c r="AK1050" s="113" t="str">
        <f t="shared" si="237"/>
        <v/>
      </c>
      <c r="AL1050" s="113" t="str">
        <f t="shared" si="238"/>
        <v/>
      </c>
    </row>
    <row r="1051" spans="2:38" ht="15.75" thickBot="1" x14ac:dyDescent="0.3">
      <c r="B1051" s="72" t="str">
        <f t="shared" si="231"/>
        <v/>
      </c>
      <c r="C1051" s="72" t="str">
        <f t="shared" si="232"/>
        <v/>
      </c>
      <c r="D1051" s="72" t="str">
        <f>IFERROR(IF(J1050&lt;=0,"",IF(C1051="Yes","",B1051-COUNTIF($C$22:C1051,"Yes"))),"")</f>
        <v/>
      </c>
      <c r="E1051" s="73" t="str">
        <f t="shared" si="225"/>
        <v/>
      </c>
      <c r="F1051" s="76" t="str">
        <f t="shared" si="233"/>
        <v/>
      </c>
      <c r="G1051" s="76" t="str">
        <f t="shared" si="226"/>
        <v/>
      </c>
      <c r="H1051" s="76" t="str">
        <f t="shared" si="234"/>
        <v/>
      </c>
      <c r="I1051" s="76" t="str">
        <f t="shared" si="227"/>
        <v/>
      </c>
      <c r="J1051" s="76" t="str">
        <f t="shared" si="235"/>
        <v/>
      </c>
      <c r="AG1051" s="111" t="str">
        <f t="shared" si="236"/>
        <v/>
      </c>
      <c r="AH1051" s="112" t="str">
        <f t="shared" si="228"/>
        <v/>
      </c>
      <c r="AI1051" s="113" t="str">
        <f t="shared" si="229"/>
        <v/>
      </c>
      <c r="AJ1051" s="113" t="str">
        <f t="shared" si="230"/>
        <v/>
      </c>
      <c r="AK1051" s="113" t="str">
        <f t="shared" si="237"/>
        <v/>
      </c>
      <c r="AL1051" s="113" t="str">
        <f t="shared" si="238"/>
        <v/>
      </c>
    </row>
    <row r="1052" spans="2:38" ht="15.75" thickBot="1" x14ac:dyDescent="0.3">
      <c r="B1052" s="72" t="str">
        <f t="shared" si="231"/>
        <v/>
      </c>
      <c r="C1052" s="72" t="str">
        <f t="shared" si="232"/>
        <v/>
      </c>
      <c r="D1052" s="72" t="str">
        <f>IFERROR(IF(J1051&lt;=0,"",IF(C1052="Yes","",B1052-COUNTIF($C$22:C1052,"Yes"))),"")</f>
        <v/>
      </c>
      <c r="E1052" s="73" t="str">
        <f t="shared" si="225"/>
        <v/>
      </c>
      <c r="F1052" s="76" t="str">
        <f t="shared" si="233"/>
        <v/>
      </c>
      <c r="G1052" s="76" t="str">
        <f t="shared" si="226"/>
        <v/>
      </c>
      <c r="H1052" s="76" t="str">
        <f t="shared" si="234"/>
        <v/>
      </c>
      <c r="I1052" s="76" t="str">
        <f t="shared" si="227"/>
        <v/>
      </c>
      <c r="J1052" s="76" t="str">
        <f t="shared" si="235"/>
        <v/>
      </c>
      <c r="AG1052" s="111" t="str">
        <f t="shared" si="236"/>
        <v/>
      </c>
      <c r="AH1052" s="112" t="str">
        <f t="shared" si="228"/>
        <v/>
      </c>
      <c r="AI1052" s="113" t="str">
        <f t="shared" si="229"/>
        <v/>
      </c>
      <c r="AJ1052" s="113" t="str">
        <f t="shared" si="230"/>
        <v/>
      </c>
      <c r="AK1052" s="113" t="str">
        <f t="shared" si="237"/>
        <v/>
      </c>
      <c r="AL1052" s="113" t="str">
        <f t="shared" si="238"/>
        <v/>
      </c>
    </row>
    <row r="1053" spans="2:38" ht="15.75" thickBot="1" x14ac:dyDescent="0.3">
      <c r="B1053" s="72" t="str">
        <f t="shared" si="231"/>
        <v/>
      </c>
      <c r="C1053" s="72" t="str">
        <f t="shared" si="232"/>
        <v/>
      </c>
      <c r="D1053" s="72" t="str">
        <f>IFERROR(IF(J1052&lt;=0,"",IF(C1053="Yes","",B1053-COUNTIF($C$22:C1053,"Yes"))),"")</f>
        <v/>
      </c>
      <c r="E1053" s="73" t="str">
        <f t="shared" si="225"/>
        <v/>
      </c>
      <c r="F1053" s="76" t="str">
        <f t="shared" si="233"/>
        <v/>
      </c>
      <c r="G1053" s="76" t="str">
        <f t="shared" si="226"/>
        <v/>
      </c>
      <c r="H1053" s="76" t="str">
        <f t="shared" si="234"/>
        <v/>
      </c>
      <c r="I1053" s="76" t="str">
        <f t="shared" si="227"/>
        <v/>
      </c>
      <c r="J1053" s="76" t="str">
        <f t="shared" si="235"/>
        <v/>
      </c>
      <c r="AG1053" s="111" t="str">
        <f t="shared" si="236"/>
        <v/>
      </c>
      <c r="AH1053" s="112" t="str">
        <f t="shared" si="228"/>
        <v/>
      </c>
      <c r="AI1053" s="113" t="str">
        <f t="shared" si="229"/>
        <v/>
      </c>
      <c r="AJ1053" s="113" t="str">
        <f t="shared" si="230"/>
        <v/>
      </c>
      <c r="AK1053" s="113" t="str">
        <f t="shared" si="237"/>
        <v/>
      </c>
      <c r="AL1053" s="113" t="str">
        <f t="shared" si="238"/>
        <v/>
      </c>
    </row>
    <row r="1054" spans="2:38" ht="15.75" thickBot="1" x14ac:dyDescent="0.3">
      <c r="B1054" s="72" t="str">
        <f t="shared" si="231"/>
        <v/>
      </c>
      <c r="C1054" s="72" t="str">
        <f t="shared" si="232"/>
        <v/>
      </c>
      <c r="D1054" s="72" t="str">
        <f>IFERROR(IF(J1053&lt;=0,"",IF(C1054="Yes","",B1054-COUNTIF($C$22:C1054,"Yes"))),"")</f>
        <v/>
      </c>
      <c r="E1054" s="73" t="str">
        <f t="shared" si="225"/>
        <v/>
      </c>
      <c r="F1054" s="76" t="str">
        <f t="shared" si="233"/>
        <v/>
      </c>
      <c r="G1054" s="76" t="str">
        <f t="shared" si="226"/>
        <v/>
      </c>
      <c r="H1054" s="76" t="str">
        <f t="shared" si="234"/>
        <v/>
      </c>
      <c r="I1054" s="76" t="str">
        <f t="shared" si="227"/>
        <v/>
      </c>
      <c r="J1054" s="76" t="str">
        <f t="shared" si="235"/>
        <v/>
      </c>
      <c r="AG1054" s="111" t="str">
        <f t="shared" si="236"/>
        <v/>
      </c>
      <c r="AH1054" s="112" t="str">
        <f t="shared" si="228"/>
        <v/>
      </c>
      <c r="AI1054" s="113" t="str">
        <f t="shared" si="229"/>
        <v/>
      </c>
      <c r="AJ1054" s="113" t="str">
        <f t="shared" si="230"/>
        <v/>
      </c>
      <c r="AK1054" s="113" t="str">
        <f t="shared" si="237"/>
        <v/>
      </c>
      <c r="AL1054" s="113" t="str">
        <f t="shared" si="238"/>
        <v/>
      </c>
    </row>
    <row r="1055" spans="2:38" ht="15.75" thickBot="1" x14ac:dyDescent="0.3">
      <c r="B1055" s="72" t="str">
        <f t="shared" si="231"/>
        <v/>
      </c>
      <c r="C1055" s="72" t="str">
        <f t="shared" si="232"/>
        <v/>
      </c>
      <c r="D1055" s="72" t="str">
        <f>IFERROR(IF(J1054&lt;=0,"",IF(C1055="Yes","",B1055-COUNTIF($C$22:C1055,"Yes"))),"")</f>
        <v/>
      </c>
      <c r="E1055" s="73" t="str">
        <f t="shared" si="225"/>
        <v/>
      </c>
      <c r="F1055" s="76" t="str">
        <f t="shared" si="233"/>
        <v/>
      </c>
      <c r="G1055" s="76" t="str">
        <f t="shared" si="226"/>
        <v/>
      </c>
      <c r="H1055" s="76" t="str">
        <f t="shared" si="234"/>
        <v/>
      </c>
      <c r="I1055" s="76" t="str">
        <f t="shared" si="227"/>
        <v/>
      </c>
      <c r="J1055" s="76" t="str">
        <f t="shared" si="235"/>
        <v/>
      </c>
      <c r="AG1055" s="111" t="str">
        <f t="shared" si="236"/>
        <v/>
      </c>
      <c r="AH1055" s="112" t="str">
        <f t="shared" si="228"/>
        <v/>
      </c>
      <c r="AI1055" s="113" t="str">
        <f t="shared" si="229"/>
        <v/>
      </c>
      <c r="AJ1055" s="113" t="str">
        <f t="shared" si="230"/>
        <v/>
      </c>
      <c r="AK1055" s="113" t="str">
        <f t="shared" si="237"/>
        <v/>
      </c>
      <c r="AL1055" s="113" t="str">
        <f t="shared" si="238"/>
        <v/>
      </c>
    </row>
    <row r="1056" spans="2:38" ht="15.75" thickBot="1" x14ac:dyDescent="0.3">
      <c r="B1056" s="72" t="str">
        <f t="shared" si="231"/>
        <v/>
      </c>
      <c r="C1056" s="72" t="str">
        <f t="shared" si="232"/>
        <v/>
      </c>
      <c r="D1056" s="72" t="str">
        <f>IFERROR(IF(J1055&lt;=0,"",IF(C1056="Yes","",B1056-COUNTIF($C$22:C1056,"Yes"))),"")</f>
        <v/>
      </c>
      <c r="E1056" s="73" t="str">
        <f t="shared" si="225"/>
        <v/>
      </c>
      <c r="F1056" s="76" t="str">
        <f t="shared" si="233"/>
        <v/>
      </c>
      <c r="G1056" s="76" t="str">
        <f t="shared" si="226"/>
        <v/>
      </c>
      <c r="H1056" s="76" t="str">
        <f t="shared" si="234"/>
        <v/>
      </c>
      <c r="I1056" s="76" t="str">
        <f t="shared" si="227"/>
        <v/>
      </c>
      <c r="J1056" s="76" t="str">
        <f t="shared" si="235"/>
        <v/>
      </c>
      <c r="AG1056" s="111" t="str">
        <f t="shared" si="236"/>
        <v/>
      </c>
      <c r="AH1056" s="112" t="str">
        <f t="shared" si="228"/>
        <v/>
      </c>
      <c r="AI1056" s="113" t="str">
        <f t="shared" si="229"/>
        <v/>
      </c>
      <c r="AJ1056" s="113" t="str">
        <f t="shared" si="230"/>
        <v/>
      </c>
      <c r="AK1056" s="113" t="str">
        <f t="shared" si="237"/>
        <v/>
      </c>
      <c r="AL1056" s="113" t="str">
        <f t="shared" si="238"/>
        <v/>
      </c>
    </row>
    <row r="1057" spans="2:38" ht="15.75" thickBot="1" x14ac:dyDescent="0.3">
      <c r="B1057" s="72" t="str">
        <f t="shared" si="231"/>
        <v/>
      </c>
      <c r="C1057" s="72" t="str">
        <f t="shared" si="232"/>
        <v/>
      </c>
      <c r="D1057" s="72" t="str">
        <f>IFERROR(IF(J1056&lt;=0,"",IF(C1057="Yes","",B1057-COUNTIF($C$22:C1057,"Yes"))),"")</f>
        <v/>
      </c>
      <c r="E1057" s="73" t="str">
        <f t="shared" si="225"/>
        <v/>
      </c>
      <c r="F1057" s="76" t="str">
        <f t="shared" si="233"/>
        <v/>
      </c>
      <c r="G1057" s="76" t="str">
        <f t="shared" si="226"/>
        <v/>
      </c>
      <c r="H1057" s="76" t="str">
        <f t="shared" si="234"/>
        <v/>
      </c>
      <c r="I1057" s="76" t="str">
        <f t="shared" si="227"/>
        <v/>
      </c>
      <c r="J1057" s="76" t="str">
        <f t="shared" si="235"/>
        <v/>
      </c>
      <c r="AG1057" s="111" t="str">
        <f t="shared" si="236"/>
        <v/>
      </c>
      <c r="AH1057" s="112" t="str">
        <f t="shared" si="228"/>
        <v/>
      </c>
      <c r="AI1057" s="113" t="str">
        <f t="shared" si="229"/>
        <v/>
      </c>
      <c r="AJ1057" s="113" t="str">
        <f t="shared" si="230"/>
        <v/>
      </c>
      <c r="AK1057" s="113" t="str">
        <f t="shared" si="237"/>
        <v/>
      </c>
      <c r="AL1057" s="113" t="str">
        <f t="shared" si="238"/>
        <v/>
      </c>
    </row>
    <row r="1058" spans="2:38" ht="15.75" thickBot="1" x14ac:dyDescent="0.3">
      <c r="B1058" s="72" t="str">
        <f t="shared" si="231"/>
        <v/>
      </c>
      <c r="C1058" s="72" t="str">
        <f t="shared" si="232"/>
        <v/>
      </c>
      <c r="D1058" s="72" t="str">
        <f>IFERROR(IF(J1057&lt;=0,"",IF(C1058="Yes","",B1058-COUNTIF($C$22:C1058,"Yes"))),"")</f>
        <v/>
      </c>
      <c r="E1058" s="73" t="str">
        <f t="shared" si="225"/>
        <v/>
      </c>
      <c r="F1058" s="76" t="str">
        <f t="shared" si="233"/>
        <v/>
      </c>
      <c r="G1058" s="76" t="str">
        <f t="shared" si="226"/>
        <v/>
      </c>
      <c r="H1058" s="76" t="str">
        <f t="shared" si="234"/>
        <v/>
      </c>
      <c r="I1058" s="76" t="str">
        <f t="shared" si="227"/>
        <v/>
      </c>
      <c r="J1058" s="76" t="str">
        <f t="shared" si="235"/>
        <v/>
      </c>
      <c r="AG1058" s="111" t="str">
        <f t="shared" si="236"/>
        <v/>
      </c>
      <c r="AH1058" s="112" t="str">
        <f t="shared" si="228"/>
        <v/>
      </c>
      <c r="AI1058" s="113" t="str">
        <f t="shared" si="229"/>
        <v/>
      </c>
      <c r="AJ1058" s="113" t="str">
        <f t="shared" si="230"/>
        <v/>
      </c>
      <c r="AK1058" s="113" t="str">
        <f t="shared" si="237"/>
        <v/>
      </c>
      <c r="AL1058" s="113" t="str">
        <f t="shared" si="238"/>
        <v/>
      </c>
    </row>
    <row r="1059" spans="2:38" ht="15.75" thickBot="1" x14ac:dyDescent="0.3">
      <c r="B1059" s="72" t="str">
        <f t="shared" si="231"/>
        <v/>
      </c>
      <c r="C1059" s="72" t="str">
        <f t="shared" si="232"/>
        <v/>
      </c>
      <c r="D1059" s="72" t="str">
        <f>IFERROR(IF(J1058&lt;=0,"",IF(C1059="Yes","",B1059-COUNTIF($C$22:C1059,"Yes"))),"")</f>
        <v/>
      </c>
      <c r="E1059" s="73" t="str">
        <f t="shared" si="225"/>
        <v/>
      </c>
      <c r="F1059" s="76" t="str">
        <f t="shared" si="233"/>
        <v/>
      </c>
      <c r="G1059" s="76" t="str">
        <f t="shared" si="226"/>
        <v/>
      </c>
      <c r="H1059" s="76" t="str">
        <f t="shared" si="234"/>
        <v/>
      </c>
      <c r="I1059" s="76" t="str">
        <f t="shared" si="227"/>
        <v/>
      </c>
      <c r="J1059" s="76" t="str">
        <f t="shared" si="235"/>
        <v/>
      </c>
      <c r="AG1059" s="111" t="str">
        <f t="shared" si="236"/>
        <v/>
      </c>
      <c r="AH1059" s="112" t="str">
        <f t="shared" si="228"/>
        <v/>
      </c>
      <c r="AI1059" s="113" t="str">
        <f t="shared" si="229"/>
        <v/>
      </c>
      <c r="AJ1059" s="113" t="str">
        <f t="shared" si="230"/>
        <v/>
      </c>
      <c r="AK1059" s="113" t="str">
        <f t="shared" si="237"/>
        <v/>
      </c>
      <c r="AL1059" s="113" t="str">
        <f t="shared" si="238"/>
        <v/>
      </c>
    </row>
    <row r="1060" spans="2:38" ht="15.75" thickBot="1" x14ac:dyDescent="0.3">
      <c r="B1060" s="72" t="str">
        <f t="shared" si="231"/>
        <v/>
      </c>
      <c r="C1060" s="72" t="str">
        <f t="shared" si="232"/>
        <v/>
      </c>
      <c r="D1060" s="72" t="str">
        <f>IFERROR(IF(J1059&lt;=0,"",IF(C1060="Yes","",B1060-COUNTIF($C$22:C1060,"Yes"))),"")</f>
        <v/>
      </c>
      <c r="E1060" s="73" t="str">
        <f t="shared" si="225"/>
        <v/>
      </c>
      <c r="F1060" s="76" t="str">
        <f t="shared" si="233"/>
        <v/>
      </c>
      <c r="G1060" s="76" t="str">
        <f t="shared" si="226"/>
        <v/>
      </c>
      <c r="H1060" s="76" t="str">
        <f t="shared" si="234"/>
        <v/>
      </c>
      <c r="I1060" s="76" t="str">
        <f t="shared" si="227"/>
        <v/>
      </c>
      <c r="J1060" s="76" t="str">
        <f t="shared" si="235"/>
        <v/>
      </c>
      <c r="AG1060" s="111" t="str">
        <f t="shared" si="236"/>
        <v/>
      </c>
      <c r="AH1060" s="112" t="str">
        <f t="shared" si="228"/>
        <v/>
      </c>
      <c r="AI1060" s="113" t="str">
        <f t="shared" si="229"/>
        <v/>
      </c>
      <c r="AJ1060" s="113" t="str">
        <f t="shared" si="230"/>
        <v/>
      </c>
      <c r="AK1060" s="113" t="str">
        <f t="shared" si="237"/>
        <v/>
      </c>
      <c r="AL1060" s="113" t="str">
        <f t="shared" si="238"/>
        <v/>
      </c>
    </row>
    <row r="1061" spans="2:38" ht="15.75" thickBot="1" x14ac:dyDescent="0.3">
      <c r="B1061" s="72" t="str">
        <f t="shared" si="231"/>
        <v/>
      </c>
      <c r="C1061" s="72" t="str">
        <f t="shared" si="232"/>
        <v/>
      </c>
      <c r="D1061" s="72" t="str">
        <f>IFERROR(IF(J1060&lt;=0,"",IF(C1061="Yes","",B1061-COUNTIF($C$22:C1061,"Yes"))),"")</f>
        <v/>
      </c>
      <c r="E1061" s="73" t="str">
        <f t="shared" si="225"/>
        <v/>
      </c>
      <c r="F1061" s="76" t="str">
        <f t="shared" si="233"/>
        <v/>
      </c>
      <c r="G1061" s="76" t="str">
        <f t="shared" si="226"/>
        <v/>
      </c>
      <c r="H1061" s="76" t="str">
        <f t="shared" si="234"/>
        <v/>
      </c>
      <c r="I1061" s="76" t="str">
        <f t="shared" si="227"/>
        <v/>
      </c>
      <c r="J1061" s="76" t="str">
        <f t="shared" si="235"/>
        <v/>
      </c>
      <c r="AG1061" s="111" t="str">
        <f t="shared" si="236"/>
        <v/>
      </c>
      <c r="AH1061" s="112" t="str">
        <f t="shared" si="228"/>
        <v/>
      </c>
      <c r="AI1061" s="113" t="str">
        <f t="shared" si="229"/>
        <v/>
      </c>
      <c r="AJ1061" s="113" t="str">
        <f t="shared" si="230"/>
        <v/>
      </c>
      <c r="AK1061" s="113" t="str">
        <f t="shared" si="237"/>
        <v/>
      </c>
      <c r="AL1061" s="113" t="str">
        <f t="shared" si="238"/>
        <v/>
      </c>
    </row>
    <row r="1062" spans="2:38" ht="15.75" thickBot="1" x14ac:dyDescent="0.3">
      <c r="B1062" s="72" t="str">
        <f t="shared" si="231"/>
        <v/>
      </c>
      <c r="C1062" s="72" t="str">
        <f t="shared" si="232"/>
        <v/>
      </c>
      <c r="D1062" s="72" t="str">
        <f>IFERROR(IF(J1061&lt;=0,"",IF(C1062="Yes","",B1062-COUNTIF($C$22:C1062,"Yes"))),"")</f>
        <v/>
      </c>
      <c r="E1062" s="73" t="str">
        <f t="shared" si="225"/>
        <v/>
      </c>
      <c r="F1062" s="76" t="str">
        <f t="shared" si="233"/>
        <v/>
      </c>
      <c r="G1062" s="76" t="str">
        <f t="shared" si="226"/>
        <v/>
      </c>
      <c r="H1062" s="76" t="str">
        <f t="shared" si="234"/>
        <v/>
      </c>
      <c r="I1062" s="76" t="str">
        <f t="shared" si="227"/>
        <v/>
      </c>
      <c r="J1062" s="76" t="str">
        <f t="shared" si="235"/>
        <v/>
      </c>
      <c r="AG1062" s="111" t="str">
        <f t="shared" si="236"/>
        <v/>
      </c>
      <c r="AH1062" s="112" t="str">
        <f t="shared" si="228"/>
        <v/>
      </c>
      <c r="AI1062" s="113" t="str">
        <f t="shared" si="229"/>
        <v/>
      </c>
      <c r="AJ1062" s="113" t="str">
        <f t="shared" si="230"/>
        <v/>
      </c>
      <c r="AK1062" s="113" t="str">
        <f t="shared" si="237"/>
        <v/>
      </c>
      <c r="AL1062" s="113" t="str">
        <f t="shared" si="238"/>
        <v/>
      </c>
    </row>
    <row r="1063" spans="2:38" ht="15.75" thickBot="1" x14ac:dyDescent="0.3">
      <c r="B1063" s="72" t="str">
        <f t="shared" si="231"/>
        <v/>
      </c>
      <c r="C1063" s="72" t="str">
        <f t="shared" si="232"/>
        <v/>
      </c>
      <c r="D1063" s="72" t="str">
        <f>IFERROR(IF(J1062&lt;=0,"",IF(C1063="Yes","",B1063-COUNTIF($C$22:C1063,"Yes"))),"")</f>
        <v/>
      </c>
      <c r="E1063" s="73" t="str">
        <f t="shared" si="225"/>
        <v/>
      </c>
      <c r="F1063" s="76" t="str">
        <f t="shared" si="233"/>
        <v/>
      </c>
      <c r="G1063" s="76" t="str">
        <f t="shared" si="226"/>
        <v/>
      </c>
      <c r="H1063" s="76" t="str">
        <f t="shared" si="234"/>
        <v/>
      </c>
      <c r="I1063" s="76" t="str">
        <f t="shared" si="227"/>
        <v/>
      </c>
      <c r="J1063" s="76" t="str">
        <f t="shared" si="235"/>
        <v/>
      </c>
      <c r="AG1063" s="111" t="str">
        <f t="shared" si="236"/>
        <v/>
      </c>
      <c r="AH1063" s="112" t="str">
        <f t="shared" si="228"/>
        <v/>
      </c>
      <c r="AI1063" s="113" t="str">
        <f t="shared" si="229"/>
        <v/>
      </c>
      <c r="AJ1063" s="113" t="str">
        <f t="shared" si="230"/>
        <v/>
      </c>
      <c r="AK1063" s="113" t="str">
        <f t="shared" si="237"/>
        <v/>
      </c>
      <c r="AL1063" s="113" t="str">
        <f t="shared" si="238"/>
        <v/>
      </c>
    </row>
    <row r="1064" spans="2:38" ht="15.75" thickBot="1" x14ac:dyDescent="0.3">
      <c r="B1064" s="72" t="str">
        <f t="shared" si="231"/>
        <v/>
      </c>
      <c r="C1064" s="72" t="str">
        <f t="shared" si="232"/>
        <v/>
      </c>
      <c r="D1064" s="72" t="str">
        <f>IFERROR(IF(J1063&lt;=0,"",IF(C1064="Yes","",B1064-COUNTIF($C$22:C1064,"Yes"))),"")</f>
        <v/>
      </c>
      <c r="E1064" s="73" t="str">
        <f t="shared" si="225"/>
        <v/>
      </c>
      <c r="F1064" s="76" t="str">
        <f t="shared" si="233"/>
        <v/>
      </c>
      <c r="G1064" s="76" t="str">
        <f t="shared" si="226"/>
        <v/>
      </c>
      <c r="H1064" s="76" t="str">
        <f t="shared" si="234"/>
        <v/>
      </c>
      <c r="I1064" s="76" t="str">
        <f t="shared" si="227"/>
        <v/>
      </c>
      <c r="J1064" s="76" t="str">
        <f t="shared" si="235"/>
        <v/>
      </c>
      <c r="AG1064" s="111" t="str">
        <f t="shared" si="236"/>
        <v/>
      </c>
      <c r="AH1064" s="112" t="str">
        <f t="shared" si="228"/>
        <v/>
      </c>
      <c r="AI1064" s="113" t="str">
        <f t="shared" si="229"/>
        <v/>
      </c>
      <c r="AJ1064" s="113" t="str">
        <f t="shared" si="230"/>
        <v/>
      </c>
      <c r="AK1064" s="113" t="str">
        <f t="shared" si="237"/>
        <v/>
      </c>
      <c r="AL1064" s="113" t="str">
        <f t="shared" si="238"/>
        <v/>
      </c>
    </row>
    <row r="1065" spans="2:38" ht="15.75" thickBot="1" x14ac:dyDescent="0.3">
      <c r="B1065" s="72" t="str">
        <f t="shared" si="231"/>
        <v/>
      </c>
      <c r="C1065" s="72" t="str">
        <f t="shared" si="232"/>
        <v/>
      </c>
      <c r="D1065" s="72" t="str">
        <f>IFERROR(IF(J1064&lt;=0,"",IF(C1065="Yes","",B1065-COUNTIF($C$22:C1065,"Yes"))),"")</f>
        <v/>
      </c>
      <c r="E1065" s="73" t="str">
        <f t="shared" si="225"/>
        <v/>
      </c>
      <c r="F1065" s="76" t="str">
        <f t="shared" si="233"/>
        <v/>
      </c>
      <c r="G1065" s="76" t="str">
        <f t="shared" si="226"/>
        <v/>
      </c>
      <c r="H1065" s="76" t="str">
        <f t="shared" si="234"/>
        <v/>
      </c>
      <c r="I1065" s="76" t="str">
        <f t="shared" si="227"/>
        <v/>
      </c>
      <c r="J1065" s="76" t="str">
        <f t="shared" si="235"/>
        <v/>
      </c>
      <c r="AG1065" s="111" t="str">
        <f t="shared" si="236"/>
        <v/>
      </c>
      <c r="AH1065" s="112" t="str">
        <f t="shared" si="228"/>
        <v/>
      </c>
      <c r="AI1065" s="113" t="str">
        <f t="shared" si="229"/>
        <v/>
      </c>
      <c r="AJ1065" s="113" t="str">
        <f t="shared" si="230"/>
        <v/>
      </c>
      <c r="AK1065" s="113" t="str">
        <f t="shared" si="237"/>
        <v/>
      </c>
      <c r="AL1065" s="113" t="str">
        <f t="shared" si="238"/>
        <v/>
      </c>
    </row>
    <row r="1066" spans="2:38" ht="15.75" thickBot="1" x14ac:dyDescent="0.3">
      <c r="B1066" s="72" t="str">
        <f t="shared" si="231"/>
        <v/>
      </c>
      <c r="C1066" s="72" t="str">
        <f t="shared" si="232"/>
        <v/>
      </c>
      <c r="D1066" s="72" t="str">
        <f>IFERROR(IF(J1065&lt;=0,"",IF(C1066="Yes","",B1066-COUNTIF($C$22:C1066,"Yes"))),"")</f>
        <v/>
      </c>
      <c r="E1066" s="73" t="str">
        <f t="shared" si="225"/>
        <v/>
      </c>
      <c r="F1066" s="76" t="str">
        <f t="shared" si="233"/>
        <v/>
      </c>
      <c r="G1066" s="76" t="str">
        <f t="shared" si="226"/>
        <v/>
      </c>
      <c r="H1066" s="76" t="str">
        <f t="shared" si="234"/>
        <v/>
      </c>
      <c r="I1066" s="76" t="str">
        <f t="shared" si="227"/>
        <v/>
      </c>
      <c r="J1066" s="76" t="str">
        <f t="shared" si="235"/>
        <v/>
      </c>
      <c r="AG1066" s="111" t="str">
        <f t="shared" si="236"/>
        <v/>
      </c>
      <c r="AH1066" s="112" t="str">
        <f t="shared" si="228"/>
        <v/>
      </c>
      <c r="AI1066" s="113" t="str">
        <f t="shared" si="229"/>
        <v/>
      </c>
      <c r="AJ1066" s="113" t="str">
        <f t="shared" si="230"/>
        <v/>
      </c>
      <c r="AK1066" s="113" t="str">
        <f t="shared" si="237"/>
        <v/>
      </c>
      <c r="AL1066" s="113" t="str">
        <f t="shared" si="238"/>
        <v/>
      </c>
    </row>
    <row r="1067" spans="2:38" ht="15.75" thickBot="1" x14ac:dyDescent="0.3">
      <c r="B1067" s="72" t="str">
        <f t="shared" si="231"/>
        <v/>
      </c>
      <c r="C1067" s="72" t="str">
        <f t="shared" si="232"/>
        <v/>
      </c>
      <c r="D1067" s="72" t="str">
        <f>IFERROR(IF(J1066&lt;=0,"",IF(C1067="Yes","",B1067-COUNTIF($C$22:C1067,"Yes"))),"")</f>
        <v/>
      </c>
      <c r="E1067" s="73" t="str">
        <f t="shared" si="225"/>
        <v/>
      </c>
      <c r="F1067" s="76" t="str">
        <f t="shared" si="233"/>
        <v/>
      </c>
      <c r="G1067" s="76" t="str">
        <f t="shared" si="226"/>
        <v/>
      </c>
      <c r="H1067" s="76" t="str">
        <f t="shared" si="234"/>
        <v/>
      </c>
      <c r="I1067" s="76" t="str">
        <f t="shared" si="227"/>
        <v/>
      </c>
      <c r="J1067" s="76" t="str">
        <f t="shared" si="235"/>
        <v/>
      </c>
      <c r="AG1067" s="111" t="str">
        <f t="shared" si="236"/>
        <v/>
      </c>
      <c r="AH1067" s="112" t="str">
        <f t="shared" si="228"/>
        <v/>
      </c>
      <c r="AI1067" s="113" t="str">
        <f t="shared" si="229"/>
        <v/>
      </c>
      <c r="AJ1067" s="113" t="str">
        <f t="shared" si="230"/>
        <v/>
      </c>
      <c r="AK1067" s="113" t="str">
        <f t="shared" si="237"/>
        <v/>
      </c>
      <c r="AL1067" s="113" t="str">
        <f t="shared" si="238"/>
        <v/>
      </c>
    </row>
    <row r="1068" spans="2:38" ht="15.75" thickBot="1" x14ac:dyDescent="0.3">
      <c r="B1068" s="72" t="str">
        <f t="shared" si="231"/>
        <v/>
      </c>
      <c r="C1068" s="72" t="str">
        <f t="shared" si="232"/>
        <v/>
      </c>
      <c r="D1068" s="72" t="str">
        <f>IFERROR(IF(J1067&lt;=0,"",IF(C1068="Yes","",B1068-COUNTIF($C$22:C1068,"Yes"))),"")</f>
        <v/>
      </c>
      <c r="E1068" s="73" t="str">
        <f t="shared" si="225"/>
        <v/>
      </c>
      <c r="F1068" s="76" t="str">
        <f t="shared" si="233"/>
        <v/>
      </c>
      <c r="G1068" s="76" t="str">
        <f t="shared" si="226"/>
        <v/>
      </c>
      <c r="H1068" s="76" t="str">
        <f t="shared" si="234"/>
        <v/>
      </c>
      <c r="I1068" s="76" t="str">
        <f t="shared" si="227"/>
        <v/>
      </c>
      <c r="J1068" s="76" t="str">
        <f t="shared" si="235"/>
        <v/>
      </c>
      <c r="AG1068" s="111" t="str">
        <f t="shared" si="236"/>
        <v/>
      </c>
      <c r="AH1068" s="112" t="str">
        <f t="shared" si="228"/>
        <v/>
      </c>
      <c r="AI1068" s="113" t="str">
        <f t="shared" si="229"/>
        <v/>
      </c>
      <c r="AJ1068" s="113" t="str">
        <f t="shared" si="230"/>
        <v/>
      </c>
      <c r="AK1068" s="113" t="str">
        <f t="shared" si="237"/>
        <v/>
      </c>
      <c r="AL1068" s="113" t="str">
        <f t="shared" si="238"/>
        <v/>
      </c>
    </row>
    <row r="1069" spans="2:38" ht="15.75" thickBot="1" x14ac:dyDescent="0.3">
      <c r="B1069" s="72" t="str">
        <f t="shared" si="231"/>
        <v/>
      </c>
      <c r="C1069" s="72" t="str">
        <f t="shared" si="232"/>
        <v/>
      </c>
      <c r="D1069" s="72" t="str">
        <f>IFERROR(IF(J1068&lt;=0,"",IF(C1069="Yes","",B1069-COUNTIF($C$22:C1069,"Yes"))),"")</f>
        <v/>
      </c>
      <c r="E1069" s="73" t="str">
        <f t="shared" si="225"/>
        <v/>
      </c>
      <c r="F1069" s="76" t="str">
        <f t="shared" si="233"/>
        <v/>
      </c>
      <c r="G1069" s="76" t="str">
        <f t="shared" si="226"/>
        <v/>
      </c>
      <c r="H1069" s="76" t="str">
        <f t="shared" si="234"/>
        <v/>
      </c>
      <c r="I1069" s="76" t="str">
        <f t="shared" si="227"/>
        <v/>
      </c>
      <c r="J1069" s="76" t="str">
        <f t="shared" si="235"/>
        <v/>
      </c>
      <c r="AG1069" s="111" t="str">
        <f t="shared" si="236"/>
        <v/>
      </c>
      <c r="AH1069" s="112" t="str">
        <f t="shared" si="228"/>
        <v/>
      </c>
      <c r="AI1069" s="113" t="str">
        <f t="shared" si="229"/>
        <v/>
      </c>
      <c r="AJ1069" s="113" t="str">
        <f t="shared" si="230"/>
        <v/>
      </c>
      <c r="AK1069" s="113" t="str">
        <f t="shared" si="237"/>
        <v/>
      </c>
      <c r="AL1069" s="113" t="str">
        <f t="shared" si="238"/>
        <v/>
      </c>
    </row>
    <row r="1070" spans="2:38" ht="15.75" thickBot="1" x14ac:dyDescent="0.3">
      <c r="B1070" s="72" t="str">
        <f t="shared" si="231"/>
        <v/>
      </c>
      <c r="C1070" s="72" t="str">
        <f t="shared" si="232"/>
        <v/>
      </c>
      <c r="D1070" s="72" t="str">
        <f>IFERROR(IF(J1069&lt;=0,"",IF(C1070="Yes","",B1070-COUNTIF($C$22:C1070,"Yes"))),"")</f>
        <v/>
      </c>
      <c r="E1070" s="73" t="str">
        <f t="shared" si="225"/>
        <v/>
      </c>
      <c r="F1070" s="76" t="str">
        <f t="shared" si="233"/>
        <v/>
      </c>
      <c r="G1070" s="76" t="str">
        <f t="shared" si="226"/>
        <v/>
      </c>
      <c r="H1070" s="76" t="str">
        <f t="shared" si="234"/>
        <v/>
      </c>
      <c r="I1070" s="76" t="str">
        <f t="shared" si="227"/>
        <v/>
      </c>
      <c r="J1070" s="76" t="str">
        <f t="shared" si="235"/>
        <v/>
      </c>
      <c r="AG1070" s="111" t="str">
        <f t="shared" si="236"/>
        <v/>
      </c>
      <c r="AH1070" s="112" t="str">
        <f t="shared" si="228"/>
        <v/>
      </c>
      <c r="AI1070" s="113" t="str">
        <f t="shared" si="229"/>
        <v/>
      </c>
      <c r="AJ1070" s="113" t="str">
        <f t="shared" si="230"/>
        <v/>
      </c>
      <c r="AK1070" s="113" t="str">
        <f t="shared" si="237"/>
        <v/>
      </c>
      <c r="AL1070" s="113" t="str">
        <f t="shared" si="238"/>
        <v/>
      </c>
    </row>
    <row r="1071" spans="2:38" ht="15.75" thickBot="1" x14ac:dyDescent="0.3">
      <c r="B1071" s="72" t="str">
        <f t="shared" si="231"/>
        <v/>
      </c>
      <c r="C1071" s="72" t="str">
        <f t="shared" si="232"/>
        <v/>
      </c>
      <c r="D1071" s="72" t="str">
        <f>IFERROR(IF(J1070&lt;=0,"",IF(C1071="Yes","",B1071-COUNTIF($C$22:C1071,"Yes"))),"")</f>
        <v/>
      </c>
      <c r="E1071" s="73" t="str">
        <f t="shared" si="225"/>
        <v/>
      </c>
      <c r="F1071" s="76" t="str">
        <f t="shared" si="233"/>
        <v/>
      </c>
      <c r="G1071" s="76" t="str">
        <f t="shared" si="226"/>
        <v/>
      </c>
      <c r="H1071" s="76" t="str">
        <f t="shared" si="234"/>
        <v/>
      </c>
      <c r="I1071" s="76" t="str">
        <f t="shared" si="227"/>
        <v/>
      </c>
      <c r="J1071" s="76" t="str">
        <f t="shared" si="235"/>
        <v/>
      </c>
      <c r="AG1071" s="111" t="str">
        <f t="shared" si="236"/>
        <v/>
      </c>
      <c r="AH1071" s="112" t="str">
        <f t="shared" si="228"/>
        <v/>
      </c>
      <c r="AI1071" s="113" t="str">
        <f t="shared" si="229"/>
        <v/>
      </c>
      <c r="AJ1071" s="113" t="str">
        <f t="shared" si="230"/>
        <v/>
      </c>
      <c r="AK1071" s="113" t="str">
        <f t="shared" si="237"/>
        <v/>
      </c>
      <c r="AL1071" s="113" t="str">
        <f t="shared" si="238"/>
        <v/>
      </c>
    </row>
    <row r="1072" spans="2:38" ht="15.75" thickBot="1" x14ac:dyDescent="0.3">
      <c r="B1072" s="72" t="str">
        <f t="shared" si="231"/>
        <v/>
      </c>
      <c r="C1072" s="72" t="str">
        <f t="shared" si="232"/>
        <v/>
      </c>
      <c r="D1072" s="72" t="str">
        <f>IFERROR(IF(J1071&lt;=0,"",IF(C1072="Yes","",B1072-COUNTIF($C$22:C1072,"Yes"))),"")</f>
        <v/>
      </c>
      <c r="E1072" s="73" t="str">
        <f t="shared" si="225"/>
        <v/>
      </c>
      <c r="F1072" s="76" t="str">
        <f t="shared" si="233"/>
        <v/>
      </c>
      <c r="G1072" s="76" t="str">
        <f t="shared" si="226"/>
        <v/>
      </c>
      <c r="H1072" s="76" t="str">
        <f t="shared" si="234"/>
        <v/>
      </c>
      <c r="I1072" s="76" t="str">
        <f t="shared" si="227"/>
        <v/>
      </c>
      <c r="J1072" s="76" t="str">
        <f t="shared" si="235"/>
        <v/>
      </c>
      <c r="AG1072" s="111" t="str">
        <f t="shared" si="236"/>
        <v/>
      </c>
      <c r="AH1072" s="112" t="str">
        <f t="shared" si="228"/>
        <v/>
      </c>
      <c r="AI1072" s="113" t="str">
        <f t="shared" si="229"/>
        <v/>
      </c>
      <c r="AJ1072" s="113" t="str">
        <f t="shared" si="230"/>
        <v/>
      </c>
      <c r="AK1072" s="113" t="str">
        <f t="shared" si="237"/>
        <v/>
      </c>
      <c r="AL1072" s="113" t="str">
        <f t="shared" si="238"/>
        <v/>
      </c>
    </row>
    <row r="1073" spans="2:38" ht="15.75" thickBot="1" x14ac:dyDescent="0.3">
      <c r="B1073" s="72" t="str">
        <f t="shared" si="231"/>
        <v/>
      </c>
      <c r="C1073" s="72" t="str">
        <f t="shared" si="232"/>
        <v/>
      </c>
      <c r="D1073" s="72" t="str">
        <f>IFERROR(IF(J1072&lt;=0,"",IF(C1073="Yes","",B1073-COUNTIF($C$22:C1073,"Yes"))),"")</f>
        <v/>
      </c>
      <c r="E1073" s="73" t="str">
        <f t="shared" si="225"/>
        <v/>
      </c>
      <c r="F1073" s="76" t="str">
        <f t="shared" si="233"/>
        <v/>
      </c>
      <c r="G1073" s="76" t="str">
        <f t="shared" si="226"/>
        <v/>
      </c>
      <c r="H1073" s="76" t="str">
        <f t="shared" si="234"/>
        <v/>
      </c>
      <c r="I1073" s="76" t="str">
        <f t="shared" si="227"/>
        <v/>
      </c>
      <c r="J1073" s="76" t="str">
        <f t="shared" si="235"/>
        <v/>
      </c>
      <c r="AG1073" s="111" t="str">
        <f t="shared" si="236"/>
        <v/>
      </c>
      <c r="AH1073" s="112" t="str">
        <f t="shared" si="228"/>
        <v/>
      </c>
      <c r="AI1073" s="113" t="str">
        <f t="shared" si="229"/>
        <v/>
      </c>
      <c r="AJ1073" s="113" t="str">
        <f t="shared" si="230"/>
        <v/>
      </c>
      <c r="AK1073" s="113" t="str">
        <f t="shared" si="237"/>
        <v/>
      </c>
      <c r="AL1073" s="113" t="str">
        <f t="shared" si="238"/>
        <v/>
      </c>
    </row>
    <row r="1074" spans="2:38" ht="15.75" thickBot="1" x14ac:dyDescent="0.3">
      <c r="B1074" s="72" t="str">
        <f t="shared" si="231"/>
        <v/>
      </c>
      <c r="C1074" s="72" t="str">
        <f t="shared" si="232"/>
        <v/>
      </c>
      <c r="D1074" s="72" t="str">
        <f>IFERROR(IF(J1073&lt;=0,"",IF(C1074="Yes","",B1074-COUNTIF($C$22:C1074,"Yes"))),"")</f>
        <v/>
      </c>
      <c r="E1074" s="73" t="str">
        <f t="shared" si="225"/>
        <v/>
      </c>
      <c r="F1074" s="76" t="str">
        <f t="shared" si="233"/>
        <v/>
      </c>
      <c r="G1074" s="76" t="str">
        <f t="shared" si="226"/>
        <v/>
      </c>
      <c r="H1074" s="76" t="str">
        <f t="shared" si="234"/>
        <v/>
      </c>
      <c r="I1074" s="76" t="str">
        <f t="shared" si="227"/>
        <v/>
      </c>
      <c r="J1074" s="76" t="str">
        <f t="shared" si="235"/>
        <v/>
      </c>
      <c r="AG1074" s="111" t="str">
        <f t="shared" si="236"/>
        <v/>
      </c>
      <c r="AH1074" s="112" t="str">
        <f t="shared" si="228"/>
        <v/>
      </c>
      <c r="AI1074" s="113" t="str">
        <f t="shared" si="229"/>
        <v/>
      </c>
      <c r="AJ1074" s="113" t="str">
        <f t="shared" si="230"/>
        <v/>
      </c>
      <c r="AK1074" s="113" t="str">
        <f t="shared" si="237"/>
        <v/>
      </c>
      <c r="AL1074" s="113" t="str">
        <f t="shared" si="238"/>
        <v/>
      </c>
    </row>
    <row r="1075" spans="2:38" ht="15.75" thickBot="1" x14ac:dyDescent="0.3">
      <c r="B1075" s="72" t="str">
        <f t="shared" si="231"/>
        <v/>
      </c>
      <c r="C1075" s="72" t="str">
        <f t="shared" si="232"/>
        <v/>
      </c>
      <c r="D1075" s="72" t="str">
        <f>IFERROR(IF(J1074&lt;=0,"",IF(C1075="Yes","",B1075-COUNTIF($C$22:C1075,"Yes"))),"")</f>
        <v/>
      </c>
      <c r="E1075" s="73" t="str">
        <f t="shared" si="225"/>
        <v/>
      </c>
      <c r="F1075" s="76" t="str">
        <f t="shared" si="233"/>
        <v/>
      </c>
      <c r="G1075" s="76" t="str">
        <f t="shared" si="226"/>
        <v/>
      </c>
      <c r="H1075" s="76" t="str">
        <f t="shared" si="234"/>
        <v/>
      </c>
      <c r="I1075" s="76" t="str">
        <f t="shared" si="227"/>
        <v/>
      </c>
      <c r="J1075" s="76" t="str">
        <f t="shared" si="235"/>
        <v/>
      </c>
      <c r="AG1075" s="111" t="str">
        <f t="shared" si="236"/>
        <v/>
      </c>
      <c r="AH1075" s="112" t="str">
        <f t="shared" si="228"/>
        <v/>
      </c>
      <c r="AI1075" s="113" t="str">
        <f t="shared" si="229"/>
        <v/>
      </c>
      <c r="AJ1075" s="113" t="str">
        <f t="shared" si="230"/>
        <v/>
      </c>
      <c r="AK1075" s="113" t="str">
        <f t="shared" si="237"/>
        <v/>
      </c>
      <c r="AL1075" s="113" t="str">
        <f t="shared" si="238"/>
        <v/>
      </c>
    </row>
    <row r="1076" spans="2:38" ht="15.75" thickBot="1" x14ac:dyDescent="0.3">
      <c r="B1076" s="72" t="str">
        <f t="shared" si="231"/>
        <v/>
      </c>
      <c r="C1076" s="72" t="str">
        <f t="shared" si="232"/>
        <v/>
      </c>
      <c r="D1076" s="72" t="str">
        <f>IFERROR(IF(J1075&lt;=0,"",IF(C1076="Yes","",B1076-COUNTIF($C$22:C1076,"Yes"))),"")</f>
        <v/>
      </c>
      <c r="E1076" s="73" t="str">
        <f t="shared" si="225"/>
        <v/>
      </c>
      <c r="F1076" s="76" t="str">
        <f t="shared" si="233"/>
        <v/>
      </c>
      <c r="G1076" s="76" t="str">
        <f t="shared" si="226"/>
        <v/>
      </c>
      <c r="H1076" s="76" t="str">
        <f t="shared" si="234"/>
        <v/>
      </c>
      <c r="I1076" s="76" t="str">
        <f t="shared" si="227"/>
        <v/>
      </c>
      <c r="J1076" s="76" t="str">
        <f t="shared" si="235"/>
        <v/>
      </c>
      <c r="AG1076" s="111" t="str">
        <f t="shared" si="236"/>
        <v/>
      </c>
      <c r="AH1076" s="112" t="str">
        <f t="shared" si="228"/>
        <v/>
      </c>
      <c r="AI1076" s="113" t="str">
        <f t="shared" si="229"/>
        <v/>
      </c>
      <c r="AJ1076" s="113" t="str">
        <f t="shared" si="230"/>
        <v/>
      </c>
      <c r="AK1076" s="113" t="str">
        <f t="shared" si="237"/>
        <v/>
      </c>
      <c r="AL1076" s="113" t="str">
        <f t="shared" si="238"/>
        <v/>
      </c>
    </row>
    <row r="1077" spans="2:38" ht="15.75" thickBot="1" x14ac:dyDescent="0.3">
      <c r="B1077" s="72" t="str">
        <f t="shared" si="231"/>
        <v/>
      </c>
      <c r="C1077" s="72" t="str">
        <f t="shared" si="232"/>
        <v/>
      </c>
      <c r="D1077" s="72" t="str">
        <f>IFERROR(IF(J1076&lt;=0,"",IF(C1077="Yes","",B1077-COUNTIF($C$22:C1077,"Yes"))),"")</f>
        <v/>
      </c>
      <c r="E1077" s="73" t="str">
        <f t="shared" si="225"/>
        <v/>
      </c>
      <c r="F1077" s="76" t="str">
        <f t="shared" si="233"/>
        <v/>
      </c>
      <c r="G1077" s="76" t="str">
        <f t="shared" si="226"/>
        <v/>
      </c>
      <c r="H1077" s="76" t="str">
        <f t="shared" si="234"/>
        <v/>
      </c>
      <c r="I1077" s="76" t="str">
        <f t="shared" si="227"/>
        <v/>
      </c>
      <c r="J1077" s="76" t="str">
        <f t="shared" si="235"/>
        <v/>
      </c>
      <c r="AG1077" s="111" t="str">
        <f t="shared" si="236"/>
        <v/>
      </c>
      <c r="AH1077" s="112" t="str">
        <f t="shared" si="228"/>
        <v/>
      </c>
      <c r="AI1077" s="113" t="str">
        <f t="shared" si="229"/>
        <v/>
      </c>
      <c r="AJ1077" s="113" t="str">
        <f t="shared" si="230"/>
        <v/>
      </c>
      <c r="AK1077" s="113" t="str">
        <f t="shared" si="237"/>
        <v/>
      </c>
      <c r="AL1077" s="113" t="str">
        <f t="shared" si="238"/>
        <v/>
      </c>
    </row>
    <row r="1078" spans="2:38" ht="15.75" thickBot="1" x14ac:dyDescent="0.3">
      <c r="B1078" s="72" t="str">
        <f t="shared" si="231"/>
        <v/>
      </c>
      <c r="C1078" s="72" t="str">
        <f t="shared" si="232"/>
        <v/>
      </c>
      <c r="D1078" s="72" t="str">
        <f>IFERROR(IF(J1077&lt;=0,"",IF(C1078="Yes","",B1078-COUNTIF($C$22:C1078,"Yes"))),"")</f>
        <v/>
      </c>
      <c r="E1078" s="73" t="str">
        <f t="shared" si="225"/>
        <v/>
      </c>
      <c r="F1078" s="76" t="str">
        <f t="shared" si="233"/>
        <v/>
      </c>
      <c r="G1078" s="76" t="str">
        <f t="shared" si="226"/>
        <v/>
      </c>
      <c r="H1078" s="76" t="str">
        <f t="shared" si="234"/>
        <v/>
      </c>
      <c r="I1078" s="76" t="str">
        <f t="shared" si="227"/>
        <v/>
      </c>
      <c r="J1078" s="76" t="str">
        <f t="shared" si="235"/>
        <v/>
      </c>
      <c r="AG1078" s="111" t="str">
        <f t="shared" si="236"/>
        <v/>
      </c>
      <c r="AH1078" s="112" t="str">
        <f t="shared" si="228"/>
        <v/>
      </c>
      <c r="AI1078" s="113" t="str">
        <f t="shared" si="229"/>
        <v/>
      </c>
      <c r="AJ1078" s="113" t="str">
        <f t="shared" si="230"/>
        <v/>
      </c>
      <c r="AK1078" s="113" t="str">
        <f t="shared" si="237"/>
        <v/>
      </c>
      <c r="AL1078" s="113" t="str">
        <f t="shared" si="238"/>
        <v/>
      </c>
    </row>
    <row r="1079" spans="2:38" ht="15.75" thickBot="1" x14ac:dyDescent="0.3">
      <c r="B1079" s="72" t="str">
        <f t="shared" si="231"/>
        <v/>
      </c>
      <c r="C1079" s="72" t="str">
        <f t="shared" si="232"/>
        <v/>
      </c>
      <c r="D1079" s="72" t="str">
        <f>IFERROR(IF(J1078&lt;=0,"",IF(C1079="Yes","",B1079-COUNTIF($C$22:C1079,"Yes"))),"")</f>
        <v/>
      </c>
      <c r="E1079" s="73" t="str">
        <f t="shared" si="225"/>
        <v/>
      </c>
      <c r="F1079" s="76" t="str">
        <f t="shared" si="233"/>
        <v/>
      </c>
      <c r="G1079" s="76" t="str">
        <f t="shared" si="226"/>
        <v/>
      </c>
      <c r="H1079" s="76" t="str">
        <f t="shared" si="234"/>
        <v/>
      </c>
      <c r="I1079" s="76" t="str">
        <f t="shared" si="227"/>
        <v/>
      </c>
      <c r="J1079" s="76" t="str">
        <f t="shared" si="235"/>
        <v/>
      </c>
      <c r="AG1079" s="111" t="str">
        <f t="shared" si="236"/>
        <v/>
      </c>
      <c r="AH1079" s="112" t="str">
        <f t="shared" si="228"/>
        <v/>
      </c>
      <c r="AI1079" s="113" t="str">
        <f t="shared" si="229"/>
        <v/>
      </c>
      <c r="AJ1079" s="113" t="str">
        <f t="shared" si="230"/>
        <v/>
      </c>
      <c r="AK1079" s="113" t="str">
        <f t="shared" si="237"/>
        <v/>
      </c>
      <c r="AL1079" s="113" t="str">
        <f t="shared" si="238"/>
        <v/>
      </c>
    </row>
    <row r="1080" spans="2:38" ht="15.75" thickBot="1" x14ac:dyDescent="0.3">
      <c r="B1080" s="72" t="str">
        <f t="shared" si="231"/>
        <v/>
      </c>
      <c r="C1080" s="72" t="str">
        <f t="shared" si="232"/>
        <v/>
      </c>
      <c r="D1080" s="72" t="str">
        <f>IFERROR(IF(J1079&lt;=0,"",IF(C1080="Yes","",B1080-COUNTIF($C$22:C1080,"Yes"))),"")</f>
        <v/>
      </c>
      <c r="E1080" s="73" t="str">
        <f t="shared" si="225"/>
        <v/>
      </c>
      <c r="F1080" s="76" t="str">
        <f t="shared" si="233"/>
        <v/>
      </c>
      <c r="G1080" s="76" t="str">
        <f t="shared" si="226"/>
        <v/>
      </c>
      <c r="H1080" s="76" t="str">
        <f t="shared" si="234"/>
        <v/>
      </c>
      <c r="I1080" s="76" t="str">
        <f t="shared" si="227"/>
        <v/>
      </c>
      <c r="J1080" s="76" t="str">
        <f t="shared" si="235"/>
        <v/>
      </c>
      <c r="AG1080" s="111" t="str">
        <f t="shared" si="236"/>
        <v/>
      </c>
      <c r="AH1080" s="112" t="str">
        <f t="shared" si="228"/>
        <v/>
      </c>
      <c r="AI1080" s="113" t="str">
        <f t="shared" si="229"/>
        <v/>
      </c>
      <c r="AJ1080" s="113" t="str">
        <f t="shared" si="230"/>
        <v/>
      </c>
      <c r="AK1080" s="113" t="str">
        <f t="shared" si="237"/>
        <v/>
      </c>
      <c r="AL1080" s="113" t="str">
        <f t="shared" si="238"/>
        <v/>
      </c>
    </row>
    <row r="1081" spans="2:38" ht="15.75" thickBot="1" x14ac:dyDescent="0.3">
      <c r="B1081" s="72" t="str">
        <f t="shared" si="231"/>
        <v/>
      </c>
      <c r="C1081" s="72" t="str">
        <f t="shared" si="232"/>
        <v/>
      </c>
      <c r="D1081" s="72" t="str">
        <f>IFERROR(IF(J1080&lt;=0,"",IF(C1081="Yes","",B1081-COUNTIF($C$22:C1081,"Yes"))),"")</f>
        <v/>
      </c>
      <c r="E1081" s="73" t="str">
        <f t="shared" si="225"/>
        <v/>
      </c>
      <c r="F1081" s="76" t="str">
        <f t="shared" si="233"/>
        <v/>
      </c>
      <c r="G1081" s="76" t="str">
        <f t="shared" si="226"/>
        <v/>
      </c>
      <c r="H1081" s="76" t="str">
        <f t="shared" si="234"/>
        <v/>
      </c>
      <c r="I1081" s="76" t="str">
        <f t="shared" si="227"/>
        <v/>
      </c>
      <c r="J1081" s="76" t="str">
        <f t="shared" si="235"/>
        <v/>
      </c>
      <c r="AG1081" s="111" t="str">
        <f t="shared" si="236"/>
        <v/>
      </c>
      <c r="AH1081" s="112" t="str">
        <f t="shared" si="228"/>
        <v/>
      </c>
      <c r="AI1081" s="113" t="str">
        <f t="shared" si="229"/>
        <v/>
      </c>
      <c r="AJ1081" s="113" t="str">
        <f t="shared" si="230"/>
        <v/>
      </c>
      <c r="AK1081" s="113" t="str">
        <f t="shared" si="237"/>
        <v/>
      </c>
      <c r="AL1081" s="113" t="str">
        <f t="shared" si="238"/>
        <v/>
      </c>
    </row>
    <row r="1082" spans="2:38" ht="15.75" thickBot="1" x14ac:dyDescent="0.3">
      <c r="B1082" s="72" t="str">
        <f t="shared" si="231"/>
        <v/>
      </c>
      <c r="C1082" s="72" t="str">
        <f t="shared" si="232"/>
        <v/>
      </c>
      <c r="D1082" s="72" t="str">
        <f>IFERROR(IF(J1081&lt;=0,"",IF(C1082="Yes","",B1082-COUNTIF($C$22:C1082,"Yes"))),"")</f>
        <v/>
      </c>
      <c r="E1082" s="73" t="str">
        <f t="shared" si="225"/>
        <v/>
      </c>
      <c r="F1082" s="76" t="str">
        <f t="shared" si="233"/>
        <v/>
      </c>
      <c r="G1082" s="76" t="str">
        <f t="shared" si="226"/>
        <v/>
      </c>
      <c r="H1082" s="76" t="str">
        <f t="shared" si="234"/>
        <v/>
      </c>
      <c r="I1082" s="76" t="str">
        <f t="shared" si="227"/>
        <v/>
      </c>
      <c r="J1082" s="76" t="str">
        <f t="shared" si="235"/>
        <v/>
      </c>
      <c r="AG1082" s="111" t="str">
        <f t="shared" si="236"/>
        <v/>
      </c>
      <c r="AH1082" s="112" t="str">
        <f t="shared" si="228"/>
        <v/>
      </c>
      <c r="AI1082" s="113" t="str">
        <f t="shared" si="229"/>
        <v/>
      </c>
      <c r="AJ1082" s="113" t="str">
        <f t="shared" si="230"/>
        <v/>
      </c>
      <c r="AK1082" s="113" t="str">
        <f t="shared" si="237"/>
        <v/>
      </c>
      <c r="AL1082" s="113" t="str">
        <f t="shared" si="238"/>
        <v/>
      </c>
    </row>
    <row r="1083" spans="2:38" ht="15.75" thickBot="1" x14ac:dyDescent="0.3">
      <c r="B1083" s="72" t="str">
        <f t="shared" si="231"/>
        <v/>
      </c>
      <c r="C1083" s="72" t="str">
        <f t="shared" si="232"/>
        <v/>
      </c>
      <c r="D1083" s="72" t="str">
        <f>IFERROR(IF(J1082&lt;=0,"",IF(C1083="Yes","",B1083-COUNTIF($C$22:C1083,"Yes"))),"")</f>
        <v/>
      </c>
      <c r="E1083" s="73" t="str">
        <f t="shared" si="225"/>
        <v/>
      </c>
      <c r="F1083" s="76" t="str">
        <f t="shared" si="233"/>
        <v/>
      </c>
      <c r="G1083" s="76" t="str">
        <f t="shared" si="226"/>
        <v/>
      </c>
      <c r="H1083" s="76" t="str">
        <f t="shared" si="234"/>
        <v/>
      </c>
      <c r="I1083" s="76" t="str">
        <f t="shared" si="227"/>
        <v/>
      </c>
      <c r="J1083" s="76" t="str">
        <f t="shared" si="235"/>
        <v/>
      </c>
      <c r="AG1083" s="111" t="str">
        <f t="shared" si="236"/>
        <v/>
      </c>
      <c r="AH1083" s="112" t="str">
        <f t="shared" si="228"/>
        <v/>
      </c>
      <c r="AI1083" s="113" t="str">
        <f t="shared" si="229"/>
        <v/>
      </c>
      <c r="AJ1083" s="113" t="str">
        <f t="shared" si="230"/>
        <v/>
      </c>
      <c r="AK1083" s="113" t="str">
        <f t="shared" si="237"/>
        <v/>
      </c>
      <c r="AL1083" s="113" t="str">
        <f t="shared" si="238"/>
        <v/>
      </c>
    </row>
    <row r="1084" spans="2:38" ht="15.75" thickBot="1" x14ac:dyDescent="0.3">
      <c r="B1084" s="72" t="str">
        <f t="shared" si="231"/>
        <v/>
      </c>
      <c r="C1084" s="72" t="str">
        <f t="shared" si="232"/>
        <v/>
      </c>
      <c r="D1084" s="72" t="str">
        <f>IFERROR(IF(J1083&lt;=0,"",IF(C1084="Yes","",B1084-COUNTIF($C$22:C1084,"Yes"))),"")</f>
        <v/>
      </c>
      <c r="E1084" s="73" t="str">
        <f t="shared" si="225"/>
        <v/>
      </c>
      <c r="F1084" s="76" t="str">
        <f t="shared" si="233"/>
        <v/>
      </c>
      <c r="G1084" s="76" t="str">
        <f t="shared" si="226"/>
        <v/>
      </c>
      <c r="H1084" s="76" t="str">
        <f t="shared" si="234"/>
        <v/>
      </c>
      <c r="I1084" s="76" t="str">
        <f t="shared" si="227"/>
        <v/>
      </c>
      <c r="J1084" s="76" t="str">
        <f t="shared" si="235"/>
        <v/>
      </c>
      <c r="AG1084" s="111" t="str">
        <f t="shared" si="236"/>
        <v/>
      </c>
      <c r="AH1084" s="112" t="str">
        <f t="shared" si="228"/>
        <v/>
      </c>
      <c r="AI1084" s="113" t="str">
        <f t="shared" si="229"/>
        <v/>
      </c>
      <c r="AJ1084" s="113" t="str">
        <f t="shared" si="230"/>
        <v/>
      </c>
      <c r="AK1084" s="113" t="str">
        <f t="shared" si="237"/>
        <v/>
      </c>
      <c r="AL1084" s="113" t="str">
        <f t="shared" si="238"/>
        <v/>
      </c>
    </row>
    <row r="1085" spans="2:38" ht="15.75" thickBot="1" x14ac:dyDescent="0.3">
      <c r="B1085" s="72" t="str">
        <f t="shared" si="231"/>
        <v/>
      </c>
      <c r="C1085" s="72" t="str">
        <f t="shared" si="232"/>
        <v/>
      </c>
      <c r="D1085" s="72" t="str">
        <f>IFERROR(IF(J1084&lt;=0,"",IF(C1085="Yes","",B1085-COUNTIF($C$22:C1085,"Yes"))),"")</f>
        <v/>
      </c>
      <c r="E1085" s="73" t="str">
        <f t="shared" si="225"/>
        <v/>
      </c>
      <c r="F1085" s="76" t="str">
        <f t="shared" si="233"/>
        <v/>
      </c>
      <c r="G1085" s="76" t="str">
        <f t="shared" si="226"/>
        <v/>
      </c>
      <c r="H1085" s="76" t="str">
        <f t="shared" si="234"/>
        <v/>
      </c>
      <c r="I1085" s="76" t="str">
        <f t="shared" si="227"/>
        <v/>
      </c>
      <c r="J1085" s="76" t="str">
        <f t="shared" si="235"/>
        <v/>
      </c>
      <c r="AG1085" s="111" t="str">
        <f t="shared" si="236"/>
        <v/>
      </c>
      <c r="AH1085" s="112" t="str">
        <f t="shared" si="228"/>
        <v/>
      </c>
      <c r="AI1085" s="113" t="str">
        <f t="shared" si="229"/>
        <v/>
      </c>
      <c r="AJ1085" s="113" t="str">
        <f t="shared" si="230"/>
        <v/>
      </c>
      <c r="AK1085" s="113" t="str">
        <f t="shared" si="237"/>
        <v/>
      </c>
      <c r="AL1085" s="113" t="str">
        <f t="shared" si="238"/>
        <v/>
      </c>
    </row>
    <row r="1086" spans="2:38" ht="15.75" thickBot="1" x14ac:dyDescent="0.3">
      <c r="B1086" s="72" t="str">
        <f t="shared" si="231"/>
        <v/>
      </c>
      <c r="C1086" s="72" t="str">
        <f t="shared" si="232"/>
        <v/>
      </c>
      <c r="D1086" s="72" t="str">
        <f>IFERROR(IF(J1085&lt;=0,"",IF(C1086="Yes","",B1086-COUNTIF($C$22:C1086,"Yes"))),"")</f>
        <v/>
      </c>
      <c r="E1086" s="73" t="str">
        <f t="shared" si="225"/>
        <v/>
      </c>
      <c r="F1086" s="76" t="str">
        <f t="shared" si="233"/>
        <v/>
      </c>
      <c r="G1086" s="76" t="str">
        <f t="shared" si="226"/>
        <v/>
      </c>
      <c r="H1086" s="76" t="str">
        <f t="shared" si="234"/>
        <v/>
      </c>
      <c r="I1086" s="76" t="str">
        <f t="shared" si="227"/>
        <v/>
      </c>
      <c r="J1086" s="76" t="str">
        <f t="shared" si="235"/>
        <v/>
      </c>
      <c r="AG1086" s="111" t="str">
        <f t="shared" si="236"/>
        <v/>
      </c>
      <c r="AH1086" s="112" t="str">
        <f t="shared" si="228"/>
        <v/>
      </c>
      <c r="AI1086" s="113" t="str">
        <f t="shared" si="229"/>
        <v/>
      </c>
      <c r="AJ1086" s="113" t="str">
        <f t="shared" si="230"/>
        <v/>
      </c>
      <c r="AK1086" s="113" t="str">
        <f t="shared" si="237"/>
        <v/>
      </c>
      <c r="AL1086" s="113" t="str">
        <f t="shared" si="238"/>
        <v/>
      </c>
    </row>
    <row r="1087" spans="2:38" ht="15.75" thickBot="1" x14ac:dyDescent="0.3">
      <c r="B1087" s="72" t="str">
        <f t="shared" si="231"/>
        <v/>
      </c>
      <c r="C1087" s="72" t="str">
        <f t="shared" si="232"/>
        <v/>
      </c>
      <c r="D1087" s="72" t="str">
        <f>IFERROR(IF(J1086&lt;=0,"",IF(C1087="Yes","",B1087-COUNTIF($C$22:C1087,"Yes"))),"")</f>
        <v/>
      </c>
      <c r="E1087" s="73" t="str">
        <f t="shared" si="225"/>
        <v/>
      </c>
      <c r="F1087" s="76" t="str">
        <f t="shared" si="233"/>
        <v/>
      </c>
      <c r="G1087" s="76" t="str">
        <f t="shared" si="226"/>
        <v/>
      </c>
      <c r="H1087" s="76" t="str">
        <f t="shared" si="234"/>
        <v/>
      </c>
      <c r="I1087" s="76" t="str">
        <f t="shared" si="227"/>
        <v/>
      </c>
      <c r="J1087" s="76" t="str">
        <f t="shared" si="235"/>
        <v/>
      </c>
      <c r="AG1087" s="111" t="str">
        <f t="shared" si="236"/>
        <v/>
      </c>
      <c r="AH1087" s="112" t="str">
        <f t="shared" si="228"/>
        <v/>
      </c>
      <c r="AI1087" s="113" t="str">
        <f t="shared" si="229"/>
        <v/>
      </c>
      <c r="AJ1087" s="113" t="str">
        <f t="shared" si="230"/>
        <v/>
      </c>
      <c r="AK1087" s="113" t="str">
        <f t="shared" si="237"/>
        <v/>
      </c>
      <c r="AL1087" s="113" t="str">
        <f t="shared" si="238"/>
        <v/>
      </c>
    </row>
    <row r="1088" spans="2:38" ht="15.75" thickBot="1" x14ac:dyDescent="0.3">
      <c r="B1088" s="72" t="str">
        <f t="shared" si="231"/>
        <v/>
      </c>
      <c r="C1088" s="72" t="str">
        <f t="shared" si="232"/>
        <v/>
      </c>
      <c r="D1088" s="72" t="str">
        <f>IFERROR(IF(J1087&lt;=0,"",IF(C1088="Yes","",B1088-COUNTIF($C$22:C1088,"Yes"))),"")</f>
        <v/>
      </c>
      <c r="E1088" s="73" t="str">
        <f t="shared" si="225"/>
        <v/>
      </c>
      <c r="F1088" s="76" t="str">
        <f t="shared" si="233"/>
        <v/>
      </c>
      <c r="G1088" s="76" t="str">
        <f t="shared" si="226"/>
        <v/>
      </c>
      <c r="H1088" s="76" t="str">
        <f t="shared" si="234"/>
        <v/>
      </c>
      <c r="I1088" s="76" t="str">
        <f t="shared" si="227"/>
        <v/>
      </c>
      <c r="J1088" s="76" t="str">
        <f t="shared" si="235"/>
        <v/>
      </c>
      <c r="AG1088" s="111" t="str">
        <f t="shared" si="236"/>
        <v/>
      </c>
      <c r="AH1088" s="112" t="str">
        <f t="shared" si="228"/>
        <v/>
      </c>
      <c r="AI1088" s="113" t="str">
        <f t="shared" si="229"/>
        <v/>
      </c>
      <c r="AJ1088" s="113" t="str">
        <f t="shared" si="230"/>
        <v/>
      </c>
      <c r="AK1088" s="113" t="str">
        <f t="shared" si="237"/>
        <v/>
      </c>
      <c r="AL1088" s="113" t="str">
        <f t="shared" si="238"/>
        <v/>
      </c>
    </row>
    <row r="1089" spans="2:38" ht="15.75" thickBot="1" x14ac:dyDescent="0.3">
      <c r="B1089" s="72" t="str">
        <f t="shared" si="231"/>
        <v/>
      </c>
      <c r="C1089" s="72" t="str">
        <f t="shared" si="232"/>
        <v/>
      </c>
      <c r="D1089" s="72" t="str">
        <f>IFERROR(IF(J1088&lt;=0,"",IF(C1089="Yes","",B1089-COUNTIF($C$22:C1089,"Yes"))),"")</f>
        <v/>
      </c>
      <c r="E1089" s="73" t="str">
        <f t="shared" si="225"/>
        <v/>
      </c>
      <c r="F1089" s="76" t="str">
        <f t="shared" si="233"/>
        <v/>
      </c>
      <c r="G1089" s="76" t="str">
        <f t="shared" si="226"/>
        <v/>
      </c>
      <c r="H1089" s="76" t="str">
        <f t="shared" si="234"/>
        <v/>
      </c>
      <c r="I1089" s="76" t="str">
        <f t="shared" si="227"/>
        <v/>
      </c>
      <c r="J1089" s="76" t="str">
        <f t="shared" si="235"/>
        <v/>
      </c>
      <c r="AG1089" s="111" t="str">
        <f t="shared" si="236"/>
        <v/>
      </c>
      <c r="AH1089" s="112" t="str">
        <f t="shared" si="228"/>
        <v/>
      </c>
      <c r="AI1089" s="113" t="str">
        <f t="shared" si="229"/>
        <v/>
      </c>
      <c r="AJ1089" s="113" t="str">
        <f t="shared" si="230"/>
        <v/>
      </c>
      <c r="AK1089" s="113" t="str">
        <f t="shared" si="237"/>
        <v/>
      </c>
      <c r="AL1089" s="113" t="str">
        <f t="shared" si="238"/>
        <v/>
      </c>
    </row>
    <row r="1090" spans="2:38" ht="15.75" thickBot="1" x14ac:dyDescent="0.3">
      <c r="B1090" s="72" t="str">
        <f t="shared" si="231"/>
        <v/>
      </c>
      <c r="C1090" s="72" t="str">
        <f t="shared" si="232"/>
        <v/>
      </c>
      <c r="D1090" s="72" t="str">
        <f>IFERROR(IF(J1089&lt;=0,"",IF(C1090="Yes","",B1090-COUNTIF($C$22:C1090,"Yes"))),"")</f>
        <v/>
      </c>
      <c r="E1090" s="73" t="str">
        <f t="shared" si="225"/>
        <v/>
      </c>
      <c r="F1090" s="76" t="str">
        <f t="shared" si="233"/>
        <v/>
      </c>
      <c r="G1090" s="76" t="str">
        <f t="shared" si="226"/>
        <v/>
      </c>
      <c r="H1090" s="76" t="str">
        <f t="shared" si="234"/>
        <v/>
      </c>
      <c r="I1090" s="76" t="str">
        <f t="shared" si="227"/>
        <v/>
      </c>
      <c r="J1090" s="76" t="str">
        <f t="shared" si="235"/>
        <v/>
      </c>
      <c r="AG1090" s="111" t="str">
        <f t="shared" si="236"/>
        <v/>
      </c>
      <c r="AH1090" s="112" t="str">
        <f t="shared" si="228"/>
        <v/>
      </c>
      <c r="AI1090" s="113" t="str">
        <f t="shared" si="229"/>
        <v/>
      </c>
      <c r="AJ1090" s="113" t="str">
        <f t="shared" si="230"/>
        <v/>
      </c>
      <c r="AK1090" s="113" t="str">
        <f t="shared" si="237"/>
        <v/>
      </c>
      <c r="AL1090" s="113" t="str">
        <f t="shared" si="238"/>
        <v/>
      </c>
    </row>
    <row r="1091" spans="2:38" ht="15.75" thickBot="1" x14ac:dyDescent="0.3">
      <c r="B1091" s="72" t="str">
        <f t="shared" si="231"/>
        <v/>
      </c>
      <c r="C1091" s="72" t="str">
        <f t="shared" si="232"/>
        <v/>
      </c>
      <c r="D1091" s="72" t="str">
        <f>IFERROR(IF(J1090&lt;=0,"",IF(C1091="Yes","",B1091-COUNTIF($C$22:C1091,"Yes"))),"")</f>
        <v/>
      </c>
      <c r="E1091" s="73" t="str">
        <f t="shared" si="225"/>
        <v/>
      </c>
      <c r="F1091" s="76" t="str">
        <f t="shared" si="233"/>
        <v/>
      </c>
      <c r="G1091" s="76" t="str">
        <f t="shared" si="226"/>
        <v/>
      </c>
      <c r="H1091" s="76" t="str">
        <f t="shared" si="234"/>
        <v/>
      </c>
      <c r="I1091" s="76" t="str">
        <f t="shared" si="227"/>
        <v/>
      </c>
      <c r="J1091" s="76" t="str">
        <f t="shared" si="235"/>
        <v/>
      </c>
      <c r="AG1091" s="111" t="str">
        <f t="shared" si="236"/>
        <v/>
      </c>
      <c r="AH1091" s="112" t="str">
        <f t="shared" si="228"/>
        <v/>
      </c>
      <c r="AI1091" s="113" t="str">
        <f t="shared" si="229"/>
        <v/>
      </c>
      <c r="AJ1091" s="113" t="str">
        <f t="shared" si="230"/>
        <v/>
      </c>
      <c r="AK1091" s="113" t="str">
        <f t="shared" si="237"/>
        <v/>
      </c>
      <c r="AL1091" s="113" t="str">
        <f t="shared" si="238"/>
        <v/>
      </c>
    </row>
    <row r="1092" spans="2:38" ht="15.75" thickBot="1" x14ac:dyDescent="0.3">
      <c r="B1092" s="72" t="str">
        <f t="shared" si="231"/>
        <v/>
      </c>
      <c r="C1092" s="72" t="str">
        <f t="shared" si="232"/>
        <v/>
      </c>
      <c r="D1092" s="72" t="str">
        <f>IFERROR(IF(J1091&lt;=0,"",IF(C1092="Yes","",B1092-COUNTIF($C$22:C1092,"Yes"))),"")</f>
        <v/>
      </c>
      <c r="E1092" s="73" t="str">
        <f t="shared" si="225"/>
        <v/>
      </c>
      <c r="F1092" s="76" t="str">
        <f t="shared" si="233"/>
        <v/>
      </c>
      <c r="G1092" s="76" t="str">
        <f t="shared" si="226"/>
        <v/>
      </c>
      <c r="H1092" s="76" t="str">
        <f t="shared" si="234"/>
        <v/>
      </c>
      <c r="I1092" s="76" t="str">
        <f t="shared" si="227"/>
        <v/>
      </c>
      <c r="J1092" s="76" t="str">
        <f t="shared" si="235"/>
        <v/>
      </c>
      <c r="AG1092" s="111" t="str">
        <f t="shared" si="236"/>
        <v/>
      </c>
      <c r="AH1092" s="112" t="str">
        <f t="shared" si="228"/>
        <v/>
      </c>
      <c r="AI1092" s="113" t="str">
        <f t="shared" si="229"/>
        <v/>
      </c>
      <c r="AJ1092" s="113" t="str">
        <f t="shared" si="230"/>
        <v/>
      </c>
      <c r="AK1092" s="113" t="str">
        <f t="shared" si="237"/>
        <v/>
      </c>
      <c r="AL1092" s="113" t="str">
        <f t="shared" si="238"/>
        <v/>
      </c>
    </row>
    <row r="1093" spans="2:38" ht="15.75" thickBot="1" x14ac:dyDescent="0.3">
      <c r="B1093" s="72" t="str">
        <f t="shared" si="231"/>
        <v/>
      </c>
      <c r="C1093" s="72" t="str">
        <f t="shared" si="232"/>
        <v/>
      </c>
      <c r="D1093" s="72" t="str">
        <f>IFERROR(IF(J1092&lt;=0,"",IF(C1093="Yes","",B1093-COUNTIF($C$22:C1093,"Yes"))),"")</f>
        <v/>
      </c>
      <c r="E1093" s="73" t="str">
        <f t="shared" si="225"/>
        <v/>
      </c>
      <c r="F1093" s="76" t="str">
        <f t="shared" si="233"/>
        <v/>
      </c>
      <c r="G1093" s="76" t="str">
        <f t="shared" si="226"/>
        <v/>
      </c>
      <c r="H1093" s="76" t="str">
        <f t="shared" si="234"/>
        <v/>
      </c>
      <c r="I1093" s="76" t="str">
        <f t="shared" si="227"/>
        <v/>
      </c>
      <c r="J1093" s="76" t="str">
        <f t="shared" si="235"/>
        <v/>
      </c>
      <c r="AG1093" s="111" t="str">
        <f t="shared" si="236"/>
        <v/>
      </c>
      <c r="AH1093" s="112" t="str">
        <f t="shared" si="228"/>
        <v/>
      </c>
      <c r="AI1093" s="113" t="str">
        <f t="shared" si="229"/>
        <v/>
      </c>
      <c r="AJ1093" s="113" t="str">
        <f t="shared" si="230"/>
        <v/>
      </c>
      <c r="AK1093" s="113" t="str">
        <f t="shared" si="237"/>
        <v/>
      </c>
      <c r="AL1093" s="113" t="str">
        <f t="shared" si="238"/>
        <v/>
      </c>
    </row>
    <row r="1094" spans="2:38" ht="15.75" thickBot="1" x14ac:dyDescent="0.3">
      <c r="B1094" s="72" t="str">
        <f t="shared" si="231"/>
        <v/>
      </c>
      <c r="C1094" s="72" t="str">
        <f t="shared" si="232"/>
        <v/>
      </c>
      <c r="D1094" s="72" t="str">
        <f>IFERROR(IF(J1093&lt;=0,"",IF(C1094="Yes","",B1094-COUNTIF($C$22:C1094,"Yes"))),"")</f>
        <v/>
      </c>
      <c r="E1094" s="73" t="str">
        <f t="shared" si="225"/>
        <v/>
      </c>
      <c r="F1094" s="76" t="str">
        <f t="shared" si="233"/>
        <v/>
      </c>
      <c r="G1094" s="76" t="str">
        <f t="shared" si="226"/>
        <v/>
      </c>
      <c r="H1094" s="76" t="str">
        <f t="shared" si="234"/>
        <v/>
      </c>
      <c r="I1094" s="76" t="str">
        <f t="shared" si="227"/>
        <v/>
      </c>
      <c r="J1094" s="76" t="str">
        <f t="shared" si="235"/>
        <v/>
      </c>
      <c r="AG1094" s="111" t="str">
        <f t="shared" si="236"/>
        <v/>
      </c>
      <c r="AH1094" s="112" t="str">
        <f t="shared" si="228"/>
        <v/>
      </c>
      <c r="AI1094" s="113" t="str">
        <f t="shared" si="229"/>
        <v/>
      </c>
      <c r="AJ1094" s="113" t="str">
        <f t="shared" si="230"/>
        <v/>
      </c>
      <c r="AK1094" s="113" t="str">
        <f t="shared" si="237"/>
        <v/>
      </c>
      <c r="AL1094" s="113" t="str">
        <f t="shared" si="238"/>
        <v/>
      </c>
    </row>
    <row r="1095" spans="2:38" ht="15.75" thickBot="1" x14ac:dyDescent="0.3">
      <c r="B1095" s="72" t="str">
        <f t="shared" si="231"/>
        <v/>
      </c>
      <c r="C1095" s="72" t="str">
        <f t="shared" si="232"/>
        <v/>
      </c>
      <c r="D1095" s="72" t="str">
        <f>IFERROR(IF(J1094&lt;=0,"",IF(C1095="Yes","",B1095-COUNTIF($C$22:C1095,"Yes"))),"")</f>
        <v/>
      </c>
      <c r="E1095" s="73" t="str">
        <f t="shared" si="225"/>
        <v/>
      </c>
      <c r="F1095" s="76" t="str">
        <f t="shared" si="233"/>
        <v/>
      </c>
      <c r="G1095" s="76" t="str">
        <f t="shared" si="226"/>
        <v/>
      </c>
      <c r="H1095" s="76" t="str">
        <f t="shared" si="234"/>
        <v/>
      </c>
      <c r="I1095" s="76" t="str">
        <f t="shared" si="227"/>
        <v/>
      </c>
      <c r="J1095" s="76" t="str">
        <f t="shared" si="235"/>
        <v/>
      </c>
      <c r="AG1095" s="111" t="str">
        <f t="shared" si="236"/>
        <v/>
      </c>
      <c r="AH1095" s="112" t="str">
        <f t="shared" si="228"/>
        <v/>
      </c>
      <c r="AI1095" s="113" t="str">
        <f t="shared" si="229"/>
        <v/>
      </c>
      <c r="AJ1095" s="113" t="str">
        <f t="shared" si="230"/>
        <v/>
      </c>
      <c r="AK1095" s="113" t="str">
        <f t="shared" si="237"/>
        <v/>
      </c>
      <c r="AL1095" s="113" t="str">
        <f t="shared" si="238"/>
        <v/>
      </c>
    </row>
    <row r="1096" spans="2:38" ht="15.75" thickBot="1" x14ac:dyDescent="0.3">
      <c r="B1096" s="72" t="str">
        <f t="shared" si="231"/>
        <v/>
      </c>
      <c r="C1096" s="72" t="str">
        <f t="shared" si="232"/>
        <v/>
      </c>
      <c r="D1096" s="72" t="str">
        <f>IFERROR(IF(J1095&lt;=0,"",IF(C1096="Yes","",B1096-COUNTIF($C$22:C1096,"Yes"))),"")</f>
        <v/>
      </c>
      <c r="E1096" s="73" t="str">
        <f t="shared" si="225"/>
        <v/>
      </c>
      <c r="F1096" s="76" t="str">
        <f t="shared" si="233"/>
        <v/>
      </c>
      <c r="G1096" s="76" t="str">
        <f t="shared" si="226"/>
        <v/>
      </c>
      <c r="H1096" s="76" t="str">
        <f t="shared" si="234"/>
        <v/>
      </c>
      <c r="I1096" s="76" t="str">
        <f t="shared" si="227"/>
        <v/>
      </c>
      <c r="J1096" s="76" t="str">
        <f t="shared" si="235"/>
        <v/>
      </c>
      <c r="AG1096" s="111" t="str">
        <f t="shared" si="236"/>
        <v/>
      </c>
      <c r="AH1096" s="112" t="str">
        <f t="shared" si="228"/>
        <v/>
      </c>
      <c r="AI1096" s="113" t="str">
        <f t="shared" si="229"/>
        <v/>
      </c>
      <c r="AJ1096" s="113" t="str">
        <f t="shared" si="230"/>
        <v/>
      </c>
      <c r="AK1096" s="113" t="str">
        <f t="shared" si="237"/>
        <v/>
      </c>
      <c r="AL1096" s="113" t="str">
        <f t="shared" si="238"/>
        <v/>
      </c>
    </row>
    <row r="1097" spans="2:38" ht="15.75" thickBot="1" x14ac:dyDescent="0.3">
      <c r="B1097" s="72" t="str">
        <f t="shared" si="231"/>
        <v/>
      </c>
      <c r="C1097" s="72" t="str">
        <f t="shared" si="232"/>
        <v/>
      </c>
      <c r="D1097" s="72" t="str">
        <f>IFERROR(IF(J1096&lt;=0,"",IF(C1097="Yes","",B1097-COUNTIF($C$22:C1097,"Yes"))),"")</f>
        <v/>
      </c>
      <c r="E1097" s="73" t="str">
        <f t="shared" si="225"/>
        <v/>
      </c>
      <c r="F1097" s="76" t="str">
        <f t="shared" si="233"/>
        <v/>
      </c>
      <c r="G1097" s="76" t="str">
        <f t="shared" si="226"/>
        <v/>
      </c>
      <c r="H1097" s="76" t="str">
        <f t="shared" si="234"/>
        <v/>
      </c>
      <c r="I1097" s="76" t="str">
        <f t="shared" si="227"/>
        <v/>
      </c>
      <c r="J1097" s="76" t="str">
        <f t="shared" si="235"/>
        <v/>
      </c>
      <c r="AG1097" s="111" t="str">
        <f t="shared" si="236"/>
        <v/>
      </c>
      <c r="AH1097" s="112" t="str">
        <f t="shared" si="228"/>
        <v/>
      </c>
      <c r="AI1097" s="113" t="str">
        <f t="shared" si="229"/>
        <v/>
      </c>
      <c r="AJ1097" s="113" t="str">
        <f t="shared" si="230"/>
        <v/>
      </c>
      <c r="AK1097" s="113" t="str">
        <f t="shared" si="237"/>
        <v/>
      </c>
      <c r="AL1097" s="113" t="str">
        <f t="shared" si="238"/>
        <v/>
      </c>
    </row>
    <row r="1098" spans="2:38" ht="15.75" thickBot="1" x14ac:dyDescent="0.3">
      <c r="B1098" s="72" t="str">
        <f t="shared" si="231"/>
        <v/>
      </c>
      <c r="C1098" s="72" t="str">
        <f t="shared" si="232"/>
        <v/>
      </c>
      <c r="D1098" s="72" t="str">
        <f>IFERROR(IF(J1097&lt;=0,"",IF(C1098="Yes","",B1098-COUNTIF($C$22:C1098,"Yes"))),"")</f>
        <v/>
      </c>
      <c r="E1098" s="73" t="str">
        <f t="shared" si="225"/>
        <v/>
      </c>
      <c r="F1098" s="76" t="str">
        <f t="shared" si="233"/>
        <v/>
      </c>
      <c r="G1098" s="76" t="str">
        <f t="shared" si="226"/>
        <v/>
      </c>
      <c r="H1098" s="76" t="str">
        <f t="shared" si="234"/>
        <v/>
      </c>
      <c r="I1098" s="76" t="str">
        <f t="shared" si="227"/>
        <v/>
      </c>
      <c r="J1098" s="76" t="str">
        <f t="shared" si="235"/>
        <v/>
      </c>
      <c r="AG1098" s="111" t="str">
        <f t="shared" si="236"/>
        <v/>
      </c>
      <c r="AH1098" s="112" t="str">
        <f t="shared" si="228"/>
        <v/>
      </c>
      <c r="AI1098" s="113" t="str">
        <f t="shared" si="229"/>
        <v/>
      </c>
      <c r="AJ1098" s="113" t="str">
        <f t="shared" si="230"/>
        <v/>
      </c>
      <c r="AK1098" s="113" t="str">
        <f t="shared" si="237"/>
        <v/>
      </c>
      <c r="AL1098" s="113" t="str">
        <f t="shared" si="238"/>
        <v/>
      </c>
    </row>
    <row r="1099" spans="2:38" ht="15.75" thickBot="1" x14ac:dyDescent="0.3">
      <c r="B1099" s="72" t="str">
        <f t="shared" si="231"/>
        <v/>
      </c>
      <c r="C1099" s="72" t="str">
        <f t="shared" si="232"/>
        <v/>
      </c>
      <c r="D1099" s="72" t="str">
        <f>IFERROR(IF(J1098&lt;=0,"",IF(C1099="Yes","",B1099-COUNTIF($C$22:C1099,"Yes"))),"")</f>
        <v/>
      </c>
      <c r="E1099" s="73" t="str">
        <f t="shared" si="225"/>
        <v/>
      </c>
      <c r="F1099" s="76" t="str">
        <f t="shared" si="233"/>
        <v/>
      </c>
      <c r="G1099" s="76" t="str">
        <f t="shared" si="226"/>
        <v/>
      </c>
      <c r="H1099" s="76" t="str">
        <f t="shared" si="234"/>
        <v/>
      </c>
      <c r="I1099" s="76" t="str">
        <f t="shared" si="227"/>
        <v/>
      </c>
      <c r="J1099" s="76" t="str">
        <f t="shared" si="235"/>
        <v/>
      </c>
      <c r="AG1099" s="111" t="str">
        <f t="shared" si="236"/>
        <v/>
      </c>
      <c r="AH1099" s="112" t="str">
        <f t="shared" si="228"/>
        <v/>
      </c>
      <c r="AI1099" s="113" t="str">
        <f t="shared" si="229"/>
        <v/>
      </c>
      <c r="AJ1099" s="113" t="str">
        <f t="shared" si="230"/>
        <v/>
      </c>
      <c r="AK1099" s="113" t="str">
        <f t="shared" si="237"/>
        <v/>
      </c>
      <c r="AL1099" s="113" t="str">
        <f t="shared" si="238"/>
        <v/>
      </c>
    </row>
    <row r="1100" spans="2:38" ht="15.75" thickBot="1" x14ac:dyDescent="0.3">
      <c r="B1100" s="72" t="str">
        <f t="shared" si="231"/>
        <v/>
      </c>
      <c r="C1100" s="72" t="str">
        <f t="shared" si="232"/>
        <v/>
      </c>
      <c r="D1100" s="72" t="str">
        <f>IFERROR(IF(J1099&lt;=0,"",IF(C1100="Yes","",B1100-COUNTIF($C$22:C1100,"Yes"))),"")</f>
        <v/>
      </c>
      <c r="E1100" s="73" t="str">
        <f t="shared" si="225"/>
        <v/>
      </c>
      <c r="F1100" s="76" t="str">
        <f t="shared" si="233"/>
        <v/>
      </c>
      <c r="G1100" s="76" t="str">
        <f t="shared" si="226"/>
        <v/>
      </c>
      <c r="H1100" s="76" t="str">
        <f t="shared" si="234"/>
        <v/>
      </c>
      <c r="I1100" s="76" t="str">
        <f t="shared" si="227"/>
        <v/>
      </c>
      <c r="J1100" s="76" t="str">
        <f t="shared" si="235"/>
        <v/>
      </c>
      <c r="AG1100" s="111" t="str">
        <f t="shared" si="236"/>
        <v/>
      </c>
      <c r="AH1100" s="112" t="str">
        <f t="shared" si="228"/>
        <v/>
      </c>
      <c r="AI1100" s="113" t="str">
        <f t="shared" si="229"/>
        <v/>
      </c>
      <c r="AJ1100" s="113" t="str">
        <f t="shared" si="230"/>
        <v/>
      </c>
      <c r="AK1100" s="113" t="str">
        <f t="shared" si="237"/>
        <v/>
      </c>
      <c r="AL1100" s="113" t="str">
        <f t="shared" si="238"/>
        <v/>
      </c>
    </row>
    <row r="1101" spans="2:38" ht="15.75" thickBot="1" x14ac:dyDescent="0.3">
      <c r="B1101" s="72" t="str">
        <f t="shared" si="231"/>
        <v/>
      </c>
      <c r="C1101" s="72" t="str">
        <f t="shared" si="232"/>
        <v/>
      </c>
      <c r="D1101" s="72" t="str">
        <f>IFERROR(IF(J1100&lt;=0,"",IF(C1101="Yes","",B1101-COUNTIF($C$22:C1101,"Yes"))),"")</f>
        <v/>
      </c>
      <c r="E1101" s="73" t="str">
        <f t="shared" si="225"/>
        <v/>
      </c>
      <c r="F1101" s="76" t="str">
        <f t="shared" si="233"/>
        <v/>
      </c>
      <c r="G1101" s="76" t="str">
        <f t="shared" si="226"/>
        <v/>
      </c>
      <c r="H1101" s="76" t="str">
        <f t="shared" si="234"/>
        <v/>
      </c>
      <c r="I1101" s="76" t="str">
        <f t="shared" si="227"/>
        <v/>
      </c>
      <c r="J1101" s="76" t="str">
        <f t="shared" si="235"/>
        <v/>
      </c>
      <c r="AG1101" s="111" t="str">
        <f t="shared" si="236"/>
        <v/>
      </c>
      <c r="AH1101" s="112" t="str">
        <f t="shared" si="228"/>
        <v/>
      </c>
      <c r="AI1101" s="113" t="str">
        <f t="shared" si="229"/>
        <v/>
      </c>
      <c r="AJ1101" s="113" t="str">
        <f t="shared" si="230"/>
        <v/>
      </c>
      <c r="AK1101" s="113" t="str">
        <f t="shared" si="237"/>
        <v/>
      </c>
      <c r="AL1101" s="113" t="str">
        <f t="shared" si="238"/>
        <v/>
      </c>
    </row>
    <row r="1102" spans="2:38" ht="15.75" thickBot="1" x14ac:dyDescent="0.3">
      <c r="B1102" s="72" t="str">
        <f t="shared" si="231"/>
        <v/>
      </c>
      <c r="C1102" s="72" t="str">
        <f t="shared" si="232"/>
        <v/>
      </c>
      <c r="D1102" s="72" t="str">
        <f>IFERROR(IF(J1101&lt;=0,"",IF(C1102="Yes","",B1102-COUNTIF($C$22:C1102,"Yes"))),"")</f>
        <v/>
      </c>
      <c r="E1102" s="73" t="str">
        <f t="shared" si="225"/>
        <v/>
      </c>
      <c r="F1102" s="76" t="str">
        <f t="shared" si="233"/>
        <v/>
      </c>
      <c r="G1102" s="76" t="str">
        <f t="shared" si="226"/>
        <v/>
      </c>
      <c r="H1102" s="76" t="str">
        <f t="shared" si="234"/>
        <v/>
      </c>
      <c r="I1102" s="76" t="str">
        <f t="shared" si="227"/>
        <v/>
      </c>
      <c r="J1102" s="76" t="str">
        <f t="shared" si="235"/>
        <v/>
      </c>
      <c r="AG1102" s="111" t="str">
        <f t="shared" si="236"/>
        <v/>
      </c>
      <c r="AH1102" s="112" t="str">
        <f t="shared" si="228"/>
        <v/>
      </c>
      <c r="AI1102" s="113" t="str">
        <f t="shared" si="229"/>
        <v/>
      </c>
      <c r="AJ1102" s="113" t="str">
        <f t="shared" si="230"/>
        <v/>
      </c>
      <c r="AK1102" s="113" t="str">
        <f t="shared" si="237"/>
        <v/>
      </c>
      <c r="AL1102" s="113" t="str">
        <f t="shared" si="238"/>
        <v/>
      </c>
    </row>
    <row r="1103" spans="2:38" ht="15.75" thickBot="1" x14ac:dyDescent="0.3">
      <c r="B1103" s="72" t="str">
        <f t="shared" si="231"/>
        <v/>
      </c>
      <c r="C1103" s="72" t="str">
        <f t="shared" si="232"/>
        <v/>
      </c>
      <c r="D1103" s="72" t="str">
        <f>IFERROR(IF(J1102&lt;=0,"",IF(C1103="Yes","",B1103-COUNTIF($C$22:C1103,"Yes"))),"")</f>
        <v/>
      </c>
      <c r="E1103" s="73" t="str">
        <f t="shared" si="225"/>
        <v/>
      </c>
      <c r="F1103" s="76" t="str">
        <f t="shared" si="233"/>
        <v/>
      </c>
      <c r="G1103" s="76" t="str">
        <f t="shared" si="226"/>
        <v/>
      </c>
      <c r="H1103" s="76" t="str">
        <f t="shared" si="234"/>
        <v/>
      </c>
      <c r="I1103" s="76" t="str">
        <f t="shared" si="227"/>
        <v/>
      </c>
      <c r="J1103" s="76" t="str">
        <f t="shared" si="235"/>
        <v/>
      </c>
      <c r="AG1103" s="111" t="str">
        <f t="shared" si="236"/>
        <v/>
      </c>
      <c r="AH1103" s="112" t="str">
        <f t="shared" si="228"/>
        <v/>
      </c>
      <c r="AI1103" s="113" t="str">
        <f t="shared" si="229"/>
        <v/>
      </c>
      <c r="AJ1103" s="113" t="str">
        <f t="shared" si="230"/>
        <v/>
      </c>
      <c r="AK1103" s="113" t="str">
        <f t="shared" si="237"/>
        <v/>
      </c>
      <c r="AL1103" s="113" t="str">
        <f t="shared" si="238"/>
        <v/>
      </c>
    </row>
    <row r="1104" spans="2:38" ht="15.75" thickBot="1" x14ac:dyDescent="0.3">
      <c r="B1104" s="72" t="str">
        <f t="shared" si="231"/>
        <v/>
      </c>
      <c r="C1104" s="72" t="str">
        <f t="shared" si="232"/>
        <v/>
      </c>
      <c r="D1104" s="72" t="str">
        <f>IFERROR(IF(J1103&lt;=0,"",IF(C1104="Yes","",B1104-COUNTIF($C$22:C1104,"Yes"))),"")</f>
        <v/>
      </c>
      <c r="E1104" s="73" t="str">
        <f t="shared" si="225"/>
        <v/>
      </c>
      <c r="F1104" s="76" t="str">
        <f t="shared" si="233"/>
        <v/>
      </c>
      <c r="G1104" s="76" t="str">
        <f t="shared" si="226"/>
        <v/>
      </c>
      <c r="H1104" s="76" t="str">
        <f t="shared" si="234"/>
        <v/>
      </c>
      <c r="I1104" s="76" t="str">
        <f t="shared" si="227"/>
        <v/>
      </c>
      <c r="J1104" s="76" t="str">
        <f t="shared" si="235"/>
        <v/>
      </c>
      <c r="AG1104" s="111" t="str">
        <f t="shared" si="236"/>
        <v/>
      </c>
      <c r="AH1104" s="112" t="str">
        <f t="shared" si="228"/>
        <v/>
      </c>
      <c r="AI1104" s="113" t="str">
        <f t="shared" si="229"/>
        <v/>
      </c>
      <c r="AJ1104" s="113" t="str">
        <f t="shared" si="230"/>
        <v/>
      </c>
      <c r="AK1104" s="113" t="str">
        <f t="shared" si="237"/>
        <v/>
      </c>
      <c r="AL1104" s="113" t="str">
        <f t="shared" si="238"/>
        <v/>
      </c>
    </row>
    <row r="1105" spans="2:38" ht="15.75" thickBot="1" x14ac:dyDescent="0.3">
      <c r="B1105" s="72" t="str">
        <f t="shared" si="231"/>
        <v/>
      </c>
      <c r="C1105" s="72" t="str">
        <f t="shared" si="232"/>
        <v/>
      </c>
      <c r="D1105" s="72" t="str">
        <f>IFERROR(IF(J1104&lt;=0,"",IF(C1105="Yes","",B1105-COUNTIF($C$22:C1105,"Yes"))),"")</f>
        <v/>
      </c>
      <c r="E1105" s="73" t="str">
        <f t="shared" si="225"/>
        <v/>
      </c>
      <c r="F1105" s="76" t="str">
        <f t="shared" si="233"/>
        <v/>
      </c>
      <c r="G1105" s="76" t="str">
        <f t="shared" si="226"/>
        <v/>
      </c>
      <c r="H1105" s="76" t="str">
        <f t="shared" si="234"/>
        <v/>
      </c>
      <c r="I1105" s="76" t="str">
        <f t="shared" si="227"/>
        <v/>
      </c>
      <c r="J1105" s="76" t="str">
        <f t="shared" si="235"/>
        <v/>
      </c>
      <c r="AG1105" s="111" t="str">
        <f t="shared" si="236"/>
        <v/>
      </c>
      <c r="AH1105" s="112" t="str">
        <f t="shared" si="228"/>
        <v/>
      </c>
      <c r="AI1105" s="113" t="str">
        <f t="shared" si="229"/>
        <v/>
      </c>
      <c r="AJ1105" s="113" t="str">
        <f t="shared" si="230"/>
        <v/>
      </c>
      <c r="AK1105" s="113" t="str">
        <f t="shared" si="237"/>
        <v/>
      </c>
      <c r="AL1105" s="113" t="str">
        <f t="shared" si="238"/>
        <v/>
      </c>
    </row>
    <row r="1106" spans="2:38" ht="15.75" thickBot="1" x14ac:dyDescent="0.3">
      <c r="B1106" s="72" t="str">
        <f t="shared" si="231"/>
        <v/>
      </c>
      <c r="C1106" s="72" t="str">
        <f t="shared" si="232"/>
        <v/>
      </c>
      <c r="D1106" s="72" t="str">
        <f>IFERROR(IF(J1105&lt;=0,"",IF(C1106="Yes","",B1106-COUNTIF($C$22:C1106,"Yes"))),"")</f>
        <v/>
      </c>
      <c r="E1106" s="73" t="str">
        <f t="shared" si="225"/>
        <v/>
      </c>
      <c r="F1106" s="76" t="str">
        <f t="shared" si="233"/>
        <v/>
      </c>
      <c r="G1106" s="76" t="str">
        <f t="shared" si="226"/>
        <v/>
      </c>
      <c r="H1106" s="76" t="str">
        <f t="shared" si="234"/>
        <v/>
      </c>
      <c r="I1106" s="76" t="str">
        <f t="shared" si="227"/>
        <v/>
      </c>
      <c r="J1106" s="76" t="str">
        <f t="shared" si="235"/>
        <v/>
      </c>
      <c r="AG1106" s="111" t="str">
        <f t="shared" si="236"/>
        <v/>
      </c>
      <c r="AH1106" s="112" t="str">
        <f t="shared" si="228"/>
        <v/>
      </c>
      <c r="AI1106" s="113" t="str">
        <f t="shared" si="229"/>
        <v/>
      </c>
      <c r="AJ1106" s="113" t="str">
        <f t="shared" si="230"/>
        <v/>
      </c>
      <c r="AK1106" s="113" t="str">
        <f t="shared" si="237"/>
        <v/>
      </c>
      <c r="AL1106" s="113" t="str">
        <f t="shared" si="238"/>
        <v/>
      </c>
    </row>
    <row r="1107" spans="2:38" ht="15.75" thickBot="1" x14ac:dyDescent="0.3">
      <c r="B1107" s="72" t="str">
        <f t="shared" si="231"/>
        <v/>
      </c>
      <c r="C1107" s="72" t="str">
        <f t="shared" si="232"/>
        <v/>
      </c>
      <c r="D1107" s="72" t="str">
        <f>IFERROR(IF(J1106&lt;=0,"",IF(C1107="Yes","",B1107-COUNTIF($C$22:C1107,"Yes"))),"")</f>
        <v/>
      </c>
      <c r="E1107" s="73" t="str">
        <f t="shared" si="225"/>
        <v/>
      </c>
      <c r="F1107" s="76" t="str">
        <f t="shared" si="233"/>
        <v/>
      </c>
      <c r="G1107" s="76" t="str">
        <f t="shared" si="226"/>
        <v/>
      </c>
      <c r="H1107" s="76" t="str">
        <f t="shared" si="234"/>
        <v/>
      </c>
      <c r="I1107" s="76" t="str">
        <f t="shared" si="227"/>
        <v/>
      </c>
      <c r="J1107" s="76" t="str">
        <f t="shared" si="235"/>
        <v/>
      </c>
      <c r="AG1107" s="111" t="str">
        <f t="shared" si="236"/>
        <v/>
      </c>
      <c r="AH1107" s="112" t="str">
        <f t="shared" si="228"/>
        <v/>
      </c>
      <c r="AI1107" s="113" t="str">
        <f t="shared" si="229"/>
        <v/>
      </c>
      <c r="AJ1107" s="113" t="str">
        <f t="shared" si="230"/>
        <v/>
      </c>
      <c r="AK1107" s="113" t="str">
        <f t="shared" si="237"/>
        <v/>
      </c>
      <c r="AL1107" s="113" t="str">
        <f t="shared" si="238"/>
        <v/>
      </c>
    </row>
    <row r="1108" spans="2:38" ht="15.75" thickBot="1" x14ac:dyDescent="0.3">
      <c r="B1108" s="72" t="str">
        <f t="shared" si="231"/>
        <v/>
      </c>
      <c r="C1108" s="72" t="str">
        <f t="shared" si="232"/>
        <v/>
      </c>
      <c r="D1108" s="72" t="str">
        <f>IFERROR(IF(J1107&lt;=0,"",IF(C1108="Yes","",B1108-COUNTIF($C$22:C1108,"Yes"))),"")</f>
        <v/>
      </c>
      <c r="E1108" s="73" t="str">
        <f t="shared" si="225"/>
        <v/>
      </c>
      <c r="F1108" s="76" t="str">
        <f t="shared" si="233"/>
        <v/>
      </c>
      <c r="G1108" s="76" t="str">
        <f t="shared" si="226"/>
        <v/>
      </c>
      <c r="H1108" s="76" t="str">
        <f t="shared" si="234"/>
        <v/>
      </c>
      <c r="I1108" s="76" t="str">
        <f t="shared" si="227"/>
        <v/>
      </c>
      <c r="J1108" s="76" t="str">
        <f t="shared" si="235"/>
        <v/>
      </c>
      <c r="AG1108" s="111" t="str">
        <f t="shared" si="236"/>
        <v/>
      </c>
      <c r="AH1108" s="112" t="str">
        <f t="shared" si="228"/>
        <v/>
      </c>
      <c r="AI1108" s="113" t="str">
        <f t="shared" si="229"/>
        <v/>
      </c>
      <c r="AJ1108" s="113" t="str">
        <f t="shared" si="230"/>
        <v/>
      </c>
      <c r="AK1108" s="113" t="str">
        <f t="shared" si="237"/>
        <v/>
      </c>
      <c r="AL1108" s="113" t="str">
        <f t="shared" si="238"/>
        <v/>
      </c>
    </row>
    <row r="1109" spans="2:38" ht="15.75" thickBot="1" x14ac:dyDescent="0.3">
      <c r="B1109" s="72" t="str">
        <f t="shared" si="231"/>
        <v/>
      </c>
      <c r="C1109" s="72" t="str">
        <f t="shared" si="232"/>
        <v/>
      </c>
      <c r="D1109" s="72" t="str">
        <f>IFERROR(IF(J1108&lt;=0,"",IF(C1109="Yes","",B1109-COUNTIF($C$22:C1109,"Yes"))),"")</f>
        <v/>
      </c>
      <c r="E1109" s="73" t="str">
        <f t="shared" si="225"/>
        <v/>
      </c>
      <c r="F1109" s="76" t="str">
        <f t="shared" si="233"/>
        <v/>
      </c>
      <c r="G1109" s="76" t="str">
        <f t="shared" si="226"/>
        <v/>
      </c>
      <c r="H1109" s="76" t="str">
        <f t="shared" si="234"/>
        <v/>
      </c>
      <c r="I1109" s="76" t="str">
        <f t="shared" si="227"/>
        <v/>
      </c>
      <c r="J1109" s="76" t="str">
        <f t="shared" si="235"/>
        <v/>
      </c>
      <c r="AG1109" s="111" t="str">
        <f t="shared" si="236"/>
        <v/>
      </c>
      <c r="AH1109" s="112" t="str">
        <f t="shared" si="228"/>
        <v/>
      </c>
      <c r="AI1109" s="113" t="str">
        <f t="shared" si="229"/>
        <v/>
      </c>
      <c r="AJ1109" s="113" t="str">
        <f t="shared" si="230"/>
        <v/>
      </c>
      <c r="AK1109" s="113" t="str">
        <f t="shared" si="237"/>
        <v/>
      </c>
      <c r="AL1109" s="113" t="str">
        <f t="shared" si="238"/>
        <v/>
      </c>
    </row>
    <row r="1110" spans="2:38" ht="15.75" thickBot="1" x14ac:dyDescent="0.3">
      <c r="B1110" s="72" t="str">
        <f t="shared" si="231"/>
        <v/>
      </c>
      <c r="C1110" s="72" t="str">
        <f t="shared" si="232"/>
        <v/>
      </c>
      <c r="D1110" s="72" t="str">
        <f>IFERROR(IF(J1109&lt;=0,"",IF(C1110="Yes","",B1110-COUNTIF($C$22:C1110,"Yes"))),"")</f>
        <v/>
      </c>
      <c r="E1110" s="73" t="str">
        <f t="shared" ref="E1110:E1173" si="239">IF($E$9="End of the Period",IF(B1110="","",IF(payment_frequency="Bi-weekly",first_payment_date+B1110*VLOOKUP(payment_frequency,periodic_table,2,0),IF(payment_frequency="Weekly",first_payment_date+B1110*VLOOKUP(payment_frequency,periodic_table,2,0),IF(payment_frequency="Semi-monthly",first_payment_date+B1110*VLOOKUP(payment_frequency,periodic_table,2,0),EDATE(first_payment_date,B1110*VLOOKUP(payment_frequency,periodic_table,2,0)))))),IF(B1110="","",IF(payment_frequency="Bi-weekly",first_payment_date+(B1110-1)*VLOOKUP(payment_frequency,periodic_table,2,0),IF(payment_frequency="Weekly",first_payment_date+(B1110-1)*VLOOKUP(payment_frequency,periodic_table,2,0),IF(payment_frequency="Semi-monthly",first_payment_date+(B1110-1)*VLOOKUP(payment_frequency,periodic_table,2,0),EDATE(first_payment_date,(B1110-1)*VLOOKUP(payment_frequency,periodic_table,2,0)))))))</f>
        <v/>
      </c>
      <c r="F1110" s="76" t="str">
        <f t="shared" si="233"/>
        <v/>
      </c>
      <c r="G1110" s="76" t="str">
        <f t="shared" ref="G1110:G1173" si="240">IF(AND(Payment_Type=1,B1110=1),0,IF(B1110="","",IF(C1110="Yes",0,J1109*Compound_Rate)))</f>
        <v/>
      </c>
      <c r="H1110" s="76" t="str">
        <f t="shared" si="234"/>
        <v/>
      </c>
      <c r="I1110" s="76" t="str">
        <f t="shared" ref="I1110:I1173" si="241">IF(B1110="","",IF(C1110="Yes",J1109*Compound_Rate,0))</f>
        <v/>
      </c>
      <c r="J1110" s="76" t="str">
        <f t="shared" si="235"/>
        <v/>
      </c>
      <c r="AG1110" s="111" t="str">
        <f t="shared" si="236"/>
        <v/>
      </c>
      <c r="AH1110" s="112" t="str">
        <f t="shared" ref="AH1110:AH1173" si="242">IF($E$9="End of the Period",IF(AG1110="","",IF(payment_frequency="Bi-weekly",first_payment_date+AG1110*VLOOKUP(payment_frequency,periodic_table,2,0),IF(payment_frequency="Weekly",first_payment_date+AG1110*VLOOKUP(payment_frequency,periodic_table,2,0),IF(payment_frequency="Semi-monthly",first_payment_date+AG1110*VLOOKUP(payment_frequency,periodic_table,2,0),EDATE(first_payment_date,AG1110*VLOOKUP(payment_frequency,periodic_table,2,0)))))),IF(AG1110="","",IF(payment_frequency="Bi-weekly",first_payment_date+(AG1110-1)*VLOOKUP(payment_frequency,periodic_table,2,0),IF(payment_frequency="Weekly",first_payment_date+(AG1110-1)*VLOOKUP(payment_frequency,periodic_table,2,0),IF(payment_frequency="Semi-monthly",first_payment_date+(AG1110-1)*VLOOKUP(payment_frequency,periodic_table,2,0),EDATE(first_payment_date,(AG1110-1)*VLOOKUP(payment_frequency,periodic_table,2,0)))))))</f>
        <v/>
      </c>
      <c r="AI1110" s="113" t="str">
        <f t="shared" ref="AI1110:AI1173" si="243">IF(AG1110="","",IF(AL1109&lt;payment,AL1109*(1+Compound_Rate),payment))</f>
        <v/>
      </c>
      <c r="AJ1110" s="113" t="str">
        <f t="shared" ref="AJ1110:AJ1173" si="244">IF(AND(Payment_Type=1,AG1110=1),0,IF(AG1110="","",AL1109*Compound_Rate))</f>
        <v/>
      </c>
      <c r="AK1110" s="113" t="str">
        <f t="shared" si="237"/>
        <v/>
      </c>
      <c r="AL1110" s="113" t="str">
        <f t="shared" si="238"/>
        <v/>
      </c>
    </row>
    <row r="1111" spans="2:38" ht="15.75" thickBot="1" x14ac:dyDescent="0.3">
      <c r="B1111" s="72" t="str">
        <f t="shared" ref="B1111:B1174" si="245">IFERROR(IF(TRUNC(J1110)&lt;=0,"",B1110+1),"")</f>
        <v/>
      </c>
      <c r="C1111" s="72" t="str">
        <f t="shared" ref="C1111:C1174" si="246">IF(B1111="","",IF(AND(B1111&lt;=$E$13,B1111&gt;=$E$12),"Yes","No"))</f>
        <v/>
      </c>
      <c r="D1111" s="72" t="str">
        <f>IFERROR(IF(J1110&lt;=0,"",IF(C1111="Yes","",B1111-COUNTIF($C$22:C1111,"Yes"))),"")</f>
        <v/>
      </c>
      <c r="E1111" s="73" t="str">
        <f t="shared" si="239"/>
        <v/>
      </c>
      <c r="F1111" s="76" t="str">
        <f t="shared" ref="F1111:F1174" si="247">IF(B1111="","",IF(C1111="Yes",0,IF(J1110&lt;payment,J1110*(1+Compound_Rate),-PMT($J$5,nper-B1111+1+$E$14,J1110))))</f>
        <v/>
      </c>
      <c r="G1111" s="76" t="str">
        <f t="shared" si="240"/>
        <v/>
      </c>
      <c r="H1111" s="76" t="str">
        <f t="shared" ref="H1111:H1174" si="248">IF(B1111="","",F1111-G1111)</f>
        <v/>
      </c>
      <c r="I1111" s="76" t="str">
        <f t="shared" si="241"/>
        <v/>
      </c>
      <c r="J1111" s="76" t="str">
        <f t="shared" ref="J1111:J1174" si="249">IFERROR(IF(B1111="","",J1110-H1111+I1111),"")</f>
        <v/>
      </c>
      <c r="AG1111" s="111" t="str">
        <f t="shared" ref="AG1111:AG1174" si="250">IFERROR(IF(AL1110&lt;=0,"",AG1110+1),"")</f>
        <v/>
      </c>
      <c r="AH1111" s="112" t="str">
        <f t="shared" si="242"/>
        <v/>
      </c>
      <c r="AI1111" s="113" t="str">
        <f t="shared" si="243"/>
        <v/>
      </c>
      <c r="AJ1111" s="113" t="str">
        <f t="shared" si="244"/>
        <v/>
      </c>
      <c r="AK1111" s="113" t="str">
        <f t="shared" ref="AK1111:AK1174" si="251">IF(AG1111="","",AI1111-AJ1111)</f>
        <v/>
      </c>
      <c r="AL1111" s="113" t="str">
        <f t="shared" ref="AL1111:AL1174" si="252">IFERROR(IF(AK1111&lt;=0,"",AL1110-AK1111),"")</f>
        <v/>
      </c>
    </row>
    <row r="1112" spans="2:38" ht="15.75" thickBot="1" x14ac:dyDescent="0.3">
      <c r="B1112" s="72" t="str">
        <f t="shared" si="245"/>
        <v/>
      </c>
      <c r="C1112" s="72" t="str">
        <f t="shared" si="246"/>
        <v/>
      </c>
      <c r="D1112" s="72" t="str">
        <f>IFERROR(IF(J1111&lt;=0,"",IF(C1112="Yes","",B1112-COUNTIF($C$22:C1112,"Yes"))),"")</f>
        <v/>
      </c>
      <c r="E1112" s="73" t="str">
        <f t="shared" si="239"/>
        <v/>
      </c>
      <c r="F1112" s="76" t="str">
        <f t="shared" si="247"/>
        <v/>
      </c>
      <c r="G1112" s="76" t="str">
        <f t="shared" si="240"/>
        <v/>
      </c>
      <c r="H1112" s="76" t="str">
        <f t="shared" si="248"/>
        <v/>
      </c>
      <c r="I1112" s="76" t="str">
        <f t="shared" si="241"/>
        <v/>
      </c>
      <c r="J1112" s="76" t="str">
        <f t="shared" si="249"/>
        <v/>
      </c>
      <c r="AG1112" s="111" t="str">
        <f t="shared" si="250"/>
        <v/>
      </c>
      <c r="AH1112" s="112" t="str">
        <f t="shared" si="242"/>
        <v/>
      </c>
      <c r="AI1112" s="113" t="str">
        <f t="shared" si="243"/>
        <v/>
      </c>
      <c r="AJ1112" s="113" t="str">
        <f t="shared" si="244"/>
        <v/>
      </c>
      <c r="AK1112" s="113" t="str">
        <f t="shared" si="251"/>
        <v/>
      </c>
      <c r="AL1112" s="113" t="str">
        <f t="shared" si="252"/>
        <v/>
      </c>
    </row>
    <row r="1113" spans="2:38" ht="15.75" thickBot="1" x14ac:dyDescent="0.3">
      <c r="B1113" s="72" t="str">
        <f t="shared" si="245"/>
        <v/>
      </c>
      <c r="C1113" s="72" t="str">
        <f t="shared" si="246"/>
        <v/>
      </c>
      <c r="D1113" s="72" t="str">
        <f>IFERROR(IF(J1112&lt;=0,"",IF(C1113="Yes","",B1113-COUNTIF($C$22:C1113,"Yes"))),"")</f>
        <v/>
      </c>
      <c r="E1113" s="73" t="str">
        <f t="shared" si="239"/>
        <v/>
      </c>
      <c r="F1113" s="76" t="str">
        <f t="shared" si="247"/>
        <v/>
      </c>
      <c r="G1113" s="76" t="str">
        <f t="shared" si="240"/>
        <v/>
      </c>
      <c r="H1113" s="76" t="str">
        <f t="shared" si="248"/>
        <v/>
      </c>
      <c r="I1113" s="76" t="str">
        <f t="shared" si="241"/>
        <v/>
      </c>
      <c r="J1113" s="76" t="str">
        <f t="shared" si="249"/>
        <v/>
      </c>
      <c r="AG1113" s="111" t="str">
        <f t="shared" si="250"/>
        <v/>
      </c>
      <c r="AH1113" s="112" t="str">
        <f t="shared" si="242"/>
        <v/>
      </c>
      <c r="AI1113" s="113" t="str">
        <f t="shared" si="243"/>
        <v/>
      </c>
      <c r="AJ1113" s="113" t="str">
        <f t="shared" si="244"/>
        <v/>
      </c>
      <c r="AK1113" s="113" t="str">
        <f t="shared" si="251"/>
        <v/>
      </c>
      <c r="AL1113" s="113" t="str">
        <f t="shared" si="252"/>
        <v/>
      </c>
    </row>
    <row r="1114" spans="2:38" ht="15.75" thickBot="1" x14ac:dyDescent="0.3">
      <c r="B1114" s="72" t="str">
        <f t="shared" si="245"/>
        <v/>
      </c>
      <c r="C1114" s="72" t="str">
        <f t="shared" si="246"/>
        <v/>
      </c>
      <c r="D1114" s="72" t="str">
        <f>IFERROR(IF(J1113&lt;=0,"",IF(C1114="Yes","",B1114-COUNTIF($C$22:C1114,"Yes"))),"")</f>
        <v/>
      </c>
      <c r="E1114" s="73" t="str">
        <f t="shared" si="239"/>
        <v/>
      </c>
      <c r="F1114" s="76" t="str">
        <f t="shared" si="247"/>
        <v/>
      </c>
      <c r="G1114" s="76" t="str">
        <f t="shared" si="240"/>
        <v/>
      </c>
      <c r="H1114" s="76" t="str">
        <f t="shared" si="248"/>
        <v/>
      </c>
      <c r="I1114" s="76" t="str">
        <f t="shared" si="241"/>
        <v/>
      </c>
      <c r="J1114" s="76" t="str">
        <f t="shared" si="249"/>
        <v/>
      </c>
      <c r="AG1114" s="111" t="str">
        <f t="shared" si="250"/>
        <v/>
      </c>
      <c r="AH1114" s="112" t="str">
        <f t="shared" si="242"/>
        <v/>
      </c>
      <c r="AI1114" s="113" t="str">
        <f t="shared" si="243"/>
        <v/>
      </c>
      <c r="AJ1114" s="113" t="str">
        <f t="shared" si="244"/>
        <v/>
      </c>
      <c r="AK1114" s="113" t="str">
        <f t="shared" si="251"/>
        <v/>
      </c>
      <c r="AL1114" s="113" t="str">
        <f t="shared" si="252"/>
        <v/>
      </c>
    </row>
    <row r="1115" spans="2:38" ht="15.75" thickBot="1" x14ac:dyDescent="0.3">
      <c r="B1115" s="72" t="str">
        <f t="shared" si="245"/>
        <v/>
      </c>
      <c r="C1115" s="72" t="str">
        <f t="shared" si="246"/>
        <v/>
      </c>
      <c r="D1115" s="72" t="str">
        <f>IFERROR(IF(J1114&lt;=0,"",IF(C1115="Yes","",B1115-COUNTIF($C$22:C1115,"Yes"))),"")</f>
        <v/>
      </c>
      <c r="E1115" s="73" t="str">
        <f t="shared" si="239"/>
        <v/>
      </c>
      <c r="F1115" s="76" t="str">
        <f t="shared" si="247"/>
        <v/>
      </c>
      <c r="G1115" s="76" t="str">
        <f t="shared" si="240"/>
        <v/>
      </c>
      <c r="H1115" s="76" t="str">
        <f t="shared" si="248"/>
        <v/>
      </c>
      <c r="I1115" s="76" t="str">
        <f t="shared" si="241"/>
        <v/>
      </c>
      <c r="J1115" s="76" t="str">
        <f t="shared" si="249"/>
        <v/>
      </c>
      <c r="AG1115" s="111" t="str">
        <f t="shared" si="250"/>
        <v/>
      </c>
      <c r="AH1115" s="112" t="str">
        <f t="shared" si="242"/>
        <v/>
      </c>
      <c r="AI1115" s="113" t="str">
        <f t="shared" si="243"/>
        <v/>
      </c>
      <c r="AJ1115" s="113" t="str">
        <f t="shared" si="244"/>
        <v/>
      </c>
      <c r="AK1115" s="113" t="str">
        <f t="shared" si="251"/>
        <v/>
      </c>
      <c r="AL1115" s="113" t="str">
        <f t="shared" si="252"/>
        <v/>
      </c>
    </row>
    <row r="1116" spans="2:38" ht="15.75" thickBot="1" x14ac:dyDescent="0.3">
      <c r="B1116" s="72" t="str">
        <f t="shared" si="245"/>
        <v/>
      </c>
      <c r="C1116" s="72" t="str">
        <f t="shared" si="246"/>
        <v/>
      </c>
      <c r="D1116" s="72" t="str">
        <f>IFERROR(IF(J1115&lt;=0,"",IF(C1116="Yes","",B1116-COUNTIF($C$22:C1116,"Yes"))),"")</f>
        <v/>
      </c>
      <c r="E1116" s="73" t="str">
        <f t="shared" si="239"/>
        <v/>
      </c>
      <c r="F1116" s="76" t="str">
        <f t="shared" si="247"/>
        <v/>
      </c>
      <c r="G1116" s="76" t="str">
        <f t="shared" si="240"/>
        <v/>
      </c>
      <c r="H1116" s="76" t="str">
        <f t="shared" si="248"/>
        <v/>
      </c>
      <c r="I1116" s="76" t="str">
        <f t="shared" si="241"/>
        <v/>
      </c>
      <c r="J1116" s="76" t="str">
        <f t="shared" si="249"/>
        <v/>
      </c>
      <c r="AG1116" s="111" t="str">
        <f t="shared" si="250"/>
        <v/>
      </c>
      <c r="AH1116" s="112" t="str">
        <f t="shared" si="242"/>
        <v/>
      </c>
      <c r="AI1116" s="113" t="str">
        <f t="shared" si="243"/>
        <v/>
      </c>
      <c r="AJ1116" s="113" t="str">
        <f t="shared" si="244"/>
        <v/>
      </c>
      <c r="AK1116" s="113" t="str">
        <f t="shared" si="251"/>
        <v/>
      </c>
      <c r="AL1116" s="113" t="str">
        <f t="shared" si="252"/>
        <v/>
      </c>
    </row>
    <row r="1117" spans="2:38" ht="15.75" thickBot="1" x14ac:dyDescent="0.3">
      <c r="B1117" s="72" t="str">
        <f t="shared" si="245"/>
        <v/>
      </c>
      <c r="C1117" s="72" t="str">
        <f t="shared" si="246"/>
        <v/>
      </c>
      <c r="D1117" s="72" t="str">
        <f>IFERROR(IF(J1116&lt;=0,"",IF(C1117="Yes","",B1117-COUNTIF($C$22:C1117,"Yes"))),"")</f>
        <v/>
      </c>
      <c r="E1117" s="73" t="str">
        <f t="shared" si="239"/>
        <v/>
      </c>
      <c r="F1117" s="76" t="str">
        <f t="shared" si="247"/>
        <v/>
      </c>
      <c r="G1117" s="76" t="str">
        <f t="shared" si="240"/>
        <v/>
      </c>
      <c r="H1117" s="76" t="str">
        <f t="shared" si="248"/>
        <v/>
      </c>
      <c r="I1117" s="76" t="str">
        <f t="shared" si="241"/>
        <v/>
      </c>
      <c r="J1117" s="76" t="str">
        <f t="shared" si="249"/>
        <v/>
      </c>
      <c r="AG1117" s="111" t="str">
        <f t="shared" si="250"/>
        <v/>
      </c>
      <c r="AH1117" s="112" t="str">
        <f t="shared" si="242"/>
        <v/>
      </c>
      <c r="AI1117" s="113" t="str">
        <f t="shared" si="243"/>
        <v/>
      </c>
      <c r="AJ1117" s="113" t="str">
        <f t="shared" si="244"/>
        <v/>
      </c>
      <c r="AK1117" s="113" t="str">
        <f t="shared" si="251"/>
        <v/>
      </c>
      <c r="AL1117" s="113" t="str">
        <f t="shared" si="252"/>
        <v/>
      </c>
    </row>
    <row r="1118" spans="2:38" ht="15.75" thickBot="1" x14ac:dyDescent="0.3">
      <c r="B1118" s="72" t="str">
        <f t="shared" si="245"/>
        <v/>
      </c>
      <c r="C1118" s="72" t="str">
        <f t="shared" si="246"/>
        <v/>
      </c>
      <c r="D1118" s="72" t="str">
        <f>IFERROR(IF(J1117&lt;=0,"",IF(C1118="Yes","",B1118-COUNTIF($C$22:C1118,"Yes"))),"")</f>
        <v/>
      </c>
      <c r="E1118" s="73" t="str">
        <f t="shared" si="239"/>
        <v/>
      </c>
      <c r="F1118" s="76" t="str">
        <f t="shared" si="247"/>
        <v/>
      </c>
      <c r="G1118" s="76" t="str">
        <f t="shared" si="240"/>
        <v/>
      </c>
      <c r="H1118" s="76" t="str">
        <f t="shared" si="248"/>
        <v/>
      </c>
      <c r="I1118" s="76" t="str">
        <f t="shared" si="241"/>
        <v/>
      </c>
      <c r="J1118" s="76" t="str">
        <f t="shared" si="249"/>
        <v/>
      </c>
      <c r="AG1118" s="111" t="str">
        <f t="shared" si="250"/>
        <v/>
      </c>
      <c r="AH1118" s="112" t="str">
        <f t="shared" si="242"/>
        <v/>
      </c>
      <c r="AI1118" s="113" t="str">
        <f t="shared" si="243"/>
        <v/>
      </c>
      <c r="AJ1118" s="113" t="str">
        <f t="shared" si="244"/>
        <v/>
      </c>
      <c r="AK1118" s="113" t="str">
        <f t="shared" si="251"/>
        <v/>
      </c>
      <c r="AL1118" s="113" t="str">
        <f t="shared" si="252"/>
        <v/>
      </c>
    </row>
    <row r="1119" spans="2:38" ht="15.75" thickBot="1" x14ac:dyDescent="0.3">
      <c r="B1119" s="72" t="str">
        <f t="shared" si="245"/>
        <v/>
      </c>
      <c r="C1119" s="72" t="str">
        <f t="shared" si="246"/>
        <v/>
      </c>
      <c r="D1119" s="72" t="str">
        <f>IFERROR(IF(J1118&lt;=0,"",IF(C1119="Yes","",B1119-COUNTIF($C$22:C1119,"Yes"))),"")</f>
        <v/>
      </c>
      <c r="E1119" s="73" t="str">
        <f t="shared" si="239"/>
        <v/>
      </c>
      <c r="F1119" s="76" t="str">
        <f t="shared" si="247"/>
        <v/>
      </c>
      <c r="G1119" s="76" t="str">
        <f t="shared" si="240"/>
        <v/>
      </c>
      <c r="H1119" s="76" t="str">
        <f t="shared" si="248"/>
        <v/>
      </c>
      <c r="I1119" s="76" t="str">
        <f t="shared" si="241"/>
        <v/>
      </c>
      <c r="J1119" s="76" t="str">
        <f t="shared" si="249"/>
        <v/>
      </c>
      <c r="AG1119" s="111" t="str">
        <f t="shared" si="250"/>
        <v/>
      </c>
      <c r="AH1119" s="112" t="str">
        <f t="shared" si="242"/>
        <v/>
      </c>
      <c r="AI1119" s="113" t="str">
        <f t="shared" si="243"/>
        <v/>
      </c>
      <c r="AJ1119" s="113" t="str">
        <f t="shared" si="244"/>
        <v/>
      </c>
      <c r="AK1119" s="113" t="str">
        <f t="shared" si="251"/>
        <v/>
      </c>
      <c r="AL1119" s="113" t="str">
        <f t="shared" si="252"/>
        <v/>
      </c>
    </row>
    <row r="1120" spans="2:38" ht="15.75" thickBot="1" x14ac:dyDescent="0.3">
      <c r="B1120" s="72" t="str">
        <f t="shared" si="245"/>
        <v/>
      </c>
      <c r="C1120" s="72" t="str">
        <f t="shared" si="246"/>
        <v/>
      </c>
      <c r="D1120" s="72" t="str">
        <f>IFERROR(IF(J1119&lt;=0,"",IF(C1120="Yes","",B1120-COUNTIF($C$22:C1120,"Yes"))),"")</f>
        <v/>
      </c>
      <c r="E1120" s="73" t="str">
        <f t="shared" si="239"/>
        <v/>
      </c>
      <c r="F1120" s="76" t="str">
        <f t="shared" si="247"/>
        <v/>
      </c>
      <c r="G1120" s="76" t="str">
        <f t="shared" si="240"/>
        <v/>
      </c>
      <c r="H1120" s="76" t="str">
        <f t="shared" si="248"/>
        <v/>
      </c>
      <c r="I1120" s="76" t="str">
        <f t="shared" si="241"/>
        <v/>
      </c>
      <c r="J1120" s="76" t="str">
        <f t="shared" si="249"/>
        <v/>
      </c>
      <c r="AG1120" s="111" t="str">
        <f t="shared" si="250"/>
        <v/>
      </c>
      <c r="AH1120" s="112" t="str">
        <f t="shared" si="242"/>
        <v/>
      </c>
      <c r="AI1120" s="113" t="str">
        <f t="shared" si="243"/>
        <v/>
      </c>
      <c r="AJ1120" s="113" t="str">
        <f t="shared" si="244"/>
        <v/>
      </c>
      <c r="AK1120" s="113" t="str">
        <f t="shared" si="251"/>
        <v/>
      </c>
      <c r="AL1120" s="113" t="str">
        <f t="shared" si="252"/>
        <v/>
      </c>
    </row>
    <row r="1121" spans="2:38" ht="15.75" thickBot="1" x14ac:dyDescent="0.3">
      <c r="B1121" s="72" t="str">
        <f t="shared" si="245"/>
        <v/>
      </c>
      <c r="C1121" s="72" t="str">
        <f t="shared" si="246"/>
        <v/>
      </c>
      <c r="D1121" s="72" t="str">
        <f>IFERROR(IF(J1120&lt;=0,"",IF(C1121="Yes","",B1121-COUNTIF($C$22:C1121,"Yes"))),"")</f>
        <v/>
      </c>
      <c r="E1121" s="73" t="str">
        <f t="shared" si="239"/>
        <v/>
      </c>
      <c r="F1121" s="76" t="str">
        <f t="shared" si="247"/>
        <v/>
      </c>
      <c r="G1121" s="76" t="str">
        <f t="shared" si="240"/>
        <v/>
      </c>
      <c r="H1121" s="76" t="str">
        <f t="shared" si="248"/>
        <v/>
      </c>
      <c r="I1121" s="76" t="str">
        <f t="shared" si="241"/>
        <v/>
      </c>
      <c r="J1121" s="76" t="str">
        <f t="shared" si="249"/>
        <v/>
      </c>
      <c r="AG1121" s="111" t="str">
        <f t="shared" si="250"/>
        <v/>
      </c>
      <c r="AH1121" s="112" t="str">
        <f t="shared" si="242"/>
        <v/>
      </c>
      <c r="AI1121" s="113" t="str">
        <f t="shared" si="243"/>
        <v/>
      </c>
      <c r="AJ1121" s="113" t="str">
        <f t="shared" si="244"/>
        <v/>
      </c>
      <c r="AK1121" s="113" t="str">
        <f t="shared" si="251"/>
        <v/>
      </c>
      <c r="AL1121" s="113" t="str">
        <f t="shared" si="252"/>
        <v/>
      </c>
    </row>
    <row r="1122" spans="2:38" ht="15.75" thickBot="1" x14ac:dyDescent="0.3">
      <c r="B1122" s="72" t="str">
        <f t="shared" si="245"/>
        <v/>
      </c>
      <c r="C1122" s="72" t="str">
        <f t="shared" si="246"/>
        <v/>
      </c>
      <c r="D1122" s="72" t="str">
        <f>IFERROR(IF(J1121&lt;=0,"",IF(C1122="Yes","",B1122-COUNTIF($C$22:C1122,"Yes"))),"")</f>
        <v/>
      </c>
      <c r="E1122" s="73" t="str">
        <f t="shared" si="239"/>
        <v/>
      </c>
      <c r="F1122" s="76" t="str">
        <f t="shared" si="247"/>
        <v/>
      </c>
      <c r="G1122" s="76" t="str">
        <f t="shared" si="240"/>
        <v/>
      </c>
      <c r="H1122" s="76" t="str">
        <f t="shared" si="248"/>
        <v/>
      </c>
      <c r="I1122" s="76" t="str">
        <f t="shared" si="241"/>
        <v/>
      </c>
      <c r="J1122" s="76" t="str">
        <f t="shared" si="249"/>
        <v/>
      </c>
      <c r="AG1122" s="111" t="str">
        <f t="shared" si="250"/>
        <v/>
      </c>
      <c r="AH1122" s="112" t="str">
        <f t="shared" si="242"/>
        <v/>
      </c>
      <c r="AI1122" s="113" t="str">
        <f t="shared" si="243"/>
        <v/>
      </c>
      <c r="AJ1122" s="113" t="str">
        <f t="shared" si="244"/>
        <v/>
      </c>
      <c r="AK1122" s="113" t="str">
        <f t="shared" si="251"/>
        <v/>
      </c>
      <c r="AL1122" s="113" t="str">
        <f t="shared" si="252"/>
        <v/>
      </c>
    </row>
    <row r="1123" spans="2:38" ht="15.75" thickBot="1" x14ac:dyDescent="0.3">
      <c r="B1123" s="72" t="str">
        <f t="shared" si="245"/>
        <v/>
      </c>
      <c r="C1123" s="72" t="str">
        <f t="shared" si="246"/>
        <v/>
      </c>
      <c r="D1123" s="72" t="str">
        <f>IFERROR(IF(J1122&lt;=0,"",IF(C1123="Yes","",B1123-COUNTIF($C$22:C1123,"Yes"))),"")</f>
        <v/>
      </c>
      <c r="E1123" s="73" t="str">
        <f t="shared" si="239"/>
        <v/>
      </c>
      <c r="F1123" s="76" t="str">
        <f t="shared" si="247"/>
        <v/>
      </c>
      <c r="G1123" s="76" t="str">
        <f t="shared" si="240"/>
        <v/>
      </c>
      <c r="H1123" s="76" t="str">
        <f t="shared" si="248"/>
        <v/>
      </c>
      <c r="I1123" s="76" t="str">
        <f t="shared" si="241"/>
        <v/>
      </c>
      <c r="J1123" s="76" t="str">
        <f t="shared" si="249"/>
        <v/>
      </c>
      <c r="AG1123" s="111" t="str">
        <f t="shared" si="250"/>
        <v/>
      </c>
      <c r="AH1123" s="112" t="str">
        <f t="shared" si="242"/>
        <v/>
      </c>
      <c r="AI1123" s="113" t="str">
        <f t="shared" si="243"/>
        <v/>
      </c>
      <c r="AJ1123" s="113" t="str">
        <f t="shared" si="244"/>
        <v/>
      </c>
      <c r="AK1123" s="113" t="str">
        <f t="shared" si="251"/>
        <v/>
      </c>
      <c r="AL1123" s="113" t="str">
        <f t="shared" si="252"/>
        <v/>
      </c>
    </row>
    <row r="1124" spans="2:38" ht="15.75" thickBot="1" x14ac:dyDescent="0.3">
      <c r="B1124" s="72" t="str">
        <f t="shared" si="245"/>
        <v/>
      </c>
      <c r="C1124" s="72" t="str">
        <f t="shared" si="246"/>
        <v/>
      </c>
      <c r="D1124" s="72" t="str">
        <f>IFERROR(IF(J1123&lt;=0,"",IF(C1124="Yes","",B1124-COUNTIF($C$22:C1124,"Yes"))),"")</f>
        <v/>
      </c>
      <c r="E1124" s="73" t="str">
        <f t="shared" si="239"/>
        <v/>
      </c>
      <c r="F1124" s="76" t="str">
        <f t="shared" si="247"/>
        <v/>
      </c>
      <c r="G1124" s="76" t="str">
        <f t="shared" si="240"/>
        <v/>
      </c>
      <c r="H1124" s="76" t="str">
        <f t="shared" si="248"/>
        <v/>
      </c>
      <c r="I1124" s="76" t="str">
        <f t="shared" si="241"/>
        <v/>
      </c>
      <c r="J1124" s="76" t="str">
        <f t="shared" si="249"/>
        <v/>
      </c>
      <c r="AG1124" s="111" t="str">
        <f t="shared" si="250"/>
        <v/>
      </c>
      <c r="AH1124" s="112" t="str">
        <f t="shared" si="242"/>
        <v/>
      </c>
      <c r="AI1124" s="113" t="str">
        <f t="shared" si="243"/>
        <v/>
      </c>
      <c r="AJ1124" s="113" t="str">
        <f t="shared" si="244"/>
        <v/>
      </c>
      <c r="AK1124" s="113" t="str">
        <f t="shared" si="251"/>
        <v/>
      </c>
      <c r="AL1124" s="113" t="str">
        <f t="shared" si="252"/>
        <v/>
      </c>
    </row>
    <row r="1125" spans="2:38" ht="15.75" thickBot="1" x14ac:dyDescent="0.3">
      <c r="B1125" s="72" t="str">
        <f t="shared" si="245"/>
        <v/>
      </c>
      <c r="C1125" s="72" t="str">
        <f t="shared" si="246"/>
        <v/>
      </c>
      <c r="D1125" s="72" t="str">
        <f>IFERROR(IF(J1124&lt;=0,"",IF(C1125="Yes","",B1125-COUNTIF($C$22:C1125,"Yes"))),"")</f>
        <v/>
      </c>
      <c r="E1125" s="73" t="str">
        <f t="shared" si="239"/>
        <v/>
      </c>
      <c r="F1125" s="76" t="str">
        <f t="shared" si="247"/>
        <v/>
      </c>
      <c r="G1125" s="76" t="str">
        <f t="shared" si="240"/>
        <v/>
      </c>
      <c r="H1125" s="76" t="str">
        <f t="shared" si="248"/>
        <v/>
      </c>
      <c r="I1125" s="76" t="str">
        <f t="shared" si="241"/>
        <v/>
      </c>
      <c r="J1125" s="76" t="str">
        <f t="shared" si="249"/>
        <v/>
      </c>
      <c r="AG1125" s="111" t="str">
        <f t="shared" si="250"/>
        <v/>
      </c>
      <c r="AH1125" s="112" t="str">
        <f t="shared" si="242"/>
        <v/>
      </c>
      <c r="AI1125" s="113" t="str">
        <f t="shared" si="243"/>
        <v/>
      </c>
      <c r="AJ1125" s="113" t="str">
        <f t="shared" si="244"/>
        <v/>
      </c>
      <c r="AK1125" s="113" t="str">
        <f t="shared" si="251"/>
        <v/>
      </c>
      <c r="AL1125" s="113" t="str">
        <f t="shared" si="252"/>
        <v/>
      </c>
    </row>
    <row r="1126" spans="2:38" ht="15.75" thickBot="1" x14ac:dyDescent="0.3">
      <c r="B1126" s="72" t="str">
        <f t="shared" si="245"/>
        <v/>
      </c>
      <c r="C1126" s="72" t="str">
        <f t="shared" si="246"/>
        <v/>
      </c>
      <c r="D1126" s="72" t="str">
        <f>IFERROR(IF(J1125&lt;=0,"",IF(C1126="Yes","",B1126-COUNTIF($C$22:C1126,"Yes"))),"")</f>
        <v/>
      </c>
      <c r="E1126" s="73" t="str">
        <f t="shared" si="239"/>
        <v/>
      </c>
      <c r="F1126" s="76" t="str">
        <f t="shared" si="247"/>
        <v/>
      </c>
      <c r="G1126" s="76" t="str">
        <f t="shared" si="240"/>
        <v/>
      </c>
      <c r="H1126" s="76" t="str">
        <f t="shared" si="248"/>
        <v/>
      </c>
      <c r="I1126" s="76" t="str">
        <f t="shared" si="241"/>
        <v/>
      </c>
      <c r="J1126" s="76" t="str">
        <f t="shared" si="249"/>
        <v/>
      </c>
      <c r="AG1126" s="111" t="str">
        <f t="shared" si="250"/>
        <v/>
      </c>
      <c r="AH1126" s="112" t="str">
        <f t="shared" si="242"/>
        <v/>
      </c>
      <c r="AI1126" s="113" t="str">
        <f t="shared" si="243"/>
        <v/>
      </c>
      <c r="AJ1126" s="113" t="str">
        <f t="shared" si="244"/>
        <v/>
      </c>
      <c r="AK1126" s="113" t="str">
        <f t="shared" si="251"/>
        <v/>
      </c>
      <c r="AL1126" s="113" t="str">
        <f t="shared" si="252"/>
        <v/>
      </c>
    </row>
    <row r="1127" spans="2:38" ht="15.75" thickBot="1" x14ac:dyDescent="0.3">
      <c r="B1127" s="72" t="str">
        <f t="shared" si="245"/>
        <v/>
      </c>
      <c r="C1127" s="72" t="str">
        <f t="shared" si="246"/>
        <v/>
      </c>
      <c r="D1127" s="72" t="str">
        <f>IFERROR(IF(J1126&lt;=0,"",IF(C1127="Yes","",B1127-COUNTIF($C$22:C1127,"Yes"))),"")</f>
        <v/>
      </c>
      <c r="E1127" s="73" t="str">
        <f t="shared" si="239"/>
        <v/>
      </c>
      <c r="F1127" s="76" t="str">
        <f t="shared" si="247"/>
        <v/>
      </c>
      <c r="G1127" s="76" t="str">
        <f t="shared" si="240"/>
        <v/>
      </c>
      <c r="H1127" s="76" t="str">
        <f t="shared" si="248"/>
        <v/>
      </c>
      <c r="I1127" s="76" t="str">
        <f t="shared" si="241"/>
        <v/>
      </c>
      <c r="J1127" s="76" t="str">
        <f t="shared" si="249"/>
        <v/>
      </c>
      <c r="AG1127" s="111" t="str">
        <f t="shared" si="250"/>
        <v/>
      </c>
      <c r="AH1127" s="112" t="str">
        <f t="shared" si="242"/>
        <v/>
      </c>
      <c r="AI1127" s="113" t="str">
        <f t="shared" si="243"/>
        <v/>
      </c>
      <c r="AJ1127" s="113" t="str">
        <f t="shared" si="244"/>
        <v/>
      </c>
      <c r="AK1127" s="113" t="str">
        <f t="shared" si="251"/>
        <v/>
      </c>
      <c r="AL1127" s="113" t="str">
        <f t="shared" si="252"/>
        <v/>
      </c>
    </row>
    <row r="1128" spans="2:38" ht="15.75" thickBot="1" x14ac:dyDescent="0.3">
      <c r="B1128" s="72" t="str">
        <f t="shared" si="245"/>
        <v/>
      </c>
      <c r="C1128" s="72" t="str">
        <f t="shared" si="246"/>
        <v/>
      </c>
      <c r="D1128" s="72" t="str">
        <f>IFERROR(IF(J1127&lt;=0,"",IF(C1128="Yes","",B1128-COUNTIF($C$22:C1128,"Yes"))),"")</f>
        <v/>
      </c>
      <c r="E1128" s="73" t="str">
        <f t="shared" si="239"/>
        <v/>
      </c>
      <c r="F1128" s="76" t="str">
        <f t="shared" si="247"/>
        <v/>
      </c>
      <c r="G1128" s="76" t="str">
        <f t="shared" si="240"/>
        <v/>
      </c>
      <c r="H1128" s="76" t="str">
        <f t="shared" si="248"/>
        <v/>
      </c>
      <c r="I1128" s="76" t="str">
        <f t="shared" si="241"/>
        <v/>
      </c>
      <c r="J1128" s="76" t="str">
        <f t="shared" si="249"/>
        <v/>
      </c>
      <c r="AG1128" s="111" t="str">
        <f t="shared" si="250"/>
        <v/>
      </c>
      <c r="AH1128" s="112" t="str">
        <f t="shared" si="242"/>
        <v/>
      </c>
      <c r="AI1128" s="113" t="str">
        <f t="shared" si="243"/>
        <v/>
      </c>
      <c r="AJ1128" s="113" t="str">
        <f t="shared" si="244"/>
        <v/>
      </c>
      <c r="AK1128" s="113" t="str">
        <f t="shared" si="251"/>
        <v/>
      </c>
      <c r="AL1128" s="113" t="str">
        <f t="shared" si="252"/>
        <v/>
      </c>
    </row>
    <row r="1129" spans="2:38" ht="15.75" thickBot="1" x14ac:dyDescent="0.3">
      <c r="B1129" s="72" t="str">
        <f t="shared" si="245"/>
        <v/>
      </c>
      <c r="C1129" s="72" t="str">
        <f t="shared" si="246"/>
        <v/>
      </c>
      <c r="D1129" s="72" t="str">
        <f>IFERROR(IF(J1128&lt;=0,"",IF(C1129="Yes","",B1129-COUNTIF($C$22:C1129,"Yes"))),"")</f>
        <v/>
      </c>
      <c r="E1129" s="73" t="str">
        <f t="shared" si="239"/>
        <v/>
      </c>
      <c r="F1129" s="76" t="str">
        <f t="shared" si="247"/>
        <v/>
      </c>
      <c r="G1129" s="76" t="str">
        <f t="shared" si="240"/>
        <v/>
      </c>
      <c r="H1129" s="76" t="str">
        <f t="shared" si="248"/>
        <v/>
      </c>
      <c r="I1129" s="76" t="str">
        <f t="shared" si="241"/>
        <v/>
      </c>
      <c r="J1129" s="76" t="str">
        <f t="shared" si="249"/>
        <v/>
      </c>
      <c r="AG1129" s="111" t="str">
        <f t="shared" si="250"/>
        <v/>
      </c>
      <c r="AH1129" s="112" t="str">
        <f t="shared" si="242"/>
        <v/>
      </c>
      <c r="AI1129" s="113" t="str">
        <f t="shared" si="243"/>
        <v/>
      </c>
      <c r="AJ1129" s="113" t="str">
        <f t="shared" si="244"/>
        <v/>
      </c>
      <c r="AK1129" s="113" t="str">
        <f t="shared" si="251"/>
        <v/>
      </c>
      <c r="AL1129" s="113" t="str">
        <f t="shared" si="252"/>
        <v/>
      </c>
    </row>
    <row r="1130" spans="2:38" ht="15.75" thickBot="1" x14ac:dyDescent="0.3">
      <c r="B1130" s="72" t="str">
        <f t="shared" si="245"/>
        <v/>
      </c>
      <c r="C1130" s="72" t="str">
        <f t="shared" si="246"/>
        <v/>
      </c>
      <c r="D1130" s="72" t="str">
        <f>IFERROR(IF(J1129&lt;=0,"",IF(C1130="Yes","",B1130-COUNTIF($C$22:C1130,"Yes"))),"")</f>
        <v/>
      </c>
      <c r="E1130" s="73" t="str">
        <f t="shared" si="239"/>
        <v/>
      </c>
      <c r="F1130" s="76" t="str">
        <f t="shared" si="247"/>
        <v/>
      </c>
      <c r="G1130" s="76" t="str">
        <f t="shared" si="240"/>
        <v/>
      </c>
      <c r="H1130" s="76" t="str">
        <f t="shared" si="248"/>
        <v/>
      </c>
      <c r="I1130" s="76" t="str">
        <f t="shared" si="241"/>
        <v/>
      </c>
      <c r="J1130" s="76" t="str">
        <f t="shared" si="249"/>
        <v/>
      </c>
      <c r="AG1130" s="111" t="str">
        <f t="shared" si="250"/>
        <v/>
      </c>
      <c r="AH1130" s="112" t="str">
        <f t="shared" si="242"/>
        <v/>
      </c>
      <c r="AI1130" s="113" t="str">
        <f t="shared" si="243"/>
        <v/>
      </c>
      <c r="AJ1130" s="113" t="str">
        <f t="shared" si="244"/>
        <v/>
      </c>
      <c r="AK1130" s="113" t="str">
        <f t="shared" si="251"/>
        <v/>
      </c>
      <c r="AL1130" s="113" t="str">
        <f t="shared" si="252"/>
        <v/>
      </c>
    </row>
    <row r="1131" spans="2:38" ht="15.75" thickBot="1" x14ac:dyDescent="0.3">
      <c r="B1131" s="72" t="str">
        <f t="shared" si="245"/>
        <v/>
      </c>
      <c r="C1131" s="72" t="str">
        <f t="shared" si="246"/>
        <v/>
      </c>
      <c r="D1131" s="72" t="str">
        <f>IFERROR(IF(J1130&lt;=0,"",IF(C1131="Yes","",B1131-COUNTIF($C$22:C1131,"Yes"))),"")</f>
        <v/>
      </c>
      <c r="E1131" s="73" t="str">
        <f t="shared" si="239"/>
        <v/>
      </c>
      <c r="F1131" s="76" t="str">
        <f t="shared" si="247"/>
        <v/>
      </c>
      <c r="G1131" s="76" t="str">
        <f t="shared" si="240"/>
        <v/>
      </c>
      <c r="H1131" s="76" t="str">
        <f t="shared" si="248"/>
        <v/>
      </c>
      <c r="I1131" s="76" t="str">
        <f t="shared" si="241"/>
        <v/>
      </c>
      <c r="J1131" s="76" t="str">
        <f t="shared" si="249"/>
        <v/>
      </c>
      <c r="AG1131" s="111" t="str">
        <f t="shared" si="250"/>
        <v/>
      </c>
      <c r="AH1131" s="112" t="str">
        <f t="shared" si="242"/>
        <v/>
      </c>
      <c r="AI1131" s="113" t="str">
        <f t="shared" si="243"/>
        <v/>
      </c>
      <c r="AJ1131" s="113" t="str">
        <f t="shared" si="244"/>
        <v/>
      </c>
      <c r="AK1131" s="113" t="str">
        <f t="shared" si="251"/>
        <v/>
      </c>
      <c r="AL1131" s="113" t="str">
        <f t="shared" si="252"/>
        <v/>
      </c>
    </row>
    <row r="1132" spans="2:38" ht="15.75" thickBot="1" x14ac:dyDescent="0.3">
      <c r="B1132" s="72" t="str">
        <f t="shared" si="245"/>
        <v/>
      </c>
      <c r="C1132" s="72" t="str">
        <f t="shared" si="246"/>
        <v/>
      </c>
      <c r="D1132" s="72" t="str">
        <f>IFERROR(IF(J1131&lt;=0,"",IF(C1132="Yes","",B1132-COUNTIF($C$22:C1132,"Yes"))),"")</f>
        <v/>
      </c>
      <c r="E1132" s="73" t="str">
        <f t="shared" si="239"/>
        <v/>
      </c>
      <c r="F1132" s="76" t="str">
        <f t="shared" si="247"/>
        <v/>
      </c>
      <c r="G1132" s="76" t="str">
        <f t="shared" si="240"/>
        <v/>
      </c>
      <c r="H1132" s="76" t="str">
        <f t="shared" si="248"/>
        <v/>
      </c>
      <c r="I1132" s="76" t="str">
        <f t="shared" si="241"/>
        <v/>
      </c>
      <c r="J1132" s="76" t="str">
        <f t="shared" si="249"/>
        <v/>
      </c>
      <c r="AG1132" s="111" t="str">
        <f t="shared" si="250"/>
        <v/>
      </c>
      <c r="AH1132" s="112" t="str">
        <f t="shared" si="242"/>
        <v/>
      </c>
      <c r="AI1132" s="113" t="str">
        <f t="shared" si="243"/>
        <v/>
      </c>
      <c r="AJ1132" s="113" t="str">
        <f t="shared" si="244"/>
        <v/>
      </c>
      <c r="AK1132" s="113" t="str">
        <f t="shared" si="251"/>
        <v/>
      </c>
      <c r="AL1132" s="113" t="str">
        <f t="shared" si="252"/>
        <v/>
      </c>
    </row>
    <row r="1133" spans="2:38" ht="15.75" thickBot="1" x14ac:dyDescent="0.3">
      <c r="B1133" s="72" t="str">
        <f t="shared" si="245"/>
        <v/>
      </c>
      <c r="C1133" s="72" t="str">
        <f t="shared" si="246"/>
        <v/>
      </c>
      <c r="D1133" s="72" t="str">
        <f>IFERROR(IF(J1132&lt;=0,"",IF(C1133="Yes","",B1133-COUNTIF($C$22:C1133,"Yes"))),"")</f>
        <v/>
      </c>
      <c r="E1133" s="73" t="str">
        <f t="shared" si="239"/>
        <v/>
      </c>
      <c r="F1133" s="76" t="str">
        <f t="shared" si="247"/>
        <v/>
      </c>
      <c r="G1133" s="76" t="str">
        <f t="shared" si="240"/>
        <v/>
      </c>
      <c r="H1133" s="76" t="str">
        <f t="shared" si="248"/>
        <v/>
      </c>
      <c r="I1133" s="76" t="str">
        <f t="shared" si="241"/>
        <v/>
      </c>
      <c r="J1133" s="76" t="str">
        <f t="shared" si="249"/>
        <v/>
      </c>
      <c r="AG1133" s="111" t="str">
        <f t="shared" si="250"/>
        <v/>
      </c>
      <c r="AH1133" s="112" t="str">
        <f t="shared" si="242"/>
        <v/>
      </c>
      <c r="AI1133" s="113" t="str">
        <f t="shared" si="243"/>
        <v/>
      </c>
      <c r="AJ1133" s="113" t="str">
        <f t="shared" si="244"/>
        <v/>
      </c>
      <c r="AK1133" s="113" t="str">
        <f t="shared" si="251"/>
        <v/>
      </c>
      <c r="AL1133" s="113" t="str">
        <f t="shared" si="252"/>
        <v/>
      </c>
    </row>
    <row r="1134" spans="2:38" ht="15.75" thickBot="1" x14ac:dyDescent="0.3">
      <c r="B1134" s="72" t="str">
        <f t="shared" si="245"/>
        <v/>
      </c>
      <c r="C1134" s="72" t="str">
        <f t="shared" si="246"/>
        <v/>
      </c>
      <c r="D1134" s="72" t="str">
        <f>IFERROR(IF(J1133&lt;=0,"",IF(C1134="Yes","",B1134-COUNTIF($C$22:C1134,"Yes"))),"")</f>
        <v/>
      </c>
      <c r="E1134" s="73" t="str">
        <f t="shared" si="239"/>
        <v/>
      </c>
      <c r="F1134" s="76" t="str">
        <f t="shared" si="247"/>
        <v/>
      </c>
      <c r="G1134" s="76" t="str">
        <f t="shared" si="240"/>
        <v/>
      </c>
      <c r="H1134" s="76" t="str">
        <f t="shared" si="248"/>
        <v/>
      </c>
      <c r="I1134" s="76" t="str">
        <f t="shared" si="241"/>
        <v/>
      </c>
      <c r="J1134" s="76" t="str">
        <f t="shared" si="249"/>
        <v/>
      </c>
      <c r="AG1134" s="111" t="str">
        <f t="shared" si="250"/>
        <v/>
      </c>
      <c r="AH1134" s="112" t="str">
        <f t="shared" si="242"/>
        <v/>
      </c>
      <c r="AI1134" s="113" t="str">
        <f t="shared" si="243"/>
        <v/>
      </c>
      <c r="AJ1134" s="113" t="str">
        <f t="shared" si="244"/>
        <v/>
      </c>
      <c r="AK1134" s="113" t="str">
        <f t="shared" si="251"/>
        <v/>
      </c>
      <c r="AL1134" s="113" t="str">
        <f t="shared" si="252"/>
        <v/>
      </c>
    </row>
    <row r="1135" spans="2:38" ht="15.75" thickBot="1" x14ac:dyDescent="0.3">
      <c r="B1135" s="72" t="str">
        <f t="shared" si="245"/>
        <v/>
      </c>
      <c r="C1135" s="72" t="str">
        <f t="shared" si="246"/>
        <v/>
      </c>
      <c r="D1135" s="72" t="str">
        <f>IFERROR(IF(J1134&lt;=0,"",IF(C1135="Yes","",B1135-COUNTIF($C$22:C1135,"Yes"))),"")</f>
        <v/>
      </c>
      <c r="E1135" s="73" t="str">
        <f t="shared" si="239"/>
        <v/>
      </c>
      <c r="F1135" s="76" t="str">
        <f t="shared" si="247"/>
        <v/>
      </c>
      <c r="G1135" s="76" t="str">
        <f t="shared" si="240"/>
        <v/>
      </c>
      <c r="H1135" s="76" t="str">
        <f t="shared" si="248"/>
        <v/>
      </c>
      <c r="I1135" s="76" t="str">
        <f t="shared" si="241"/>
        <v/>
      </c>
      <c r="J1135" s="76" t="str">
        <f t="shared" si="249"/>
        <v/>
      </c>
      <c r="AG1135" s="111" t="str">
        <f t="shared" si="250"/>
        <v/>
      </c>
      <c r="AH1135" s="112" t="str">
        <f t="shared" si="242"/>
        <v/>
      </c>
      <c r="AI1135" s="113" t="str">
        <f t="shared" si="243"/>
        <v/>
      </c>
      <c r="AJ1135" s="113" t="str">
        <f t="shared" si="244"/>
        <v/>
      </c>
      <c r="AK1135" s="113" t="str">
        <f t="shared" si="251"/>
        <v/>
      </c>
      <c r="AL1135" s="113" t="str">
        <f t="shared" si="252"/>
        <v/>
      </c>
    </row>
    <row r="1136" spans="2:38" ht="15.75" thickBot="1" x14ac:dyDescent="0.3">
      <c r="B1136" s="72" t="str">
        <f t="shared" si="245"/>
        <v/>
      </c>
      <c r="C1136" s="72" t="str">
        <f t="shared" si="246"/>
        <v/>
      </c>
      <c r="D1136" s="72" t="str">
        <f>IFERROR(IF(J1135&lt;=0,"",IF(C1136="Yes","",B1136-COUNTIF($C$22:C1136,"Yes"))),"")</f>
        <v/>
      </c>
      <c r="E1136" s="73" t="str">
        <f t="shared" si="239"/>
        <v/>
      </c>
      <c r="F1136" s="76" t="str">
        <f t="shared" si="247"/>
        <v/>
      </c>
      <c r="G1136" s="76" t="str">
        <f t="shared" si="240"/>
        <v/>
      </c>
      <c r="H1136" s="76" t="str">
        <f t="shared" si="248"/>
        <v/>
      </c>
      <c r="I1136" s="76" t="str">
        <f t="shared" si="241"/>
        <v/>
      </c>
      <c r="J1136" s="76" t="str">
        <f t="shared" si="249"/>
        <v/>
      </c>
      <c r="AG1136" s="111" t="str">
        <f t="shared" si="250"/>
        <v/>
      </c>
      <c r="AH1136" s="112" t="str">
        <f t="shared" si="242"/>
        <v/>
      </c>
      <c r="AI1136" s="113" t="str">
        <f t="shared" si="243"/>
        <v/>
      </c>
      <c r="AJ1136" s="113" t="str">
        <f t="shared" si="244"/>
        <v/>
      </c>
      <c r="AK1136" s="113" t="str">
        <f t="shared" si="251"/>
        <v/>
      </c>
      <c r="AL1136" s="113" t="str">
        <f t="shared" si="252"/>
        <v/>
      </c>
    </row>
    <row r="1137" spans="2:38" ht="15.75" thickBot="1" x14ac:dyDescent="0.3">
      <c r="B1137" s="72" t="str">
        <f t="shared" si="245"/>
        <v/>
      </c>
      <c r="C1137" s="72" t="str">
        <f t="shared" si="246"/>
        <v/>
      </c>
      <c r="D1137" s="72" t="str">
        <f>IFERROR(IF(J1136&lt;=0,"",IF(C1137="Yes","",B1137-COUNTIF($C$22:C1137,"Yes"))),"")</f>
        <v/>
      </c>
      <c r="E1137" s="73" t="str">
        <f t="shared" si="239"/>
        <v/>
      </c>
      <c r="F1137" s="76" t="str">
        <f t="shared" si="247"/>
        <v/>
      </c>
      <c r="G1137" s="76" t="str">
        <f t="shared" si="240"/>
        <v/>
      </c>
      <c r="H1137" s="76" t="str">
        <f t="shared" si="248"/>
        <v/>
      </c>
      <c r="I1137" s="76" t="str">
        <f t="shared" si="241"/>
        <v/>
      </c>
      <c r="J1137" s="76" t="str">
        <f t="shared" si="249"/>
        <v/>
      </c>
      <c r="AG1137" s="111" t="str">
        <f t="shared" si="250"/>
        <v/>
      </c>
      <c r="AH1137" s="112" t="str">
        <f t="shared" si="242"/>
        <v/>
      </c>
      <c r="AI1137" s="113" t="str">
        <f t="shared" si="243"/>
        <v/>
      </c>
      <c r="AJ1137" s="113" t="str">
        <f t="shared" si="244"/>
        <v/>
      </c>
      <c r="AK1137" s="113" t="str">
        <f t="shared" si="251"/>
        <v/>
      </c>
      <c r="AL1137" s="113" t="str">
        <f t="shared" si="252"/>
        <v/>
      </c>
    </row>
    <row r="1138" spans="2:38" ht="15.75" thickBot="1" x14ac:dyDescent="0.3">
      <c r="B1138" s="72" t="str">
        <f t="shared" si="245"/>
        <v/>
      </c>
      <c r="C1138" s="72" t="str">
        <f t="shared" si="246"/>
        <v/>
      </c>
      <c r="D1138" s="72" t="str">
        <f>IFERROR(IF(J1137&lt;=0,"",IF(C1138="Yes","",B1138-COUNTIF($C$22:C1138,"Yes"))),"")</f>
        <v/>
      </c>
      <c r="E1138" s="73" t="str">
        <f t="shared" si="239"/>
        <v/>
      </c>
      <c r="F1138" s="76" t="str">
        <f t="shared" si="247"/>
        <v/>
      </c>
      <c r="G1138" s="76" t="str">
        <f t="shared" si="240"/>
        <v/>
      </c>
      <c r="H1138" s="76" t="str">
        <f t="shared" si="248"/>
        <v/>
      </c>
      <c r="I1138" s="76" t="str">
        <f t="shared" si="241"/>
        <v/>
      </c>
      <c r="J1138" s="76" t="str">
        <f t="shared" si="249"/>
        <v/>
      </c>
      <c r="AG1138" s="111" t="str">
        <f t="shared" si="250"/>
        <v/>
      </c>
      <c r="AH1138" s="112" t="str">
        <f t="shared" si="242"/>
        <v/>
      </c>
      <c r="AI1138" s="113" t="str">
        <f t="shared" si="243"/>
        <v/>
      </c>
      <c r="AJ1138" s="113" t="str">
        <f t="shared" si="244"/>
        <v/>
      </c>
      <c r="AK1138" s="113" t="str">
        <f t="shared" si="251"/>
        <v/>
      </c>
      <c r="AL1138" s="113" t="str">
        <f t="shared" si="252"/>
        <v/>
      </c>
    </row>
    <row r="1139" spans="2:38" ht="15.75" thickBot="1" x14ac:dyDescent="0.3">
      <c r="B1139" s="72" t="str">
        <f t="shared" si="245"/>
        <v/>
      </c>
      <c r="C1139" s="72" t="str">
        <f t="shared" si="246"/>
        <v/>
      </c>
      <c r="D1139" s="72" t="str">
        <f>IFERROR(IF(J1138&lt;=0,"",IF(C1139="Yes","",B1139-COUNTIF($C$22:C1139,"Yes"))),"")</f>
        <v/>
      </c>
      <c r="E1139" s="73" t="str">
        <f t="shared" si="239"/>
        <v/>
      </c>
      <c r="F1139" s="76" t="str">
        <f t="shared" si="247"/>
        <v/>
      </c>
      <c r="G1139" s="76" t="str">
        <f t="shared" si="240"/>
        <v/>
      </c>
      <c r="H1139" s="76" t="str">
        <f t="shared" si="248"/>
        <v/>
      </c>
      <c r="I1139" s="76" t="str">
        <f t="shared" si="241"/>
        <v/>
      </c>
      <c r="J1139" s="76" t="str">
        <f t="shared" si="249"/>
        <v/>
      </c>
      <c r="AG1139" s="111" t="str">
        <f t="shared" si="250"/>
        <v/>
      </c>
      <c r="AH1139" s="112" t="str">
        <f t="shared" si="242"/>
        <v/>
      </c>
      <c r="AI1139" s="113" t="str">
        <f t="shared" si="243"/>
        <v/>
      </c>
      <c r="AJ1139" s="113" t="str">
        <f t="shared" si="244"/>
        <v/>
      </c>
      <c r="AK1139" s="113" t="str">
        <f t="shared" si="251"/>
        <v/>
      </c>
      <c r="AL1139" s="113" t="str">
        <f t="shared" si="252"/>
        <v/>
      </c>
    </row>
    <row r="1140" spans="2:38" ht="15.75" thickBot="1" x14ac:dyDescent="0.3">
      <c r="B1140" s="72" t="str">
        <f t="shared" si="245"/>
        <v/>
      </c>
      <c r="C1140" s="72" t="str">
        <f t="shared" si="246"/>
        <v/>
      </c>
      <c r="D1140" s="72" t="str">
        <f>IFERROR(IF(J1139&lt;=0,"",IF(C1140="Yes","",B1140-COUNTIF($C$22:C1140,"Yes"))),"")</f>
        <v/>
      </c>
      <c r="E1140" s="73" t="str">
        <f t="shared" si="239"/>
        <v/>
      </c>
      <c r="F1140" s="76" t="str">
        <f t="shared" si="247"/>
        <v/>
      </c>
      <c r="G1140" s="76" t="str">
        <f t="shared" si="240"/>
        <v/>
      </c>
      <c r="H1140" s="76" t="str">
        <f t="shared" si="248"/>
        <v/>
      </c>
      <c r="I1140" s="76" t="str">
        <f t="shared" si="241"/>
        <v/>
      </c>
      <c r="J1140" s="76" t="str">
        <f t="shared" si="249"/>
        <v/>
      </c>
      <c r="AG1140" s="111" t="str">
        <f t="shared" si="250"/>
        <v/>
      </c>
      <c r="AH1140" s="112" t="str">
        <f t="shared" si="242"/>
        <v/>
      </c>
      <c r="AI1140" s="113" t="str">
        <f t="shared" si="243"/>
        <v/>
      </c>
      <c r="AJ1140" s="113" t="str">
        <f t="shared" si="244"/>
        <v/>
      </c>
      <c r="AK1140" s="113" t="str">
        <f t="shared" si="251"/>
        <v/>
      </c>
      <c r="AL1140" s="113" t="str">
        <f t="shared" si="252"/>
        <v/>
      </c>
    </row>
    <row r="1141" spans="2:38" ht="15.75" thickBot="1" x14ac:dyDescent="0.3">
      <c r="B1141" s="72" t="str">
        <f t="shared" si="245"/>
        <v/>
      </c>
      <c r="C1141" s="72" t="str">
        <f t="shared" si="246"/>
        <v/>
      </c>
      <c r="D1141" s="72" t="str">
        <f>IFERROR(IF(J1140&lt;=0,"",IF(C1141="Yes","",B1141-COUNTIF($C$22:C1141,"Yes"))),"")</f>
        <v/>
      </c>
      <c r="E1141" s="73" t="str">
        <f t="shared" si="239"/>
        <v/>
      </c>
      <c r="F1141" s="76" t="str">
        <f t="shared" si="247"/>
        <v/>
      </c>
      <c r="G1141" s="76" t="str">
        <f t="shared" si="240"/>
        <v/>
      </c>
      <c r="H1141" s="76" t="str">
        <f t="shared" si="248"/>
        <v/>
      </c>
      <c r="I1141" s="76" t="str">
        <f t="shared" si="241"/>
        <v/>
      </c>
      <c r="J1141" s="76" t="str">
        <f t="shared" si="249"/>
        <v/>
      </c>
      <c r="AG1141" s="111" t="str">
        <f t="shared" si="250"/>
        <v/>
      </c>
      <c r="AH1141" s="112" t="str">
        <f t="shared" si="242"/>
        <v/>
      </c>
      <c r="AI1141" s="113" t="str">
        <f t="shared" si="243"/>
        <v/>
      </c>
      <c r="AJ1141" s="113" t="str">
        <f t="shared" si="244"/>
        <v/>
      </c>
      <c r="AK1141" s="113" t="str">
        <f t="shared" si="251"/>
        <v/>
      </c>
      <c r="AL1141" s="113" t="str">
        <f t="shared" si="252"/>
        <v/>
      </c>
    </row>
    <row r="1142" spans="2:38" ht="15.75" thickBot="1" x14ac:dyDescent="0.3">
      <c r="B1142" s="72" t="str">
        <f t="shared" si="245"/>
        <v/>
      </c>
      <c r="C1142" s="72" t="str">
        <f t="shared" si="246"/>
        <v/>
      </c>
      <c r="D1142" s="72" t="str">
        <f>IFERROR(IF(J1141&lt;=0,"",IF(C1142="Yes","",B1142-COUNTIF($C$22:C1142,"Yes"))),"")</f>
        <v/>
      </c>
      <c r="E1142" s="73" t="str">
        <f t="shared" si="239"/>
        <v/>
      </c>
      <c r="F1142" s="76" t="str">
        <f t="shared" si="247"/>
        <v/>
      </c>
      <c r="G1142" s="76" t="str">
        <f t="shared" si="240"/>
        <v/>
      </c>
      <c r="H1142" s="76" t="str">
        <f t="shared" si="248"/>
        <v/>
      </c>
      <c r="I1142" s="76" t="str">
        <f t="shared" si="241"/>
        <v/>
      </c>
      <c r="J1142" s="76" t="str">
        <f t="shared" si="249"/>
        <v/>
      </c>
      <c r="AG1142" s="111" t="str">
        <f t="shared" si="250"/>
        <v/>
      </c>
      <c r="AH1142" s="112" t="str">
        <f t="shared" si="242"/>
        <v/>
      </c>
      <c r="AI1142" s="113" t="str">
        <f t="shared" si="243"/>
        <v/>
      </c>
      <c r="AJ1142" s="113" t="str">
        <f t="shared" si="244"/>
        <v/>
      </c>
      <c r="AK1142" s="113" t="str">
        <f t="shared" si="251"/>
        <v/>
      </c>
      <c r="AL1142" s="113" t="str">
        <f t="shared" si="252"/>
        <v/>
      </c>
    </row>
    <row r="1143" spans="2:38" ht="15.75" thickBot="1" x14ac:dyDescent="0.3">
      <c r="B1143" s="72" t="str">
        <f t="shared" si="245"/>
        <v/>
      </c>
      <c r="C1143" s="72" t="str">
        <f t="shared" si="246"/>
        <v/>
      </c>
      <c r="D1143" s="72" t="str">
        <f>IFERROR(IF(J1142&lt;=0,"",IF(C1143="Yes","",B1143-COUNTIF($C$22:C1143,"Yes"))),"")</f>
        <v/>
      </c>
      <c r="E1143" s="73" t="str">
        <f t="shared" si="239"/>
        <v/>
      </c>
      <c r="F1143" s="76" t="str">
        <f t="shared" si="247"/>
        <v/>
      </c>
      <c r="G1143" s="76" t="str">
        <f t="shared" si="240"/>
        <v/>
      </c>
      <c r="H1143" s="76" t="str">
        <f t="shared" si="248"/>
        <v/>
      </c>
      <c r="I1143" s="76" t="str">
        <f t="shared" si="241"/>
        <v/>
      </c>
      <c r="J1143" s="76" t="str">
        <f t="shared" si="249"/>
        <v/>
      </c>
      <c r="AG1143" s="111" t="str">
        <f t="shared" si="250"/>
        <v/>
      </c>
      <c r="AH1143" s="112" t="str">
        <f t="shared" si="242"/>
        <v/>
      </c>
      <c r="AI1143" s="113" t="str">
        <f t="shared" si="243"/>
        <v/>
      </c>
      <c r="AJ1143" s="113" t="str">
        <f t="shared" si="244"/>
        <v/>
      </c>
      <c r="AK1143" s="113" t="str">
        <f t="shared" si="251"/>
        <v/>
      </c>
      <c r="AL1143" s="113" t="str">
        <f t="shared" si="252"/>
        <v/>
      </c>
    </row>
    <row r="1144" spans="2:38" ht="15.75" thickBot="1" x14ac:dyDescent="0.3">
      <c r="B1144" s="72" t="str">
        <f t="shared" si="245"/>
        <v/>
      </c>
      <c r="C1144" s="72" t="str">
        <f t="shared" si="246"/>
        <v/>
      </c>
      <c r="D1144" s="72" t="str">
        <f>IFERROR(IF(J1143&lt;=0,"",IF(C1144="Yes","",B1144-COUNTIF($C$22:C1144,"Yes"))),"")</f>
        <v/>
      </c>
      <c r="E1144" s="73" t="str">
        <f t="shared" si="239"/>
        <v/>
      </c>
      <c r="F1144" s="76" t="str">
        <f t="shared" si="247"/>
        <v/>
      </c>
      <c r="G1144" s="76" t="str">
        <f t="shared" si="240"/>
        <v/>
      </c>
      <c r="H1144" s="76" t="str">
        <f t="shared" si="248"/>
        <v/>
      </c>
      <c r="I1144" s="76" t="str">
        <f t="shared" si="241"/>
        <v/>
      </c>
      <c r="J1144" s="76" t="str">
        <f t="shared" si="249"/>
        <v/>
      </c>
      <c r="AG1144" s="111" t="str">
        <f t="shared" si="250"/>
        <v/>
      </c>
      <c r="AH1144" s="112" t="str">
        <f t="shared" si="242"/>
        <v/>
      </c>
      <c r="AI1144" s="113" t="str">
        <f t="shared" si="243"/>
        <v/>
      </c>
      <c r="AJ1144" s="113" t="str">
        <f t="shared" si="244"/>
        <v/>
      </c>
      <c r="AK1144" s="113" t="str">
        <f t="shared" si="251"/>
        <v/>
      </c>
      <c r="AL1144" s="113" t="str">
        <f t="shared" si="252"/>
        <v/>
      </c>
    </row>
    <row r="1145" spans="2:38" ht="15.75" thickBot="1" x14ac:dyDescent="0.3">
      <c r="B1145" s="72" t="str">
        <f t="shared" si="245"/>
        <v/>
      </c>
      <c r="C1145" s="72" t="str">
        <f t="shared" si="246"/>
        <v/>
      </c>
      <c r="D1145" s="72" t="str">
        <f>IFERROR(IF(J1144&lt;=0,"",IF(C1145="Yes","",B1145-COUNTIF($C$22:C1145,"Yes"))),"")</f>
        <v/>
      </c>
      <c r="E1145" s="73" t="str">
        <f t="shared" si="239"/>
        <v/>
      </c>
      <c r="F1145" s="76" t="str">
        <f t="shared" si="247"/>
        <v/>
      </c>
      <c r="G1145" s="76" t="str">
        <f t="shared" si="240"/>
        <v/>
      </c>
      <c r="H1145" s="76" t="str">
        <f t="shared" si="248"/>
        <v/>
      </c>
      <c r="I1145" s="76" t="str">
        <f t="shared" si="241"/>
        <v/>
      </c>
      <c r="J1145" s="76" t="str">
        <f t="shared" si="249"/>
        <v/>
      </c>
      <c r="AG1145" s="111" t="str">
        <f t="shared" si="250"/>
        <v/>
      </c>
      <c r="AH1145" s="112" t="str">
        <f t="shared" si="242"/>
        <v/>
      </c>
      <c r="AI1145" s="113" t="str">
        <f t="shared" si="243"/>
        <v/>
      </c>
      <c r="AJ1145" s="113" t="str">
        <f t="shared" si="244"/>
        <v/>
      </c>
      <c r="AK1145" s="113" t="str">
        <f t="shared" si="251"/>
        <v/>
      </c>
      <c r="AL1145" s="113" t="str">
        <f t="shared" si="252"/>
        <v/>
      </c>
    </row>
    <row r="1146" spans="2:38" ht="15.75" thickBot="1" x14ac:dyDescent="0.3">
      <c r="B1146" s="72" t="str">
        <f t="shared" si="245"/>
        <v/>
      </c>
      <c r="C1146" s="72" t="str">
        <f t="shared" si="246"/>
        <v/>
      </c>
      <c r="D1146" s="72" t="str">
        <f>IFERROR(IF(J1145&lt;=0,"",IF(C1146="Yes","",B1146-COUNTIF($C$22:C1146,"Yes"))),"")</f>
        <v/>
      </c>
      <c r="E1146" s="73" t="str">
        <f t="shared" si="239"/>
        <v/>
      </c>
      <c r="F1146" s="76" t="str">
        <f t="shared" si="247"/>
        <v/>
      </c>
      <c r="G1146" s="76" t="str">
        <f t="shared" si="240"/>
        <v/>
      </c>
      <c r="H1146" s="76" t="str">
        <f t="shared" si="248"/>
        <v/>
      </c>
      <c r="I1146" s="76" t="str">
        <f t="shared" si="241"/>
        <v/>
      </c>
      <c r="J1146" s="76" t="str">
        <f t="shared" si="249"/>
        <v/>
      </c>
      <c r="AG1146" s="111" t="str">
        <f t="shared" si="250"/>
        <v/>
      </c>
      <c r="AH1146" s="112" t="str">
        <f t="shared" si="242"/>
        <v/>
      </c>
      <c r="AI1146" s="113" t="str">
        <f t="shared" si="243"/>
        <v/>
      </c>
      <c r="AJ1146" s="113" t="str">
        <f t="shared" si="244"/>
        <v/>
      </c>
      <c r="AK1146" s="113" t="str">
        <f t="shared" si="251"/>
        <v/>
      </c>
      <c r="AL1146" s="113" t="str">
        <f t="shared" si="252"/>
        <v/>
      </c>
    </row>
    <row r="1147" spans="2:38" ht="15.75" thickBot="1" x14ac:dyDescent="0.3">
      <c r="B1147" s="72" t="str">
        <f t="shared" si="245"/>
        <v/>
      </c>
      <c r="C1147" s="72" t="str">
        <f t="shared" si="246"/>
        <v/>
      </c>
      <c r="D1147" s="72" t="str">
        <f>IFERROR(IF(J1146&lt;=0,"",IF(C1147="Yes","",B1147-COUNTIF($C$22:C1147,"Yes"))),"")</f>
        <v/>
      </c>
      <c r="E1147" s="73" t="str">
        <f t="shared" si="239"/>
        <v/>
      </c>
      <c r="F1147" s="76" t="str">
        <f t="shared" si="247"/>
        <v/>
      </c>
      <c r="G1147" s="76" t="str">
        <f t="shared" si="240"/>
        <v/>
      </c>
      <c r="H1147" s="76" t="str">
        <f t="shared" si="248"/>
        <v/>
      </c>
      <c r="I1147" s="76" t="str">
        <f t="shared" si="241"/>
        <v/>
      </c>
      <c r="J1147" s="76" t="str">
        <f t="shared" si="249"/>
        <v/>
      </c>
      <c r="AG1147" s="111" t="str">
        <f t="shared" si="250"/>
        <v/>
      </c>
      <c r="AH1147" s="112" t="str">
        <f t="shared" si="242"/>
        <v/>
      </c>
      <c r="AI1147" s="113" t="str">
        <f t="shared" si="243"/>
        <v/>
      </c>
      <c r="AJ1147" s="113" t="str">
        <f t="shared" si="244"/>
        <v/>
      </c>
      <c r="AK1147" s="113" t="str">
        <f t="shared" si="251"/>
        <v/>
      </c>
      <c r="AL1147" s="113" t="str">
        <f t="shared" si="252"/>
        <v/>
      </c>
    </row>
    <row r="1148" spans="2:38" ht="15.75" thickBot="1" x14ac:dyDescent="0.3">
      <c r="B1148" s="72" t="str">
        <f t="shared" si="245"/>
        <v/>
      </c>
      <c r="C1148" s="72" t="str">
        <f t="shared" si="246"/>
        <v/>
      </c>
      <c r="D1148" s="72" t="str">
        <f>IFERROR(IF(J1147&lt;=0,"",IF(C1148="Yes","",B1148-COUNTIF($C$22:C1148,"Yes"))),"")</f>
        <v/>
      </c>
      <c r="E1148" s="73" t="str">
        <f t="shared" si="239"/>
        <v/>
      </c>
      <c r="F1148" s="76" t="str">
        <f t="shared" si="247"/>
        <v/>
      </c>
      <c r="G1148" s="76" t="str">
        <f t="shared" si="240"/>
        <v/>
      </c>
      <c r="H1148" s="76" t="str">
        <f t="shared" si="248"/>
        <v/>
      </c>
      <c r="I1148" s="76" t="str">
        <f t="shared" si="241"/>
        <v/>
      </c>
      <c r="J1148" s="76" t="str">
        <f t="shared" si="249"/>
        <v/>
      </c>
      <c r="AG1148" s="111" t="str">
        <f t="shared" si="250"/>
        <v/>
      </c>
      <c r="AH1148" s="112" t="str">
        <f t="shared" si="242"/>
        <v/>
      </c>
      <c r="AI1148" s="113" t="str">
        <f t="shared" si="243"/>
        <v/>
      </c>
      <c r="AJ1148" s="113" t="str">
        <f t="shared" si="244"/>
        <v/>
      </c>
      <c r="AK1148" s="113" t="str">
        <f t="shared" si="251"/>
        <v/>
      </c>
      <c r="AL1148" s="113" t="str">
        <f t="shared" si="252"/>
        <v/>
      </c>
    </row>
    <row r="1149" spans="2:38" ht="15.75" thickBot="1" x14ac:dyDescent="0.3">
      <c r="B1149" s="72" t="str">
        <f t="shared" si="245"/>
        <v/>
      </c>
      <c r="C1149" s="72" t="str">
        <f t="shared" si="246"/>
        <v/>
      </c>
      <c r="D1149" s="72" t="str">
        <f>IFERROR(IF(J1148&lt;=0,"",IF(C1149="Yes","",B1149-COUNTIF($C$22:C1149,"Yes"))),"")</f>
        <v/>
      </c>
      <c r="E1149" s="73" t="str">
        <f t="shared" si="239"/>
        <v/>
      </c>
      <c r="F1149" s="76" t="str">
        <f t="shared" si="247"/>
        <v/>
      </c>
      <c r="G1149" s="76" t="str">
        <f t="shared" si="240"/>
        <v/>
      </c>
      <c r="H1149" s="76" t="str">
        <f t="shared" si="248"/>
        <v/>
      </c>
      <c r="I1149" s="76" t="str">
        <f t="shared" si="241"/>
        <v/>
      </c>
      <c r="J1149" s="76" t="str">
        <f t="shared" si="249"/>
        <v/>
      </c>
      <c r="AG1149" s="111" t="str">
        <f t="shared" si="250"/>
        <v/>
      </c>
      <c r="AH1149" s="112" t="str">
        <f t="shared" si="242"/>
        <v/>
      </c>
      <c r="AI1149" s="113" t="str">
        <f t="shared" si="243"/>
        <v/>
      </c>
      <c r="AJ1149" s="113" t="str">
        <f t="shared" si="244"/>
        <v/>
      </c>
      <c r="AK1149" s="113" t="str">
        <f t="shared" si="251"/>
        <v/>
      </c>
      <c r="AL1149" s="113" t="str">
        <f t="shared" si="252"/>
        <v/>
      </c>
    </row>
    <row r="1150" spans="2:38" ht="15.75" thickBot="1" x14ac:dyDescent="0.3">
      <c r="B1150" s="72" t="str">
        <f t="shared" si="245"/>
        <v/>
      </c>
      <c r="C1150" s="72" t="str">
        <f t="shared" si="246"/>
        <v/>
      </c>
      <c r="D1150" s="72" t="str">
        <f>IFERROR(IF(J1149&lt;=0,"",IF(C1150="Yes","",B1150-COUNTIF($C$22:C1150,"Yes"))),"")</f>
        <v/>
      </c>
      <c r="E1150" s="73" t="str">
        <f t="shared" si="239"/>
        <v/>
      </c>
      <c r="F1150" s="76" t="str">
        <f t="shared" si="247"/>
        <v/>
      </c>
      <c r="G1150" s="76" t="str">
        <f t="shared" si="240"/>
        <v/>
      </c>
      <c r="H1150" s="76" t="str">
        <f t="shared" si="248"/>
        <v/>
      </c>
      <c r="I1150" s="76" t="str">
        <f t="shared" si="241"/>
        <v/>
      </c>
      <c r="J1150" s="76" t="str">
        <f t="shared" si="249"/>
        <v/>
      </c>
      <c r="AG1150" s="111" t="str">
        <f t="shared" si="250"/>
        <v/>
      </c>
      <c r="AH1150" s="112" t="str">
        <f t="shared" si="242"/>
        <v/>
      </c>
      <c r="AI1150" s="113" t="str">
        <f t="shared" si="243"/>
        <v/>
      </c>
      <c r="AJ1150" s="113" t="str">
        <f t="shared" si="244"/>
        <v/>
      </c>
      <c r="AK1150" s="113" t="str">
        <f t="shared" si="251"/>
        <v/>
      </c>
      <c r="AL1150" s="113" t="str">
        <f t="shared" si="252"/>
        <v/>
      </c>
    </row>
    <row r="1151" spans="2:38" ht="15.75" thickBot="1" x14ac:dyDescent="0.3">
      <c r="B1151" s="72" t="str">
        <f t="shared" si="245"/>
        <v/>
      </c>
      <c r="C1151" s="72" t="str">
        <f t="shared" si="246"/>
        <v/>
      </c>
      <c r="D1151" s="72" t="str">
        <f>IFERROR(IF(J1150&lt;=0,"",IF(C1151="Yes","",B1151-COUNTIF($C$22:C1151,"Yes"))),"")</f>
        <v/>
      </c>
      <c r="E1151" s="73" t="str">
        <f t="shared" si="239"/>
        <v/>
      </c>
      <c r="F1151" s="76" t="str">
        <f t="shared" si="247"/>
        <v/>
      </c>
      <c r="G1151" s="76" t="str">
        <f t="shared" si="240"/>
        <v/>
      </c>
      <c r="H1151" s="76" t="str">
        <f t="shared" si="248"/>
        <v/>
      </c>
      <c r="I1151" s="76" t="str">
        <f t="shared" si="241"/>
        <v/>
      </c>
      <c r="J1151" s="76" t="str">
        <f t="shared" si="249"/>
        <v/>
      </c>
      <c r="AG1151" s="111" t="str">
        <f t="shared" si="250"/>
        <v/>
      </c>
      <c r="AH1151" s="112" t="str">
        <f t="shared" si="242"/>
        <v/>
      </c>
      <c r="AI1151" s="113" t="str">
        <f t="shared" si="243"/>
        <v/>
      </c>
      <c r="AJ1151" s="113" t="str">
        <f t="shared" si="244"/>
        <v/>
      </c>
      <c r="AK1151" s="113" t="str">
        <f t="shared" si="251"/>
        <v/>
      </c>
      <c r="AL1151" s="113" t="str">
        <f t="shared" si="252"/>
        <v/>
      </c>
    </row>
    <row r="1152" spans="2:38" ht="15.75" thickBot="1" x14ac:dyDescent="0.3">
      <c r="B1152" s="72" t="str">
        <f t="shared" si="245"/>
        <v/>
      </c>
      <c r="C1152" s="72" t="str">
        <f t="shared" si="246"/>
        <v/>
      </c>
      <c r="D1152" s="72" t="str">
        <f>IFERROR(IF(J1151&lt;=0,"",IF(C1152="Yes","",B1152-COUNTIF($C$22:C1152,"Yes"))),"")</f>
        <v/>
      </c>
      <c r="E1152" s="73" t="str">
        <f t="shared" si="239"/>
        <v/>
      </c>
      <c r="F1152" s="76" t="str">
        <f t="shared" si="247"/>
        <v/>
      </c>
      <c r="G1152" s="76" t="str">
        <f t="shared" si="240"/>
        <v/>
      </c>
      <c r="H1152" s="76" t="str">
        <f t="shared" si="248"/>
        <v/>
      </c>
      <c r="I1152" s="76" t="str">
        <f t="shared" si="241"/>
        <v/>
      </c>
      <c r="J1152" s="76" t="str">
        <f t="shared" si="249"/>
        <v/>
      </c>
      <c r="AG1152" s="111" t="str">
        <f t="shared" si="250"/>
        <v/>
      </c>
      <c r="AH1152" s="112" t="str">
        <f t="shared" si="242"/>
        <v/>
      </c>
      <c r="AI1152" s="113" t="str">
        <f t="shared" si="243"/>
        <v/>
      </c>
      <c r="AJ1152" s="113" t="str">
        <f t="shared" si="244"/>
        <v/>
      </c>
      <c r="AK1152" s="113" t="str">
        <f t="shared" si="251"/>
        <v/>
      </c>
      <c r="AL1152" s="113" t="str">
        <f t="shared" si="252"/>
        <v/>
      </c>
    </row>
    <row r="1153" spans="2:38" ht="15.75" thickBot="1" x14ac:dyDescent="0.3">
      <c r="B1153" s="72" t="str">
        <f t="shared" si="245"/>
        <v/>
      </c>
      <c r="C1153" s="72" t="str">
        <f t="shared" si="246"/>
        <v/>
      </c>
      <c r="D1153" s="72" t="str">
        <f>IFERROR(IF(J1152&lt;=0,"",IF(C1153="Yes","",B1153-COUNTIF($C$22:C1153,"Yes"))),"")</f>
        <v/>
      </c>
      <c r="E1153" s="73" t="str">
        <f t="shared" si="239"/>
        <v/>
      </c>
      <c r="F1153" s="76" t="str">
        <f t="shared" si="247"/>
        <v/>
      </c>
      <c r="G1153" s="76" t="str">
        <f t="shared" si="240"/>
        <v/>
      </c>
      <c r="H1153" s="76" t="str">
        <f t="shared" si="248"/>
        <v/>
      </c>
      <c r="I1153" s="76" t="str">
        <f t="shared" si="241"/>
        <v/>
      </c>
      <c r="J1153" s="76" t="str">
        <f t="shared" si="249"/>
        <v/>
      </c>
      <c r="AG1153" s="111" t="str">
        <f t="shared" si="250"/>
        <v/>
      </c>
      <c r="AH1153" s="112" t="str">
        <f t="shared" si="242"/>
        <v/>
      </c>
      <c r="AI1153" s="113" t="str">
        <f t="shared" si="243"/>
        <v/>
      </c>
      <c r="AJ1153" s="113" t="str">
        <f t="shared" si="244"/>
        <v/>
      </c>
      <c r="AK1153" s="113" t="str">
        <f t="shared" si="251"/>
        <v/>
      </c>
      <c r="AL1153" s="113" t="str">
        <f t="shared" si="252"/>
        <v/>
      </c>
    </row>
    <row r="1154" spans="2:38" ht="15.75" thickBot="1" x14ac:dyDescent="0.3">
      <c r="B1154" s="72" t="str">
        <f t="shared" si="245"/>
        <v/>
      </c>
      <c r="C1154" s="72" t="str">
        <f t="shared" si="246"/>
        <v/>
      </c>
      <c r="D1154" s="72" t="str">
        <f>IFERROR(IF(J1153&lt;=0,"",IF(C1154="Yes","",B1154-COUNTIF($C$22:C1154,"Yes"))),"")</f>
        <v/>
      </c>
      <c r="E1154" s="73" t="str">
        <f t="shared" si="239"/>
        <v/>
      </c>
      <c r="F1154" s="76" t="str">
        <f t="shared" si="247"/>
        <v/>
      </c>
      <c r="G1154" s="76" t="str">
        <f t="shared" si="240"/>
        <v/>
      </c>
      <c r="H1154" s="76" t="str">
        <f t="shared" si="248"/>
        <v/>
      </c>
      <c r="I1154" s="76" t="str">
        <f t="shared" si="241"/>
        <v/>
      </c>
      <c r="J1154" s="76" t="str">
        <f t="shared" si="249"/>
        <v/>
      </c>
      <c r="AG1154" s="111" t="str">
        <f t="shared" si="250"/>
        <v/>
      </c>
      <c r="AH1154" s="112" t="str">
        <f t="shared" si="242"/>
        <v/>
      </c>
      <c r="AI1154" s="113" t="str">
        <f t="shared" si="243"/>
        <v/>
      </c>
      <c r="AJ1154" s="113" t="str">
        <f t="shared" si="244"/>
        <v/>
      </c>
      <c r="AK1154" s="113" t="str">
        <f t="shared" si="251"/>
        <v/>
      </c>
      <c r="AL1154" s="113" t="str">
        <f t="shared" si="252"/>
        <v/>
      </c>
    </row>
    <row r="1155" spans="2:38" ht="15.75" thickBot="1" x14ac:dyDescent="0.3">
      <c r="B1155" s="72" t="str">
        <f t="shared" si="245"/>
        <v/>
      </c>
      <c r="C1155" s="72" t="str">
        <f t="shared" si="246"/>
        <v/>
      </c>
      <c r="D1155" s="72" t="str">
        <f>IFERROR(IF(J1154&lt;=0,"",IF(C1155="Yes","",B1155-COUNTIF($C$22:C1155,"Yes"))),"")</f>
        <v/>
      </c>
      <c r="E1155" s="73" t="str">
        <f t="shared" si="239"/>
        <v/>
      </c>
      <c r="F1155" s="76" t="str">
        <f t="shared" si="247"/>
        <v/>
      </c>
      <c r="G1155" s="76" t="str">
        <f t="shared" si="240"/>
        <v/>
      </c>
      <c r="H1155" s="76" t="str">
        <f t="shared" si="248"/>
        <v/>
      </c>
      <c r="I1155" s="76" t="str">
        <f t="shared" si="241"/>
        <v/>
      </c>
      <c r="J1155" s="76" t="str">
        <f t="shared" si="249"/>
        <v/>
      </c>
      <c r="AG1155" s="111" t="str">
        <f t="shared" si="250"/>
        <v/>
      </c>
      <c r="AH1155" s="112" t="str">
        <f t="shared" si="242"/>
        <v/>
      </c>
      <c r="AI1155" s="113" t="str">
        <f t="shared" si="243"/>
        <v/>
      </c>
      <c r="AJ1155" s="113" t="str">
        <f t="shared" si="244"/>
        <v/>
      </c>
      <c r="AK1155" s="113" t="str">
        <f t="shared" si="251"/>
        <v/>
      </c>
      <c r="AL1155" s="113" t="str">
        <f t="shared" si="252"/>
        <v/>
      </c>
    </row>
    <row r="1156" spans="2:38" ht="15.75" thickBot="1" x14ac:dyDescent="0.3">
      <c r="B1156" s="72" t="str">
        <f t="shared" si="245"/>
        <v/>
      </c>
      <c r="C1156" s="72" t="str">
        <f t="shared" si="246"/>
        <v/>
      </c>
      <c r="D1156" s="72" t="str">
        <f>IFERROR(IF(J1155&lt;=0,"",IF(C1156="Yes","",B1156-COUNTIF($C$22:C1156,"Yes"))),"")</f>
        <v/>
      </c>
      <c r="E1156" s="73" t="str">
        <f t="shared" si="239"/>
        <v/>
      </c>
      <c r="F1156" s="76" t="str">
        <f t="shared" si="247"/>
        <v/>
      </c>
      <c r="G1156" s="76" t="str">
        <f t="shared" si="240"/>
        <v/>
      </c>
      <c r="H1156" s="76" t="str">
        <f t="shared" si="248"/>
        <v/>
      </c>
      <c r="I1156" s="76" t="str">
        <f t="shared" si="241"/>
        <v/>
      </c>
      <c r="J1156" s="76" t="str">
        <f t="shared" si="249"/>
        <v/>
      </c>
      <c r="AG1156" s="111" t="str">
        <f t="shared" si="250"/>
        <v/>
      </c>
      <c r="AH1156" s="112" t="str">
        <f t="shared" si="242"/>
        <v/>
      </c>
      <c r="AI1156" s="113" t="str">
        <f t="shared" si="243"/>
        <v/>
      </c>
      <c r="AJ1156" s="113" t="str">
        <f t="shared" si="244"/>
        <v/>
      </c>
      <c r="AK1156" s="113" t="str">
        <f t="shared" si="251"/>
        <v/>
      </c>
      <c r="AL1156" s="113" t="str">
        <f t="shared" si="252"/>
        <v/>
      </c>
    </row>
    <row r="1157" spans="2:38" ht="15.75" thickBot="1" x14ac:dyDescent="0.3">
      <c r="B1157" s="72" t="str">
        <f t="shared" si="245"/>
        <v/>
      </c>
      <c r="C1157" s="72" t="str">
        <f t="shared" si="246"/>
        <v/>
      </c>
      <c r="D1157" s="72" t="str">
        <f>IFERROR(IF(J1156&lt;=0,"",IF(C1157="Yes","",B1157-COUNTIF($C$22:C1157,"Yes"))),"")</f>
        <v/>
      </c>
      <c r="E1157" s="73" t="str">
        <f t="shared" si="239"/>
        <v/>
      </c>
      <c r="F1157" s="76" t="str">
        <f t="shared" si="247"/>
        <v/>
      </c>
      <c r="G1157" s="76" t="str">
        <f t="shared" si="240"/>
        <v/>
      </c>
      <c r="H1157" s="76" t="str">
        <f t="shared" si="248"/>
        <v/>
      </c>
      <c r="I1157" s="76" t="str">
        <f t="shared" si="241"/>
        <v/>
      </c>
      <c r="J1157" s="76" t="str">
        <f t="shared" si="249"/>
        <v/>
      </c>
      <c r="AG1157" s="111" t="str">
        <f t="shared" si="250"/>
        <v/>
      </c>
      <c r="AH1157" s="112" t="str">
        <f t="shared" si="242"/>
        <v/>
      </c>
      <c r="AI1157" s="113" t="str">
        <f t="shared" si="243"/>
        <v/>
      </c>
      <c r="AJ1157" s="113" t="str">
        <f t="shared" si="244"/>
        <v/>
      </c>
      <c r="AK1157" s="113" t="str">
        <f t="shared" si="251"/>
        <v/>
      </c>
      <c r="AL1157" s="113" t="str">
        <f t="shared" si="252"/>
        <v/>
      </c>
    </row>
    <row r="1158" spans="2:38" ht="15.75" thickBot="1" x14ac:dyDescent="0.3">
      <c r="B1158" s="72" t="str">
        <f t="shared" si="245"/>
        <v/>
      </c>
      <c r="C1158" s="72" t="str">
        <f t="shared" si="246"/>
        <v/>
      </c>
      <c r="D1158" s="72" t="str">
        <f>IFERROR(IF(J1157&lt;=0,"",IF(C1158="Yes","",B1158-COUNTIF($C$22:C1158,"Yes"))),"")</f>
        <v/>
      </c>
      <c r="E1158" s="73" t="str">
        <f t="shared" si="239"/>
        <v/>
      </c>
      <c r="F1158" s="76" t="str">
        <f t="shared" si="247"/>
        <v/>
      </c>
      <c r="G1158" s="76" t="str">
        <f t="shared" si="240"/>
        <v/>
      </c>
      <c r="H1158" s="76" t="str">
        <f t="shared" si="248"/>
        <v/>
      </c>
      <c r="I1158" s="76" t="str">
        <f t="shared" si="241"/>
        <v/>
      </c>
      <c r="J1158" s="76" t="str">
        <f t="shared" si="249"/>
        <v/>
      </c>
      <c r="AG1158" s="111" t="str">
        <f t="shared" si="250"/>
        <v/>
      </c>
      <c r="AH1158" s="112" t="str">
        <f t="shared" si="242"/>
        <v/>
      </c>
      <c r="AI1158" s="113" t="str">
        <f t="shared" si="243"/>
        <v/>
      </c>
      <c r="AJ1158" s="113" t="str">
        <f t="shared" si="244"/>
        <v/>
      </c>
      <c r="AK1158" s="113" t="str">
        <f t="shared" si="251"/>
        <v/>
      </c>
      <c r="AL1158" s="113" t="str">
        <f t="shared" si="252"/>
        <v/>
      </c>
    </row>
    <row r="1159" spans="2:38" ht="15.75" thickBot="1" x14ac:dyDescent="0.3">
      <c r="B1159" s="72" t="str">
        <f t="shared" si="245"/>
        <v/>
      </c>
      <c r="C1159" s="72" t="str">
        <f t="shared" si="246"/>
        <v/>
      </c>
      <c r="D1159" s="72" t="str">
        <f>IFERROR(IF(J1158&lt;=0,"",IF(C1159="Yes","",B1159-COUNTIF($C$22:C1159,"Yes"))),"")</f>
        <v/>
      </c>
      <c r="E1159" s="73" t="str">
        <f t="shared" si="239"/>
        <v/>
      </c>
      <c r="F1159" s="76" t="str">
        <f t="shared" si="247"/>
        <v/>
      </c>
      <c r="G1159" s="76" t="str">
        <f t="shared" si="240"/>
        <v/>
      </c>
      <c r="H1159" s="76" t="str">
        <f t="shared" si="248"/>
        <v/>
      </c>
      <c r="I1159" s="76" t="str">
        <f t="shared" si="241"/>
        <v/>
      </c>
      <c r="J1159" s="76" t="str">
        <f t="shared" si="249"/>
        <v/>
      </c>
      <c r="AG1159" s="111" t="str">
        <f t="shared" si="250"/>
        <v/>
      </c>
      <c r="AH1159" s="112" t="str">
        <f t="shared" si="242"/>
        <v/>
      </c>
      <c r="AI1159" s="113" t="str">
        <f t="shared" si="243"/>
        <v/>
      </c>
      <c r="AJ1159" s="113" t="str">
        <f t="shared" si="244"/>
        <v/>
      </c>
      <c r="AK1159" s="113" t="str">
        <f t="shared" si="251"/>
        <v/>
      </c>
      <c r="AL1159" s="113" t="str">
        <f t="shared" si="252"/>
        <v/>
      </c>
    </row>
    <row r="1160" spans="2:38" ht="15.75" thickBot="1" x14ac:dyDescent="0.3">
      <c r="B1160" s="72" t="str">
        <f t="shared" si="245"/>
        <v/>
      </c>
      <c r="C1160" s="72" t="str">
        <f t="shared" si="246"/>
        <v/>
      </c>
      <c r="D1160" s="72" t="str">
        <f>IFERROR(IF(J1159&lt;=0,"",IF(C1160="Yes","",B1160-COUNTIF($C$22:C1160,"Yes"))),"")</f>
        <v/>
      </c>
      <c r="E1160" s="73" t="str">
        <f t="shared" si="239"/>
        <v/>
      </c>
      <c r="F1160" s="76" t="str">
        <f t="shared" si="247"/>
        <v/>
      </c>
      <c r="G1160" s="76" t="str">
        <f t="shared" si="240"/>
        <v/>
      </c>
      <c r="H1160" s="76" t="str">
        <f t="shared" si="248"/>
        <v/>
      </c>
      <c r="I1160" s="76" t="str">
        <f t="shared" si="241"/>
        <v/>
      </c>
      <c r="J1160" s="76" t="str">
        <f t="shared" si="249"/>
        <v/>
      </c>
      <c r="AG1160" s="111" t="str">
        <f t="shared" si="250"/>
        <v/>
      </c>
      <c r="AH1160" s="112" t="str">
        <f t="shared" si="242"/>
        <v/>
      </c>
      <c r="AI1160" s="113" t="str">
        <f t="shared" si="243"/>
        <v/>
      </c>
      <c r="AJ1160" s="113" t="str">
        <f t="shared" si="244"/>
        <v/>
      </c>
      <c r="AK1160" s="113" t="str">
        <f t="shared" si="251"/>
        <v/>
      </c>
      <c r="AL1160" s="113" t="str">
        <f t="shared" si="252"/>
        <v/>
      </c>
    </row>
    <row r="1161" spans="2:38" ht="15.75" thickBot="1" x14ac:dyDescent="0.3">
      <c r="B1161" s="72" t="str">
        <f t="shared" si="245"/>
        <v/>
      </c>
      <c r="C1161" s="72" t="str">
        <f t="shared" si="246"/>
        <v/>
      </c>
      <c r="D1161" s="72" t="str">
        <f>IFERROR(IF(J1160&lt;=0,"",IF(C1161="Yes","",B1161-COUNTIF($C$22:C1161,"Yes"))),"")</f>
        <v/>
      </c>
      <c r="E1161" s="73" t="str">
        <f t="shared" si="239"/>
        <v/>
      </c>
      <c r="F1161" s="76" t="str">
        <f t="shared" si="247"/>
        <v/>
      </c>
      <c r="G1161" s="76" t="str">
        <f t="shared" si="240"/>
        <v/>
      </c>
      <c r="H1161" s="76" t="str">
        <f t="shared" si="248"/>
        <v/>
      </c>
      <c r="I1161" s="76" t="str">
        <f t="shared" si="241"/>
        <v/>
      </c>
      <c r="J1161" s="76" t="str">
        <f t="shared" si="249"/>
        <v/>
      </c>
      <c r="AG1161" s="111" t="str">
        <f t="shared" si="250"/>
        <v/>
      </c>
      <c r="AH1161" s="112" t="str">
        <f t="shared" si="242"/>
        <v/>
      </c>
      <c r="AI1161" s="113" t="str">
        <f t="shared" si="243"/>
        <v/>
      </c>
      <c r="AJ1161" s="113" t="str">
        <f t="shared" si="244"/>
        <v/>
      </c>
      <c r="AK1161" s="113" t="str">
        <f t="shared" si="251"/>
        <v/>
      </c>
      <c r="AL1161" s="113" t="str">
        <f t="shared" si="252"/>
        <v/>
      </c>
    </row>
    <row r="1162" spans="2:38" ht="15.75" thickBot="1" x14ac:dyDescent="0.3">
      <c r="B1162" s="72" t="str">
        <f t="shared" si="245"/>
        <v/>
      </c>
      <c r="C1162" s="72" t="str">
        <f t="shared" si="246"/>
        <v/>
      </c>
      <c r="D1162" s="72" t="str">
        <f>IFERROR(IF(J1161&lt;=0,"",IF(C1162="Yes","",B1162-COUNTIF($C$22:C1162,"Yes"))),"")</f>
        <v/>
      </c>
      <c r="E1162" s="73" t="str">
        <f t="shared" si="239"/>
        <v/>
      </c>
      <c r="F1162" s="76" t="str">
        <f t="shared" si="247"/>
        <v/>
      </c>
      <c r="G1162" s="76" t="str">
        <f t="shared" si="240"/>
        <v/>
      </c>
      <c r="H1162" s="76" t="str">
        <f t="shared" si="248"/>
        <v/>
      </c>
      <c r="I1162" s="76" t="str">
        <f t="shared" si="241"/>
        <v/>
      </c>
      <c r="J1162" s="76" t="str">
        <f t="shared" si="249"/>
        <v/>
      </c>
      <c r="AG1162" s="111" t="str">
        <f t="shared" si="250"/>
        <v/>
      </c>
      <c r="AH1162" s="112" t="str">
        <f t="shared" si="242"/>
        <v/>
      </c>
      <c r="AI1162" s="113" t="str">
        <f t="shared" si="243"/>
        <v/>
      </c>
      <c r="AJ1162" s="113" t="str">
        <f t="shared" si="244"/>
        <v/>
      </c>
      <c r="AK1162" s="113" t="str">
        <f t="shared" si="251"/>
        <v/>
      </c>
      <c r="AL1162" s="113" t="str">
        <f t="shared" si="252"/>
        <v/>
      </c>
    </row>
    <row r="1163" spans="2:38" ht="15.75" thickBot="1" x14ac:dyDescent="0.3">
      <c r="B1163" s="72" t="str">
        <f t="shared" si="245"/>
        <v/>
      </c>
      <c r="C1163" s="72" t="str">
        <f t="shared" si="246"/>
        <v/>
      </c>
      <c r="D1163" s="72" t="str">
        <f>IFERROR(IF(J1162&lt;=0,"",IF(C1163="Yes","",B1163-COUNTIF($C$22:C1163,"Yes"))),"")</f>
        <v/>
      </c>
      <c r="E1163" s="73" t="str">
        <f t="shared" si="239"/>
        <v/>
      </c>
      <c r="F1163" s="76" t="str">
        <f t="shared" si="247"/>
        <v/>
      </c>
      <c r="G1163" s="76" t="str">
        <f t="shared" si="240"/>
        <v/>
      </c>
      <c r="H1163" s="76" t="str">
        <f t="shared" si="248"/>
        <v/>
      </c>
      <c r="I1163" s="76" t="str">
        <f t="shared" si="241"/>
        <v/>
      </c>
      <c r="J1163" s="76" t="str">
        <f t="shared" si="249"/>
        <v/>
      </c>
      <c r="AG1163" s="111" t="str">
        <f t="shared" si="250"/>
        <v/>
      </c>
      <c r="AH1163" s="112" t="str">
        <f t="shared" si="242"/>
        <v/>
      </c>
      <c r="AI1163" s="113" t="str">
        <f t="shared" si="243"/>
        <v/>
      </c>
      <c r="AJ1163" s="113" t="str">
        <f t="shared" si="244"/>
        <v/>
      </c>
      <c r="AK1163" s="113" t="str">
        <f t="shared" si="251"/>
        <v/>
      </c>
      <c r="AL1163" s="113" t="str">
        <f t="shared" si="252"/>
        <v/>
      </c>
    </row>
    <row r="1164" spans="2:38" ht="15.75" thickBot="1" x14ac:dyDescent="0.3">
      <c r="B1164" s="72" t="str">
        <f t="shared" si="245"/>
        <v/>
      </c>
      <c r="C1164" s="72" t="str">
        <f t="shared" si="246"/>
        <v/>
      </c>
      <c r="D1164" s="72" t="str">
        <f>IFERROR(IF(J1163&lt;=0,"",IF(C1164="Yes","",B1164-COUNTIF($C$22:C1164,"Yes"))),"")</f>
        <v/>
      </c>
      <c r="E1164" s="73" t="str">
        <f t="shared" si="239"/>
        <v/>
      </c>
      <c r="F1164" s="76" t="str">
        <f t="shared" si="247"/>
        <v/>
      </c>
      <c r="G1164" s="76" t="str">
        <f t="shared" si="240"/>
        <v/>
      </c>
      <c r="H1164" s="76" t="str">
        <f t="shared" si="248"/>
        <v/>
      </c>
      <c r="I1164" s="76" t="str">
        <f t="shared" si="241"/>
        <v/>
      </c>
      <c r="J1164" s="76" t="str">
        <f t="shared" si="249"/>
        <v/>
      </c>
      <c r="AG1164" s="111" t="str">
        <f t="shared" si="250"/>
        <v/>
      </c>
      <c r="AH1164" s="112" t="str">
        <f t="shared" si="242"/>
        <v/>
      </c>
      <c r="AI1164" s="113" t="str">
        <f t="shared" si="243"/>
        <v/>
      </c>
      <c r="AJ1164" s="113" t="str">
        <f t="shared" si="244"/>
        <v/>
      </c>
      <c r="AK1164" s="113" t="str">
        <f t="shared" si="251"/>
        <v/>
      </c>
      <c r="AL1164" s="113" t="str">
        <f t="shared" si="252"/>
        <v/>
      </c>
    </row>
    <row r="1165" spans="2:38" ht="15.75" thickBot="1" x14ac:dyDescent="0.3">
      <c r="B1165" s="72" t="str">
        <f t="shared" si="245"/>
        <v/>
      </c>
      <c r="C1165" s="72" t="str">
        <f t="shared" si="246"/>
        <v/>
      </c>
      <c r="D1165" s="72" t="str">
        <f>IFERROR(IF(J1164&lt;=0,"",IF(C1165="Yes","",B1165-COUNTIF($C$22:C1165,"Yes"))),"")</f>
        <v/>
      </c>
      <c r="E1165" s="73" t="str">
        <f t="shared" si="239"/>
        <v/>
      </c>
      <c r="F1165" s="76" t="str">
        <f t="shared" si="247"/>
        <v/>
      </c>
      <c r="G1165" s="76" t="str">
        <f t="shared" si="240"/>
        <v/>
      </c>
      <c r="H1165" s="76" t="str">
        <f t="shared" si="248"/>
        <v/>
      </c>
      <c r="I1165" s="76" t="str">
        <f t="shared" si="241"/>
        <v/>
      </c>
      <c r="J1165" s="76" t="str">
        <f t="shared" si="249"/>
        <v/>
      </c>
      <c r="AG1165" s="111" t="str">
        <f t="shared" si="250"/>
        <v/>
      </c>
      <c r="AH1165" s="112" t="str">
        <f t="shared" si="242"/>
        <v/>
      </c>
      <c r="AI1165" s="113" t="str">
        <f t="shared" si="243"/>
        <v/>
      </c>
      <c r="AJ1165" s="113" t="str">
        <f t="shared" si="244"/>
        <v/>
      </c>
      <c r="AK1165" s="113" t="str">
        <f t="shared" si="251"/>
        <v/>
      </c>
      <c r="AL1165" s="113" t="str">
        <f t="shared" si="252"/>
        <v/>
      </c>
    </row>
    <row r="1166" spans="2:38" ht="15.75" thickBot="1" x14ac:dyDescent="0.3">
      <c r="B1166" s="72" t="str">
        <f t="shared" si="245"/>
        <v/>
      </c>
      <c r="C1166" s="72" t="str">
        <f t="shared" si="246"/>
        <v/>
      </c>
      <c r="D1166" s="72" t="str">
        <f>IFERROR(IF(J1165&lt;=0,"",IF(C1166="Yes","",B1166-COUNTIF($C$22:C1166,"Yes"))),"")</f>
        <v/>
      </c>
      <c r="E1166" s="73" t="str">
        <f t="shared" si="239"/>
        <v/>
      </c>
      <c r="F1166" s="76" t="str">
        <f t="shared" si="247"/>
        <v/>
      </c>
      <c r="G1166" s="76" t="str">
        <f t="shared" si="240"/>
        <v/>
      </c>
      <c r="H1166" s="76" t="str">
        <f t="shared" si="248"/>
        <v/>
      </c>
      <c r="I1166" s="76" t="str">
        <f t="shared" si="241"/>
        <v/>
      </c>
      <c r="J1166" s="76" t="str">
        <f t="shared" si="249"/>
        <v/>
      </c>
      <c r="AG1166" s="111" t="str">
        <f t="shared" si="250"/>
        <v/>
      </c>
      <c r="AH1166" s="112" t="str">
        <f t="shared" si="242"/>
        <v/>
      </c>
      <c r="AI1166" s="113" t="str">
        <f t="shared" si="243"/>
        <v/>
      </c>
      <c r="AJ1166" s="113" t="str">
        <f t="shared" si="244"/>
        <v/>
      </c>
      <c r="AK1166" s="113" t="str">
        <f t="shared" si="251"/>
        <v/>
      </c>
      <c r="AL1166" s="113" t="str">
        <f t="shared" si="252"/>
        <v/>
      </c>
    </row>
    <row r="1167" spans="2:38" ht="15.75" thickBot="1" x14ac:dyDescent="0.3">
      <c r="B1167" s="72" t="str">
        <f t="shared" si="245"/>
        <v/>
      </c>
      <c r="C1167" s="72" t="str">
        <f t="shared" si="246"/>
        <v/>
      </c>
      <c r="D1167" s="72" t="str">
        <f>IFERROR(IF(J1166&lt;=0,"",IF(C1167="Yes","",B1167-COUNTIF($C$22:C1167,"Yes"))),"")</f>
        <v/>
      </c>
      <c r="E1167" s="73" t="str">
        <f t="shared" si="239"/>
        <v/>
      </c>
      <c r="F1167" s="76" t="str">
        <f t="shared" si="247"/>
        <v/>
      </c>
      <c r="G1167" s="76" t="str">
        <f t="shared" si="240"/>
        <v/>
      </c>
      <c r="H1167" s="76" t="str">
        <f t="shared" si="248"/>
        <v/>
      </c>
      <c r="I1167" s="76" t="str">
        <f t="shared" si="241"/>
        <v/>
      </c>
      <c r="J1167" s="76" t="str">
        <f t="shared" si="249"/>
        <v/>
      </c>
      <c r="AG1167" s="111" t="str">
        <f t="shared" si="250"/>
        <v/>
      </c>
      <c r="AH1167" s="112" t="str">
        <f t="shared" si="242"/>
        <v/>
      </c>
      <c r="AI1167" s="113" t="str">
        <f t="shared" si="243"/>
        <v/>
      </c>
      <c r="AJ1167" s="113" t="str">
        <f t="shared" si="244"/>
        <v/>
      </c>
      <c r="AK1167" s="113" t="str">
        <f t="shared" si="251"/>
        <v/>
      </c>
      <c r="AL1167" s="113" t="str">
        <f t="shared" si="252"/>
        <v/>
      </c>
    </row>
    <row r="1168" spans="2:38" ht="15.75" thickBot="1" x14ac:dyDescent="0.3">
      <c r="B1168" s="72" t="str">
        <f t="shared" si="245"/>
        <v/>
      </c>
      <c r="C1168" s="72" t="str">
        <f t="shared" si="246"/>
        <v/>
      </c>
      <c r="D1168" s="72" t="str">
        <f>IFERROR(IF(J1167&lt;=0,"",IF(C1168="Yes","",B1168-COUNTIF($C$22:C1168,"Yes"))),"")</f>
        <v/>
      </c>
      <c r="E1168" s="73" t="str">
        <f t="shared" si="239"/>
        <v/>
      </c>
      <c r="F1168" s="76" t="str">
        <f t="shared" si="247"/>
        <v/>
      </c>
      <c r="G1168" s="76" t="str">
        <f t="shared" si="240"/>
        <v/>
      </c>
      <c r="H1168" s="76" t="str">
        <f t="shared" si="248"/>
        <v/>
      </c>
      <c r="I1168" s="76" t="str">
        <f t="shared" si="241"/>
        <v/>
      </c>
      <c r="J1168" s="76" t="str">
        <f t="shared" si="249"/>
        <v/>
      </c>
      <c r="AG1168" s="111" t="str">
        <f t="shared" si="250"/>
        <v/>
      </c>
      <c r="AH1168" s="112" t="str">
        <f t="shared" si="242"/>
        <v/>
      </c>
      <c r="AI1168" s="113" t="str">
        <f t="shared" si="243"/>
        <v/>
      </c>
      <c r="AJ1168" s="113" t="str">
        <f t="shared" si="244"/>
        <v/>
      </c>
      <c r="AK1168" s="113" t="str">
        <f t="shared" si="251"/>
        <v/>
      </c>
      <c r="AL1168" s="113" t="str">
        <f t="shared" si="252"/>
        <v/>
      </c>
    </row>
    <row r="1169" spans="2:38" ht="15.75" thickBot="1" x14ac:dyDescent="0.3">
      <c r="B1169" s="72" t="str">
        <f t="shared" si="245"/>
        <v/>
      </c>
      <c r="C1169" s="72" t="str">
        <f t="shared" si="246"/>
        <v/>
      </c>
      <c r="D1169" s="72" t="str">
        <f>IFERROR(IF(J1168&lt;=0,"",IF(C1169="Yes","",B1169-COUNTIF($C$22:C1169,"Yes"))),"")</f>
        <v/>
      </c>
      <c r="E1169" s="73" t="str">
        <f t="shared" si="239"/>
        <v/>
      </c>
      <c r="F1169" s="76" t="str">
        <f t="shared" si="247"/>
        <v/>
      </c>
      <c r="G1169" s="76" t="str">
        <f t="shared" si="240"/>
        <v/>
      </c>
      <c r="H1169" s="76" t="str">
        <f t="shared" si="248"/>
        <v/>
      </c>
      <c r="I1169" s="76" t="str">
        <f t="shared" si="241"/>
        <v/>
      </c>
      <c r="J1169" s="76" t="str">
        <f t="shared" si="249"/>
        <v/>
      </c>
      <c r="AG1169" s="111" t="str">
        <f t="shared" si="250"/>
        <v/>
      </c>
      <c r="AH1169" s="112" t="str">
        <f t="shared" si="242"/>
        <v/>
      </c>
      <c r="AI1169" s="113" t="str">
        <f t="shared" si="243"/>
        <v/>
      </c>
      <c r="AJ1169" s="113" t="str">
        <f t="shared" si="244"/>
        <v/>
      </c>
      <c r="AK1169" s="113" t="str">
        <f t="shared" si="251"/>
        <v/>
      </c>
      <c r="AL1169" s="113" t="str">
        <f t="shared" si="252"/>
        <v/>
      </c>
    </row>
    <row r="1170" spans="2:38" ht="15.75" thickBot="1" x14ac:dyDescent="0.3">
      <c r="B1170" s="72" t="str">
        <f t="shared" si="245"/>
        <v/>
      </c>
      <c r="C1170" s="72" t="str">
        <f t="shared" si="246"/>
        <v/>
      </c>
      <c r="D1170" s="72" t="str">
        <f>IFERROR(IF(J1169&lt;=0,"",IF(C1170="Yes","",B1170-COUNTIF($C$22:C1170,"Yes"))),"")</f>
        <v/>
      </c>
      <c r="E1170" s="73" t="str">
        <f t="shared" si="239"/>
        <v/>
      </c>
      <c r="F1170" s="76" t="str">
        <f t="shared" si="247"/>
        <v/>
      </c>
      <c r="G1170" s="76" t="str">
        <f t="shared" si="240"/>
        <v/>
      </c>
      <c r="H1170" s="76" t="str">
        <f t="shared" si="248"/>
        <v/>
      </c>
      <c r="I1170" s="76" t="str">
        <f t="shared" si="241"/>
        <v/>
      </c>
      <c r="J1170" s="76" t="str">
        <f t="shared" si="249"/>
        <v/>
      </c>
      <c r="AG1170" s="111" t="str">
        <f t="shared" si="250"/>
        <v/>
      </c>
      <c r="AH1170" s="112" t="str">
        <f t="shared" si="242"/>
        <v/>
      </c>
      <c r="AI1170" s="113" t="str">
        <f t="shared" si="243"/>
        <v/>
      </c>
      <c r="AJ1170" s="113" t="str">
        <f t="shared" si="244"/>
        <v/>
      </c>
      <c r="AK1170" s="113" t="str">
        <f t="shared" si="251"/>
        <v/>
      </c>
      <c r="AL1170" s="113" t="str">
        <f t="shared" si="252"/>
        <v/>
      </c>
    </row>
    <row r="1171" spans="2:38" ht="15.75" thickBot="1" x14ac:dyDescent="0.3">
      <c r="B1171" s="72" t="str">
        <f t="shared" si="245"/>
        <v/>
      </c>
      <c r="C1171" s="72" t="str">
        <f t="shared" si="246"/>
        <v/>
      </c>
      <c r="D1171" s="72" t="str">
        <f>IFERROR(IF(J1170&lt;=0,"",IF(C1171="Yes","",B1171-COUNTIF($C$22:C1171,"Yes"))),"")</f>
        <v/>
      </c>
      <c r="E1171" s="73" t="str">
        <f t="shared" si="239"/>
        <v/>
      </c>
      <c r="F1171" s="76" t="str">
        <f t="shared" si="247"/>
        <v/>
      </c>
      <c r="G1171" s="76" t="str">
        <f t="shared" si="240"/>
        <v/>
      </c>
      <c r="H1171" s="76" t="str">
        <f t="shared" si="248"/>
        <v/>
      </c>
      <c r="I1171" s="76" t="str">
        <f t="shared" si="241"/>
        <v/>
      </c>
      <c r="J1171" s="76" t="str">
        <f t="shared" si="249"/>
        <v/>
      </c>
      <c r="AG1171" s="111" t="str">
        <f t="shared" si="250"/>
        <v/>
      </c>
      <c r="AH1171" s="112" t="str">
        <f t="shared" si="242"/>
        <v/>
      </c>
      <c r="AI1171" s="113" t="str">
        <f t="shared" si="243"/>
        <v/>
      </c>
      <c r="AJ1171" s="113" t="str">
        <f t="shared" si="244"/>
        <v/>
      </c>
      <c r="AK1171" s="113" t="str">
        <f t="shared" si="251"/>
        <v/>
      </c>
      <c r="AL1171" s="113" t="str">
        <f t="shared" si="252"/>
        <v/>
      </c>
    </row>
    <row r="1172" spans="2:38" ht="15.75" thickBot="1" x14ac:dyDescent="0.3">
      <c r="B1172" s="72" t="str">
        <f t="shared" si="245"/>
        <v/>
      </c>
      <c r="C1172" s="72" t="str">
        <f t="shared" si="246"/>
        <v/>
      </c>
      <c r="D1172" s="72" t="str">
        <f>IFERROR(IF(J1171&lt;=0,"",IF(C1172="Yes","",B1172-COUNTIF($C$22:C1172,"Yes"))),"")</f>
        <v/>
      </c>
      <c r="E1172" s="73" t="str">
        <f t="shared" si="239"/>
        <v/>
      </c>
      <c r="F1172" s="76" t="str">
        <f t="shared" si="247"/>
        <v/>
      </c>
      <c r="G1172" s="76" t="str">
        <f t="shared" si="240"/>
        <v/>
      </c>
      <c r="H1172" s="76" t="str">
        <f t="shared" si="248"/>
        <v/>
      </c>
      <c r="I1172" s="76" t="str">
        <f t="shared" si="241"/>
        <v/>
      </c>
      <c r="J1172" s="76" t="str">
        <f t="shared" si="249"/>
        <v/>
      </c>
      <c r="AG1172" s="111" t="str">
        <f t="shared" si="250"/>
        <v/>
      </c>
      <c r="AH1172" s="112" t="str">
        <f t="shared" si="242"/>
        <v/>
      </c>
      <c r="AI1172" s="113" t="str">
        <f t="shared" si="243"/>
        <v/>
      </c>
      <c r="AJ1172" s="113" t="str">
        <f t="shared" si="244"/>
        <v/>
      </c>
      <c r="AK1172" s="113" t="str">
        <f t="shared" si="251"/>
        <v/>
      </c>
      <c r="AL1172" s="113" t="str">
        <f t="shared" si="252"/>
        <v/>
      </c>
    </row>
    <row r="1173" spans="2:38" ht="15.75" thickBot="1" x14ac:dyDescent="0.3">
      <c r="B1173" s="72" t="str">
        <f t="shared" si="245"/>
        <v/>
      </c>
      <c r="C1173" s="72" t="str">
        <f t="shared" si="246"/>
        <v/>
      </c>
      <c r="D1173" s="72" t="str">
        <f>IFERROR(IF(J1172&lt;=0,"",IF(C1173="Yes","",B1173-COUNTIF($C$22:C1173,"Yes"))),"")</f>
        <v/>
      </c>
      <c r="E1173" s="73" t="str">
        <f t="shared" si="239"/>
        <v/>
      </c>
      <c r="F1173" s="76" t="str">
        <f t="shared" si="247"/>
        <v/>
      </c>
      <c r="G1173" s="76" t="str">
        <f t="shared" si="240"/>
        <v/>
      </c>
      <c r="H1173" s="76" t="str">
        <f t="shared" si="248"/>
        <v/>
      </c>
      <c r="I1173" s="76" t="str">
        <f t="shared" si="241"/>
        <v/>
      </c>
      <c r="J1173" s="76" t="str">
        <f t="shared" si="249"/>
        <v/>
      </c>
      <c r="AG1173" s="111" t="str">
        <f t="shared" si="250"/>
        <v/>
      </c>
      <c r="AH1173" s="112" t="str">
        <f t="shared" si="242"/>
        <v/>
      </c>
      <c r="AI1173" s="113" t="str">
        <f t="shared" si="243"/>
        <v/>
      </c>
      <c r="AJ1173" s="113" t="str">
        <f t="shared" si="244"/>
        <v/>
      </c>
      <c r="AK1173" s="113" t="str">
        <f t="shared" si="251"/>
        <v/>
      </c>
      <c r="AL1173" s="113" t="str">
        <f t="shared" si="252"/>
        <v/>
      </c>
    </row>
    <row r="1174" spans="2:38" ht="15.75" thickBot="1" x14ac:dyDescent="0.3">
      <c r="B1174" s="72" t="str">
        <f t="shared" si="245"/>
        <v/>
      </c>
      <c r="C1174" s="72" t="str">
        <f t="shared" si="246"/>
        <v/>
      </c>
      <c r="D1174" s="72" t="str">
        <f>IFERROR(IF(J1173&lt;=0,"",IF(C1174="Yes","",B1174-COUNTIF($C$22:C1174,"Yes"))),"")</f>
        <v/>
      </c>
      <c r="E1174" s="73" t="str">
        <f t="shared" ref="E1174:E1237" si="253">IF($E$9="End of the Period",IF(B1174="","",IF(payment_frequency="Bi-weekly",first_payment_date+B1174*VLOOKUP(payment_frequency,periodic_table,2,0),IF(payment_frequency="Weekly",first_payment_date+B1174*VLOOKUP(payment_frequency,periodic_table,2,0),IF(payment_frequency="Semi-monthly",first_payment_date+B1174*VLOOKUP(payment_frequency,periodic_table,2,0),EDATE(first_payment_date,B1174*VLOOKUP(payment_frequency,periodic_table,2,0)))))),IF(B1174="","",IF(payment_frequency="Bi-weekly",first_payment_date+(B1174-1)*VLOOKUP(payment_frequency,periodic_table,2,0),IF(payment_frequency="Weekly",first_payment_date+(B1174-1)*VLOOKUP(payment_frequency,periodic_table,2,0),IF(payment_frequency="Semi-monthly",first_payment_date+(B1174-1)*VLOOKUP(payment_frequency,periodic_table,2,0),EDATE(first_payment_date,(B1174-1)*VLOOKUP(payment_frequency,periodic_table,2,0)))))))</f>
        <v/>
      </c>
      <c r="F1174" s="76" t="str">
        <f t="shared" si="247"/>
        <v/>
      </c>
      <c r="G1174" s="76" t="str">
        <f t="shared" ref="G1174:G1237" si="254">IF(AND(Payment_Type=1,B1174=1),0,IF(B1174="","",IF(C1174="Yes",0,J1173*Compound_Rate)))</f>
        <v/>
      </c>
      <c r="H1174" s="76" t="str">
        <f t="shared" si="248"/>
        <v/>
      </c>
      <c r="I1174" s="76" t="str">
        <f t="shared" ref="I1174:I1237" si="255">IF(B1174="","",IF(C1174="Yes",J1173*Compound_Rate,0))</f>
        <v/>
      </c>
      <c r="J1174" s="76" t="str">
        <f t="shared" si="249"/>
        <v/>
      </c>
      <c r="AG1174" s="111" t="str">
        <f t="shared" si="250"/>
        <v/>
      </c>
      <c r="AH1174" s="112" t="str">
        <f t="shared" ref="AH1174:AH1237" si="256">IF($E$9="End of the Period",IF(AG1174="","",IF(payment_frequency="Bi-weekly",first_payment_date+AG1174*VLOOKUP(payment_frequency,periodic_table,2,0),IF(payment_frequency="Weekly",first_payment_date+AG1174*VLOOKUP(payment_frequency,periodic_table,2,0),IF(payment_frequency="Semi-monthly",first_payment_date+AG1174*VLOOKUP(payment_frequency,periodic_table,2,0),EDATE(first_payment_date,AG1174*VLOOKUP(payment_frequency,periodic_table,2,0)))))),IF(AG1174="","",IF(payment_frequency="Bi-weekly",first_payment_date+(AG1174-1)*VLOOKUP(payment_frequency,periodic_table,2,0),IF(payment_frequency="Weekly",first_payment_date+(AG1174-1)*VLOOKUP(payment_frequency,periodic_table,2,0),IF(payment_frequency="Semi-monthly",first_payment_date+(AG1174-1)*VLOOKUP(payment_frequency,periodic_table,2,0),EDATE(first_payment_date,(AG1174-1)*VLOOKUP(payment_frequency,periodic_table,2,0)))))))</f>
        <v/>
      </c>
      <c r="AI1174" s="113" t="str">
        <f t="shared" ref="AI1174:AI1237" si="257">IF(AG1174="","",IF(AL1173&lt;payment,AL1173*(1+Compound_Rate),payment))</f>
        <v/>
      </c>
      <c r="AJ1174" s="113" t="str">
        <f t="shared" ref="AJ1174:AJ1237" si="258">IF(AND(Payment_Type=1,AG1174=1),0,IF(AG1174="","",AL1173*Compound_Rate))</f>
        <v/>
      </c>
      <c r="AK1174" s="113" t="str">
        <f t="shared" si="251"/>
        <v/>
      </c>
      <c r="AL1174" s="113" t="str">
        <f t="shared" si="252"/>
        <v/>
      </c>
    </row>
    <row r="1175" spans="2:38" ht="15.75" thickBot="1" x14ac:dyDescent="0.3">
      <c r="B1175" s="72" t="str">
        <f t="shared" ref="B1175:B1238" si="259">IFERROR(IF(TRUNC(J1174)&lt;=0,"",B1174+1),"")</f>
        <v/>
      </c>
      <c r="C1175" s="72" t="str">
        <f t="shared" ref="C1175:C1238" si="260">IF(B1175="","",IF(AND(B1175&lt;=$E$13,B1175&gt;=$E$12),"Yes","No"))</f>
        <v/>
      </c>
      <c r="D1175" s="72" t="str">
        <f>IFERROR(IF(J1174&lt;=0,"",IF(C1175="Yes","",B1175-COUNTIF($C$22:C1175,"Yes"))),"")</f>
        <v/>
      </c>
      <c r="E1175" s="73" t="str">
        <f t="shared" si="253"/>
        <v/>
      </c>
      <c r="F1175" s="76" t="str">
        <f t="shared" ref="F1175:F1238" si="261">IF(B1175="","",IF(C1175="Yes",0,IF(J1174&lt;payment,J1174*(1+Compound_Rate),-PMT($J$5,nper-B1175+1+$E$14,J1174))))</f>
        <v/>
      </c>
      <c r="G1175" s="76" t="str">
        <f t="shared" si="254"/>
        <v/>
      </c>
      <c r="H1175" s="76" t="str">
        <f t="shared" ref="H1175:H1238" si="262">IF(B1175="","",F1175-G1175)</f>
        <v/>
      </c>
      <c r="I1175" s="76" t="str">
        <f t="shared" si="255"/>
        <v/>
      </c>
      <c r="J1175" s="76" t="str">
        <f t="shared" ref="J1175:J1238" si="263">IFERROR(IF(B1175="","",J1174-H1175+I1175),"")</f>
        <v/>
      </c>
      <c r="AG1175" s="111" t="str">
        <f t="shared" ref="AG1175:AG1238" si="264">IFERROR(IF(AL1174&lt;=0,"",AG1174+1),"")</f>
        <v/>
      </c>
      <c r="AH1175" s="112" t="str">
        <f t="shared" si="256"/>
        <v/>
      </c>
      <c r="AI1175" s="113" t="str">
        <f t="shared" si="257"/>
        <v/>
      </c>
      <c r="AJ1175" s="113" t="str">
        <f t="shared" si="258"/>
        <v/>
      </c>
      <c r="AK1175" s="113" t="str">
        <f t="shared" ref="AK1175:AK1238" si="265">IF(AG1175="","",AI1175-AJ1175)</f>
        <v/>
      </c>
      <c r="AL1175" s="113" t="str">
        <f t="shared" ref="AL1175:AL1238" si="266">IFERROR(IF(AK1175&lt;=0,"",AL1174-AK1175),"")</f>
        <v/>
      </c>
    </row>
    <row r="1176" spans="2:38" ht="15.75" thickBot="1" x14ac:dyDescent="0.3">
      <c r="B1176" s="72" t="str">
        <f t="shared" si="259"/>
        <v/>
      </c>
      <c r="C1176" s="72" t="str">
        <f t="shared" si="260"/>
        <v/>
      </c>
      <c r="D1176" s="72" t="str">
        <f>IFERROR(IF(J1175&lt;=0,"",IF(C1176="Yes","",B1176-COUNTIF($C$22:C1176,"Yes"))),"")</f>
        <v/>
      </c>
      <c r="E1176" s="73" t="str">
        <f t="shared" si="253"/>
        <v/>
      </c>
      <c r="F1176" s="76" t="str">
        <f t="shared" si="261"/>
        <v/>
      </c>
      <c r="G1176" s="76" t="str">
        <f t="shared" si="254"/>
        <v/>
      </c>
      <c r="H1176" s="76" t="str">
        <f t="shared" si="262"/>
        <v/>
      </c>
      <c r="I1176" s="76" t="str">
        <f t="shared" si="255"/>
        <v/>
      </c>
      <c r="J1176" s="76" t="str">
        <f t="shared" si="263"/>
        <v/>
      </c>
      <c r="AG1176" s="111" t="str">
        <f t="shared" si="264"/>
        <v/>
      </c>
      <c r="AH1176" s="112" t="str">
        <f t="shared" si="256"/>
        <v/>
      </c>
      <c r="AI1176" s="113" t="str">
        <f t="shared" si="257"/>
        <v/>
      </c>
      <c r="AJ1176" s="113" t="str">
        <f t="shared" si="258"/>
        <v/>
      </c>
      <c r="AK1176" s="113" t="str">
        <f t="shared" si="265"/>
        <v/>
      </c>
      <c r="AL1176" s="113" t="str">
        <f t="shared" si="266"/>
        <v/>
      </c>
    </row>
    <row r="1177" spans="2:38" ht="15.75" thickBot="1" x14ac:dyDescent="0.3">
      <c r="B1177" s="72" t="str">
        <f t="shared" si="259"/>
        <v/>
      </c>
      <c r="C1177" s="72" t="str">
        <f t="shared" si="260"/>
        <v/>
      </c>
      <c r="D1177" s="72" t="str">
        <f>IFERROR(IF(J1176&lt;=0,"",IF(C1177="Yes","",B1177-COUNTIF($C$22:C1177,"Yes"))),"")</f>
        <v/>
      </c>
      <c r="E1177" s="73" t="str">
        <f t="shared" si="253"/>
        <v/>
      </c>
      <c r="F1177" s="76" t="str">
        <f t="shared" si="261"/>
        <v/>
      </c>
      <c r="G1177" s="76" t="str">
        <f t="shared" si="254"/>
        <v/>
      </c>
      <c r="H1177" s="76" t="str">
        <f t="shared" si="262"/>
        <v/>
      </c>
      <c r="I1177" s="76" t="str">
        <f t="shared" si="255"/>
        <v/>
      </c>
      <c r="J1177" s="76" t="str">
        <f t="shared" si="263"/>
        <v/>
      </c>
      <c r="AG1177" s="111" t="str">
        <f t="shared" si="264"/>
        <v/>
      </c>
      <c r="AH1177" s="112" t="str">
        <f t="shared" si="256"/>
        <v/>
      </c>
      <c r="AI1177" s="113" t="str">
        <f t="shared" si="257"/>
        <v/>
      </c>
      <c r="AJ1177" s="113" t="str">
        <f t="shared" si="258"/>
        <v/>
      </c>
      <c r="AK1177" s="113" t="str">
        <f t="shared" si="265"/>
        <v/>
      </c>
      <c r="AL1177" s="113" t="str">
        <f t="shared" si="266"/>
        <v/>
      </c>
    </row>
    <row r="1178" spans="2:38" ht="15.75" thickBot="1" x14ac:dyDescent="0.3">
      <c r="B1178" s="72" t="str">
        <f t="shared" si="259"/>
        <v/>
      </c>
      <c r="C1178" s="72" t="str">
        <f t="shared" si="260"/>
        <v/>
      </c>
      <c r="D1178" s="72" t="str">
        <f>IFERROR(IF(J1177&lt;=0,"",IF(C1178="Yes","",B1178-COUNTIF($C$22:C1178,"Yes"))),"")</f>
        <v/>
      </c>
      <c r="E1178" s="73" t="str">
        <f t="shared" si="253"/>
        <v/>
      </c>
      <c r="F1178" s="76" t="str">
        <f t="shared" si="261"/>
        <v/>
      </c>
      <c r="G1178" s="76" t="str">
        <f t="shared" si="254"/>
        <v/>
      </c>
      <c r="H1178" s="76" t="str">
        <f t="shared" si="262"/>
        <v/>
      </c>
      <c r="I1178" s="76" t="str">
        <f t="shared" si="255"/>
        <v/>
      </c>
      <c r="J1178" s="76" t="str">
        <f t="shared" si="263"/>
        <v/>
      </c>
      <c r="AG1178" s="111" t="str">
        <f t="shared" si="264"/>
        <v/>
      </c>
      <c r="AH1178" s="112" t="str">
        <f t="shared" si="256"/>
        <v/>
      </c>
      <c r="AI1178" s="113" t="str">
        <f t="shared" si="257"/>
        <v/>
      </c>
      <c r="AJ1178" s="113" t="str">
        <f t="shared" si="258"/>
        <v/>
      </c>
      <c r="AK1178" s="113" t="str">
        <f t="shared" si="265"/>
        <v/>
      </c>
      <c r="AL1178" s="113" t="str">
        <f t="shared" si="266"/>
        <v/>
      </c>
    </row>
    <row r="1179" spans="2:38" ht="15.75" thickBot="1" x14ac:dyDescent="0.3">
      <c r="B1179" s="72" t="str">
        <f t="shared" si="259"/>
        <v/>
      </c>
      <c r="C1179" s="72" t="str">
        <f t="shared" si="260"/>
        <v/>
      </c>
      <c r="D1179" s="72" t="str">
        <f>IFERROR(IF(J1178&lt;=0,"",IF(C1179="Yes","",B1179-COUNTIF($C$22:C1179,"Yes"))),"")</f>
        <v/>
      </c>
      <c r="E1179" s="73" t="str">
        <f t="shared" si="253"/>
        <v/>
      </c>
      <c r="F1179" s="76" t="str">
        <f t="shared" si="261"/>
        <v/>
      </c>
      <c r="G1179" s="76" t="str">
        <f t="shared" si="254"/>
        <v/>
      </c>
      <c r="H1179" s="76" t="str">
        <f t="shared" si="262"/>
        <v/>
      </c>
      <c r="I1179" s="76" t="str">
        <f t="shared" si="255"/>
        <v/>
      </c>
      <c r="J1179" s="76" t="str">
        <f t="shared" si="263"/>
        <v/>
      </c>
      <c r="AG1179" s="111" t="str">
        <f t="shared" si="264"/>
        <v/>
      </c>
      <c r="AH1179" s="112" t="str">
        <f t="shared" si="256"/>
        <v/>
      </c>
      <c r="AI1179" s="113" t="str">
        <f t="shared" si="257"/>
        <v/>
      </c>
      <c r="AJ1179" s="113" t="str">
        <f t="shared" si="258"/>
        <v/>
      </c>
      <c r="AK1179" s="113" t="str">
        <f t="shared" si="265"/>
        <v/>
      </c>
      <c r="AL1179" s="113" t="str">
        <f t="shared" si="266"/>
        <v/>
      </c>
    </row>
    <row r="1180" spans="2:38" ht="15.75" thickBot="1" x14ac:dyDescent="0.3">
      <c r="B1180" s="72" t="str">
        <f t="shared" si="259"/>
        <v/>
      </c>
      <c r="C1180" s="72" t="str">
        <f t="shared" si="260"/>
        <v/>
      </c>
      <c r="D1180" s="72" t="str">
        <f>IFERROR(IF(J1179&lt;=0,"",IF(C1180="Yes","",B1180-COUNTIF($C$22:C1180,"Yes"))),"")</f>
        <v/>
      </c>
      <c r="E1180" s="73" t="str">
        <f t="shared" si="253"/>
        <v/>
      </c>
      <c r="F1180" s="76" t="str">
        <f t="shared" si="261"/>
        <v/>
      </c>
      <c r="G1180" s="76" t="str">
        <f t="shared" si="254"/>
        <v/>
      </c>
      <c r="H1180" s="76" t="str">
        <f t="shared" si="262"/>
        <v/>
      </c>
      <c r="I1180" s="76" t="str">
        <f t="shared" si="255"/>
        <v/>
      </c>
      <c r="J1180" s="76" t="str">
        <f t="shared" si="263"/>
        <v/>
      </c>
      <c r="AG1180" s="111" t="str">
        <f t="shared" si="264"/>
        <v/>
      </c>
      <c r="AH1180" s="112" t="str">
        <f t="shared" si="256"/>
        <v/>
      </c>
      <c r="AI1180" s="113" t="str">
        <f t="shared" si="257"/>
        <v/>
      </c>
      <c r="AJ1180" s="113" t="str">
        <f t="shared" si="258"/>
        <v/>
      </c>
      <c r="AK1180" s="113" t="str">
        <f t="shared" si="265"/>
        <v/>
      </c>
      <c r="AL1180" s="113" t="str">
        <f t="shared" si="266"/>
        <v/>
      </c>
    </row>
    <row r="1181" spans="2:38" ht="15.75" thickBot="1" x14ac:dyDescent="0.3">
      <c r="B1181" s="72" t="str">
        <f t="shared" si="259"/>
        <v/>
      </c>
      <c r="C1181" s="72" t="str">
        <f t="shared" si="260"/>
        <v/>
      </c>
      <c r="D1181" s="72" t="str">
        <f>IFERROR(IF(J1180&lt;=0,"",IF(C1181="Yes","",B1181-COUNTIF($C$22:C1181,"Yes"))),"")</f>
        <v/>
      </c>
      <c r="E1181" s="73" t="str">
        <f t="shared" si="253"/>
        <v/>
      </c>
      <c r="F1181" s="76" t="str">
        <f t="shared" si="261"/>
        <v/>
      </c>
      <c r="G1181" s="76" t="str">
        <f t="shared" si="254"/>
        <v/>
      </c>
      <c r="H1181" s="76" t="str">
        <f t="shared" si="262"/>
        <v/>
      </c>
      <c r="I1181" s="76" t="str">
        <f t="shared" si="255"/>
        <v/>
      </c>
      <c r="J1181" s="76" t="str">
        <f t="shared" si="263"/>
        <v/>
      </c>
      <c r="AG1181" s="111" t="str">
        <f t="shared" si="264"/>
        <v/>
      </c>
      <c r="AH1181" s="112" t="str">
        <f t="shared" si="256"/>
        <v/>
      </c>
      <c r="AI1181" s="113" t="str">
        <f t="shared" si="257"/>
        <v/>
      </c>
      <c r="AJ1181" s="113" t="str">
        <f t="shared" si="258"/>
        <v/>
      </c>
      <c r="AK1181" s="113" t="str">
        <f t="shared" si="265"/>
        <v/>
      </c>
      <c r="AL1181" s="113" t="str">
        <f t="shared" si="266"/>
        <v/>
      </c>
    </row>
    <row r="1182" spans="2:38" ht="15.75" thickBot="1" x14ac:dyDescent="0.3">
      <c r="B1182" s="72" t="str">
        <f t="shared" si="259"/>
        <v/>
      </c>
      <c r="C1182" s="72" t="str">
        <f t="shared" si="260"/>
        <v/>
      </c>
      <c r="D1182" s="72" t="str">
        <f>IFERROR(IF(J1181&lt;=0,"",IF(C1182="Yes","",B1182-COUNTIF($C$22:C1182,"Yes"))),"")</f>
        <v/>
      </c>
      <c r="E1182" s="73" t="str">
        <f t="shared" si="253"/>
        <v/>
      </c>
      <c r="F1182" s="76" t="str">
        <f t="shared" si="261"/>
        <v/>
      </c>
      <c r="G1182" s="76" t="str">
        <f t="shared" si="254"/>
        <v/>
      </c>
      <c r="H1182" s="76" t="str">
        <f t="shared" si="262"/>
        <v/>
      </c>
      <c r="I1182" s="76" t="str">
        <f t="shared" si="255"/>
        <v/>
      </c>
      <c r="J1182" s="76" t="str">
        <f t="shared" si="263"/>
        <v/>
      </c>
      <c r="AG1182" s="111" t="str">
        <f t="shared" si="264"/>
        <v/>
      </c>
      <c r="AH1182" s="112" t="str">
        <f t="shared" si="256"/>
        <v/>
      </c>
      <c r="AI1182" s="113" t="str">
        <f t="shared" si="257"/>
        <v/>
      </c>
      <c r="AJ1182" s="113" t="str">
        <f t="shared" si="258"/>
        <v/>
      </c>
      <c r="AK1182" s="113" t="str">
        <f t="shared" si="265"/>
        <v/>
      </c>
      <c r="AL1182" s="113" t="str">
        <f t="shared" si="266"/>
        <v/>
      </c>
    </row>
    <row r="1183" spans="2:38" ht="15.75" thickBot="1" x14ac:dyDescent="0.3">
      <c r="B1183" s="72" t="str">
        <f t="shared" si="259"/>
        <v/>
      </c>
      <c r="C1183" s="72" t="str">
        <f t="shared" si="260"/>
        <v/>
      </c>
      <c r="D1183" s="72" t="str">
        <f>IFERROR(IF(J1182&lt;=0,"",IF(C1183="Yes","",B1183-COUNTIF($C$22:C1183,"Yes"))),"")</f>
        <v/>
      </c>
      <c r="E1183" s="73" t="str">
        <f t="shared" si="253"/>
        <v/>
      </c>
      <c r="F1183" s="76" t="str">
        <f t="shared" si="261"/>
        <v/>
      </c>
      <c r="G1183" s="76" t="str">
        <f t="shared" si="254"/>
        <v/>
      </c>
      <c r="H1183" s="76" t="str">
        <f t="shared" si="262"/>
        <v/>
      </c>
      <c r="I1183" s="76" t="str">
        <f t="shared" si="255"/>
        <v/>
      </c>
      <c r="J1183" s="76" t="str">
        <f t="shared" si="263"/>
        <v/>
      </c>
      <c r="AG1183" s="111" t="str">
        <f t="shared" si="264"/>
        <v/>
      </c>
      <c r="AH1183" s="112" t="str">
        <f t="shared" si="256"/>
        <v/>
      </c>
      <c r="AI1183" s="113" t="str">
        <f t="shared" si="257"/>
        <v/>
      </c>
      <c r="AJ1183" s="113" t="str">
        <f t="shared" si="258"/>
        <v/>
      </c>
      <c r="AK1183" s="113" t="str">
        <f t="shared" si="265"/>
        <v/>
      </c>
      <c r="AL1183" s="113" t="str">
        <f t="shared" si="266"/>
        <v/>
      </c>
    </row>
    <row r="1184" spans="2:38" ht="15.75" thickBot="1" x14ac:dyDescent="0.3">
      <c r="B1184" s="72" t="str">
        <f t="shared" si="259"/>
        <v/>
      </c>
      <c r="C1184" s="72" t="str">
        <f t="shared" si="260"/>
        <v/>
      </c>
      <c r="D1184" s="72" t="str">
        <f>IFERROR(IF(J1183&lt;=0,"",IF(C1184="Yes","",B1184-COUNTIF($C$22:C1184,"Yes"))),"")</f>
        <v/>
      </c>
      <c r="E1184" s="73" t="str">
        <f t="shared" si="253"/>
        <v/>
      </c>
      <c r="F1184" s="76" t="str">
        <f t="shared" si="261"/>
        <v/>
      </c>
      <c r="G1184" s="76" t="str">
        <f t="shared" si="254"/>
        <v/>
      </c>
      <c r="H1184" s="76" t="str">
        <f t="shared" si="262"/>
        <v/>
      </c>
      <c r="I1184" s="76" t="str">
        <f t="shared" si="255"/>
        <v/>
      </c>
      <c r="J1184" s="76" t="str">
        <f t="shared" si="263"/>
        <v/>
      </c>
      <c r="AG1184" s="111" t="str">
        <f t="shared" si="264"/>
        <v/>
      </c>
      <c r="AH1184" s="112" t="str">
        <f t="shared" si="256"/>
        <v/>
      </c>
      <c r="AI1184" s="113" t="str">
        <f t="shared" si="257"/>
        <v/>
      </c>
      <c r="AJ1184" s="113" t="str">
        <f t="shared" si="258"/>
        <v/>
      </c>
      <c r="AK1184" s="113" t="str">
        <f t="shared" si="265"/>
        <v/>
      </c>
      <c r="AL1184" s="113" t="str">
        <f t="shared" si="266"/>
        <v/>
      </c>
    </row>
    <row r="1185" spans="2:38" ht="15.75" thickBot="1" x14ac:dyDescent="0.3">
      <c r="B1185" s="72" t="str">
        <f t="shared" si="259"/>
        <v/>
      </c>
      <c r="C1185" s="72" t="str">
        <f t="shared" si="260"/>
        <v/>
      </c>
      <c r="D1185" s="72" t="str">
        <f>IFERROR(IF(J1184&lt;=0,"",IF(C1185="Yes","",B1185-COUNTIF($C$22:C1185,"Yes"))),"")</f>
        <v/>
      </c>
      <c r="E1185" s="73" t="str">
        <f t="shared" si="253"/>
        <v/>
      </c>
      <c r="F1185" s="76" t="str">
        <f t="shared" si="261"/>
        <v/>
      </c>
      <c r="G1185" s="76" t="str">
        <f t="shared" si="254"/>
        <v/>
      </c>
      <c r="H1185" s="76" t="str">
        <f t="shared" si="262"/>
        <v/>
      </c>
      <c r="I1185" s="76" t="str">
        <f t="shared" si="255"/>
        <v/>
      </c>
      <c r="J1185" s="76" t="str">
        <f t="shared" si="263"/>
        <v/>
      </c>
      <c r="AG1185" s="111" t="str">
        <f t="shared" si="264"/>
        <v/>
      </c>
      <c r="AH1185" s="112" t="str">
        <f t="shared" si="256"/>
        <v/>
      </c>
      <c r="AI1185" s="113" t="str">
        <f t="shared" si="257"/>
        <v/>
      </c>
      <c r="AJ1185" s="113" t="str">
        <f t="shared" si="258"/>
        <v/>
      </c>
      <c r="AK1185" s="113" t="str">
        <f t="shared" si="265"/>
        <v/>
      </c>
      <c r="AL1185" s="113" t="str">
        <f t="shared" si="266"/>
        <v/>
      </c>
    </row>
    <row r="1186" spans="2:38" ht="15.75" thickBot="1" x14ac:dyDescent="0.3">
      <c r="B1186" s="72" t="str">
        <f t="shared" si="259"/>
        <v/>
      </c>
      <c r="C1186" s="72" t="str">
        <f t="shared" si="260"/>
        <v/>
      </c>
      <c r="D1186" s="72" t="str">
        <f>IFERROR(IF(J1185&lt;=0,"",IF(C1186="Yes","",B1186-COUNTIF($C$22:C1186,"Yes"))),"")</f>
        <v/>
      </c>
      <c r="E1186" s="73" t="str">
        <f t="shared" si="253"/>
        <v/>
      </c>
      <c r="F1186" s="76" t="str">
        <f t="shared" si="261"/>
        <v/>
      </c>
      <c r="G1186" s="76" t="str">
        <f t="shared" si="254"/>
        <v/>
      </c>
      <c r="H1186" s="76" t="str">
        <f t="shared" si="262"/>
        <v/>
      </c>
      <c r="I1186" s="76" t="str">
        <f t="shared" si="255"/>
        <v/>
      </c>
      <c r="J1186" s="76" t="str">
        <f t="shared" si="263"/>
        <v/>
      </c>
      <c r="AG1186" s="111" t="str">
        <f t="shared" si="264"/>
        <v/>
      </c>
      <c r="AH1186" s="112" t="str">
        <f t="shared" si="256"/>
        <v/>
      </c>
      <c r="AI1186" s="113" t="str">
        <f t="shared" si="257"/>
        <v/>
      </c>
      <c r="AJ1186" s="113" t="str">
        <f t="shared" si="258"/>
        <v/>
      </c>
      <c r="AK1186" s="113" t="str">
        <f t="shared" si="265"/>
        <v/>
      </c>
      <c r="AL1186" s="113" t="str">
        <f t="shared" si="266"/>
        <v/>
      </c>
    </row>
    <row r="1187" spans="2:38" ht="15.75" thickBot="1" x14ac:dyDescent="0.3">
      <c r="B1187" s="72" t="str">
        <f t="shared" si="259"/>
        <v/>
      </c>
      <c r="C1187" s="72" t="str">
        <f t="shared" si="260"/>
        <v/>
      </c>
      <c r="D1187" s="72" t="str">
        <f>IFERROR(IF(J1186&lt;=0,"",IF(C1187="Yes","",B1187-COUNTIF($C$22:C1187,"Yes"))),"")</f>
        <v/>
      </c>
      <c r="E1187" s="73" t="str">
        <f t="shared" si="253"/>
        <v/>
      </c>
      <c r="F1187" s="76" t="str">
        <f t="shared" si="261"/>
        <v/>
      </c>
      <c r="G1187" s="76" t="str">
        <f t="shared" si="254"/>
        <v/>
      </c>
      <c r="H1187" s="76" t="str">
        <f t="shared" si="262"/>
        <v/>
      </c>
      <c r="I1187" s="76" t="str">
        <f t="shared" si="255"/>
        <v/>
      </c>
      <c r="J1187" s="76" t="str">
        <f t="shared" si="263"/>
        <v/>
      </c>
      <c r="AG1187" s="111" t="str">
        <f t="shared" si="264"/>
        <v/>
      </c>
      <c r="AH1187" s="112" t="str">
        <f t="shared" si="256"/>
        <v/>
      </c>
      <c r="AI1187" s="113" t="str">
        <f t="shared" si="257"/>
        <v/>
      </c>
      <c r="AJ1187" s="113" t="str">
        <f t="shared" si="258"/>
        <v/>
      </c>
      <c r="AK1187" s="113" t="str">
        <f t="shared" si="265"/>
        <v/>
      </c>
      <c r="AL1187" s="113" t="str">
        <f t="shared" si="266"/>
        <v/>
      </c>
    </row>
    <row r="1188" spans="2:38" ht="15.75" thickBot="1" x14ac:dyDescent="0.3">
      <c r="B1188" s="72" t="str">
        <f t="shared" si="259"/>
        <v/>
      </c>
      <c r="C1188" s="72" t="str">
        <f t="shared" si="260"/>
        <v/>
      </c>
      <c r="D1188" s="72" t="str">
        <f>IFERROR(IF(J1187&lt;=0,"",IF(C1188="Yes","",B1188-COUNTIF($C$22:C1188,"Yes"))),"")</f>
        <v/>
      </c>
      <c r="E1188" s="73" t="str">
        <f t="shared" si="253"/>
        <v/>
      </c>
      <c r="F1188" s="76" t="str">
        <f t="shared" si="261"/>
        <v/>
      </c>
      <c r="G1188" s="76" t="str">
        <f t="shared" si="254"/>
        <v/>
      </c>
      <c r="H1188" s="76" t="str">
        <f t="shared" si="262"/>
        <v/>
      </c>
      <c r="I1188" s="76" t="str">
        <f t="shared" si="255"/>
        <v/>
      </c>
      <c r="J1188" s="76" t="str">
        <f t="shared" si="263"/>
        <v/>
      </c>
      <c r="AG1188" s="111" t="str">
        <f t="shared" si="264"/>
        <v/>
      </c>
      <c r="AH1188" s="112" t="str">
        <f t="shared" si="256"/>
        <v/>
      </c>
      <c r="AI1188" s="113" t="str">
        <f t="shared" si="257"/>
        <v/>
      </c>
      <c r="AJ1188" s="113" t="str">
        <f t="shared" si="258"/>
        <v/>
      </c>
      <c r="AK1188" s="113" t="str">
        <f t="shared" si="265"/>
        <v/>
      </c>
      <c r="AL1188" s="113" t="str">
        <f t="shared" si="266"/>
        <v/>
      </c>
    </row>
    <row r="1189" spans="2:38" ht="15.75" thickBot="1" x14ac:dyDescent="0.3">
      <c r="B1189" s="72" t="str">
        <f t="shared" si="259"/>
        <v/>
      </c>
      <c r="C1189" s="72" t="str">
        <f t="shared" si="260"/>
        <v/>
      </c>
      <c r="D1189" s="72" t="str">
        <f>IFERROR(IF(J1188&lt;=0,"",IF(C1189="Yes","",B1189-COUNTIF($C$22:C1189,"Yes"))),"")</f>
        <v/>
      </c>
      <c r="E1189" s="73" t="str">
        <f t="shared" si="253"/>
        <v/>
      </c>
      <c r="F1189" s="76" t="str">
        <f t="shared" si="261"/>
        <v/>
      </c>
      <c r="G1189" s="76" t="str">
        <f t="shared" si="254"/>
        <v/>
      </c>
      <c r="H1189" s="76" t="str">
        <f t="shared" si="262"/>
        <v/>
      </c>
      <c r="I1189" s="76" t="str">
        <f t="shared" si="255"/>
        <v/>
      </c>
      <c r="J1189" s="76" t="str">
        <f t="shared" si="263"/>
        <v/>
      </c>
      <c r="AG1189" s="111" t="str">
        <f t="shared" si="264"/>
        <v/>
      </c>
      <c r="AH1189" s="112" t="str">
        <f t="shared" si="256"/>
        <v/>
      </c>
      <c r="AI1189" s="113" t="str">
        <f t="shared" si="257"/>
        <v/>
      </c>
      <c r="AJ1189" s="113" t="str">
        <f t="shared" si="258"/>
        <v/>
      </c>
      <c r="AK1189" s="113" t="str">
        <f t="shared" si="265"/>
        <v/>
      </c>
      <c r="AL1189" s="113" t="str">
        <f t="shared" si="266"/>
        <v/>
      </c>
    </row>
    <row r="1190" spans="2:38" ht="15.75" thickBot="1" x14ac:dyDescent="0.3">
      <c r="B1190" s="72" t="str">
        <f t="shared" si="259"/>
        <v/>
      </c>
      <c r="C1190" s="72" t="str">
        <f t="shared" si="260"/>
        <v/>
      </c>
      <c r="D1190" s="72" t="str">
        <f>IFERROR(IF(J1189&lt;=0,"",IF(C1190="Yes","",B1190-COUNTIF($C$22:C1190,"Yes"))),"")</f>
        <v/>
      </c>
      <c r="E1190" s="73" t="str">
        <f t="shared" si="253"/>
        <v/>
      </c>
      <c r="F1190" s="76" t="str">
        <f t="shared" si="261"/>
        <v/>
      </c>
      <c r="G1190" s="76" t="str">
        <f t="shared" si="254"/>
        <v/>
      </c>
      <c r="H1190" s="76" t="str">
        <f t="shared" si="262"/>
        <v/>
      </c>
      <c r="I1190" s="76" t="str">
        <f t="shared" si="255"/>
        <v/>
      </c>
      <c r="J1190" s="76" t="str">
        <f t="shared" si="263"/>
        <v/>
      </c>
      <c r="AG1190" s="111" t="str">
        <f t="shared" si="264"/>
        <v/>
      </c>
      <c r="AH1190" s="112" t="str">
        <f t="shared" si="256"/>
        <v/>
      </c>
      <c r="AI1190" s="113" t="str">
        <f t="shared" si="257"/>
        <v/>
      </c>
      <c r="AJ1190" s="113" t="str">
        <f t="shared" si="258"/>
        <v/>
      </c>
      <c r="AK1190" s="113" t="str">
        <f t="shared" si="265"/>
        <v/>
      </c>
      <c r="AL1190" s="113" t="str">
        <f t="shared" si="266"/>
        <v/>
      </c>
    </row>
    <row r="1191" spans="2:38" ht="15.75" thickBot="1" x14ac:dyDescent="0.3">
      <c r="B1191" s="72" t="str">
        <f t="shared" si="259"/>
        <v/>
      </c>
      <c r="C1191" s="72" t="str">
        <f t="shared" si="260"/>
        <v/>
      </c>
      <c r="D1191" s="72" t="str">
        <f>IFERROR(IF(J1190&lt;=0,"",IF(C1191="Yes","",B1191-COUNTIF($C$22:C1191,"Yes"))),"")</f>
        <v/>
      </c>
      <c r="E1191" s="73" t="str">
        <f t="shared" si="253"/>
        <v/>
      </c>
      <c r="F1191" s="76" t="str">
        <f t="shared" si="261"/>
        <v/>
      </c>
      <c r="G1191" s="76" t="str">
        <f t="shared" si="254"/>
        <v/>
      </c>
      <c r="H1191" s="76" t="str">
        <f t="shared" si="262"/>
        <v/>
      </c>
      <c r="I1191" s="76" t="str">
        <f t="shared" si="255"/>
        <v/>
      </c>
      <c r="J1191" s="76" t="str">
        <f t="shared" si="263"/>
        <v/>
      </c>
      <c r="AG1191" s="111" t="str">
        <f t="shared" si="264"/>
        <v/>
      </c>
      <c r="AH1191" s="112" t="str">
        <f t="shared" si="256"/>
        <v/>
      </c>
      <c r="AI1191" s="113" t="str">
        <f t="shared" si="257"/>
        <v/>
      </c>
      <c r="AJ1191" s="113" t="str">
        <f t="shared" si="258"/>
        <v/>
      </c>
      <c r="AK1191" s="113" t="str">
        <f t="shared" si="265"/>
        <v/>
      </c>
      <c r="AL1191" s="113" t="str">
        <f t="shared" si="266"/>
        <v/>
      </c>
    </row>
    <row r="1192" spans="2:38" ht="15.75" thickBot="1" x14ac:dyDescent="0.3">
      <c r="B1192" s="72" t="str">
        <f t="shared" si="259"/>
        <v/>
      </c>
      <c r="C1192" s="72" t="str">
        <f t="shared" si="260"/>
        <v/>
      </c>
      <c r="D1192" s="72" t="str">
        <f>IFERROR(IF(J1191&lt;=0,"",IF(C1192="Yes","",B1192-COUNTIF($C$22:C1192,"Yes"))),"")</f>
        <v/>
      </c>
      <c r="E1192" s="73" t="str">
        <f t="shared" si="253"/>
        <v/>
      </c>
      <c r="F1192" s="76" t="str">
        <f t="shared" si="261"/>
        <v/>
      </c>
      <c r="G1192" s="76" t="str">
        <f t="shared" si="254"/>
        <v/>
      </c>
      <c r="H1192" s="76" t="str">
        <f t="shared" si="262"/>
        <v/>
      </c>
      <c r="I1192" s="76" t="str">
        <f t="shared" si="255"/>
        <v/>
      </c>
      <c r="J1192" s="76" t="str">
        <f t="shared" si="263"/>
        <v/>
      </c>
      <c r="AG1192" s="111" t="str">
        <f t="shared" si="264"/>
        <v/>
      </c>
      <c r="AH1192" s="112" t="str">
        <f t="shared" si="256"/>
        <v/>
      </c>
      <c r="AI1192" s="113" t="str">
        <f t="shared" si="257"/>
        <v/>
      </c>
      <c r="AJ1192" s="113" t="str">
        <f t="shared" si="258"/>
        <v/>
      </c>
      <c r="AK1192" s="113" t="str">
        <f t="shared" si="265"/>
        <v/>
      </c>
      <c r="AL1192" s="113" t="str">
        <f t="shared" si="266"/>
        <v/>
      </c>
    </row>
    <row r="1193" spans="2:38" ht="15.75" thickBot="1" x14ac:dyDescent="0.3">
      <c r="B1193" s="72" t="str">
        <f t="shared" si="259"/>
        <v/>
      </c>
      <c r="C1193" s="72" t="str">
        <f t="shared" si="260"/>
        <v/>
      </c>
      <c r="D1193" s="72" t="str">
        <f>IFERROR(IF(J1192&lt;=0,"",IF(C1193="Yes","",B1193-COUNTIF($C$22:C1193,"Yes"))),"")</f>
        <v/>
      </c>
      <c r="E1193" s="73" t="str">
        <f t="shared" si="253"/>
        <v/>
      </c>
      <c r="F1193" s="76" t="str">
        <f t="shared" si="261"/>
        <v/>
      </c>
      <c r="G1193" s="76" t="str">
        <f t="shared" si="254"/>
        <v/>
      </c>
      <c r="H1193" s="76" t="str">
        <f t="shared" si="262"/>
        <v/>
      </c>
      <c r="I1193" s="76" t="str">
        <f t="shared" si="255"/>
        <v/>
      </c>
      <c r="J1193" s="76" t="str">
        <f t="shared" si="263"/>
        <v/>
      </c>
      <c r="AG1193" s="111" t="str">
        <f t="shared" si="264"/>
        <v/>
      </c>
      <c r="AH1193" s="112" t="str">
        <f t="shared" si="256"/>
        <v/>
      </c>
      <c r="AI1193" s="113" t="str">
        <f t="shared" si="257"/>
        <v/>
      </c>
      <c r="AJ1193" s="113" t="str">
        <f t="shared" si="258"/>
        <v/>
      </c>
      <c r="AK1193" s="113" t="str">
        <f t="shared" si="265"/>
        <v/>
      </c>
      <c r="AL1193" s="113" t="str">
        <f t="shared" si="266"/>
        <v/>
      </c>
    </row>
    <row r="1194" spans="2:38" ht="15.75" thickBot="1" x14ac:dyDescent="0.3">
      <c r="B1194" s="72" t="str">
        <f t="shared" si="259"/>
        <v/>
      </c>
      <c r="C1194" s="72" t="str">
        <f t="shared" si="260"/>
        <v/>
      </c>
      <c r="D1194" s="72" t="str">
        <f>IFERROR(IF(J1193&lt;=0,"",IF(C1194="Yes","",B1194-COUNTIF($C$22:C1194,"Yes"))),"")</f>
        <v/>
      </c>
      <c r="E1194" s="73" t="str">
        <f t="shared" si="253"/>
        <v/>
      </c>
      <c r="F1194" s="76" t="str">
        <f t="shared" si="261"/>
        <v/>
      </c>
      <c r="G1194" s="76" t="str">
        <f t="shared" si="254"/>
        <v/>
      </c>
      <c r="H1194" s="76" t="str">
        <f t="shared" si="262"/>
        <v/>
      </c>
      <c r="I1194" s="76" t="str">
        <f t="shared" si="255"/>
        <v/>
      </c>
      <c r="J1194" s="76" t="str">
        <f t="shared" si="263"/>
        <v/>
      </c>
      <c r="AG1194" s="111" t="str">
        <f t="shared" si="264"/>
        <v/>
      </c>
      <c r="AH1194" s="112" t="str">
        <f t="shared" si="256"/>
        <v/>
      </c>
      <c r="AI1194" s="113" t="str">
        <f t="shared" si="257"/>
        <v/>
      </c>
      <c r="AJ1194" s="113" t="str">
        <f t="shared" si="258"/>
        <v/>
      </c>
      <c r="AK1194" s="113" t="str">
        <f t="shared" si="265"/>
        <v/>
      </c>
      <c r="AL1194" s="113" t="str">
        <f t="shared" si="266"/>
        <v/>
      </c>
    </row>
    <row r="1195" spans="2:38" ht="15.75" thickBot="1" x14ac:dyDescent="0.3">
      <c r="B1195" s="72" t="str">
        <f t="shared" si="259"/>
        <v/>
      </c>
      <c r="C1195" s="72" t="str">
        <f t="shared" si="260"/>
        <v/>
      </c>
      <c r="D1195" s="72" t="str">
        <f>IFERROR(IF(J1194&lt;=0,"",IF(C1195="Yes","",B1195-COUNTIF($C$22:C1195,"Yes"))),"")</f>
        <v/>
      </c>
      <c r="E1195" s="73" t="str">
        <f t="shared" si="253"/>
        <v/>
      </c>
      <c r="F1195" s="76" t="str">
        <f t="shared" si="261"/>
        <v/>
      </c>
      <c r="G1195" s="76" t="str">
        <f t="shared" si="254"/>
        <v/>
      </c>
      <c r="H1195" s="76" t="str">
        <f t="shared" si="262"/>
        <v/>
      </c>
      <c r="I1195" s="76" t="str">
        <f t="shared" si="255"/>
        <v/>
      </c>
      <c r="J1195" s="76" t="str">
        <f t="shared" si="263"/>
        <v/>
      </c>
      <c r="AG1195" s="111" t="str">
        <f t="shared" si="264"/>
        <v/>
      </c>
      <c r="AH1195" s="112" t="str">
        <f t="shared" si="256"/>
        <v/>
      </c>
      <c r="AI1195" s="113" t="str">
        <f t="shared" si="257"/>
        <v/>
      </c>
      <c r="AJ1195" s="113" t="str">
        <f t="shared" si="258"/>
        <v/>
      </c>
      <c r="AK1195" s="113" t="str">
        <f t="shared" si="265"/>
        <v/>
      </c>
      <c r="AL1195" s="113" t="str">
        <f t="shared" si="266"/>
        <v/>
      </c>
    </row>
    <row r="1196" spans="2:38" ht="15.75" thickBot="1" x14ac:dyDescent="0.3">
      <c r="B1196" s="72" t="str">
        <f t="shared" si="259"/>
        <v/>
      </c>
      <c r="C1196" s="72" t="str">
        <f t="shared" si="260"/>
        <v/>
      </c>
      <c r="D1196" s="72" t="str">
        <f>IFERROR(IF(J1195&lt;=0,"",IF(C1196="Yes","",B1196-COUNTIF($C$22:C1196,"Yes"))),"")</f>
        <v/>
      </c>
      <c r="E1196" s="73" t="str">
        <f t="shared" si="253"/>
        <v/>
      </c>
      <c r="F1196" s="76" t="str">
        <f t="shared" si="261"/>
        <v/>
      </c>
      <c r="G1196" s="76" t="str">
        <f t="shared" si="254"/>
        <v/>
      </c>
      <c r="H1196" s="76" t="str">
        <f t="shared" si="262"/>
        <v/>
      </c>
      <c r="I1196" s="76" t="str">
        <f t="shared" si="255"/>
        <v/>
      </c>
      <c r="J1196" s="76" t="str">
        <f t="shared" si="263"/>
        <v/>
      </c>
      <c r="AG1196" s="111" t="str">
        <f t="shared" si="264"/>
        <v/>
      </c>
      <c r="AH1196" s="112" t="str">
        <f t="shared" si="256"/>
        <v/>
      </c>
      <c r="AI1196" s="113" t="str">
        <f t="shared" si="257"/>
        <v/>
      </c>
      <c r="AJ1196" s="113" t="str">
        <f t="shared" si="258"/>
        <v/>
      </c>
      <c r="AK1196" s="113" t="str">
        <f t="shared" si="265"/>
        <v/>
      </c>
      <c r="AL1196" s="113" t="str">
        <f t="shared" si="266"/>
        <v/>
      </c>
    </row>
    <row r="1197" spans="2:38" ht="15.75" thickBot="1" x14ac:dyDescent="0.3">
      <c r="B1197" s="72" t="str">
        <f t="shared" si="259"/>
        <v/>
      </c>
      <c r="C1197" s="72" t="str">
        <f t="shared" si="260"/>
        <v/>
      </c>
      <c r="D1197" s="72" t="str">
        <f>IFERROR(IF(J1196&lt;=0,"",IF(C1197="Yes","",B1197-COUNTIF($C$22:C1197,"Yes"))),"")</f>
        <v/>
      </c>
      <c r="E1197" s="73" t="str">
        <f t="shared" si="253"/>
        <v/>
      </c>
      <c r="F1197" s="76" t="str">
        <f t="shared" si="261"/>
        <v/>
      </c>
      <c r="G1197" s="76" t="str">
        <f t="shared" si="254"/>
        <v/>
      </c>
      <c r="H1197" s="76" t="str">
        <f t="shared" si="262"/>
        <v/>
      </c>
      <c r="I1197" s="76" t="str">
        <f t="shared" si="255"/>
        <v/>
      </c>
      <c r="J1197" s="76" t="str">
        <f t="shared" si="263"/>
        <v/>
      </c>
      <c r="AG1197" s="111" t="str">
        <f t="shared" si="264"/>
        <v/>
      </c>
      <c r="AH1197" s="112" t="str">
        <f t="shared" si="256"/>
        <v/>
      </c>
      <c r="AI1197" s="113" t="str">
        <f t="shared" si="257"/>
        <v/>
      </c>
      <c r="AJ1197" s="113" t="str">
        <f t="shared" si="258"/>
        <v/>
      </c>
      <c r="AK1197" s="113" t="str">
        <f t="shared" si="265"/>
        <v/>
      </c>
      <c r="AL1197" s="113" t="str">
        <f t="shared" si="266"/>
        <v/>
      </c>
    </row>
    <row r="1198" spans="2:38" ht="15.75" thickBot="1" x14ac:dyDescent="0.3">
      <c r="B1198" s="72" t="str">
        <f t="shared" si="259"/>
        <v/>
      </c>
      <c r="C1198" s="72" t="str">
        <f t="shared" si="260"/>
        <v/>
      </c>
      <c r="D1198" s="72" t="str">
        <f>IFERROR(IF(J1197&lt;=0,"",IF(C1198="Yes","",B1198-COUNTIF($C$22:C1198,"Yes"))),"")</f>
        <v/>
      </c>
      <c r="E1198" s="73" t="str">
        <f t="shared" si="253"/>
        <v/>
      </c>
      <c r="F1198" s="76" t="str">
        <f t="shared" si="261"/>
        <v/>
      </c>
      <c r="G1198" s="76" t="str">
        <f t="shared" si="254"/>
        <v/>
      </c>
      <c r="H1198" s="76" t="str">
        <f t="shared" si="262"/>
        <v/>
      </c>
      <c r="I1198" s="76" t="str">
        <f t="shared" si="255"/>
        <v/>
      </c>
      <c r="J1198" s="76" t="str">
        <f t="shared" si="263"/>
        <v/>
      </c>
      <c r="AG1198" s="111" t="str">
        <f t="shared" si="264"/>
        <v/>
      </c>
      <c r="AH1198" s="112" t="str">
        <f t="shared" si="256"/>
        <v/>
      </c>
      <c r="AI1198" s="113" t="str">
        <f t="shared" si="257"/>
        <v/>
      </c>
      <c r="AJ1198" s="113" t="str">
        <f t="shared" si="258"/>
        <v/>
      </c>
      <c r="AK1198" s="113" t="str">
        <f t="shared" si="265"/>
        <v/>
      </c>
      <c r="AL1198" s="113" t="str">
        <f t="shared" si="266"/>
        <v/>
      </c>
    </row>
    <row r="1199" spans="2:38" ht="15.75" thickBot="1" x14ac:dyDescent="0.3">
      <c r="B1199" s="72" t="str">
        <f t="shared" si="259"/>
        <v/>
      </c>
      <c r="C1199" s="72" t="str">
        <f t="shared" si="260"/>
        <v/>
      </c>
      <c r="D1199" s="72" t="str">
        <f>IFERROR(IF(J1198&lt;=0,"",IF(C1199="Yes","",B1199-COUNTIF($C$22:C1199,"Yes"))),"")</f>
        <v/>
      </c>
      <c r="E1199" s="73" t="str">
        <f t="shared" si="253"/>
        <v/>
      </c>
      <c r="F1199" s="76" t="str">
        <f t="shared" si="261"/>
        <v/>
      </c>
      <c r="G1199" s="76" t="str">
        <f t="shared" si="254"/>
        <v/>
      </c>
      <c r="H1199" s="76" t="str">
        <f t="shared" si="262"/>
        <v/>
      </c>
      <c r="I1199" s="76" t="str">
        <f t="shared" si="255"/>
        <v/>
      </c>
      <c r="J1199" s="76" t="str">
        <f t="shared" si="263"/>
        <v/>
      </c>
      <c r="AG1199" s="111" t="str">
        <f t="shared" si="264"/>
        <v/>
      </c>
      <c r="AH1199" s="112" t="str">
        <f t="shared" si="256"/>
        <v/>
      </c>
      <c r="AI1199" s="113" t="str">
        <f t="shared" si="257"/>
        <v/>
      </c>
      <c r="AJ1199" s="113" t="str">
        <f t="shared" si="258"/>
        <v/>
      </c>
      <c r="AK1199" s="113" t="str">
        <f t="shared" si="265"/>
        <v/>
      </c>
      <c r="AL1199" s="113" t="str">
        <f t="shared" si="266"/>
        <v/>
      </c>
    </row>
    <row r="1200" spans="2:38" ht="15.75" thickBot="1" x14ac:dyDescent="0.3">
      <c r="B1200" s="72" t="str">
        <f t="shared" si="259"/>
        <v/>
      </c>
      <c r="C1200" s="72" t="str">
        <f t="shared" si="260"/>
        <v/>
      </c>
      <c r="D1200" s="72" t="str">
        <f>IFERROR(IF(J1199&lt;=0,"",IF(C1200="Yes","",B1200-COUNTIF($C$22:C1200,"Yes"))),"")</f>
        <v/>
      </c>
      <c r="E1200" s="73" t="str">
        <f t="shared" si="253"/>
        <v/>
      </c>
      <c r="F1200" s="76" t="str">
        <f t="shared" si="261"/>
        <v/>
      </c>
      <c r="G1200" s="76" t="str">
        <f t="shared" si="254"/>
        <v/>
      </c>
      <c r="H1200" s="76" t="str">
        <f t="shared" si="262"/>
        <v/>
      </c>
      <c r="I1200" s="76" t="str">
        <f t="shared" si="255"/>
        <v/>
      </c>
      <c r="J1200" s="76" t="str">
        <f t="shared" si="263"/>
        <v/>
      </c>
      <c r="AG1200" s="111" t="str">
        <f t="shared" si="264"/>
        <v/>
      </c>
      <c r="AH1200" s="112" t="str">
        <f t="shared" si="256"/>
        <v/>
      </c>
      <c r="AI1200" s="113" t="str">
        <f t="shared" si="257"/>
        <v/>
      </c>
      <c r="AJ1200" s="113" t="str">
        <f t="shared" si="258"/>
        <v/>
      </c>
      <c r="AK1200" s="113" t="str">
        <f t="shared" si="265"/>
        <v/>
      </c>
      <c r="AL1200" s="113" t="str">
        <f t="shared" si="266"/>
        <v/>
      </c>
    </row>
    <row r="1201" spans="2:38" ht="15.75" thickBot="1" x14ac:dyDescent="0.3">
      <c r="B1201" s="72" t="str">
        <f t="shared" si="259"/>
        <v/>
      </c>
      <c r="C1201" s="72" t="str">
        <f t="shared" si="260"/>
        <v/>
      </c>
      <c r="D1201" s="72" t="str">
        <f>IFERROR(IF(J1200&lt;=0,"",IF(C1201="Yes","",B1201-COUNTIF($C$22:C1201,"Yes"))),"")</f>
        <v/>
      </c>
      <c r="E1201" s="73" t="str">
        <f t="shared" si="253"/>
        <v/>
      </c>
      <c r="F1201" s="76" t="str">
        <f t="shared" si="261"/>
        <v/>
      </c>
      <c r="G1201" s="76" t="str">
        <f t="shared" si="254"/>
        <v/>
      </c>
      <c r="H1201" s="76" t="str">
        <f t="shared" si="262"/>
        <v/>
      </c>
      <c r="I1201" s="76" t="str">
        <f t="shared" si="255"/>
        <v/>
      </c>
      <c r="J1201" s="76" t="str">
        <f t="shared" si="263"/>
        <v/>
      </c>
      <c r="AG1201" s="111" t="str">
        <f t="shared" si="264"/>
        <v/>
      </c>
      <c r="AH1201" s="112" t="str">
        <f t="shared" si="256"/>
        <v/>
      </c>
      <c r="AI1201" s="113" t="str">
        <f t="shared" si="257"/>
        <v/>
      </c>
      <c r="AJ1201" s="113" t="str">
        <f t="shared" si="258"/>
        <v/>
      </c>
      <c r="AK1201" s="113" t="str">
        <f t="shared" si="265"/>
        <v/>
      </c>
      <c r="AL1201" s="113" t="str">
        <f t="shared" si="266"/>
        <v/>
      </c>
    </row>
    <row r="1202" spans="2:38" ht="15.75" thickBot="1" x14ac:dyDescent="0.3">
      <c r="B1202" s="72" t="str">
        <f t="shared" si="259"/>
        <v/>
      </c>
      <c r="C1202" s="72" t="str">
        <f t="shared" si="260"/>
        <v/>
      </c>
      <c r="D1202" s="72" t="str">
        <f>IFERROR(IF(J1201&lt;=0,"",IF(C1202="Yes","",B1202-COUNTIF($C$22:C1202,"Yes"))),"")</f>
        <v/>
      </c>
      <c r="E1202" s="73" t="str">
        <f t="shared" si="253"/>
        <v/>
      </c>
      <c r="F1202" s="76" t="str">
        <f t="shared" si="261"/>
        <v/>
      </c>
      <c r="G1202" s="76" t="str">
        <f t="shared" si="254"/>
        <v/>
      </c>
      <c r="H1202" s="76" t="str">
        <f t="shared" si="262"/>
        <v/>
      </c>
      <c r="I1202" s="76" t="str">
        <f t="shared" si="255"/>
        <v/>
      </c>
      <c r="J1202" s="76" t="str">
        <f t="shared" si="263"/>
        <v/>
      </c>
      <c r="AG1202" s="111" t="str">
        <f t="shared" si="264"/>
        <v/>
      </c>
      <c r="AH1202" s="112" t="str">
        <f t="shared" si="256"/>
        <v/>
      </c>
      <c r="AI1202" s="113" t="str">
        <f t="shared" si="257"/>
        <v/>
      </c>
      <c r="AJ1202" s="113" t="str">
        <f t="shared" si="258"/>
        <v/>
      </c>
      <c r="AK1202" s="113" t="str">
        <f t="shared" si="265"/>
        <v/>
      </c>
      <c r="AL1202" s="113" t="str">
        <f t="shared" si="266"/>
        <v/>
      </c>
    </row>
    <row r="1203" spans="2:38" ht="15.75" thickBot="1" x14ac:dyDescent="0.3">
      <c r="B1203" s="72" t="str">
        <f t="shared" si="259"/>
        <v/>
      </c>
      <c r="C1203" s="72" t="str">
        <f t="shared" si="260"/>
        <v/>
      </c>
      <c r="D1203" s="72" t="str">
        <f>IFERROR(IF(J1202&lt;=0,"",IF(C1203="Yes","",B1203-COUNTIF($C$22:C1203,"Yes"))),"")</f>
        <v/>
      </c>
      <c r="E1203" s="73" t="str">
        <f t="shared" si="253"/>
        <v/>
      </c>
      <c r="F1203" s="76" t="str">
        <f t="shared" si="261"/>
        <v/>
      </c>
      <c r="G1203" s="76" t="str">
        <f t="shared" si="254"/>
        <v/>
      </c>
      <c r="H1203" s="76" t="str">
        <f t="shared" si="262"/>
        <v/>
      </c>
      <c r="I1203" s="76" t="str">
        <f t="shared" si="255"/>
        <v/>
      </c>
      <c r="J1203" s="76" t="str">
        <f t="shared" si="263"/>
        <v/>
      </c>
      <c r="AG1203" s="111" t="str">
        <f t="shared" si="264"/>
        <v/>
      </c>
      <c r="AH1203" s="112" t="str">
        <f t="shared" si="256"/>
        <v/>
      </c>
      <c r="AI1203" s="113" t="str">
        <f t="shared" si="257"/>
        <v/>
      </c>
      <c r="AJ1203" s="113" t="str">
        <f t="shared" si="258"/>
        <v/>
      </c>
      <c r="AK1203" s="113" t="str">
        <f t="shared" si="265"/>
        <v/>
      </c>
      <c r="AL1203" s="113" t="str">
        <f t="shared" si="266"/>
        <v/>
      </c>
    </row>
    <row r="1204" spans="2:38" ht="15.75" thickBot="1" x14ac:dyDescent="0.3">
      <c r="B1204" s="72" t="str">
        <f t="shared" si="259"/>
        <v/>
      </c>
      <c r="C1204" s="72" t="str">
        <f t="shared" si="260"/>
        <v/>
      </c>
      <c r="D1204" s="72" t="str">
        <f>IFERROR(IF(J1203&lt;=0,"",IF(C1204="Yes","",B1204-COUNTIF($C$22:C1204,"Yes"))),"")</f>
        <v/>
      </c>
      <c r="E1204" s="73" t="str">
        <f t="shared" si="253"/>
        <v/>
      </c>
      <c r="F1204" s="76" t="str">
        <f t="shared" si="261"/>
        <v/>
      </c>
      <c r="G1204" s="76" t="str">
        <f t="shared" si="254"/>
        <v/>
      </c>
      <c r="H1204" s="76" t="str">
        <f t="shared" si="262"/>
        <v/>
      </c>
      <c r="I1204" s="76" t="str">
        <f t="shared" si="255"/>
        <v/>
      </c>
      <c r="J1204" s="76" t="str">
        <f t="shared" si="263"/>
        <v/>
      </c>
      <c r="AG1204" s="111" t="str">
        <f t="shared" si="264"/>
        <v/>
      </c>
      <c r="AH1204" s="112" t="str">
        <f t="shared" si="256"/>
        <v/>
      </c>
      <c r="AI1204" s="113" t="str">
        <f t="shared" si="257"/>
        <v/>
      </c>
      <c r="AJ1204" s="113" t="str">
        <f t="shared" si="258"/>
        <v/>
      </c>
      <c r="AK1204" s="113" t="str">
        <f t="shared" si="265"/>
        <v/>
      </c>
      <c r="AL1204" s="113" t="str">
        <f t="shared" si="266"/>
        <v/>
      </c>
    </row>
    <row r="1205" spans="2:38" ht="15.75" thickBot="1" x14ac:dyDescent="0.3">
      <c r="B1205" s="72" t="str">
        <f t="shared" si="259"/>
        <v/>
      </c>
      <c r="C1205" s="72" t="str">
        <f t="shared" si="260"/>
        <v/>
      </c>
      <c r="D1205" s="72" t="str">
        <f>IFERROR(IF(J1204&lt;=0,"",IF(C1205="Yes","",B1205-COUNTIF($C$22:C1205,"Yes"))),"")</f>
        <v/>
      </c>
      <c r="E1205" s="73" t="str">
        <f t="shared" si="253"/>
        <v/>
      </c>
      <c r="F1205" s="76" t="str">
        <f t="shared" si="261"/>
        <v/>
      </c>
      <c r="G1205" s="76" t="str">
        <f t="shared" si="254"/>
        <v/>
      </c>
      <c r="H1205" s="76" t="str">
        <f t="shared" si="262"/>
        <v/>
      </c>
      <c r="I1205" s="76" t="str">
        <f t="shared" si="255"/>
        <v/>
      </c>
      <c r="J1205" s="76" t="str">
        <f t="shared" si="263"/>
        <v/>
      </c>
      <c r="AG1205" s="111" t="str">
        <f t="shared" si="264"/>
        <v/>
      </c>
      <c r="AH1205" s="112" t="str">
        <f t="shared" si="256"/>
        <v/>
      </c>
      <c r="AI1205" s="113" t="str">
        <f t="shared" si="257"/>
        <v/>
      </c>
      <c r="AJ1205" s="113" t="str">
        <f t="shared" si="258"/>
        <v/>
      </c>
      <c r="AK1205" s="113" t="str">
        <f t="shared" si="265"/>
        <v/>
      </c>
      <c r="AL1205" s="113" t="str">
        <f t="shared" si="266"/>
        <v/>
      </c>
    </row>
    <row r="1206" spans="2:38" ht="15.75" thickBot="1" x14ac:dyDescent="0.3">
      <c r="B1206" s="72" t="str">
        <f t="shared" si="259"/>
        <v/>
      </c>
      <c r="C1206" s="72" t="str">
        <f t="shared" si="260"/>
        <v/>
      </c>
      <c r="D1206" s="72" t="str">
        <f>IFERROR(IF(J1205&lt;=0,"",IF(C1206="Yes","",B1206-COUNTIF($C$22:C1206,"Yes"))),"")</f>
        <v/>
      </c>
      <c r="E1206" s="73" t="str">
        <f t="shared" si="253"/>
        <v/>
      </c>
      <c r="F1206" s="76" t="str">
        <f t="shared" si="261"/>
        <v/>
      </c>
      <c r="G1206" s="76" t="str">
        <f t="shared" si="254"/>
        <v/>
      </c>
      <c r="H1206" s="76" t="str">
        <f t="shared" si="262"/>
        <v/>
      </c>
      <c r="I1206" s="76" t="str">
        <f t="shared" si="255"/>
        <v/>
      </c>
      <c r="J1206" s="76" t="str">
        <f t="shared" si="263"/>
        <v/>
      </c>
      <c r="AG1206" s="111" t="str">
        <f t="shared" si="264"/>
        <v/>
      </c>
      <c r="AH1206" s="112" t="str">
        <f t="shared" si="256"/>
        <v/>
      </c>
      <c r="AI1206" s="113" t="str">
        <f t="shared" si="257"/>
        <v/>
      </c>
      <c r="AJ1206" s="113" t="str">
        <f t="shared" si="258"/>
        <v/>
      </c>
      <c r="AK1206" s="113" t="str">
        <f t="shared" si="265"/>
        <v/>
      </c>
      <c r="AL1206" s="113" t="str">
        <f t="shared" si="266"/>
        <v/>
      </c>
    </row>
    <row r="1207" spans="2:38" ht="15.75" thickBot="1" x14ac:dyDescent="0.3">
      <c r="B1207" s="72" t="str">
        <f t="shared" si="259"/>
        <v/>
      </c>
      <c r="C1207" s="72" t="str">
        <f t="shared" si="260"/>
        <v/>
      </c>
      <c r="D1207" s="72" t="str">
        <f>IFERROR(IF(J1206&lt;=0,"",IF(C1207="Yes","",B1207-COUNTIF($C$22:C1207,"Yes"))),"")</f>
        <v/>
      </c>
      <c r="E1207" s="73" t="str">
        <f t="shared" si="253"/>
        <v/>
      </c>
      <c r="F1207" s="76" t="str">
        <f t="shared" si="261"/>
        <v/>
      </c>
      <c r="G1207" s="76" t="str">
        <f t="shared" si="254"/>
        <v/>
      </c>
      <c r="H1207" s="76" t="str">
        <f t="shared" si="262"/>
        <v/>
      </c>
      <c r="I1207" s="76" t="str">
        <f t="shared" si="255"/>
        <v/>
      </c>
      <c r="J1207" s="76" t="str">
        <f t="shared" si="263"/>
        <v/>
      </c>
      <c r="AG1207" s="111" t="str">
        <f t="shared" si="264"/>
        <v/>
      </c>
      <c r="AH1207" s="112" t="str">
        <f t="shared" si="256"/>
        <v/>
      </c>
      <c r="AI1207" s="113" t="str">
        <f t="shared" si="257"/>
        <v/>
      </c>
      <c r="AJ1207" s="113" t="str">
        <f t="shared" si="258"/>
        <v/>
      </c>
      <c r="AK1207" s="113" t="str">
        <f t="shared" si="265"/>
        <v/>
      </c>
      <c r="AL1207" s="113" t="str">
        <f t="shared" si="266"/>
        <v/>
      </c>
    </row>
    <row r="1208" spans="2:38" ht="15.75" thickBot="1" x14ac:dyDescent="0.3">
      <c r="B1208" s="72" t="str">
        <f t="shared" si="259"/>
        <v/>
      </c>
      <c r="C1208" s="72" t="str">
        <f t="shared" si="260"/>
        <v/>
      </c>
      <c r="D1208" s="72" t="str">
        <f>IFERROR(IF(J1207&lt;=0,"",IF(C1208="Yes","",B1208-COUNTIF($C$22:C1208,"Yes"))),"")</f>
        <v/>
      </c>
      <c r="E1208" s="73" t="str">
        <f t="shared" si="253"/>
        <v/>
      </c>
      <c r="F1208" s="76" t="str">
        <f t="shared" si="261"/>
        <v/>
      </c>
      <c r="G1208" s="76" t="str">
        <f t="shared" si="254"/>
        <v/>
      </c>
      <c r="H1208" s="76" t="str">
        <f t="shared" si="262"/>
        <v/>
      </c>
      <c r="I1208" s="76" t="str">
        <f t="shared" si="255"/>
        <v/>
      </c>
      <c r="J1208" s="76" t="str">
        <f t="shared" si="263"/>
        <v/>
      </c>
      <c r="AG1208" s="111" t="str">
        <f t="shared" si="264"/>
        <v/>
      </c>
      <c r="AH1208" s="112" t="str">
        <f t="shared" si="256"/>
        <v/>
      </c>
      <c r="AI1208" s="113" t="str">
        <f t="shared" si="257"/>
        <v/>
      </c>
      <c r="AJ1208" s="113" t="str">
        <f t="shared" si="258"/>
        <v/>
      </c>
      <c r="AK1208" s="113" t="str">
        <f t="shared" si="265"/>
        <v/>
      </c>
      <c r="AL1208" s="113" t="str">
        <f t="shared" si="266"/>
        <v/>
      </c>
    </row>
    <row r="1209" spans="2:38" ht="15.75" thickBot="1" x14ac:dyDescent="0.3">
      <c r="B1209" s="72" t="str">
        <f t="shared" si="259"/>
        <v/>
      </c>
      <c r="C1209" s="72" t="str">
        <f t="shared" si="260"/>
        <v/>
      </c>
      <c r="D1209" s="72" t="str">
        <f>IFERROR(IF(J1208&lt;=0,"",IF(C1209="Yes","",B1209-COUNTIF($C$22:C1209,"Yes"))),"")</f>
        <v/>
      </c>
      <c r="E1209" s="73" t="str">
        <f t="shared" si="253"/>
        <v/>
      </c>
      <c r="F1209" s="76" t="str">
        <f t="shared" si="261"/>
        <v/>
      </c>
      <c r="G1209" s="76" t="str">
        <f t="shared" si="254"/>
        <v/>
      </c>
      <c r="H1209" s="76" t="str">
        <f t="shared" si="262"/>
        <v/>
      </c>
      <c r="I1209" s="76" t="str">
        <f t="shared" si="255"/>
        <v/>
      </c>
      <c r="J1209" s="76" t="str">
        <f t="shared" si="263"/>
        <v/>
      </c>
      <c r="AG1209" s="111" t="str">
        <f t="shared" si="264"/>
        <v/>
      </c>
      <c r="AH1209" s="112" t="str">
        <f t="shared" si="256"/>
        <v/>
      </c>
      <c r="AI1209" s="113" t="str">
        <f t="shared" si="257"/>
        <v/>
      </c>
      <c r="AJ1209" s="113" t="str">
        <f t="shared" si="258"/>
        <v/>
      </c>
      <c r="AK1209" s="113" t="str">
        <f t="shared" si="265"/>
        <v/>
      </c>
      <c r="AL1209" s="113" t="str">
        <f t="shared" si="266"/>
        <v/>
      </c>
    </row>
    <row r="1210" spans="2:38" ht="15.75" thickBot="1" x14ac:dyDescent="0.3">
      <c r="B1210" s="72" t="str">
        <f t="shared" si="259"/>
        <v/>
      </c>
      <c r="C1210" s="72" t="str">
        <f t="shared" si="260"/>
        <v/>
      </c>
      <c r="D1210" s="72" t="str">
        <f>IFERROR(IF(J1209&lt;=0,"",IF(C1210="Yes","",B1210-COUNTIF($C$22:C1210,"Yes"))),"")</f>
        <v/>
      </c>
      <c r="E1210" s="73" t="str">
        <f t="shared" si="253"/>
        <v/>
      </c>
      <c r="F1210" s="76" t="str">
        <f t="shared" si="261"/>
        <v/>
      </c>
      <c r="G1210" s="76" t="str">
        <f t="shared" si="254"/>
        <v/>
      </c>
      <c r="H1210" s="76" t="str">
        <f t="shared" si="262"/>
        <v/>
      </c>
      <c r="I1210" s="76" t="str">
        <f t="shared" si="255"/>
        <v/>
      </c>
      <c r="J1210" s="76" t="str">
        <f t="shared" si="263"/>
        <v/>
      </c>
      <c r="AG1210" s="111" t="str">
        <f t="shared" si="264"/>
        <v/>
      </c>
      <c r="AH1210" s="112" t="str">
        <f t="shared" si="256"/>
        <v/>
      </c>
      <c r="AI1210" s="113" t="str">
        <f t="shared" si="257"/>
        <v/>
      </c>
      <c r="AJ1210" s="113" t="str">
        <f t="shared" si="258"/>
        <v/>
      </c>
      <c r="AK1210" s="113" t="str">
        <f t="shared" si="265"/>
        <v/>
      </c>
      <c r="AL1210" s="113" t="str">
        <f t="shared" si="266"/>
        <v/>
      </c>
    </row>
    <row r="1211" spans="2:38" ht="15.75" thickBot="1" x14ac:dyDescent="0.3">
      <c r="B1211" s="72" t="str">
        <f t="shared" si="259"/>
        <v/>
      </c>
      <c r="C1211" s="72" t="str">
        <f t="shared" si="260"/>
        <v/>
      </c>
      <c r="D1211" s="72" t="str">
        <f>IFERROR(IF(J1210&lt;=0,"",IF(C1211="Yes","",B1211-COUNTIF($C$22:C1211,"Yes"))),"")</f>
        <v/>
      </c>
      <c r="E1211" s="73" t="str">
        <f t="shared" si="253"/>
        <v/>
      </c>
      <c r="F1211" s="76" t="str">
        <f t="shared" si="261"/>
        <v/>
      </c>
      <c r="G1211" s="76" t="str">
        <f t="shared" si="254"/>
        <v/>
      </c>
      <c r="H1211" s="76" t="str">
        <f t="shared" si="262"/>
        <v/>
      </c>
      <c r="I1211" s="76" t="str">
        <f t="shared" si="255"/>
        <v/>
      </c>
      <c r="J1211" s="76" t="str">
        <f t="shared" si="263"/>
        <v/>
      </c>
      <c r="AG1211" s="111" t="str">
        <f t="shared" si="264"/>
        <v/>
      </c>
      <c r="AH1211" s="112" t="str">
        <f t="shared" si="256"/>
        <v/>
      </c>
      <c r="AI1211" s="113" t="str">
        <f t="shared" si="257"/>
        <v/>
      </c>
      <c r="AJ1211" s="113" t="str">
        <f t="shared" si="258"/>
        <v/>
      </c>
      <c r="AK1211" s="113" t="str">
        <f t="shared" si="265"/>
        <v/>
      </c>
      <c r="AL1211" s="113" t="str">
        <f t="shared" si="266"/>
        <v/>
      </c>
    </row>
    <row r="1212" spans="2:38" ht="15.75" thickBot="1" x14ac:dyDescent="0.3">
      <c r="B1212" s="72" t="str">
        <f t="shared" si="259"/>
        <v/>
      </c>
      <c r="C1212" s="72" t="str">
        <f t="shared" si="260"/>
        <v/>
      </c>
      <c r="D1212" s="72" t="str">
        <f>IFERROR(IF(J1211&lt;=0,"",IF(C1212="Yes","",B1212-COUNTIF($C$22:C1212,"Yes"))),"")</f>
        <v/>
      </c>
      <c r="E1212" s="73" t="str">
        <f t="shared" si="253"/>
        <v/>
      </c>
      <c r="F1212" s="76" t="str">
        <f t="shared" si="261"/>
        <v/>
      </c>
      <c r="G1212" s="76" t="str">
        <f t="shared" si="254"/>
        <v/>
      </c>
      <c r="H1212" s="76" t="str">
        <f t="shared" si="262"/>
        <v/>
      </c>
      <c r="I1212" s="76" t="str">
        <f t="shared" si="255"/>
        <v/>
      </c>
      <c r="J1212" s="76" t="str">
        <f t="shared" si="263"/>
        <v/>
      </c>
      <c r="AG1212" s="111" t="str">
        <f t="shared" si="264"/>
        <v/>
      </c>
      <c r="AH1212" s="112" t="str">
        <f t="shared" si="256"/>
        <v/>
      </c>
      <c r="AI1212" s="113" t="str">
        <f t="shared" si="257"/>
        <v/>
      </c>
      <c r="AJ1212" s="113" t="str">
        <f t="shared" si="258"/>
        <v/>
      </c>
      <c r="AK1212" s="113" t="str">
        <f t="shared" si="265"/>
        <v/>
      </c>
      <c r="AL1212" s="113" t="str">
        <f t="shared" si="266"/>
        <v/>
      </c>
    </row>
    <row r="1213" spans="2:38" ht="15.75" thickBot="1" x14ac:dyDescent="0.3">
      <c r="B1213" s="72" t="str">
        <f t="shared" si="259"/>
        <v/>
      </c>
      <c r="C1213" s="72" t="str">
        <f t="shared" si="260"/>
        <v/>
      </c>
      <c r="D1213" s="72" t="str">
        <f>IFERROR(IF(J1212&lt;=0,"",IF(C1213="Yes","",B1213-COUNTIF($C$22:C1213,"Yes"))),"")</f>
        <v/>
      </c>
      <c r="E1213" s="73" t="str">
        <f t="shared" si="253"/>
        <v/>
      </c>
      <c r="F1213" s="76" t="str">
        <f t="shared" si="261"/>
        <v/>
      </c>
      <c r="G1213" s="76" t="str">
        <f t="shared" si="254"/>
        <v/>
      </c>
      <c r="H1213" s="76" t="str">
        <f t="shared" si="262"/>
        <v/>
      </c>
      <c r="I1213" s="76" t="str">
        <f t="shared" si="255"/>
        <v/>
      </c>
      <c r="J1213" s="76" t="str">
        <f t="shared" si="263"/>
        <v/>
      </c>
      <c r="AG1213" s="111" t="str">
        <f t="shared" si="264"/>
        <v/>
      </c>
      <c r="AH1213" s="112" t="str">
        <f t="shared" si="256"/>
        <v/>
      </c>
      <c r="AI1213" s="113" t="str">
        <f t="shared" si="257"/>
        <v/>
      </c>
      <c r="AJ1213" s="113" t="str">
        <f t="shared" si="258"/>
        <v/>
      </c>
      <c r="AK1213" s="113" t="str">
        <f t="shared" si="265"/>
        <v/>
      </c>
      <c r="AL1213" s="113" t="str">
        <f t="shared" si="266"/>
        <v/>
      </c>
    </row>
    <row r="1214" spans="2:38" ht="15.75" thickBot="1" x14ac:dyDescent="0.3">
      <c r="B1214" s="72" t="str">
        <f t="shared" si="259"/>
        <v/>
      </c>
      <c r="C1214" s="72" t="str">
        <f t="shared" si="260"/>
        <v/>
      </c>
      <c r="D1214" s="72" t="str">
        <f>IFERROR(IF(J1213&lt;=0,"",IF(C1214="Yes","",B1214-COUNTIF($C$22:C1214,"Yes"))),"")</f>
        <v/>
      </c>
      <c r="E1214" s="73" t="str">
        <f t="shared" si="253"/>
        <v/>
      </c>
      <c r="F1214" s="76" t="str">
        <f t="shared" si="261"/>
        <v/>
      </c>
      <c r="G1214" s="76" t="str">
        <f t="shared" si="254"/>
        <v/>
      </c>
      <c r="H1214" s="76" t="str">
        <f t="shared" si="262"/>
        <v/>
      </c>
      <c r="I1214" s="76" t="str">
        <f t="shared" si="255"/>
        <v/>
      </c>
      <c r="J1214" s="76" t="str">
        <f t="shared" si="263"/>
        <v/>
      </c>
      <c r="AG1214" s="111" t="str">
        <f t="shared" si="264"/>
        <v/>
      </c>
      <c r="AH1214" s="112" t="str">
        <f t="shared" si="256"/>
        <v/>
      </c>
      <c r="AI1214" s="113" t="str">
        <f t="shared" si="257"/>
        <v/>
      </c>
      <c r="AJ1214" s="113" t="str">
        <f t="shared" si="258"/>
        <v/>
      </c>
      <c r="AK1214" s="113" t="str">
        <f t="shared" si="265"/>
        <v/>
      </c>
      <c r="AL1214" s="113" t="str">
        <f t="shared" si="266"/>
        <v/>
      </c>
    </row>
    <row r="1215" spans="2:38" ht="15.75" thickBot="1" x14ac:dyDescent="0.3">
      <c r="B1215" s="72" t="str">
        <f t="shared" si="259"/>
        <v/>
      </c>
      <c r="C1215" s="72" t="str">
        <f t="shared" si="260"/>
        <v/>
      </c>
      <c r="D1215" s="72" t="str">
        <f>IFERROR(IF(J1214&lt;=0,"",IF(C1215="Yes","",B1215-COUNTIF($C$22:C1215,"Yes"))),"")</f>
        <v/>
      </c>
      <c r="E1215" s="73" t="str">
        <f t="shared" si="253"/>
        <v/>
      </c>
      <c r="F1215" s="76" t="str">
        <f t="shared" si="261"/>
        <v/>
      </c>
      <c r="G1215" s="76" t="str">
        <f t="shared" si="254"/>
        <v/>
      </c>
      <c r="H1215" s="76" t="str">
        <f t="shared" si="262"/>
        <v/>
      </c>
      <c r="I1215" s="76" t="str">
        <f t="shared" si="255"/>
        <v/>
      </c>
      <c r="J1215" s="76" t="str">
        <f t="shared" si="263"/>
        <v/>
      </c>
      <c r="AG1215" s="111" t="str">
        <f t="shared" si="264"/>
        <v/>
      </c>
      <c r="AH1215" s="112" t="str">
        <f t="shared" si="256"/>
        <v/>
      </c>
      <c r="AI1215" s="113" t="str">
        <f t="shared" si="257"/>
        <v/>
      </c>
      <c r="AJ1215" s="113" t="str">
        <f t="shared" si="258"/>
        <v/>
      </c>
      <c r="AK1215" s="113" t="str">
        <f t="shared" si="265"/>
        <v/>
      </c>
      <c r="AL1215" s="113" t="str">
        <f t="shared" si="266"/>
        <v/>
      </c>
    </row>
    <row r="1216" spans="2:38" ht="15.75" thickBot="1" x14ac:dyDescent="0.3">
      <c r="B1216" s="72" t="str">
        <f t="shared" si="259"/>
        <v/>
      </c>
      <c r="C1216" s="72" t="str">
        <f t="shared" si="260"/>
        <v/>
      </c>
      <c r="D1216" s="72" t="str">
        <f>IFERROR(IF(J1215&lt;=0,"",IF(C1216="Yes","",B1216-COUNTIF($C$22:C1216,"Yes"))),"")</f>
        <v/>
      </c>
      <c r="E1216" s="73" t="str">
        <f t="shared" si="253"/>
        <v/>
      </c>
      <c r="F1216" s="76" t="str">
        <f t="shared" si="261"/>
        <v/>
      </c>
      <c r="G1216" s="76" t="str">
        <f t="shared" si="254"/>
        <v/>
      </c>
      <c r="H1216" s="76" t="str">
        <f t="shared" si="262"/>
        <v/>
      </c>
      <c r="I1216" s="76" t="str">
        <f t="shared" si="255"/>
        <v/>
      </c>
      <c r="J1216" s="76" t="str">
        <f t="shared" si="263"/>
        <v/>
      </c>
      <c r="AG1216" s="111" t="str">
        <f t="shared" si="264"/>
        <v/>
      </c>
      <c r="AH1216" s="112" t="str">
        <f t="shared" si="256"/>
        <v/>
      </c>
      <c r="AI1216" s="113" t="str">
        <f t="shared" si="257"/>
        <v/>
      </c>
      <c r="AJ1216" s="113" t="str">
        <f t="shared" si="258"/>
        <v/>
      </c>
      <c r="AK1216" s="113" t="str">
        <f t="shared" si="265"/>
        <v/>
      </c>
      <c r="AL1216" s="113" t="str">
        <f t="shared" si="266"/>
        <v/>
      </c>
    </row>
    <row r="1217" spans="2:38" ht="15.75" thickBot="1" x14ac:dyDescent="0.3">
      <c r="B1217" s="72" t="str">
        <f t="shared" si="259"/>
        <v/>
      </c>
      <c r="C1217" s="72" t="str">
        <f t="shared" si="260"/>
        <v/>
      </c>
      <c r="D1217" s="72" t="str">
        <f>IFERROR(IF(J1216&lt;=0,"",IF(C1217="Yes","",B1217-COUNTIF($C$22:C1217,"Yes"))),"")</f>
        <v/>
      </c>
      <c r="E1217" s="73" t="str">
        <f t="shared" si="253"/>
        <v/>
      </c>
      <c r="F1217" s="76" t="str">
        <f t="shared" si="261"/>
        <v/>
      </c>
      <c r="G1217" s="76" t="str">
        <f t="shared" si="254"/>
        <v/>
      </c>
      <c r="H1217" s="76" t="str">
        <f t="shared" si="262"/>
        <v/>
      </c>
      <c r="I1217" s="76" t="str">
        <f t="shared" si="255"/>
        <v/>
      </c>
      <c r="J1217" s="76" t="str">
        <f t="shared" si="263"/>
        <v/>
      </c>
      <c r="AG1217" s="111" t="str">
        <f t="shared" si="264"/>
        <v/>
      </c>
      <c r="AH1217" s="112" t="str">
        <f t="shared" si="256"/>
        <v/>
      </c>
      <c r="AI1217" s="113" t="str">
        <f t="shared" si="257"/>
        <v/>
      </c>
      <c r="AJ1217" s="113" t="str">
        <f t="shared" si="258"/>
        <v/>
      </c>
      <c r="AK1217" s="113" t="str">
        <f t="shared" si="265"/>
        <v/>
      </c>
      <c r="AL1217" s="113" t="str">
        <f t="shared" si="266"/>
        <v/>
      </c>
    </row>
    <row r="1218" spans="2:38" ht="15.75" thickBot="1" x14ac:dyDescent="0.3">
      <c r="B1218" s="72" t="str">
        <f t="shared" si="259"/>
        <v/>
      </c>
      <c r="C1218" s="72" t="str">
        <f t="shared" si="260"/>
        <v/>
      </c>
      <c r="D1218" s="72" t="str">
        <f>IFERROR(IF(J1217&lt;=0,"",IF(C1218="Yes","",B1218-COUNTIF($C$22:C1218,"Yes"))),"")</f>
        <v/>
      </c>
      <c r="E1218" s="73" t="str">
        <f t="shared" si="253"/>
        <v/>
      </c>
      <c r="F1218" s="76" t="str">
        <f t="shared" si="261"/>
        <v/>
      </c>
      <c r="G1218" s="76" t="str">
        <f t="shared" si="254"/>
        <v/>
      </c>
      <c r="H1218" s="76" t="str">
        <f t="shared" si="262"/>
        <v/>
      </c>
      <c r="I1218" s="76" t="str">
        <f t="shared" si="255"/>
        <v/>
      </c>
      <c r="J1218" s="76" t="str">
        <f t="shared" si="263"/>
        <v/>
      </c>
      <c r="AG1218" s="111" t="str">
        <f t="shared" si="264"/>
        <v/>
      </c>
      <c r="AH1218" s="112" t="str">
        <f t="shared" si="256"/>
        <v/>
      </c>
      <c r="AI1218" s="113" t="str">
        <f t="shared" si="257"/>
        <v/>
      </c>
      <c r="AJ1218" s="113" t="str">
        <f t="shared" si="258"/>
        <v/>
      </c>
      <c r="AK1218" s="113" t="str">
        <f t="shared" si="265"/>
        <v/>
      </c>
      <c r="AL1218" s="113" t="str">
        <f t="shared" si="266"/>
        <v/>
      </c>
    </row>
    <row r="1219" spans="2:38" ht="15.75" thickBot="1" x14ac:dyDescent="0.3">
      <c r="B1219" s="72" t="str">
        <f t="shared" si="259"/>
        <v/>
      </c>
      <c r="C1219" s="72" t="str">
        <f t="shared" si="260"/>
        <v/>
      </c>
      <c r="D1219" s="72" t="str">
        <f>IFERROR(IF(J1218&lt;=0,"",IF(C1219="Yes","",B1219-COUNTIF($C$22:C1219,"Yes"))),"")</f>
        <v/>
      </c>
      <c r="E1219" s="73" t="str">
        <f t="shared" si="253"/>
        <v/>
      </c>
      <c r="F1219" s="76" t="str">
        <f t="shared" si="261"/>
        <v/>
      </c>
      <c r="G1219" s="76" t="str">
        <f t="shared" si="254"/>
        <v/>
      </c>
      <c r="H1219" s="76" t="str">
        <f t="shared" si="262"/>
        <v/>
      </c>
      <c r="I1219" s="76" t="str">
        <f t="shared" si="255"/>
        <v/>
      </c>
      <c r="J1219" s="76" t="str">
        <f t="shared" si="263"/>
        <v/>
      </c>
      <c r="AG1219" s="111" t="str">
        <f t="shared" si="264"/>
        <v/>
      </c>
      <c r="AH1219" s="112" t="str">
        <f t="shared" si="256"/>
        <v/>
      </c>
      <c r="AI1219" s="113" t="str">
        <f t="shared" si="257"/>
        <v/>
      </c>
      <c r="AJ1219" s="113" t="str">
        <f t="shared" si="258"/>
        <v/>
      </c>
      <c r="AK1219" s="113" t="str">
        <f t="shared" si="265"/>
        <v/>
      </c>
      <c r="AL1219" s="113" t="str">
        <f t="shared" si="266"/>
        <v/>
      </c>
    </row>
    <row r="1220" spans="2:38" ht="15.75" thickBot="1" x14ac:dyDescent="0.3">
      <c r="B1220" s="72" t="str">
        <f t="shared" si="259"/>
        <v/>
      </c>
      <c r="C1220" s="72" t="str">
        <f t="shared" si="260"/>
        <v/>
      </c>
      <c r="D1220" s="72" t="str">
        <f>IFERROR(IF(J1219&lt;=0,"",IF(C1220="Yes","",B1220-COUNTIF($C$22:C1220,"Yes"))),"")</f>
        <v/>
      </c>
      <c r="E1220" s="73" t="str">
        <f t="shared" si="253"/>
        <v/>
      </c>
      <c r="F1220" s="76" t="str">
        <f t="shared" si="261"/>
        <v/>
      </c>
      <c r="G1220" s="76" t="str">
        <f t="shared" si="254"/>
        <v/>
      </c>
      <c r="H1220" s="76" t="str">
        <f t="shared" si="262"/>
        <v/>
      </c>
      <c r="I1220" s="76" t="str">
        <f t="shared" si="255"/>
        <v/>
      </c>
      <c r="J1220" s="76" t="str">
        <f t="shared" si="263"/>
        <v/>
      </c>
      <c r="AG1220" s="111" t="str">
        <f t="shared" si="264"/>
        <v/>
      </c>
      <c r="AH1220" s="112" t="str">
        <f t="shared" si="256"/>
        <v/>
      </c>
      <c r="AI1220" s="113" t="str">
        <f t="shared" si="257"/>
        <v/>
      </c>
      <c r="AJ1220" s="113" t="str">
        <f t="shared" si="258"/>
        <v/>
      </c>
      <c r="AK1220" s="113" t="str">
        <f t="shared" si="265"/>
        <v/>
      </c>
      <c r="AL1220" s="113" t="str">
        <f t="shared" si="266"/>
        <v/>
      </c>
    </row>
    <row r="1221" spans="2:38" ht="15.75" thickBot="1" x14ac:dyDescent="0.3">
      <c r="B1221" s="72" t="str">
        <f t="shared" si="259"/>
        <v/>
      </c>
      <c r="C1221" s="72" t="str">
        <f t="shared" si="260"/>
        <v/>
      </c>
      <c r="D1221" s="72" t="str">
        <f>IFERROR(IF(J1220&lt;=0,"",IF(C1221="Yes","",B1221-COUNTIF($C$22:C1221,"Yes"))),"")</f>
        <v/>
      </c>
      <c r="E1221" s="73" t="str">
        <f t="shared" si="253"/>
        <v/>
      </c>
      <c r="F1221" s="76" t="str">
        <f t="shared" si="261"/>
        <v/>
      </c>
      <c r="G1221" s="76" t="str">
        <f t="shared" si="254"/>
        <v/>
      </c>
      <c r="H1221" s="76" t="str">
        <f t="shared" si="262"/>
        <v/>
      </c>
      <c r="I1221" s="76" t="str">
        <f t="shared" si="255"/>
        <v/>
      </c>
      <c r="J1221" s="76" t="str">
        <f t="shared" si="263"/>
        <v/>
      </c>
      <c r="AG1221" s="111" t="str">
        <f t="shared" si="264"/>
        <v/>
      </c>
      <c r="AH1221" s="112" t="str">
        <f t="shared" si="256"/>
        <v/>
      </c>
      <c r="AI1221" s="113" t="str">
        <f t="shared" si="257"/>
        <v/>
      </c>
      <c r="AJ1221" s="113" t="str">
        <f t="shared" si="258"/>
        <v/>
      </c>
      <c r="AK1221" s="113" t="str">
        <f t="shared" si="265"/>
        <v/>
      </c>
      <c r="AL1221" s="113" t="str">
        <f t="shared" si="266"/>
        <v/>
      </c>
    </row>
    <row r="1222" spans="2:38" ht="15.75" thickBot="1" x14ac:dyDescent="0.3">
      <c r="B1222" s="72" t="str">
        <f t="shared" si="259"/>
        <v/>
      </c>
      <c r="C1222" s="72" t="str">
        <f t="shared" si="260"/>
        <v/>
      </c>
      <c r="D1222" s="72" t="str">
        <f>IFERROR(IF(J1221&lt;=0,"",IF(C1222="Yes","",B1222-COUNTIF($C$22:C1222,"Yes"))),"")</f>
        <v/>
      </c>
      <c r="E1222" s="73" t="str">
        <f t="shared" si="253"/>
        <v/>
      </c>
      <c r="F1222" s="76" t="str">
        <f t="shared" si="261"/>
        <v/>
      </c>
      <c r="G1222" s="76" t="str">
        <f t="shared" si="254"/>
        <v/>
      </c>
      <c r="H1222" s="76" t="str">
        <f t="shared" si="262"/>
        <v/>
      </c>
      <c r="I1222" s="76" t="str">
        <f t="shared" si="255"/>
        <v/>
      </c>
      <c r="J1222" s="76" t="str">
        <f t="shared" si="263"/>
        <v/>
      </c>
      <c r="AG1222" s="111" t="str">
        <f t="shared" si="264"/>
        <v/>
      </c>
      <c r="AH1222" s="112" t="str">
        <f t="shared" si="256"/>
        <v/>
      </c>
      <c r="AI1222" s="113" t="str">
        <f t="shared" si="257"/>
        <v/>
      </c>
      <c r="AJ1222" s="113" t="str">
        <f t="shared" si="258"/>
        <v/>
      </c>
      <c r="AK1222" s="113" t="str">
        <f t="shared" si="265"/>
        <v/>
      </c>
      <c r="AL1222" s="113" t="str">
        <f t="shared" si="266"/>
        <v/>
      </c>
    </row>
    <row r="1223" spans="2:38" ht="15.75" thickBot="1" x14ac:dyDescent="0.3">
      <c r="B1223" s="72" t="str">
        <f t="shared" si="259"/>
        <v/>
      </c>
      <c r="C1223" s="72" t="str">
        <f t="shared" si="260"/>
        <v/>
      </c>
      <c r="D1223" s="72" t="str">
        <f>IFERROR(IF(J1222&lt;=0,"",IF(C1223="Yes","",B1223-COUNTIF($C$22:C1223,"Yes"))),"")</f>
        <v/>
      </c>
      <c r="E1223" s="73" t="str">
        <f t="shared" si="253"/>
        <v/>
      </c>
      <c r="F1223" s="76" t="str">
        <f t="shared" si="261"/>
        <v/>
      </c>
      <c r="G1223" s="76" t="str">
        <f t="shared" si="254"/>
        <v/>
      </c>
      <c r="H1223" s="76" t="str">
        <f t="shared" si="262"/>
        <v/>
      </c>
      <c r="I1223" s="76" t="str">
        <f t="shared" si="255"/>
        <v/>
      </c>
      <c r="J1223" s="76" t="str">
        <f t="shared" si="263"/>
        <v/>
      </c>
      <c r="AG1223" s="111" t="str">
        <f t="shared" si="264"/>
        <v/>
      </c>
      <c r="AH1223" s="112" t="str">
        <f t="shared" si="256"/>
        <v/>
      </c>
      <c r="AI1223" s="113" t="str">
        <f t="shared" si="257"/>
        <v/>
      </c>
      <c r="AJ1223" s="113" t="str">
        <f t="shared" si="258"/>
        <v/>
      </c>
      <c r="AK1223" s="113" t="str">
        <f t="shared" si="265"/>
        <v/>
      </c>
      <c r="AL1223" s="113" t="str">
        <f t="shared" si="266"/>
        <v/>
      </c>
    </row>
    <row r="1224" spans="2:38" ht="15.75" thickBot="1" x14ac:dyDescent="0.3">
      <c r="B1224" s="72" t="str">
        <f t="shared" si="259"/>
        <v/>
      </c>
      <c r="C1224" s="72" t="str">
        <f t="shared" si="260"/>
        <v/>
      </c>
      <c r="D1224" s="72" t="str">
        <f>IFERROR(IF(J1223&lt;=0,"",IF(C1224="Yes","",B1224-COUNTIF($C$22:C1224,"Yes"))),"")</f>
        <v/>
      </c>
      <c r="E1224" s="73" t="str">
        <f t="shared" si="253"/>
        <v/>
      </c>
      <c r="F1224" s="76" t="str">
        <f t="shared" si="261"/>
        <v/>
      </c>
      <c r="G1224" s="76" t="str">
        <f t="shared" si="254"/>
        <v/>
      </c>
      <c r="H1224" s="76" t="str">
        <f t="shared" si="262"/>
        <v/>
      </c>
      <c r="I1224" s="76" t="str">
        <f t="shared" si="255"/>
        <v/>
      </c>
      <c r="J1224" s="76" t="str">
        <f t="shared" si="263"/>
        <v/>
      </c>
      <c r="AG1224" s="111" t="str">
        <f t="shared" si="264"/>
        <v/>
      </c>
      <c r="AH1224" s="112" t="str">
        <f t="shared" si="256"/>
        <v/>
      </c>
      <c r="AI1224" s="113" t="str">
        <f t="shared" si="257"/>
        <v/>
      </c>
      <c r="AJ1224" s="113" t="str">
        <f t="shared" si="258"/>
        <v/>
      </c>
      <c r="AK1224" s="113" t="str">
        <f t="shared" si="265"/>
        <v/>
      </c>
      <c r="AL1224" s="113" t="str">
        <f t="shared" si="266"/>
        <v/>
      </c>
    </row>
    <row r="1225" spans="2:38" ht="15.75" thickBot="1" x14ac:dyDescent="0.3">
      <c r="B1225" s="72" t="str">
        <f t="shared" si="259"/>
        <v/>
      </c>
      <c r="C1225" s="72" t="str">
        <f t="shared" si="260"/>
        <v/>
      </c>
      <c r="D1225" s="72" t="str">
        <f>IFERROR(IF(J1224&lt;=0,"",IF(C1225="Yes","",B1225-COUNTIF($C$22:C1225,"Yes"))),"")</f>
        <v/>
      </c>
      <c r="E1225" s="73" t="str">
        <f t="shared" si="253"/>
        <v/>
      </c>
      <c r="F1225" s="76" t="str">
        <f t="shared" si="261"/>
        <v/>
      </c>
      <c r="G1225" s="76" t="str">
        <f t="shared" si="254"/>
        <v/>
      </c>
      <c r="H1225" s="76" t="str">
        <f t="shared" si="262"/>
        <v/>
      </c>
      <c r="I1225" s="76" t="str">
        <f t="shared" si="255"/>
        <v/>
      </c>
      <c r="J1225" s="76" t="str">
        <f t="shared" si="263"/>
        <v/>
      </c>
      <c r="AG1225" s="111" t="str">
        <f t="shared" si="264"/>
        <v/>
      </c>
      <c r="AH1225" s="112" t="str">
        <f t="shared" si="256"/>
        <v/>
      </c>
      <c r="AI1225" s="113" t="str">
        <f t="shared" si="257"/>
        <v/>
      </c>
      <c r="AJ1225" s="113" t="str">
        <f t="shared" si="258"/>
        <v/>
      </c>
      <c r="AK1225" s="113" t="str">
        <f t="shared" si="265"/>
        <v/>
      </c>
      <c r="AL1225" s="113" t="str">
        <f t="shared" si="266"/>
        <v/>
      </c>
    </row>
    <row r="1226" spans="2:38" ht="15.75" thickBot="1" x14ac:dyDescent="0.3">
      <c r="B1226" s="72" t="str">
        <f t="shared" si="259"/>
        <v/>
      </c>
      <c r="C1226" s="72" t="str">
        <f t="shared" si="260"/>
        <v/>
      </c>
      <c r="D1226" s="72" t="str">
        <f>IFERROR(IF(J1225&lt;=0,"",IF(C1226="Yes","",B1226-COUNTIF($C$22:C1226,"Yes"))),"")</f>
        <v/>
      </c>
      <c r="E1226" s="73" t="str">
        <f t="shared" si="253"/>
        <v/>
      </c>
      <c r="F1226" s="76" t="str">
        <f t="shared" si="261"/>
        <v/>
      </c>
      <c r="G1226" s="76" t="str">
        <f t="shared" si="254"/>
        <v/>
      </c>
      <c r="H1226" s="76" t="str">
        <f t="shared" si="262"/>
        <v/>
      </c>
      <c r="I1226" s="76" t="str">
        <f t="shared" si="255"/>
        <v/>
      </c>
      <c r="J1226" s="76" t="str">
        <f t="shared" si="263"/>
        <v/>
      </c>
      <c r="AG1226" s="111" t="str">
        <f t="shared" si="264"/>
        <v/>
      </c>
      <c r="AH1226" s="112" t="str">
        <f t="shared" si="256"/>
        <v/>
      </c>
      <c r="AI1226" s="113" t="str">
        <f t="shared" si="257"/>
        <v/>
      </c>
      <c r="AJ1226" s="113" t="str">
        <f t="shared" si="258"/>
        <v/>
      </c>
      <c r="AK1226" s="113" t="str">
        <f t="shared" si="265"/>
        <v/>
      </c>
      <c r="AL1226" s="113" t="str">
        <f t="shared" si="266"/>
        <v/>
      </c>
    </row>
    <row r="1227" spans="2:38" ht="15.75" thickBot="1" x14ac:dyDescent="0.3">
      <c r="B1227" s="72" t="str">
        <f t="shared" si="259"/>
        <v/>
      </c>
      <c r="C1227" s="72" t="str">
        <f t="shared" si="260"/>
        <v/>
      </c>
      <c r="D1227" s="72" t="str">
        <f>IFERROR(IF(J1226&lt;=0,"",IF(C1227="Yes","",B1227-COUNTIF($C$22:C1227,"Yes"))),"")</f>
        <v/>
      </c>
      <c r="E1227" s="73" t="str">
        <f t="shared" si="253"/>
        <v/>
      </c>
      <c r="F1227" s="76" t="str">
        <f t="shared" si="261"/>
        <v/>
      </c>
      <c r="G1227" s="76" t="str">
        <f t="shared" si="254"/>
        <v/>
      </c>
      <c r="H1227" s="76" t="str">
        <f t="shared" si="262"/>
        <v/>
      </c>
      <c r="I1227" s="76" t="str">
        <f t="shared" si="255"/>
        <v/>
      </c>
      <c r="J1227" s="76" t="str">
        <f t="shared" si="263"/>
        <v/>
      </c>
      <c r="AG1227" s="111" t="str">
        <f t="shared" si="264"/>
        <v/>
      </c>
      <c r="AH1227" s="112" t="str">
        <f t="shared" si="256"/>
        <v/>
      </c>
      <c r="AI1227" s="113" t="str">
        <f t="shared" si="257"/>
        <v/>
      </c>
      <c r="AJ1227" s="113" t="str">
        <f t="shared" si="258"/>
        <v/>
      </c>
      <c r="AK1227" s="113" t="str">
        <f t="shared" si="265"/>
        <v/>
      </c>
      <c r="AL1227" s="113" t="str">
        <f t="shared" si="266"/>
        <v/>
      </c>
    </row>
    <row r="1228" spans="2:38" ht="15.75" thickBot="1" x14ac:dyDescent="0.3">
      <c r="B1228" s="72" t="str">
        <f t="shared" si="259"/>
        <v/>
      </c>
      <c r="C1228" s="72" t="str">
        <f t="shared" si="260"/>
        <v/>
      </c>
      <c r="D1228" s="72" t="str">
        <f>IFERROR(IF(J1227&lt;=0,"",IF(C1228="Yes","",B1228-COUNTIF($C$22:C1228,"Yes"))),"")</f>
        <v/>
      </c>
      <c r="E1228" s="73" t="str">
        <f t="shared" si="253"/>
        <v/>
      </c>
      <c r="F1228" s="76" t="str">
        <f t="shared" si="261"/>
        <v/>
      </c>
      <c r="G1228" s="76" t="str">
        <f t="shared" si="254"/>
        <v/>
      </c>
      <c r="H1228" s="76" t="str">
        <f t="shared" si="262"/>
        <v/>
      </c>
      <c r="I1228" s="76" t="str">
        <f t="shared" si="255"/>
        <v/>
      </c>
      <c r="J1228" s="76" t="str">
        <f t="shared" si="263"/>
        <v/>
      </c>
      <c r="AG1228" s="111" t="str">
        <f t="shared" si="264"/>
        <v/>
      </c>
      <c r="AH1228" s="112" t="str">
        <f t="shared" si="256"/>
        <v/>
      </c>
      <c r="AI1228" s="113" t="str">
        <f t="shared" si="257"/>
        <v/>
      </c>
      <c r="AJ1228" s="113" t="str">
        <f t="shared" si="258"/>
        <v/>
      </c>
      <c r="AK1228" s="113" t="str">
        <f t="shared" si="265"/>
        <v/>
      </c>
      <c r="AL1228" s="113" t="str">
        <f t="shared" si="266"/>
        <v/>
      </c>
    </row>
    <row r="1229" spans="2:38" ht="15.75" thickBot="1" x14ac:dyDescent="0.3">
      <c r="B1229" s="72" t="str">
        <f t="shared" si="259"/>
        <v/>
      </c>
      <c r="C1229" s="72" t="str">
        <f t="shared" si="260"/>
        <v/>
      </c>
      <c r="D1229" s="72" t="str">
        <f>IFERROR(IF(J1228&lt;=0,"",IF(C1229="Yes","",B1229-COUNTIF($C$22:C1229,"Yes"))),"")</f>
        <v/>
      </c>
      <c r="E1229" s="73" t="str">
        <f t="shared" si="253"/>
        <v/>
      </c>
      <c r="F1229" s="76" t="str">
        <f t="shared" si="261"/>
        <v/>
      </c>
      <c r="G1229" s="76" t="str">
        <f t="shared" si="254"/>
        <v/>
      </c>
      <c r="H1229" s="76" t="str">
        <f t="shared" si="262"/>
        <v/>
      </c>
      <c r="I1229" s="76" t="str">
        <f t="shared" si="255"/>
        <v/>
      </c>
      <c r="J1229" s="76" t="str">
        <f t="shared" si="263"/>
        <v/>
      </c>
      <c r="AG1229" s="111" t="str">
        <f t="shared" si="264"/>
        <v/>
      </c>
      <c r="AH1229" s="112" t="str">
        <f t="shared" si="256"/>
        <v/>
      </c>
      <c r="AI1229" s="113" t="str">
        <f t="shared" si="257"/>
        <v/>
      </c>
      <c r="AJ1229" s="113" t="str">
        <f t="shared" si="258"/>
        <v/>
      </c>
      <c r="AK1229" s="113" t="str">
        <f t="shared" si="265"/>
        <v/>
      </c>
      <c r="AL1229" s="113" t="str">
        <f t="shared" si="266"/>
        <v/>
      </c>
    </row>
    <row r="1230" spans="2:38" ht="15.75" thickBot="1" x14ac:dyDescent="0.3">
      <c r="B1230" s="72" t="str">
        <f t="shared" si="259"/>
        <v/>
      </c>
      <c r="C1230" s="72" t="str">
        <f t="shared" si="260"/>
        <v/>
      </c>
      <c r="D1230" s="72" t="str">
        <f>IFERROR(IF(J1229&lt;=0,"",IF(C1230="Yes","",B1230-COUNTIF($C$22:C1230,"Yes"))),"")</f>
        <v/>
      </c>
      <c r="E1230" s="73" t="str">
        <f t="shared" si="253"/>
        <v/>
      </c>
      <c r="F1230" s="76" t="str">
        <f t="shared" si="261"/>
        <v/>
      </c>
      <c r="G1230" s="76" t="str">
        <f t="shared" si="254"/>
        <v/>
      </c>
      <c r="H1230" s="76" t="str">
        <f t="shared" si="262"/>
        <v/>
      </c>
      <c r="I1230" s="76" t="str">
        <f t="shared" si="255"/>
        <v/>
      </c>
      <c r="J1230" s="76" t="str">
        <f t="shared" si="263"/>
        <v/>
      </c>
      <c r="AG1230" s="111" t="str">
        <f t="shared" si="264"/>
        <v/>
      </c>
      <c r="AH1230" s="112" t="str">
        <f t="shared" si="256"/>
        <v/>
      </c>
      <c r="AI1230" s="113" t="str">
        <f t="shared" si="257"/>
        <v/>
      </c>
      <c r="AJ1230" s="113" t="str">
        <f t="shared" si="258"/>
        <v/>
      </c>
      <c r="AK1230" s="113" t="str">
        <f t="shared" si="265"/>
        <v/>
      </c>
      <c r="AL1230" s="113" t="str">
        <f t="shared" si="266"/>
        <v/>
      </c>
    </row>
    <row r="1231" spans="2:38" ht="15.75" thickBot="1" x14ac:dyDescent="0.3">
      <c r="B1231" s="72" t="str">
        <f t="shared" si="259"/>
        <v/>
      </c>
      <c r="C1231" s="72" t="str">
        <f t="shared" si="260"/>
        <v/>
      </c>
      <c r="D1231" s="72" t="str">
        <f>IFERROR(IF(J1230&lt;=0,"",IF(C1231="Yes","",B1231-COUNTIF($C$22:C1231,"Yes"))),"")</f>
        <v/>
      </c>
      <c r="E1231" s="73" t="str">
        <f t="shared" si="253"/>
        <v/>
      </c>
      <c r="F1231" s="76" t="str">
        <f t="shared" si="261"/>
        <v/>
      </c>
      <c r="G1231" s="76" t="str">
        <f t="shared" si="254"/>
        <v/>
      </c>
      <c r="H1231" s="76" t="str">
        <f t="shared" si="262"/>
        <v/>
      </c>
      <c r="I1231" s="76" t="str">
        <f t="shared" si="255"/>
        <v/>
      </c>
      <c r="J1231" s="76" t="str">
        <f t="shared" si="263"/>
        <v/>
      </c>
      <c r="AG1231" s="111" t="str">
        <f t="shared" si="264"/>
        <v/>
      </c>
      <c r="AH1231" s="112" t="str">
        <f t="shared" si="256"/>
        <v/>
      </c>
      <c r="AI1231" s="113" t="str">
        <f t="shared" si="257"/>
        <v/>
      </c>
      <c r="AJ1231" s="113" t="str">
        <f t="shared" si="258"/>
        <v/>
      </c>
      <c r="AK1231" s="113" t="str">
        <f t="shared" si="265"/>
        <v/>
      </c>
      <c r="AL1231" s="113" t="str">
        <f t="shared" si="266"/>
        <v/>
      </c>
    </row>
    <row r="1232" spans="2:38" ht="15.75" thickBot="1" x14ac:dyDescent="0.3">
      <c r="B1232" s="72" t="str">
        <f t="shared" si="259"/>
        <v/>
      </c>
      <c r="C1232" s="72" t="str">
        <f t="shared" si="260"/>
        <v/>
      </c>
      <c r="D1232" s="72" t="str">
        <f>IFERROR(IF(J1231&lt;=0,"",IF(C1232="Yes","",B1232-COUNTIF($C$22:C1232,"Yes"))),"")</f>
        <v/>
      </c>
      <c r="E1232" s="73" t="str">
        <f t="shared" si="253"/>
        <v/>
      </c>
      <c r="F1232" s="76" t="str">
        <f t="shared" si="261"/>
        <v/>
      </c>
      <c r="G1232" s="76" t="str">
        <f t="shared" si="254"/>
        <v/>
      </c>
      <c r="H1232" s="76" t="str">
        <f t="shared" si="262"/>
        <v/>
      </c>
      <c r="I1232" s="76" t="str">
        <f t="shared" si="255"/>
        <v/>
      </c>
      <c r="J1232" s="76" t="str">
        <f t="shared" si="263"/>
        <v/>
      </c>
      <c r="AG1232" s="111" t="str">
        <f t="shared" si="264"/>
        <v/>
      </c>
      <c r="AH1232" s="112" t="str">
        <f t="shared" si="256"/>
        <v/>
      </c>
      <c r="AI1232" s="113" t="str">
        <f t="shared" si="257"/>
        <v/>
      </c>
      <c r="AJ1232" s="113" t="str">
        <f t="shared" si="258"/>
        <v/>
      </c>
      <c r="AK1232" s="113" t="str">
        <f t="shared" si="265"/>
        <v/>
      </c>
      <c r="AL1232" s="113" t="str">
        <f t="shared" si="266"/>
        <v/>
      </c>
    </row>
    <row r="1233" spans="2:38" ht="15.75" thickBot="1" x14ac:dyDescent="0.3">
      <c r="B1233" s="72" t="str">
        <f t="shared" si="259"/>
        <v/>
      </c>
      <c r="C1233" s="72" t="str">
        <f t="shared" si="260"/>
        <v/>
      </c>
      <c r="D1233" s="72" t="str">
        <f>IFERROR(IF(J1232&lt;=0,"",IF(C1233="Yes","",B1233-COUNTIF($C$22:C1233,"Yes"))),"")</f>
        <v/>
      </c>
      <c r="E1233" s="73" t="str">
        <f t="shared" si="253"/>
        <v/>
      </c>
      <c r="F1233" s="76" t="str">
        <f t="shared" si="261"/>
        <v/>
      </c>
      <c r="G1233" s="76" t="str">
        <f t="shared" si="254"/>
        <v/>
      </c>
      <c r="H1233" s="76" t="str">
        <f t="shared" si="262"/>
        <v/>
      </c>
      <c r="I1233" s="76" t="str">
        <f t="shared" si="255"/>
        <v/>
      </c>
      <c r="J1233" s="76" t="str">
        <f t="shared" si="263"/>
        <v/>
      </c>
      <c r="AG1233" s="111" t="str">
        <f t="shared" si="264"/>
        <v/>
      </c>
      <c r="AH1233" s="112" t="str">
        <f t="shared" si="256"/>
        <v/>
      </c>
      <c r="AI1233" s="113" t="str">
        <f t="shared" si="257"/>
        <v/>
      </c>
      <c r="AJ1233" s="113" t="str">
        <f t="shared" si="258"/>
        <v/>
      </c>
      <c r="AK1233" s="113" t="str">
        <f t="shared" si="265"/>
        <v/>
      </c>
      <c r="AL1233" s="113" t="str">
        <f t="shared" si="266"/>
        <v/>
      </c>
    </row>
    <row r="1234" spans="2:38" ht="15.75" thickBot="1" x14ac:dyDescent="0.3">
      <c r="B1234" s="72" t="str">
        <f t="shared" si="259"/>
        <v/>
      </c>
      <c r="C1234" s="72" t="str">
        <f t="shared" si="260"/>
        <v/>
      </c>
      <c r="D1234" s="72" t="str">
        <f>IFERROR(IF(J1233&lt;=0,"",IF(C1234="Yes","",B1234-COUNTIF($C$22:C1234,"Yes"))),"")</f>
        <v/>
      </c>
      <c r="E1234" s="73" t="str">
        <f t="shared" si="253"/>
        <v/>
      </c>
      <c r="F1234" s="76" t="str">
        <f t="shared" si="261"/>
        <v/>
      </c>
      <c r="G1234" s="76" t="str">
        <f t="shared" si="254"/>
        <v/>
      </c>
      <c r="H1234" s="76" t="str">
        <f t="shared" si="262"/>
        <v/>
      </c>
      <c r="I1234" s="76" t="str">
        <f t="shared" si="255"/>
        <v/>
      </c>
      <c r="J1234" s="76" t="str">
        <f t="shared" si="263"/>
        <v/>
      </c>
      <c r="AG1234" s="111" t="str">
        <f t="shared" si="264"/>
        <v/>
      </c>
      <c r="AH1234" s="112" t="str">
        <f t="shared" si="256"/>
        <v/>
      </c>
      <c r="AI1234" s="113" t="str">
        <f t="shared" si="257"/>
        <v/>
      </c>
      <c r="AJ1234" s="113" t="str">
        <f t="shared" si="258"/>
        <v/>
      </c>
      <c r="AK1234" s="113" t="str">
        <f t="shared" si="265"/>
        <v/>
      </c>
      <c r="AL1234" s="113" t="str">
        <f t="shared" si="266"/>
        <v/>
      </c>
    </row>
    <row r="1235" spans="2:38" ht="15.75" thickBot="1" x14ac:dyDescent="0.3">
      <c r="B1235" s="72" t="str">
        <f t="shared" si="259"/>
        <v/>
      </c>
      <c r="C1235" s="72" t="str">
        <f t="shared" si="260"/>
        <v/>
      </c>
      <c r="D1235" s="72" t="str">
        <f>IFERROR(IF(J1234&lt;=0,"",IF(C1235="Yes","",B1235-COUNTIF($C$22:C1235,"Yes"))),"")</f>
        <v/>
      </c>
      <c r="E1235" s="73" t="str">
        <f t="shared" si="253"/>
        <v/>
      </c>
      <c r="F1235" s="76" t="str">
        <f t="shared" si="261"/>
        <v/>
      </c>
      <c r="G1235" s="76" t="str">
        <f t="shared" si="254"/>
        <v/>
      </c>
      <c r="H1235" s="76" t="str">
        <f t="shared" si="262"/>
        <v/>
      </c>
      <c r="I1235" s="76" t="str">
        <f t="shared" si="255"/>
        <v/>
      </c>
      <c r="J1235" s="76" t="str">
        <f t="shared" si="263"/>
        <v/>
      </c>
      <c r="AG1235" s="111" t="str">
        <f t="shared" si="264"/>
        <v/>
      </c>
      <c r="AH1235" s="112" t="str">
        <f t="shared" si="256"/>
        <v/>
      </c>
      <c r="AI1235" s="113" t="str">
        <f t="shared" si="257"/>
        <v/>
      </c>
      <c r="AJ1235" s="113" t="str">
        <f t="shared" si="258"/>
        <v/>
      </c>
      <c r="AK1235" s="113" t="str">
        <f t="shared" si="265"/>
        <v/>
      </c>
      <c r="AL1235" s="113" t="str">
        <f t="shared" si="266"/>
        <v/>
      </c>
    </row>
    <row r="1236" spans="2:38" ht="15.75" thickBot="1" x14ac:dyDescent="0.3">
      <c r="B1236" s="72" t="str">
        <f t="shared" si="259"/>
        <v/>
      </c>
      <c r="C1236" s="72" t="str">
        <f t="shared" si="260"/>
        <v/>
      </c>
      <c r="D1236" s="72" t="str">
        <f>IFERROR(IF(J1235&lt;=0,"",IF(C1236="Yes","",B1236-COUNTIF($C$22:C1236,"Yes"))),"")</f>
        <v/>
      </c>
      <c r="E1236" s="73" t="str">
        <f t="shared" si="253"/>
        <v/>
      </c>
      <c r="F1236" s="76" t="str">
        <f t="shared" si="261"/>
        <v/>
      </c>
      <c r="G1236" s="76" t="str">
        <f t="shared" si="254"/>
        <v/>
      </c>
      <c r="H1236" s="76" t="str">
        <f t="shared" si="262"/>
        <v/>
      </c>
      <c r="I1236" s="76" t="str">
        <f t="shared" si="255"/>
        <v/>
      </c>
      <c r="J1236" s="76" t="str">
        <f t="shared" si="263"/>
        <v/>
      </c>
      <c r="AG1236" s="111" t="str">
        <f t="shared" si="264"/>
        <v/>
      </c>
      <c r="AH1236" s="112" t="str">
        <f t="shared" si="256"/>
        <v/>
      </c>
      <c r="AI1236" s="113" t="str">
        <f t="shared" si="257"/>
        <v/>
      </c>
      <c r="AJ1236" s="113" t="str">
        <f t="shared" si="258"/>
        <v/>
      </c>
      <c r="AK1236" s="113" t="str">
        <f t="shared" si="265"/>
        <v/>
      </c>
      <c r="AL1236" s="113" t="str">
        <f t="shared" si="266"/>
        <v/>
      </c>
    </row>
    <row r="1237" spans="2:38" ht="15.75" thickBot="1" x14ac:dyDescent="0.3">
      <c r="B1237" s="72" t="str">
        <f t="shared" si="259"/>
        <v/>
      </c>
      <c r="C1237" s="72" t="str">
        <f t="shared" si="260"/>
        <v/>
      </c>
      <c r="D1237" s="72" t="str">
        <f>IFERROR(IF(J1236&lt;=0,"",IF(C1237="Yes","",B1237-COUNTIF($C$22:C1237,"Yes"))),"")</f>
        <v/>
      </c>
      <c r="E1237" s="73" t="str">
        <f t="shared" si="253"/>
        <v/>
      </c>
      <c r="F1237" s="76" t="str">
        <f t="shared" si="261"/>
        <v/>
      </c>
      <c r="G1237" s="76" t="str">
        <f t="shared" si="254"/>
        <v/>
      </c>
      <c r="H1237" s="76" t="str">
        <f t="shared" si="262"/>
        <v/>
      </c>
      <c r="I1237" s="76" t="str">
        <f t="shared" si="255"/>
        <v/>
      </c>
      <c r="J1237" s="76" t="str">
        <f t="shared" si="263"/>
        <v/>
      </c>
      <c r="AG1237" s="111" t="str">
        <f t="shared" si="264"/>
        <v/>
      </c>
      <c r="AH1237" s="112" t="str">
        <f t="shared" si="256"/>
        <v/>
      </c>
      <c r="AI1237" s="113" t="str">
        <f t="shared" si="257"/>
        <v/>
      </c>
      <c r="AJ1237" s="113" t="str">
        <f t="shared" si="258"/>
        <v/>
      </c>
      <c r="AK1237" s="113" t="str">
        <f t="shared" si="265"/>
        <v/>
      </c>
      <c r="AL1237" s="113" t="str">
        <f t="shared" si="266"/>
        <v/>
      </c>
    </row>
    <row r="1238" spans="2:38" ht="15.75" thickBot="1" x14ac:dyDescent="0.3">
      <c r="B1238" s="72" t="str">
        <f t="shared" si="259"/>
        <v/>
      </c>
      <c r="C1238" s="72" t="str">
        <f t="shared" si="260"/>
        <v/>
      </c>
      <c r="D1238" s="72" t="str">
        <f>IFERROR(IF(J1237&lt;=0,"",IF(C1238="Yes","",B1238-COUNTIF($C$22:C1238,"Yes"))),"")</f>
        <v/>
      </c>
      <c r="E1238" s="73" t="str">
        <f t="shared" ref="E1238:E1301" si="267">IF($E$9="End of the Period",IF(B1238="","",IF(payment_frequency="Bi-weekly",first_payment_date+B1238*VLOOKUP(payment_frequency,periodic_table,2,0),IF(payment_frequency="Weekly",first_payment_date+B1238*VLOOKUP(payment_frequency,periodic_table,2,0),IF(payment_frequency="Semi-monthly",first_payment_date+B1238*VLOOKUP(payment_frequency,periodic_table,2,0),EDATE(first_payment_date,B1238*VLOOKUP(payment_frequency,periodic_table,2,0)))))),IF(B1238="","",IF(payment_frequency="Bi-weekly",first_payment_date+(B1238-1)*VLOOKUP(payment_frequency,periodic_table,2,0),IF(payment_frequency="Weekly",first_payment_date+(B1238-1)*VLOOKUP(payment_frequency,periodic_table,2,0),IF(payment_frequency="Semi-monthly",first_payment_date+(B1238-1)*VLOOKUP(payment_frequency,periodic_table,2,0),EDATE(first_payment_date,(B1238-1)*VLOOKUP(payment_frequency,periodic_table,2,0)))))))</f>
        <v/>
      </c>
      <c r="F1238" s="76" t="str">
        <f t="shared" si="261"/>
        <v/>
      </c>
      <c r="G1238" s="76" t="str">
        <f t="shared" ref="G1238:G1301" si="268">IF(AND(Payment_Type=1,B1238=1),0,IF(B1238="","",IF(C1238="Yes",0,J1237*Compound_Rate)))</f>
        <v/>
      </c>
      <c r="H1238" s="76" t="str">
        <f t="shared" si="262"/>
        <v/>
      </c>
      <c r="I1238" s="76" t="str">
        <f t="shared" ref="I1238:I1301" si="269">IF(B1238="","",IF(C1238="Yes",J1237*Compound_Rate,0))</f>
        <v/>
      </c>
      <c r="J1238" s="76" t="str">
        <f t="shared" si="263"/>
        <v/>
      </c>
      <c r="AG1238" s="111" t="str">
        <f t="shared" si="264"/>
        <v/>
      </c>
      <c r="AH1238" s="112" t="str">
        <f t="shared" ref="AH1238:AH1301" si="270">IF($E$9="End of the Period",IF(AG1238="","",IF(payment_frequency="Bi-weekly",first_payment_date+AG1238*VLOOKUP(payment_frequency,periodic_table,2,0),IF(payment_frequency="Weekly",first_payment_date+AG1238*VLOOKUP(payment_frequency,periodic_table,2,0),IF(payment_frequency="Semi-monthly",first_payment_date+AG1238*VLOOKUP(payment_frequency,periodic_table,2,0),EDATE(first_payment_date,AG1238*VLOOKUP(payment_frequency,periodic_table,2,0)))))),IF(AG1238="","",IF(payment_frequency="Bi-weekly",first_payment_date+(AG1238-1)*VLOOKUP(payment_frequency,periodic_table,2,0),IF(payment_frequency="Weekly",first_payment_date+(AG1238-1)*VLOOKUP(payment_frequency,periodic_table,2,0),IF(payment_frequency="Semi-monthly",first_payment_date+(AG1238-1)*VLOOKUP(payment_frequency,periodic_table,2,0),EDATE(first_payment_date,(AG1238-1)*VLOOKUP(payment_frequency,periodic_table,2,0)))))))</f>
        <v/>
      </c>
      <c r="AI1238" s="113" t="str">
        <f t="shared" ref="AI1238:AI1301" si="271">IF(AG1238="","",IF(AL1237&lt;payment,AL1237*(1+Compound_Rate),payment))</f>
        <v/>
      </c>
      <c r="AJ1238" s="113" t="str">
        <f t="shared" ref="AJ1238:AJ1301" si="272">IF(AND(Payment_Type=1,AG1238=1),0,IF(AG1238="","",AL1237*Compound_Rate))</f>
        <v/>
      </c>
      <c r="AK1238" s="113" t="str">
        <f t="shared" si="265"/>
        <v/>
      </c>
      <c r="AL1238" s="113" t="str">
        <f t="shared" si="266"/>
        <v/>
      </c>
    </row>
    <row r="1239" spans="2:38" ht="15.75" thickBot="1" x14ac:dyDescent="0.3">
      <c r="B1239" s="72" t="str">
        <f t="shared" ref="B1239:B1302" si="273">IFERROR(IF(TRUNC(J1238)&lt;=0,"",B1238+1),"")</f>
        <v/>
      </c>
      <c r="C1239" s="72" t="str">
        <f t="shared" ref="C1239:C1302" si="274">IF(B1239="","",IF(AND(B1239&lt;=$E$13,B1239&gt;=$E$12),"Yes","No"))</f>
        <v/>
      </c>
      <c r="D1239" s="72" t="str">
        <f>IFERROR(IF(J1238&lt;=0,"",IF(C1239="Yes","",B1239-COUNTIF($C$22:C1239,"Yes"))),"")</f>
        <v/>
      </c>
      <c r="E1239" s="73" t="str">
        <f t="shared" si="267"/>
        <v/>
      </c>
      <c r="F1239" s="76" t="str">
        <f t="shared" ref="F1239:F1302" si="275">IF(B1239="","",IF(C1239="Yes",0,IF(J1238&lt;payment,J1238*(1+Compound_Rate),-PMT($J$5,nper-B1239+1+$E$14,J1238))))</f>
        <v/>
      </c>
      <c r="G1239" s="76" t="str">
        <f t="shared" si="268"/>
        <v/>
      </c>
      <c r="H1239" s="76" t="str">
        <f t="shared" ref="H1239:H1302" si="276">IF(B1239="","",F1239-G1239)</f>
        <v/>
      </c>
      <c r="I1239" s="76" t="str">
        <f t="shared" si="269"/>
        <v/>
      </c>
      <c r="J1239" s="76" t="str">
        <f t="shared" ref="J1239:J1302" si="277">IFERROR(IF(B1239="","",J1238-H1239+I1239),"")</f>
        <v/>
      </c>
      <c r="AG1239" s="111" t="str">
        <f t="shared" ref="AG1239:AG1302" si="278">IFERROR(IF(AL1238&lt;=0,"",AG1238+1),"")</f>
        <v/>
      </c>
      <c r="AH1239" s="112" t="str">
        <f t="shared" si="270"/>
        <v/>
      </c>
      <c r="AI1239" s="113" t="str">
        <f t="shared" si="271"/>
        <v/>
      </c>
      <c r="AJ1239" s="113" t="str">
        <f t="shared" si="272"/>
        <v/>
      </c>
      <c r="AK1239" s="113" t="str">
        <f t="shared" ref="AK1239:AK1302" si="279">IF(AG1239="","",AI1239-AJ1239)</f>
        <v/>
      </c>
      <c r="AL1239" s="113" t="str">
        <f t="shared" ref="AL1239:AL1302" si="280">IFERROR(IF(AK1239&lt;=0,"",AL1238-AK1239),"")</f>
        <v/>
      </c>
    </row>
    <row r="1240" spans="2:38" ht="15.75" thickBot="1" x14ac:dyDescent="0.3">
      <c r="B1240" s="72" t="str">
        <f t="shared" si="273"/>
        <v/>
      </c>
      <c r="C1240" s="72" t="str">
        <f t="shared" si="274"/>
        <v/>
      </c>
      <c r="D1240" s="72" t="str">
        <f>IFERROR(IF(J1239&lt;=0,"",IF(C1240="Yes","",B1240-COUNTIF($C$22:C1240,"Yes"))),"")</f>
        <v/>
      </c>
      <c r="E1240" s="73" t="str">
        <f t="shared" si="267"/>
        <v/>
      </c>
      <c r="F1240" s="76" t="str">
        <f t="shared" si="275"/>
        <v/>
      </c>
      <c r="G1240" s="76" t="str">
        <f t="shared" si="268"/>
        <v/>
      </c>
      <c r="H1240" s="76" t="str">
        <f t="shared" si="276"/>
        <v/>
      </c>
      <c r="I1240" s="76" t="str">
        <f t="shared" si="269"/>
        <v/>
      </c>
      <c r="J1240" s="76" t="str">
        <f t="shared" si="277"/>
        <v/>
      </c>
      <c r="AG1240" s="111" t="str">
        <f t="shared" si="278"/>
        <v/>
      </c>
      <c r="AH1240" s="112" t="str">
        <f t="shared" si="270"/>
        <v/>
      </c>
      <c r="AI1240" s="113" t="str">
        <f t="shared" si="271"/>
        <v/>
      </c>
      <c r="AJ1240" s="113" t="str">
        <f t="shared" si="272"/>
        <v/>
      </c>
      <c r="AK1240" s="113" t="str">
        <f t="shared" si="279"/>
        <v/>
      </c>
      <c r="AL1240" s="113" t="str">
        <f t="shared" si="280"/>
        <v/>
      </c>
    </row>
    <row r="1241" spans="2:38" ht="15.75" thickBot="1" x14ac:dyDescent="0.3">
      <c r="B1241" s="72" t="str">
        <f t="shared" si="273"/>
        <v/>
      </c>
      <c r="C1241" s="72" t="str">
        <f t="shared" si="274"/>
        <v/>
      </c>
      <c r="D1241" s="72" t="str">
        <f>IFERROR(IF(J1240&lt;=0,"",IF(C1241="Yes","",B1241-COUNTIF($C$22:C1241,"Yes"))),"")</f>
        <v/>
      </c>
      <c r="E1241" s="73" t="str">
        <f t="shared" si="267"/>
        <v/>
      </c>
      <c r="F1241" s="76" t="str">
        <f t="shared" si="275"/>
        <v/>
      </c>
      <c r="G1241" s="76" t="str">
        <f t="shared" si="268"/>
        <v/>
      </c>
      <c r="H1241" s="76" t="str">
        <f t="shared" si="276"/>
        <v/>
      </c>
      <c r="I1241" s="76" t="str">
        <f t="shared" si="269"/>
        <v/>
      </c>
      <c r="J1241" s="76" t="str">
        <f t="shared" si="277"/>
        <v/>
      </c>
      <c r="AG1241" s="111" t="str">
        <f t="shared" si="278"/>
        <v/>
      </c>
      <c r="AH1241" s="112" t="str">
        <f t="shared" si="270"/>
        <v/>
      </c>
      <c r="AI1241" s="113" t="str">
        <f t="shared" si="271"/>
        <v/>
      </c>
      <c r="AJ1241" s="113" t="str">
        <f t="shared" si="272"/>
        <v/>
      </c>
      <c r="AK1241" s="113" t="str">
        <f t="shared" si="279"/>
        <v/>
      </c>
      <c r="AL1241" s="113" t="str">
        <f t="shared" si="280"/>
        <v/>
      </c>
    </row>
    <row r="1242" spans="2:38" ht="15.75" thickBot="1" x14ac:dyDescent="0.3">
      <c r="B1242" s="72" t="str">
        <f t="shared" si="273"/>
        <v/>
      </c>
      <c r="C1242" s="72" t="str">
        <f t="shared" si="274"/>
        <v/>
      </c>
      <c r="D1242" s="72" t="str">
        <f>IFERROR(IF(J1241&lt;=0,"",IF(C1242="Yes","",B1242-COUNTIF($C$22:C1242,"Yes"))),"")</f>
        <v/>
      </c>
      <c r="E1242" s="73" t="str">
        <f t="shared" si="267"/>
        <v/>
      </c>
      <c r="F1242" s="76" t="str">
        <f t="shared" si="275"/>
        <v/>
      </c>
      <c r="G1242" s="76" t="str">
        <f t="shared" si="268"/>
        <v/>
      </c>
      <c r="H1242" s="76" t="str">
        <f t="shared" si="276"/>
        <v/>
      </c>
      <c r="I1242" s="76" t="str">
        <f t="shared" si="269"/>
        <v/>
      </c>
      <c r="J1242" s="76" t="str">
        <f t="shared" si="277"/>
        <v/>
      </c>
      <c r="AG1242" s="111" t="str">
        <f t="shared" si="278"/>
        <v/>
      </c>
      <c r="AH1242" s="112" t="str">
        <f t="shared" si="270"/>
        <v/>
      </c>
      <c r="AI1242" s="113" t="str">
        <f t="shared" si="271"/>
        <v/>
      </c>
      <c r="AJ1242" s="113" t="str">
        <f t="shared" si="272"/>
        <v/>
      </c>
      <c r="AK1242" s="113" t="str">
        <f t="shared" si="279"/>
        <v/>
      </c>
      <c r="AL1242" s="113" t="str">
        <f t="shared" si="280"/>
        <v/>
      </c>
    </row>
    <row r="1243" spans="2:38" ht="15.75" thickBot="1" x14ac:dyDescent="0.3">
      <c r="B1243" s="72" t="str">
        <f t="shared" si="273"/>
        <v/>
      </c>
      <c r="C1243" s="72" t="str">
        <f t="shared" si="274"/>
        <v/>
      </c>
      <c r="D1243" s="72" t="str">
        <f>IFERROR(IF(J1242&lt;=0,"",IF(C1243="Yes","",B1243-COUNTIF($C$22:C1243,"Yes"))),"")</f>
        <v/>
      </c>
      <c r="E1243" s="73" t="str">
        <f t="shared" si="267"/>
        <v/>
      </c>
      <c r="F1243" s="76" t="str">
        <f t="shared" si="275"/>
        <v/>
      </c>
      <c r="G1243" s="76" t="str">
        <f t="shared" si="268"/>
        <v/>
      </c>
      <c r="H1243" s="76" t="str">
        <f t="shared" si="276"/>
        <v/>
      </c>
      <c r="I1243" s="76" t="str">
        <f t="shared" si="269"/>
        <v/>
      </c>
      <c r="J1243" s="76" t="str">
        <f t="shared" si="277"/>
        <v/>
      </c>
      <c r="AG1243" s="111" t="str">
        <f t="shared" si="278"/>
        <v/>
      </c>
      <c r="AH1243" s="112" t="str">
        <f t="shared" si="270"/>
        <v/>
      </c>
      <c r="AI1243" s="113" t="str">
        <f t="shared" si="271"/>
        <v/>
      </c>
      <c r="AJ1243" s="113" t="str">
        <f t="shared" si="272"/>
        <v/>
      </c>
      <c r="AK1243" s="113" t="str">
        <f t="shared" si="279"/>
        <v/>
      </c>
      <c r="AL1243" s="113" t="str">
        <f t="shared" si="280"/>
        <v/>
      </c>
    </row>
    <row r="1244" spans="2:38" ht="15.75" thickBot="1" x14ac:dyDescent="0.3">
      <c r="B1244" s="72" t="str">
        <f t="shared" si="273"/>
        <v/>
      </c>
      <c r="C1244" s="72" t="str">
        <f t="shared" si="274"/>
        <v/>
      </c>
      <c r="D1244" s="72" t="str">
        <f>IFERROR(IF(J1243&lt;=0,"",IF(C1244="Yes","",B1244-COUNTIF($C$22:C1244,"Yes"))),"")</f>
        <v/>
      </c>
      <c r="E1244" s="73" t="str">
        <f t="shared" si="267"/>
        <v/>
      </c>
      <c r="F1244" s="76" t="str">
        <f t="shared" si="275"/>
        <v/>
      </c>
      <c r="G1244" s="76" t="str">
        <f t="shared" si="268"/>
        <v/>
      </c>
      <c r="H1244" s="76" t="str">
        <f t="shared" si="276"/>
        <v/>
      </c>
      <c r="I1244" s="76" t="str">
        <f t="shared" si="269"/>
        <v/>
      </c>
      <c r="J1244" s="76" t="str">
        <f t="shared" si="277"/>
        <v/>
      </c>
      <c r="AG1244" s="111" t="str">
        <f t="shared" si="278"/>
        <v/>
      </c>
      <c r="AH1244" s="112" t="str">
        <f t="shared" si="270"/>
        <v/>
      </c>
      <c r="AI1244" s="113" t="str">
        <f t="shared" si="271"/>
        <v/>
      </c>
      <c r="AJ1244" s="113" t="str">
        <f t="shared" si="272"/>
        <v/>
      </c>
      <c r="AK1244" s="113" t="str">
        <f t="shared" si="279"/>
        <v/>
      </c>
      <c r="AL1244" s="113" t="str">
        <f t="shared" si="280"/>
        <v/>
      </c>
    </row>
    <row r="1245" spans="2:38" ht="15.75" thickBot="1" x14ac:dyDescent="0.3">
      <c r="B1245" s="72" t="str">
        <f t="shared" si="273"/>
        <v/>
      </c>
      <c r="C1245" s="72" t="str">
        <f t="shared" si="274"/>
        <v/>
      </c>
      <c r="D1245" s="72" t="str">
        <f>IFERROR(IF(J1244&lt;=0,"",IF(C1245="Yes","",B1245-COUNTIF($C$22:C1245,"Yes"))),"")</f>
        <v/>
      </c>
      <c r="E1245" s="73" t="str">
        <f t="shared" si="267"/>
        <v/>
      </c>
      <c r="F1245" s="76" t="str">
        <f t="shared" si="275"/>
        <v/>
      </c>
      <c r="G1245" s="76" t="str">
        <f t="shared" si="268"/>
        <v/>
      </c>
      <c r="H1245" s="76" t="str">
        <f t="shared" si="276"/>
        <v/>
      </c>
      <c r="I1245" s="76" t="str">
        <f t="shared" si="269"/>
        <v/>
      </c>
      <c r="J1245" s="76" t="str">
        <f t="shared" si="277"/>
        <v/>
      </c>
      <c r="AG1245" s="111" t="str">
        <f t="shared" si="278"/>
        <v/>
      </c>
      <c r="AH1245" s="112" t="str">
        <f t="shared" si="270"/>
        <v/>
      </c>
      <c r="AI1245" s="113" t="str">
        <f t="shared" si="271"/>
        <v/>
      </c>
      <c r="AJ1245" s="113" t="str">
        <f t="shared" si="272"/>
        <v/>
      </c>
      <c r="AK1245" s="113" t="str">
        <f t="shared" si="279"/>
        <v/>
      </c>
      <c r="AL1245" s="113" t="str">
        <f t="shared" si="280"/>
        <v/>
      </c>
    </row>
    <row r="1246" spans="2:38" ht="15.75" thickBot="1" x14ac:dyDescent="0.3">
      <c r="B1246" s="72" t="str">
        <f t="shared" si="273"/>
        <v/>
      </c>
      <c r="C1246" s="72" t="str">
        <f t="shared" si="274"/>
        <v/>
      </c>
      <c r="D1246" s="72" t="str">
        <f>IFERROR(IF(J1245&lt;=0,"",IF(C1246="Yes","",B1246-COUNTIF($C$22:C1246,"Yes"))),"")</f>
        <v/>
      </c>
      <c r="E1246" s="73" t="str">
        <f t="shared" si="267"/>
        <v/>
      </c>
      <c r="F1246" s="76" t="str">
        <f t="shared" si="275"/>
        <v/>
      </c>
      <c r="G1246" s="76" t="str">
        <f t="shared" si="268"/>
        <v/>
      </c>
      <c r="H1246" s="76" t="str">
        <f t="shared" si="276"/>
        <v/>
      </c>
      <c r="I1246" s="76" t="str">
        <f t="shared" si="269"/>
        <v/>
      </c>
      <c r="J1246" s="76" t="str">
        <f t="shared" si="277"/>
        <v/>
      </c>
      <c r="AG1246" s="111" t="str">
        <f t="shared" si="278"/>
        <v/>
      </c>
      <c r="AH1246" s="112" t="str">
        <f t="shared" si="270"/>
        <v/>
      </c>
      <c r="AI1246" s="113" t="str">
        <f t="shared" si="271"/>
        <v/>
      </c>
      <c r="AJ1246" s="113" t="str">
        <f t="shared" si="272"/>
        <v/>
      </c>
      <c r="AK1246" s="113" t="str">
        <f t="shared" si="279"/>
        <v/>
      </c>
      <c r="AL1246" s="113" t="str">
        <f t="shared" si="280"/>
        <v/>
      </c>
    </row>
    <row r="1247" spans="2:38" ht="15.75" thickBot="1" x14ac:dyDescent="0.3">
      <c r="B1247" s="72" t="str">
        <f t="shared" si="273"/>
        <v/>
      </c>
      <c r="C1247" s="72" t="str">
        <f t="shared" si="274"/>
        <v/>
      </c>
      <c r="D1247" s="72" t="str">
        <f>IFERROR(IF(J1246&lt;=0,"",IF(C1247="Yes","",B1247-COUNTIF($C$22:C1247,"Yes"))),"")</f>
        <v/>
      </c>
      <c r="E1247" s="73" t="str">
        <f t="shared" si="267"/>
        <v/>
      </c>
      <c r="F1247" s="76" t="str">
        <f t="shared" si="275"/>
        <v/>
      </c>
      <c r="G1247" s="76" t="str">
        <f t="shared" si="268"/>
        <v/>
      </c>
      <c r="H1247" s="76" t="str">
        <f t="shared" si="276"/>
        <v/>
      </c>
      <c r="I1247" s="76" t="str">
        <f t="shared" si="269"/>
        <v/>
      </c>
      <c r="J1247" s="76" t="str">
        <f t="shared" si="277"/>
        <v/>
      </c>
      <c r="AG1247" s="111" t="str">
        <f t="shared" si="278"/>
        <v/>
      </c>
      <c r="AH1247" s="112" t="str">
        <f t="shared" si="270"/>
        <v/>
      </c>
      <c r="AI1247" s="113" t="str">
        <f t="shared" si="271"/>
        <v/>
      </c>
      <c r="AJ1247" s="113" t="str">
        <f t="shared" si="272"/>
        <v/>
      </c>
      <c r="AK1247" s="113" t="str">
        <f t="shared" si="279"/>
        <v/>
      </c>
      <c r="AL1247" s="113" t="str">
        <f t="shared" si="280"/>
        <v/>
      </c>
    </row>
    <row r="1248" spans="2:38" ht="15.75" thickBot="1" x14ac:dyDescent="0.3">
      <c r="B1248" s="72" t="str">
        <f t="shared" si="273"/>
        <v/>
      </c>
      <c r="C1248" s="72" t="str">
        <f t="shared" si="274"/>
        <v/>
      </c>
      <c r="D1248" s="72" t="str">
        <f>IFERROR(IF(J1247&lt;=0,"",IF(C1248="Yes","",B1248-COUNTIF($C$22:C1248,"Yes"))),"")</f>
        <v/>
      </c>
      <c r="E1248" s="73" t="str">
        <f t="shared" si="267"/>
        <v/>
      </c>
      <c r="F1248" s="76" t="str">
        <f t="shared" si="275"/>
        <v/>
      </c>
      <c r="G1248" s="76" t="str">
        <f t="shared" si="268"/>
        <v/>
      </c>
      <c r="H1248" s="76" t="str">
        <f t="shared" si="276"/>
        <v/>
      </c>
      <c r="I1248" s="76" t="str">
        <f t="shared" si="269"/>
        <v/>
      </c>
      <c r="J1248" s="76" t="str">
        <f t="shared" si="277"/>
        <v/>
      </c>
      <c r="AG1248" s="111" t="str">
        <f t="shared" si="278"/>
        <v/>
      </c>
      <c r="AH1248" s="112" t="str">
        <f t="shared" si="270"/>
        <v/>
      </c>
      <c r="AI1248" s="113" t="str">
        <f t="shared" si="271"/>
        <v/>
      </c>
      <c r="AJ1248" s="113" t="str">
        <f t="shared" si="272"/>
        <v/>
      </c>
      <c r="AK1248" s="113" t="str">
        <f t="shared" si="279"/>
        <v/>
      </c>
      <c r="AL1248" s="113" t="str">
        <f t="shared" si="280"/>
        <v/>
      </c>
    </row>
    <row r="1249" spans="2:38" ht="15.75" thickBot="1" x14ac:dyDescent="0.3">
      <c r="B1249" s="72" t="str">
        <f t="shared" si="273"/>
        <v/>
      </c>
      <c r="C1249" s="72" t="str">
        <f t="shared" si="274"/>
        <v/>
      </c>
      <c r="D1249" s="72" t="str">
        <f>IFERROR(IF(J1248&lt;=0,"",IF(C1249="Yes","",B1249-COUNTIF($C$22:C1249,"Yes"))),"")</f>
        <v/>
      </c>
      <c r="E1249" s="73" t="str">
        <f t="shared" si="267"/>
        <v/>
      </c>
      <c r="F1249" s="76" t="str">
        <f t="shared" si="275"/>
        <v/>
      </c>
      <c r="G1249" s="76" t="str">
        <f t="shared" si="268"/>
        <v/>
      </c>
      <c r="H1249" s="76" t="str">
        <f t="shared" si="276"/>
        <v/>
      </c>
      <c r="I1249" s="76" t="str">
        <f t="shared" si="269"/>
        <v/>
      </c>
      <c r="J1249" s="76" t="str">
        <f t="shared" si="277"/>
        <v/>
      </c>
      <c r="AG1249" s="111" t="str">
        <f t="shared" si="278"/>
        <v/>
      </c>
      <c r="AH1249" s="112" t="str">
        <f t="shared" si="270"/>
        <v/>
      </c>
      <c r="AI1249" s="113" t="str">
        <f t="shared" si="271"/>
        <v/>
      </c>
      <c r="AJ1249" s="113" t="str">
        <f t="shared" si="272"/>
        <v/>
      </c>
      <c r="AK1249" s="113" t="str">
        <f t="shared" si="279"/>
        <v/>
      </c>
      <c r="AL1249" s="113" t="str">
        <f t="shared" si="280"/>
        <v/>
      </c>
    </row>
    <row r="1250" spans="2:38" ht="15.75" thickBot="1" x14ac:dyDescent="0.3">
      <c r="B1250" s="72" t="str">
        <f t="shared" si="273"/>
        <v/>
      </c>
      <c r="C1250" s="72" t="str">
        <f t="shared" si="274"/>
        <v/>
      </c>
      <c r="D1250" s="72" t="str">
        <f>IFERROR(IF(J1249&lt;=0,"",IF(C1250="Yes","",B1250-COUNTIF($C$22:C1250,"Yes"))),"")</f>
        <v/>
      </c>
      <c r="E1250" s="73" t="str">
        <f t="shared" si="267"/>
        <v/>
      </c>
      <c r="F1250" s="76" t="str">
        <f t="shared" si="275"/>
        <v/>
      </c>
      <c r="G1250" s="76" t="str">
        <f t="shared" si="268"/>
        <v/>
      </c>
      <c r="H1250" s="76" t="str">
        <f t="shared" si="276"/>
        <v/>
      </c>
      <c r="I1250" s="76" t="str">
        <f t="shared" si="269"/>
        <v/>
      </c>
      <c r="J1250" s="76" t="str">
        <f t="shared" si="277"/>
        <v/>
      </c>
      <c r="AG1250" s="111" t="str">
        <f t="shared" si="278"/>
        <v/>
      </c>
      <c r="AH1250" s="112" t="str">
        <f t="shared" si="270"/>
        <v/>
      </c>
      <c r="AI1250" s="113" t="str">
        <f t="shared" si="271"/>
        <v/>
      </c>
      <c r="AJ1250" s="113" t="str">
        <f t="shared" si="272"/>
        <v/>
      </c>
      <c r="AK1250" s="113" t="str">
        <f t="shared" si="279"/>
        <v/>
      </c>
      <c r="AL1250" s="113" t="str">
        <f t="shared" si="280"/>
        <v/>
      </c>
    </row>
    <row r="1251" spans="2:38" ht="15.75" thickBot="1" x14ac:dyDescent="0.3">
      <c r="B1251" s="72" t="str">
        <f t="shared" si="273"/>
        <v/>
      </c>
      <c r="C1251" s="72" t="str">
        <f t="shared" si="274"/>
        <v/>
      </c>
      <c r="D1251" s="72" t="str">
        <f>IFERROR(IF(J1250&lt;=0,"",IF(C1251="Yes","",B1251-COUNTIF($C$22:C1251,"Yes"))),"")</f>
        <v/>
      </c>
      <c r="E1251" s="73" t="str">
        <f t="shared" si="267"/>
        <v/>
      </c>
      <c r="F1251" s="76" t="str">
        <f t="shared" si="275"/>
        <v/>
      </c>
      <c r="G1251" s="76" t="str">
        <f t="shared" si="268"/>
        <v/>
      </c>
      <c r="H1251" s="76" t="str">
        <f t="shared" si="276"/>
        <v/>
      </c>
      <c r="I1251" s="76" t="str">
        <f t="shared" si="269"/>
        <v/>
      </c>
      <c r="J1251" s="76" t="str">
        <f t="shared" si="277"/>
        <v/>
      </c>
      <c r="AG1251" s="111" t="str">
        <f t="shared" si="278"/>
        <v/>
      </c>
      <c r="AH1251" s="112" t="str">
        <f t="shared" si="270"/>
        <v/>
      </c>
      <c r="AI1251" s="113" t="str">
        <f t="shared" si="271"/>
        <v/>
      </c>
      <c r="AJ1251" s="113" t="str">
        <f t="shared" si="272"/>
        <v/>
      </c>
      <c r="AK1251" s="113" t="str">
        <f t="shared" si="279"/>
        <v/>
      </c>
      <c r="AL1251" s="113" t="str">
        <f t="shared" si="280"/>
        <v/>
      </c>
    </row>
    <row r="1252" spans="2:38" ht="15.75" thickBot="1" x14ac:dyDescent="0.3">
      <c r="B1252" s="72" t="str">
        <f t="shared" si="273"/>
        <v/>
      </c>
      <c r="C1252" s="72" t="str">
        <f t="shared" si="274"/>
        <v/>
      </c>
      <c r="D1252" s="72" t="str">
        <f>IFERROR(IF(J1251&lt;=0,"",IF(C1252="Yes","",B1252-COUNTIF($C$22:C1252,"Yes"))),"")</f>
        <v/>
      </c>
      <c r="E1252" s="73" t="str">
        <f t="shared" si="267"/>
        <v/>
      </c>
      <c r="F1252" s="76" t="str">
        <f t="shared" si="275"/>
        <v/>
      </c>
      <c r="G1252" s="76" t="str">
        <f t="shared" si="268"/>
        <v/>
      </c>
      <c r="H1252" s="76" t="str">
        <f t="shared" si="276"/>
        <v/>
      </c>
      <c r="I1252" s="76" t="str">
        <f t="shared" si="269"/>
        <v/>
      </c>
      <c r="J1252" s="76" t="str">
        <f t="shared" si="277"/>
        <v/>
      </c>
      <c r="AG1252" s="111" t="str">
        <f t="shared" si="278"/>
        <v/>
      </c>
      <c r="AH1252" s="112" t="str">
        <f t="shared" si="270"/>
        <v/>
      </c>
      <c r="AI1252" s="113" t="str">
        <f t="shared" si="271"/>
        <v/>
      </c>
      <c r="AJ1252" s="113" t="str">
        <f t="shared" si="272"/>
        <v/>
      </c>
      <c r="AK1252" s="113" t="str">
        <f t="shared" si="279"/>
        <v/>
      </c>
      <c r="AL1252" s="113" t="str">
        <f t="shared" si="280"/>
        <v/>
      </c>
    </row>
    <row r="1253" spans="2:38" ht="15.75" thickBot="1" x14ac:dyDescent="0.3">
      <c r="B1253" s="72" t="str">
        <f t="shared" si="273"/>
        <v/>
      </c>
      <c r="C1253" s="72" t="str">
        <f t="shared" si="274"/>
        <v/>
      </c>
      <c r="D1253" s="72" t="str">
        <f>IFERROR(IF(J1252&lt;=0,"",IF(C1253="Yes","",B1253-COUNTIF($C$22:C1253,"Yes"))),"")</f>
        <v/>
      </c>
      <c r="E1253" s="73" t="str">
        <f t="shared" si="267"/>
        <v/>
      </c>
      <c r="F1253" s="76" t="str">
        <f t="shared" si="275"/>
        <v/>
      </c>
      <c r="G1253" s="76" t="str">
        <f t="shared" si="268"/>
        <v/>
      </c>
      <c r="H1253" s="76" t="str">
        <f t="shared" si="276"/>
        <v/>
      </c>
      <c r="I1253" s="76" t="str">
        <f t="shared" si="269"/>
        <v/>
      </c>
      <c r="J1253" s="76" t="str">
        <f t="shared" si="277"/>
        <v/>
      </c>
      <c r="AG1253" s="111" t="str">
        <f t="shared" si="278"/>
        <v/>
      </c>
      <c r="AH1253" s="112" t="str">
        <f t="shared" si="270"/>
        <v/>
      </c>
      <c r="AI1253" s="113" t="str">
        <f t="shared" si="271"/>
        <v/>
      </c>
      <c r="AJ1253" s="113" t="str">
        <f t="shared" si="272"/>
        <v/>
      </c>
      <c r="AK1253" s="113" t="str">
        <f t="shared" si="279"/>
        <v/>
      </c>
      <c r="AL1253" s="113" t="str">
        <f t="shared" si="280"/>
        <v/>
      </c>
    </row>
    <row r="1254" spans="2:38" ht="15.75" thickBot="1" x14ac:dyDescent="0.3">
      <c r="B1254" s="72" t="str">
        <f t="shared" si="273"/>
        <v/>
      </c>
      <c r="C1254" s="72" t="str">
        <f t="shared" si="274"/>
        <v/>
      </c>
      <c r="D1254" s="72" t="str">
        <f>IFERROR(IF(J1253&lt;=0,"",IF(C1254="Yes","",B1254-COUNTIF($C$22:C1254,"Yes"))),"")</f>
        <v/>
      </c>
      <c r="E1254" s="73" t="str">
        <f t="shared" si="267"/>
        <v/>
      </c>
      <c r="F1254" s="76" t="str">
        <f t="shared" si="275"/>
        <v/>
      </c>
      <c r="G1254" s="76" t="str">
        <f t="shared" si="268"/>
        <v/>
      </c>
      <c r="H1254" s="76" t="str">
        <f t="shared" si="276"/>
        <v/>
      </c>
      <c r="I1254" s="76" t="str">
        <f t="shared" si="269"/>
        <v/>
      </c>
      <c r="J1254" s="76" t="str">
        <f t="shared" si="277"/>
        <v/>
      </c>
      <c r="AG1254" s="111" t="str">
        <f t="shared" si="278"/>
        <v/>
      </c>
      <c r="AH1254" s="112" t="str">
        <f t="shared" si="270"/>
        <v/>
      </c>
      <c r="AI1254" s="113" t="str">
        <f t="shared" si="271"/>
        <v/>
      </c>
      <c r="AJ1254" s="113" t="str">
        <f t="shared" si="272"/>
        <v/>
      </c>
      <c r="AK1254" s="113" t="str">
        <f t="shared" si="279"/>
        <v/>
      </c>
      <c r="AL1254" s="113" t="str">
        <f t="shared" si="280"/>
        <v/>
      </c>
    </row>
    <row r="1255" spans="2:38" ht="15.75" thickBot="1" x14ac:dyDescent="0.3">
      <c r="B1255" s="72" t="str">
        <f t="shared" si="273"/>
        <v/>
      </c>
      <c r="C1255" s="72" t="str">
        <f t="shared" si="274"/>
        <v/>
      </c>
      <c r="D1255" s="72" t="str">
        <f>IFERROR(IF(J1254&lt;=0,"",IF(C1255="Yes","",B1255-COUNTIF($C$22:C1255,"Yes"))),"")</f>
        <v/>
      </c>
      <c r="E1255" s="73" t="str">
        <f t="shared" si="267"/>
        <v/>
      </c>
      <c r="F1255" s="76" t="str">
        <f t="shared" si="275"/>
        <v/>
      </c>
      <c r="G1255" s="76" t="str">
        <f t="shared" si="268"/>
        <v/>
      </c>
      <c r="H1255" s="76" t="str">
        <f t="shared" si="276"/>
        <v/>
      </c>
      <c r="I1255" s="76" t="str">
        <f t="shared" si="269"/>
        <v/>
      </c>
      <c r="J1255" s="76" t="str">
        <f t="shared" si="277"/>
        <v/>
      </c>
      <c r="AG1255" s="111" t="str">
        <f t="shared" si="278"/>
        <v/>
      </c>
      <c r="AH1255" s="112" t="str">
        <f t="shared" si="270"/>
        <v/>
      </c>
      <c r="AI1255" s="113" t="str">
        <f t="shared" si="271"/>
        <v/>
      </c>
      <c r="AJ1255" s="113" t="str">
        <f t="shared" si="272"/>
        <v/>
      </c>
      <c r="AK1255" s="113" t="str">
        <f t="shared" si="279"/>
        <v/>
      </c>
      <c r="AL1255" s="113" t="str">
        <f t="shared" si="280"/>
        <v/>
      </c>
    </row>
    <row r="1256" spans="2:38" ht="15.75" thickBot="1" x14ac:dyDescent="0.3">
      <c r="B1256" s="72" t="str">
        <f t="shared" si="273"/>
        <v/>
      </c>
      <c r="C1256" s="72" t="str">
        <f t="shared" si="274"/>
        <v/>
      </c>
      <c r="D1256" s="72" t="str">
        <f>IFERROR(IF(J1255&lt;=0,"",IF(C1256="Yes","",B1256-COUNTIF($C$22:C1256,"Yes"))),"")</f>
        <v/>
      </c>
      <c r="E1256" s="73" t="str">
        <f t="shared" si="267"/>
        <v/>
      </c>
      <c r="F1256" s="76" t="str">
        <f t="shared" si="275"/>
        <v/>
      </c>
      <c r="G1256" s="76" t="str">
        <f t="shared" si="268"/>
        <v/>
      </c>
      <c r="H1256" s="76" t="str">
        <f t="shared" si="276"/>
        <v/>
      </c>
      <c r="I1256" s="76" t="str">
        <f t="shared" si="269"/>
        <v/>
      </c>
      <c r="J1256" s="76" t="str">
        <f t="shared" si="277"/>
        <v/>
      </c>
      <c r="AG1256" s="111" t="str">
        <f t="shared" si="278"/>
        <v/>
      </c>
      <c r="AH1256" s="112" t="str">
        <f t="shared" si="270"/>
        <v/>
      </c>
      <c r="AI1256" s="113" t="str">
        <f t="shared" si="271"/>
        <v/>
      </c>
      <c r="AJ1256" s="113" t="str">
        <f t="shared" si="272"/>
        <v/>
      </c>
      <c r="AK1256" s="113" t="str">
        <f t="shared" si="279"/>
        <v/>
      </c>
      <c r="AL1256" s="113" t="str">
        <f t="shared" si="280"/>
        <v/>
      </c>
    </row>
    <row r="1257" spans="2:38" ht="15.75" thickBot="1" x14ac:dyDescent="0.3">
      <c r="B1257" s="72" t="str">
        <f t="shared" si="273"/>
        <v/>
      </c>
      <c r="C1257" s="72" t="str">
        <f t="shared" si="274"/>
        <v/>
      </c>
      <c r="D1257" s="72" t="str">
        <f>IFERROR(IF(J1256&lt;=0,"",IF(C1257="Yes","",B1257-COUNTIF($C$22:C1257,"Yes"))),"")</f>
        <v/>
      </c>
      <c r="E1257" s="73" t="str">
        <f t="shared" si="267"/>
        <v/>
      </c>
      <c r="F1257" s="76" t="str">
        <f t="shared" si="275"/>
        <v/>
      </c>
      <c r="G1257" s="76" t="str">
        <f t="shared" si="268"/>
        <v/>
      </c>
      <c r="H1257" s="76" t="str">
        <f t="shared" si="276"/>
        <v/>
      </c>
      <c r="I1257" s="76" t="str">
        <f t="shared" si="269"/>
        <v/>
      </c>
      <c r="J1257" s="76" t="str">
        <f t="shared" si="277"/>
        <v/>
      </c>
      <c r="AG1257" s="111" t="str">
        <f t="shared" si="278"/>
        <v/>
      </c>
      <c r="AH1257" s="112" t="str">
        <f t="shared" si="270"/>
        <v/>
      </c>
      <c r="AI1257" s="113" t="str">
        <f t="shared" si="271"/>
        <v/>
      </c>
      <c r="AJ1257" s="113" t="str">
        <f t="shared" si="272"/>
        <v/>
      </c>
      <c r="AK1257" s="113" t="str">
        <f t="shared" si="279"/>
        <v/>
      </c>
      <c r="AL1257" s="113" t="str">
        <f t="shared" si="280"/>
        <v/>
      </c>
    </row>
    <row r="1258" spans="2:38" ht="15.75" thickBot="1" x14ac:dyDescent="0.3">
      <c r="B1258" s="72" t="str">
        <f t="shared" si="273"/>
        <v/>
      </c>
      <c r="C1258" s="72" t="str">
        <f t="shared" si="274"/>
        <v/>
      </c>
      <c r="D1258" s="72" t="str">
        <f>IFERROR(IF(J1257&lt;=0,"",IF(C1258="Yes","",B1258-COUNTIF($C$22:C1258,"Yes"))),"")</f>
        <v/>
      </c>
      <c r="E1258" s="73" t="str">
        <f t="shared" si="267"/>
        <v/>
      </c>
      <c r="F1258" s="76" t="str">
        <f t="shared" si="275"/>
        <v/>
      </c>
      <c r="G1258" s="76" t="str">
        <f t="shared" si="268"/>
        <v/>
      </c>
      <c r="H1258" s="76" t="str">
        <f t="shared" si="276"/>
        <v/>
      </c>
      <c r="I1258" s="76" t="str">
        <f t="shared" si="269"/>
        <v/>
      </c>
      <c r="J1258" s="76" t="str">
        <f t="shared" si="277"/>
        <v/>
      </c>
      <c r="AG1258" s="111" t="str">
        <f t="shared" si="278"/>
        <v/>
      </c>
      <c r="AH1258" s="112" t="str">
        <f t="shared" si="270"/>
        <v/>
      </c>
      <c r="AI1258" s="113" t="str">
        <f t="shared" si="271"/>
        <v/>
      </c>
      <c r="AJ1258" s="113" t="str">
        <f t="shared" si="272"/>
        <v/>
      </c>
      <c r="AK1258" s="113" t="str">
        <f t="shared" si="279"/>
        <v/>
      </c>
      <c r="AL1258" s="113" t="str">
        <f t="shared" si="280"/>
        <v/>
      </c>
    </row>
    <row r="1259" spans="2:38" ht="15.75" thickBot="1" x14ac:dyDescent="0.3">
      <c r="B1259" s="72" t="str">
        <f t="shared" si="273"/>
        <v/>
      </c>
      <c r="C1259" s="72" t="str">
        <f t="shared" si="274"/>
        <v/>
      </c>
      <c r="D1259" s="72" t="str">
        <f>IFERROR(IF(J1258&lt;=0,"",IF(C1259="Yes","",B1259-COUNTIF($C$22:C1259,"Yes"))),"")</f>
        <v/>
      </c>
      <c r="E1259" s="73" t="str">
        <f t="shared" si="267"/>
        <v/>
      </c>
      <c r="F1259" s="76" t="str">
        <f t="shared" si="275"/>
        <v/>
      </c>
      <c r="G1259" s="76" t="str">
        <f t="shared" si="268"/>
        <v/>
      </c>
      <c r="H1259" s="76" t="str">
        <f t="shared" si="276"/>
        <v/>
      </c>
      <c r="I1259" s="76" t="str">
        <f t="shared" si="269"/>
        <v/>
      </c>
      <c r="J1259" s="76" t="str">
        <f t="shared" si="277"/>
        <v/>
      </c>
      <c r="AG1259" s="111" t="str">
        <f t="shared" si="278"/>
        <v/>
      </c>
      <c r="AH1259" s="112" t="str">
        <f t="shared" si="270"/>
        <v/>
      </c>
      <c r="AI1259" s="113" t="str">
        <f t="shared" si="271"/>
        <v/>
      </c>
      <c r="AJ1259" s="113" t="str">
        <f t="shared" si="272"/>
        <v/>
      </c>
      <c r="AK1259" s="113" t="str">
        <f t="shared" si="279"/>
        <v/>
      </c>
      <c r="AL1259" s="113" t="str">
        <f t="shared" si="280"/>
        <v/>
      </c>
    </row>
    <row r="1260" spans="2:38" ht="15.75" thickBot="1" x14ac:dyDescent="0.3">
      <c r="B1260" s="72" t="str">
        <f t="shared" si="273"/>
        <v/>
      </c>
      <c r="C1260" s="72" t="str">
        <f t="shared" si="274"/>
        <v/>
      </c>
      <c r="D1260" s="72" t="str">
        <f>IFERROR(IF(J1259&lt;=0,"",IF(C1260="Yes","",B1260-COUNTIF($C$22:C1260,"Yes"))),"")</f>
        <v/>
      </c>
      <c r="E1260" s="73" t="str">
        <f t="shared" si="267"/>
        <v/>
      </c>
      <c r="F1260" s="76" t="str">
        <f t="shared" si="275"/>
        <v/>
      </c>
      <c r="G1260" s="76" t="str">
        <f t="shared" si="268"/>
        <v/>
      </c>
      <c r="H1260" s="76" t="str">
        <f t="shared" si="276"/>
        <v/>
      </c>
      <c r="I1260" s="76" t="str">
        <f t="shared" si="269"/>
        <v/>
      </c>
      <c r="J1260" s="76" t="str">
        <f t="shared" si="277"/>
        <v/>
      </c>
      <c r="AG1260" s="111" t="str">
        <f t="shared" si="278"/>
        <v/>
      </c>
      <c r="AH1260" s="112" t="str">
        <f t="shared" si="270"/>
        <v/>
      </c>
      <c r="AI1260" s="113" t="str">
        <f t="shared" si="271"/>
        <v/>
      </c>
      <c r="AJ1260" s="113" t="str">
        <f t="shared" si="272"/>
        <v/>
      </c>
      <c r="AK1260" s="113" t="str">
        <f t="shared" si="279"/>
        <v/>
      </c>
      <c r="AL1260" s="113" t="str">
        <f t="shared" si="280"/>
        <v/>
      </c>
    </row>
    <row r="1261" spans="2:38" ht="15.75" thickBot="1" x14ac:dyDescent="0.3">
      <c r="B1261" s="72" t="str">
        <f t="shared" si="273"/>
        <v/>
      </c>
      <c r="C1261" s="72" t="str">
        <f t="shared" si="274"/>
        <v/>
      </c>
      <c r="D1261" s="72" t="str">
        <f>IFERROR(IF(J1260&lt;=0,"",IF(C1261="Yes","",B1261-COUNTIF($C$22:C1261,"Yes"))),"")</f>
        <v/>
      </c>
      <c r="E1261" s="73" t="str">
        <f t="shared" si="267"/>
        <v/>
      </c>
      <c r="F1261" s="76" t="str">
        <f t="shared" si="275"/>
        <v/>
      </c>
      <c r="G1261" s="76" t="str">
        <f t="shared" si="268"/>
        <v/>
      </c>
      <c r="H1261" s="76" t="str">
        <f t="shared" si="276"/>
        <v/>
      </c>
      <c r="I1261" s="76" t="str">
        <f t="shared" si="269"/>
        <v/>
      </c>
      <c r="J1261" s="76" t="str">
        <f t="shared" si="277"/>
        <v/>
      </c>
      <c r="AG1261" s="111" t="str">
        <f t="shared" si="278"/>
        <v/>
      </c>
      <c r="AH1261" s="112" t="str">
        <f t="shared" si="270"/>
        <v/>
      </c>
      <c r="AI1261" s="113" t="str">
        <f t="shared" si="271"/>
        <v/>
      </c>
      <c r="AJ1261" s="113" t="str">
        <f t="shared" si="272"/>
        <v/>
      </c>
      <c r="AK1261" s="113" t="str">
        <f t="shared" si="279"/>
        <v/>
      </c>
      <c r="AL1261" s="113" t="str">
        <f t="shared" si="280"/>
        <v/>
      </c>
    </row>
    <row r="1262" spans="2:38" ht="15.75" thickBot="1" x14ac:dyDescent="0.3">
      <c r="B1262" s="72" t="str">
        <f t="shared" si="273"/>
        <v/>
      </c>
      <c r="C1262" s="72" t="str">
        <f t="shared" si="274"/>
        <v/>
      </c>
      <c r="D1262" s="72" t="str">
        <f>IFERROR(IF(J1261&lt;=0,"",IF(C1262="Yes","",B1262-COUNTIF($C$22:C1262,"Yes"))),"")</f>
        <v/>
      </c>
      <c r="E1262" s="73" t="str">
        <f t="shared" si="267"/>
        <v/>
      </c>
      <c r="F1262" s="76" t="str">
        <f t="shared" si="275"/>
        <v/>
      </c>
      <c r="G1262" s="76" t="str">
        <f t="shared" si="268"/>
        <v/>
      </c>
      <c r="H1262" s="76" t="str">
        <f t="shared" si="276"/>
        <v/>
      </c>
      <c r="I1262" s="76" t="str">
        <f t="shared" si="269"/>
        <v/>
      </c>
      <c r="J1262" s="76" t="str">
        <f t="shared" si="277"/>
        <v/>
      </c>
      <c r="AG1262" s="111" t="str">
        <f t="shared" si="278"/>
        <v/>
      </c>
      <c r="AH1262" s="112" t="str">
        <f t="shared" si="270"/>
        <v/>
      </c>
      <c r="AI1262" s="113" t="str">
        <f t="shared" si="271"/>
        <v/>
      </c>
      <c r="AJ1262" s="113" t="str">
        <f t="shared" si="272"/>
        <v/>
      </c>
      <c r="AK1262" s="113" t="str">
        <f t="shared" si="279"/>
        <v/>
      </c>
      <c r="AL1262" s="113" t="str">
        <f t="shared" si="280"/>
        <v/>
      </c>
    </row>
    <row r="1263" spans="2:38" ht="15.75" thickBot="1" x14ac:dyDescent="0.3">
      <c r="B1263" s="72" t="str">
        <f t="shared" si="273"/>
        <v/>
      </c>
      <c r="C1263" s="72" t="str">
        <f t="shared" si="274"/>
        <v/>
      </c>
      <c r="D1263" s="72" t="str">
        <f>IFERROR(IF(J1262&lt;=0,"",IF(C1263="Yes","",B1263-COUNTIF($C$22:C1263,"Yes"))),"")</f>
        <v/>
      </c>
      <c r="E1263" s="73" t="str">
        <f t="shared" si="267"/>
        <v/>
      </c>
      <c r="F1263" s="76" t="str">
        <f t="shared" si="275"/>
        <v/>
      </c>
      <c r="G1263" s="76" t="str">
        <f t="shared" si="268"/>
        <v/>
      </c>
      <c r="H1263" s="76" t="str">
        <f t="shared" si="276"/>
        <v/>
      </c>
      <c r="I1263" s="76" t="str">
        <f t="shared" si="269"/>
        <v/>
      </c>
      <c r="J1263" s="76" t="str">
        <f t="shared" si="277"/>
        <v/>
      </c>
      <c r="AG1263" s="111" t="str">
        <f t="shared" si="278"/>
        <v/>
      </c>
      <c r="AH1263" s="112" t="str">
        <f t="shared" si="270"/>
        <v/>
      </c>
      <c r="AI1263" s="113" t="str">
        <f t="shared" si="271"/>
        <v/>
      </c>
      <c r="AJ1263" s="113" t="str">
        <f t="shared" si="272"/>
        <v/>
      </c>
      <c r="AK1263" s="113" t="str">
        <f t="shared" si="279"/>
        <v/>
      </c>
      <c r="AL1263" s="113" t="str">
        <f t="shared" si="280"/>
        <v/>
      </c>
    </row>
    <row r="1264" spans="2:38" ht="15.75" thickBot="1" x14ac:dyDescent="0.3">
      <c r="B1264" s="72" t="str">
        <f t="shared" si="273"/>
        <v/>
      </c>
      <c r="C1264" s="72" t="str">
        <f t="shared" si="274"/>
        <v/>
      </c>
      <c r="D1264" s="72" t="str">
        <f>IFERROR(IF(J1263&lt;=0,"",IF(C1264="Yes","",B1264-COUNTIF($C$22:C1264,"Yes"))),"")</f>
        <v/>
      </c>
      <c r="E1264" s="73" t="str">
        <f t="shared" si="267"/>
        <v/>
      </c>
      <c r="F1264" s="76" t="str">
        <f t="shared" si="275"/>
        <v/>
      </c>
      <c r="G1264" s="76" t="str">
        <f t="shared" si="268"/>
        <v/>
      </c>
      <c r="H1264" s="76" t="str">
        <f t="shared" si="276"/>
        <v/>
      </c>
      <c r="I1264" s="76" t="str">
        <f t="shared" si="269"/>
        <v/>
      </c>
      <c r="J1264" s="76" t="str">
        <f t="shared" si="277"/>
        <v/>
      </c>
      <c r="AG1264" s="111" t="str">
        <f t="shared" si="278"/>
        <v/>
      </c>
      <c r="AH1264" s="112" t="str">
        <f t="shared" si="270"/>
        <v/>
      </c>
      <c r="AI1264" s="113" t="str">
        <f t="shared" si="271"/>
        <v/>
      </c>
      <c r="AJ1264" s="113" t="str">
        <f t="shared" si="272"/>
        <v/>
      </c>
      <c r="AK1264" s="113" t="str">
        <f t="shared" si="279"/>
        <v/>
      </c>
      <c r="AL1264" s="113" t="str">
        <f t="shared" si="280"/>
        <v/>
      </c>
    </row>
    <row r="1265" spans="2:38" ht="15.75" thickBot="1" x14ac:dyDescent="0.3">
      <c r="B1265" s="72" t="str">
        <f t="shared" si="273"/>
        <v/>
      </c>
      <c r="C1265" s="72" t="str">
        <f t="shared" si="274"/>
        <v/>
      </c>
      <c r="D1265" s="72" t="str">
        <f>IFERROR(IF(J1264&lt;=0,"",IF(C1265="Yes","",B1265-COUNTIF($C$22:C1265,"Yes"))),"")</f>
        <v/>
      </c>
      <c r="E1265" s="73" t="str">
        <f t="shared" si="267"/>
        <v/>
      </c>
      <c r="F1265" s="76" t="str">
        <f t="shared" si="275"/>
        <v/>
      </c>
      <c r="G1265" s="76" t="str">
        <f t="shared" si="268"/>
        <v/>
      </c>
      <c r="H1265" s="76" t="str">
        <f t="shared" si="276"/>
        <v/>
      </c>
      <c r="I1265" s="76" t="str">
        <f t="shared" si="269"/>
        <v/>
      </c>
      <c r="J1265" s="76" t="str">
        <f t="shared" si="277"/>
        <v/>
      </c>
      <c r="AG1265" s="111" t="str">
        <f t="shared" si="278"/>
        <v/>
      </c>
      <c r="AH1265" s="112" t="str">
        <f t="shared" si="270"/>
        <v/>
      </c>
      <c r="AI1265" s="113" t="str">
        <f t="shared" si="271"/>
        <v/>
      </c>
      <c r="AJ1265" s="113" t="str">
        <f t="shared" si="272"/>
        <v/>
      </c>
      <c r="AK1265" s="113" t="str">
        <f t="shared" si="279"/>
        <v/>
      </c>
      <c r="AL1265" s="113" t="str">
        <f t="shared" si="280"/>
        <v/>
      </c>
    </row>
    <row r="1266" spans="2:38" ht="15.75" thickBot="1" x14ac:dyDescent="0.3">
      <c r="B1266" s="72" t="str">
        <f t="shared" si="273"/>
        <v/>
      </c>
      <c r="C1266" s="72" t="str">
        <f t="shared" si="274"/>
        <v/>
      </c>
      <c r="D1266" s="72" t="str">
        <f>IFERROR(IF(J1265&lt;=0,"",IF(C1266="Yes","",B1266-COUNTIF($C$22:C1266,"Yes"))),"")</f>
        <v/>
      </c>
      <c r="E1266" s="73" t="str">
        <f t="shared" si="267"/>
        <v/>
      </c>
      <c r="F1266" s="76" t="str">
        <f t="shared" si="275"/>
        <v/>
      </c>
      <c r="G1266" s="76" t="str">
        <f t="shared" si="268"/>
        <v/>
      </c>
      <c r="H1266" s="76" t="str">
        <f t="shared" si="276"/>
        <v/>
      </c>
      <c r="I1266" s="76" t="str">
        <f t="shared" si="269"/>
        <v/>
      </c>
      <c r="J1266" s="76" t="str">
        <f t="shared" si="277"/>
        <v/>
      </c>
      <c r="AG1266" s="111" t="str">
        <f t="shared" si="278"/>
        <v/>
      </c>
      <c r="AH1266" s="112" t="str">
        <f t="shared" si="270"/>
        <v/>
      </c>
      <c r="AI1266" s="113" t="str">
        <f t="shared" si="271"/>
        <v/>
      </c>
      <c r="AJ1266" s="113" t="str">
        <f t="shared" si="272"/>
        <v/>
      </c>
      <c r="AK1266" s="113" t="str">
        <f t="shared" si="279"/>
        <v/>
      </c>
      <c r="AL1266" s="113" t="str">
        <f t="shared" si="280"/>
        <v/>
      </c>
    </row>
    <row r="1267" spans="2:38" ht="15.75" thickBot="1" x14ac:dyDescent="0.3">
      <c r="B1267" s="72" t="str">
        <f t="shared" si="273"/>
        <v/>
      </c>
      <c r="C1267" s="72" t="str">
        <f t="shared" si="274"/>
        <v/>
      </c>
      <c r="D1267" s="72" t="str">
        <f>IFERROR(IF(J1266&lt;=0,"",IF(C1267="Yes","",B1267-COUNTIF($C$22:C1267,"Yes"))),"")</f>
        <v/>
      </c>
      <c r="E1267" s="73" t="str">
        <f t="shared" si="267"/>
        <v/>
      </c>
      <c r="F1267" s="76" t="str">
        <f t="shared" si="275"/>
        <v/>
      </c>
      <c r="G1267" s="76" t="str">
        <f t="shared" si="268"/>
        <v/>
      </c>
      <c r="H1267" s="76" t="str">
        <f t="shared" si="276"/>
        <v/>
      </c>
      <c r="I1267" s="76" t="str">
        <f t="shared" si="269"/>
        <v/>
      </c>
      <c r="J1267" s="76" t="str">
        <f t="shared" si="277"/>
        <v/>
      </c>
      <c r="AG1267" s="111" t="str">
        <f t="shared" si="278"/>
        <v/>
      </c>
      <c r="AH1267" s="112" t="str">
        <f t="shared" si="270"/>
        <v/>
      </c>
      <c r="AI1267" s="113" t="str">
        <f t="shared" si="271"/>
        <v/>
      </c>
      <c r="AJ1267" s="113" t="str">
        <f t="shared" si="272"/>
        <v/>
      </c>
      <c r="AK1267" s="113" t="str">
        <f t="shared" si="279"/>
        <v/>
      </c>
      <c r="AL1267" s="113" t="str">
        <f t="shared" si="280"/>
        <v/>
      </c>
    </row>
    <row r="1268" spans="2:38" ht="15.75" thickBot="1" x14ac:dyDescent="0.3">
      <c r="B1268" s="72" t="str">
        <f t="shared" si="273"/>
        <v/>
      </c>
      <c r="C1268" s="72" t="str">
        <f t="shared" si="274"/>
        <v/>
      </c>
      <c r="D1268" s="72" t="str">
        <f>IFERROR(IF(J1267&lt;=0,"",IF(C1268="Yes","",B1268-COUNTIF($C$22:C1268,"Yes"))),"")</f>
        <v/>
      </c>
      <c r="E1268" s="73" t="str">
        <f t="shared" si="267"/>
        <v/>
      </c>
      <c r="F1268" s="76" t="str">
        <f t="shared" si="275"/>
        <v/>
      </c>
      <c r="G1268" s="76" t="str">
        <f t="shared" si="268"/>
        <v/>
      </c>
      <c r="H1268" s="76" t="str">
        <f t="shared" si="276"/>
        <v/>
      </c>
      <c r="I1268" s="76" t="str">
        <f t="shared" si="269"/>
        <v/>
      </c>
      <c r="J1268" s="76" t="str">
        <f t="shared" si="277"/>
        <v/>
      </c>
      <c r="AG1268" s="111" t="str">
        <f t="shared" si="278"/>
        <v/>
      </c>
      <c r="AH1268" s="112" t="str">
        <f t="shared" si="270"/>
        <v/>
      </c>
      <c r="AI1268" s="113" t="str">
        <f t="shared" si="271"/>
        <v/>
      </c>
      <c r="AJ1268" s="113" t="str">
        <f t="shared" si="272"/>
        <v/>
      </c>
      <c r="AK1268" s="113" t="str">
        <f t="shared" si="279"/>
        <v/>
      </c>
      <c r="AL1268" s="113" t="str">
        <f t="shared" si="280"/>
        <v/>
      </c>
    </row>
    <row r="1269" spans="2:38" ht="15.75" thickBot="1" x14ac:dyDescent="0.3">
      <c r="B1269" s="72" t="str">
        <f t="shared" si="273"/>
        <v/>
      </c>
      <c r="C1269" s="72" t="str">
        <f t="shared" si="274"/>
        <v/>
      </c>
      <c r="D1269" s="72" t="str">
        <f>IFERROR(IF(J1268&lt;=0,"",IF(C1269="Yes","",B1269-COUNTIF($C$22:C1269,"Yes"))),"")</f>
        <v/>
      </c>
      <c r="E1269" s="73" t="str">
        <f t="shared" si="267"/>
        <v/>
      </c>
      <c r="F1269" s="76" t="str">
        <f t="shared" si="275"/>
        <v/>
      </c>
      <c r="G1269" s="76" t="str">
        <f t="shared" si="268"/>
        <v/>
      </c>
      <c r="H1269" s="76" t="str">
        <f t="shared" si="276"/>
        <v/>
      </c>
      <c r="I1269" s="76" t="str">
        <f t="shared" si="269"/>
        <v/>
      </c>
      <c r="J1269" s="76" t="str">
        <f t="shared" si="277"/>
        <v/>
      </c>
      <c r="AG1269" s="111" t="str">
        <f t="shared" si="278"/>
        <v/>
      </c>
      <c r="AH1269" s="112" t="str">
        <f t="shared" si="270"/>
        <v/>
      </c>
      <c r="AI1269" s="113" t="str">
        <f t="shared" si="271"/>
        <v/>
      </c>
      <c r="AJ1269" s="113" t="str">
        <f t="shared" si="272"/>
        <v/>
      </c>
      <c r="AK1269" s="113" t="str">
        <f t="shared" si="279"/>
        <v/>
      </c>
      <c r="AL1269" s="113" t="str">
        <f t="shared" si="280"/>
        <v/>
      </c>
    </row>
    <row r="1270" spans="2:38" ht="15.75" thickBot="1" x14ac:dyDescent="0.3">
      <c r="B1270" s="72" t="str">
        <f t="shared" si="273"/>
        <v/>
      </c>
      <c r="C1270" s="72" t="str">
        <f t="shared" si="274"/>
        <v/>
      </c>
      <c r="D1270" s="72" t="str">
        <f>IFERROR(IF(J1269&lt;=0,"",IF(C1270="Yes","",B1270-COUNTIF($C$22:C1270,"Yes"))),"")</f>
        <v/>
      </c>
      <c r="E1270" s="73" t="str">
        <f t="shared" si="267"/>
        <v/>
      </c>
      <c r="F1270" s="76" t="str">
        <f t="shared" si="275"/>
        <v/>
      </c>
      <c r="G1270" s="76" t="str">
        <f t="shared" si="268"/>
        <v/>
      </c>
      <c r="H1270" s="76" t="str">
        <f t="shared" si="276"/>
        <v/>
      </c>
      <c r="I1270" s="76" t="str">
        <f t="shared" si="269"/>
        <v/>
      </c>
      <c r="J1270" s="76" t="str">
        <f t="shared" si="277"/>
        <v/>
      </c>
      <c r="AG1270" s="111" t="str">
        <f t="shared" si="278"/>
        <v/>
      </c>
      <c r="AH1270" s="112" t="str">
        <f t="shared" si="270"/>
        <v/>
      </c>
      <c r="AI1270" s="113" t="str">
        <f t="shared" si="271"/>
        <v/>
      </c>
      <c r="AJ1270" s="113" t="str">
        <f t="shared" si="272"/>
        <v/>
      </c>
      <c r="AK1270" s="113" t="str">
        <f t="shared" si="279"/>
        <v/>
      </c>
      <c r="AL1270" s="113" t="str">
        <f t="shared" si="280"/>
        <v/>
      </c>
    </row>
    <row r="1271" spans="2:38" ht="15.75" thickBot="1" x14ac:dyDescent="0.3">
      <c r="B1271" s="72" t="str">
        <f t="shared" si="273"/>
        <v/>
      </c>
      <c r="C1271" s="72" t="str">
        <f t="shared" si="274"/>
        <v/>
      </c>
      <c r="D1271" s="72" t="str">
        <f>IFERROR(IF(J1270&lt;=0,"",IF(C1271="Yes","",B1271-COUNTIF($C$22:C1271,"Yes"))),"")</f>
        <v/>
      </c>
      <c r="E1271" s="73" t="str">
        <f t="shared" si="267"/>
        <v/>
      </c>
      <c r="F1271" s="76" t="str">
        <f t="shared" si="275"/>
        <v/>
      </c>
      <c r="G1271" s="76" t="str">
        <f t="shared" si="268"/>
        <v/>
      </c>
      <c r="H1271" s="76" t="str">
        <f t="shared" si="276"/>
        <v/>
      </c>
      <c r="I1271" s="76" t="str">
        <f t="shared" si="269"/>
        <v/>
      </c>
      <c r="J1271" s="76" t="str">
        <f t="shared" si="277"/>
        <v/>
      </c>
      <c r="AG1271" s="111" t="str">
        <f t="shared" si="278"/>
        <v/>
      </c>
      <c r="AH1271" s="112" t="str">
        <f t="shared" si="270"/>
        <v/>
      </c>
      <c r="AI1271" s="113" t="str">
        <f t="shared" si="271"/>
        <v/>
      </c>
      <c r="AJ1271" s="113" t="str">
        <f t="shared" si="272"/>
        <v/>
      </c>
      <c r="AK1271" s="113" t="str">
        <f t="shared" si="279"/>
        <v/>
      </c>
      <c r="AL1271" s="113" t="str">
        <f t="shared" si="280"/>
        <v/>
      </c>
    </row>
    <row r="1272" spans="2:38" ht="15.75" thickBot="1" x14ac:dyDescent="0.3">
      <c r="B1272" s="72" t="str">
        <f t="shared" si="273"/>
        <v/>
      </c>
      <c r="C1272" s="72" t="str">
        <f t="shared" si="274"/>
        <v/>
      </c>
      <c r="D1272" s="72" t="str">
        <f>IFERROR(IF(J1271&lt;=0,"",IF(C1272="Yes","",B1272-COUNTIF($C$22:C1272,"Yes"))),"")</f>
        <v/>
      </c>
      <c r="E1272" s="73" t="str">
        <f t="shared" si="267"/>
        <v/>
      </c>
      <c r="F1272" s="76" t="str">
        <f t="shared" si="275"/>
        <v/>
      </c>
      <c r="G1272" s="76" t="str">
        <f t="shared" si="268"/>
        <v/>
      </c>
      <c r="H1272" s="76" t="str">
        <f t="shared" si="276"/>
        <v/>
      </c>
      <c r="I1272" s="76" t="str">
        <f t="shared" si="269"/>
        <v/>
      </c>
      <c r="J1272" s="76" t="str">
        <f t="shared" si="277"/>
        <v/>
      </c>
      <c r="AG1272" s="111" t="str">
        <f t="shared" si="278"/>
        <v/>
      </c>
      <c r="AH1272" s="112" t="str">
        <f t="shared" si="270"/>
        <v/>
      </c>
      <c r="AI1272" s="113" t="str">
        <f t="shared" si="271"/>
        <v/>
      </c>
      <c r="AJ1272" s="113" t="str">
        <f t="shared" si="272"/>
        <v/>
      </c>
      <c r="AK1272" s="113" t="str">
        <f t="shared" si="279"/>
        <v/>
      </c>
      <c r="AL1272" s="113" t="str">
        <f t="shared" si="280"/>
        <v/>
      </c>
    </row>
    <row r="1273" spans="2:38" ht="15.75" thickBot="1" x14ac:dyDescent="0.3">
      <c r="B1273" s="72" t="str">
        <f t="shared" si="273"/>
        <v/>
      </c>
      <c r="C1273" s="72" t="str">
        <f t="shared" si="274"/>
        <v/>
      </c>
      <c r="D1273" s="72" t="str">
        <f>IFERROR(IF(J1272&lt;=0,"",IF(C1273="Yes","",B1273-COUNTIF($C$22:C1273,"Yes"))),"")</f>
        <v/>
      </c>
      <c r="E1273" s="73" t="str">
        <f t="shared" si="267"/>
        <v/>
      </c>
      <c r="F1273" s="76" t="str">
        <f t="shared" si="275"/>
        <v/>
      </c>
      <c r="G1273" s="76" t="str">
        <f t="shared" si="268"/>
        <v/>
      </c>
      <c r="H1273" s="76" t="str">
        <f t="shared" si="276"/>
        <v/>
      </c>
      <c r="I1273" s="76" t="str">
        <f t="shared" si="269"/>
        <v/>
      </c>
      <c r="J1273" s="76" t="str">
        <f t="shared" si="277"/>
        <v/>
      </c>
      <c r="AG1273" s="111" t="str">
        <f t="shared" si="278"/>
        <v/>
      </c>
      <c r="AH1273" s="112" t="str">
        <f t="shared" si="270"/>
        <v/>
      </c>
      <c r="AI1273" s="113" t="str">
        <f t="shared" si="271"/>
        <v/>
      </c>
      <c r="AJ1273" s="113" t="str">
        <f t="shared" si="272"/>
        <v/>
      </c>
      <c r="AK1273" s="113" t="str">
        <f t="shared" si="279"/>
        <v/>
      </c>
      <c r="AL1273" s="113" t="str">
        <f t="shared" si="280"/>
        <v/>
      </c>
    </row>
    <row r="1274" spans="2:38" ht="15.75" thickBot="1" x14ac:dyDescent="0.3">
      <c r="B1274" s="72" t="str">
        <f t="shared" si="273"/>
        <v/>
      </c>
      <c r="C1274" s="72" t="str">
        <f t="shared" si="274"/>
        <v/>
      </c>
      <c r="D1274" s="72" t="str">
        <f>IFERROR(IF(J1273&lt;=0,"",IF(C1274="Yes","",B1274-COUNTIF($C$22:C1274,"Yes"))),"")</f>
        <v/>
      </c>
      <c r="E1274" s="73" t="str">
        <f t="shared" si="267"/>
        <v/>
      </c>
      <c r="F1274" s="76" t="str">
        <f t="shared" si="275"/>
        <v/>
      </c>
      <c r="G1274" s="76" t="str">
        <f t="shared" si="268"/>
        <v/>
      </c>
      <c r="H1274" s="76" t="str">
        <f t="shared" si="276"/>
        <v/>
      </c>
      <c r="I1274" s="76" t="str">
        <f t="shared" si="269"/>
        <v/>
      </c>
      <c r="J1274" s="76" t="str">
        <f t="shared" si="277"/>
        <v/>
      </c>
      <c r="AG1274" s="111" t="str">
        <f t="shared" si="278"/>
        <v/>
      </c>
      <c r="AH1274" s="112" t="str">
        <f t="shared" si="270"/>
        <v/>
      </c>
      <c r="AI1274" s="113" t="str">
        <f t="shared" si="271"/>
        <v/>
      </c>
      <c r="AJ1274" s="113" t="str">
        <f t="shared" si="272"/>
        <v/>
      </c>
      <c r="AK1274" s="113" t="str">
        <f t="shared" si="279"/>
        <v/>
      </c>
      <c r="AL1274" s="113" t="str">
        <f t="shared" si="280"/>
        <v/>
      </c>
    </row>
    <row r="1275" spans="2:38" ht="15.75" thickBot="1" x14ac:dyDescent="0.3">
      <c r="B1275" s="72" t="str">
        <f t="shared" si="273"/>
        <v/>
      </c>
      <c r="C1275" s="72" t="str">
        <f t="shared" si="274"/>
        <v/>
      </c>
      <c r="D1275" s="72" t="str">
        <f>IFERROR(IF(J1274&lt;=0,"",IF(C1275="Yes","",B1275-COUNTIF($C$22:C1275,"Yes"))),"")</f>
        <v/>
      </c>
      <c r="E1275" s="73" t="str">
        <f t="shared" si="267"/>
        <v/>
      </c>
      <c r="F1275" s="76" t="str">
        <f t="shared" si="275"/>
        <v/>
      </c>
      <c r="G1275" s="76" t="str">
        <f t="shared" si="268"/>
        <v/>
      </c>
      <c r="H1275" s="76" t="str">
        <f t="shared" si="276"/>
        <v/>
      </c>
      <c r="I1275" s="76" t="str">
        <f t="shared" si="269"/>
        <v/>
      </c>
      <c r="J1275" s="76" t="str">
        <f t="shared" si="277"/>
        <v/>
      </c>
      <c r="AG1275" s="111" t="str">
        <f t="shared" si="278"/>
        <v/>
      </c>
      <c r="AH1275" s="112" t="str">
        <f t="shared" si="270"/>
        <v/>
      </c>
      <c r="AI1275" s="113" t="str">
        <f t="shared" si="271"/>
        <v/>
      </c>
      <c r="AJ1275" s="113" t="str">
        <f t="shared" si="272"/>
        <v/>
      </c>
      <c r="AK1275" s="113" t="str">
        <f t="shared" si="279"/>
        <v/>
      </c>
      <c r="AL1275" s="113" t="str">
        <f t="shared" si="280"/>
        <v/>
      </c>
    </row>
    <row r="1276" spans="2:38" ht="15.75" thickBot="1" x14ac:dyDescent="0.3">
      <c r="B1276" s="72" t="str">
        <f t="shared" si="273"/>
        <v/>
      </c>
      <c r="C1276" s="72" t="str">
        <f t="shared" si="274"/>
        <v/>
      </c>
      <c r="D1276" s="72" t="str">
        <f>IFERROR(IF(J1275&lt;=0,"",IF(C1276="Yes","",B1276-COUNTIF($C$22:C1276,"Yes"))),"")</f>
        <v/>
      </c>
      <c r="E1276" s="73" t="str">
        <f t="shared" si="267"/>
        <v/>
      </c>
      <c r="F1276" s="76" t="str">
        <f t="shared" si="275"/>
        <v/>
      </c>
      <c r="G1276" s="76" t="str">
        <f t="shared" si="268"/>
        <v/>
      </c>
      <c r="H1276" s="76" t="str">
        <f t="shared" si="276"/>
        <v/>
      </c>
      <c r="I1276" s="76" t="str">
        <f t="shared" si="269"/>
        <v/>
      </c>
      <c r="J1276" s="76" t="str">
        <f t="shared" si="277"/>
        <v/>
      </c>
      <c r="AG1276" s="111" t="str">
        <f t="shared" si="278"/>
        <v/>
      </c>
      <c r="AH1276" s="112" t="str">
        <f t="shared" si="270"/>
        <v/>
      </c>
      <c r="AI1276" s="113" t="str">
        <f t="shared" si="271"/>
        <v/>
      </c>
      <c r="AJ1276" s="113" t="str">
        <f t="shared" si="272"/>
        <v/>
      </c>
      <c r="AK1276" s="113" t="str">
        <f t="shared" si="279"/>
        <v/>
      </c>
      <c r="AL1276" s="113" t="str">
        <f t="shared" si="280"/>
        <v/>
      </c>
    </row>
    <row r="1277" spans="2:38" ht="15.75" thickBot="1" x14ac:dyDescent="0.3">
      <c r="B1277" s="72" t="str">
        <f t="shared" si="273"/>
        <v/>
      </c>
      <c r="C1277" s="72" t="str">
        <f t="shared" si="274"/>
        <v/>
      </c>
      <c r="D1277" s="72" t="str">
        <f>IFERROR(IF(J1276&lt;=0,"",IF(C1277="Yes","",B1277-COUNTIF($C$22:C1277,"Yes"))),"")</f>
        <v/>
      </c>
      <c r="E1277" s="73" t="str">
        <f t="shared" si="267"/>
        <v/>
      </c>
      <c r="F1277" s="76" t="str">
        <f t="shared" si="275"/>
        <v/>
      </c>
      <c r="G1277" s="76" t="str">
        <f t="shared" si="268"/>
        <v/>
      </c>
      <c r="H1277" s="76" t="str">
        <f t="shared" si="276"/>
        <v/>
      </c>
      <c r="I1277" s="76" t="str">
        <f t="shared" si="269"/>
        <v/>
      </c>
      <c r="J1277" s="76" t="str">
        <f t="shared" si="277"/>
        <v/>
      </c>
      <c r="AG1277" s="111" t="str">
        <f t="shared" si="278"/>
        <v/>
      </c>
      <c r="AH1277" s="112" t="str">
        <f t="shared" si="270"/>
        <v/>
      </c>
      <c r="AI1277" s="113" t="str">
        <f t="shared" si="271"/>
        <v/>
      </c>
      <c r="AJ1277" s="113" t="str">
        <f t="shared" si="272"/>
        <v/>
      </c>
      <c r="AK1277" s="113" t="str">
        <f t="shared" si="279"/>
        <v/>
      </c>
      <c r="AL1277" s="113" t="str">
        <f t="shared" si="280"/>
        <v/>
      </c>
    </row>
    <row r="1278" spans="2:38" ht="15.75" thickBot="1" x14ac:dyDescent="0.3">
      <c r="B1278" s="72" t="str">
        <f t="shared" si="273"/>
        <v/>
      </c>
      <c r="C1278" s="72" t="str">
        <f t="shared" si="274"/>
        <v/>
      </c>
      <c r="D1278" s="72" t="str">
        <f>IFERROR(IF(J1277&lt;=0,"",IF(C1278="Yes","",B1278-COUNTIF($C$22:C1278,"Yes"))),"")</f>
        <v/>
      </c>
      <c r="E1278" s="73" t="str">
        <f t="shared" si="267"/>
        <v/>
      </c>
      <c r="F1278" s="76" t="str">
        <f t="shared" si="275"/>
        <v/>
      </c>
      <c r="G1278" s="76" t="str">
        <f t="shared" si="268"/>
        <v/>
      </c>
      <c r="H1278" s="76" t="str">
        <f t="shared" si="276"/>
        <v/>
      </c>
      <c r="I1278" s="76" t="str">
        <f t="shared" si="269"/>
        <v/>
      </c>
      <c r="J1278" s="76" t="str">
        <f t="shared" si="277"/>
        <v/>
      </c>
      <c r="AG1278" s="111" t="str">
        <f t="shared" si="278"/>
        <v/>
      </c>
      <c r="AH1278" s="112" t="str">
        <f t="shared" si="270"/>
        <v/>
      </c>
      <c r="AI1278" s="113" t="str">
        <f t="shared" si="271"/>
        <v/>
      </c>
      <c r="AJ1278" s="113" t="str">
        <f t="shared" si="272"/>
        <v/>
      </c>
      <c r="AK1278" s="113" t="str">
        <f t="shared" si="279"/>
        <v/>
      </c>
      <c r="AL1278" s="113" t="str">
        <f t="shared" si="280"/>
        <v/>
      </c>
    </row>
    <row r="1279" spans="2:38" ht="15.75" thickBot="1" x14ac:dyDescent="0.3">
      <c r="B1279" s="72" t="str">
        <f t="shared" si="273"/>
        <v/>
      </c>
      <c r="C1279" s="72" t="str">
        <f t="shared" si="274"/>
        <v/>
      </c>
      <c r="D1279" s="72" t="str">
        <f>IFERROR(IF(J1278&lt;=0,"",IF(C1279="Yes","",B1279-COUNTIF($C$22:C1279,"Yes"))),"")</f>
        <v/>
      </c>
      <c r="E1279" s="73" t="str">
        <f t="shared" si="267"/>
        <v/>
      </c>
      <c r="F1279" s="76" t="str">
        <f t="shared" si="275"/>
        <v/>
      </c>
      <c r="G1279" s="76" t="str">
        <f t="shared" si="268"/>
        <v/>
      </c>
      <c r="H1279" s="76" t="str">
        <f t="shared" si="276"/>
        <v/>
      </c>
      <c r="I1279" s="76" t="str">
        <f t="shared" si="269"/>
        <v/>
      </c>
      <c r="J1279" s="76" t="str">
        <f t="shared" si="277"/>
        <v/>
      </c>
      <c r="AG1279" s="111" t="str">
        <f t="shared" si="278"/>
        <v/>
      </c>
      <c r="AH1279" s="112" t="str">
        <f t="shared" si="270"/>
        <v/>
      </c>
      <c r="AI1279" s="113" t="str">
        <f t="shared" si="271"/>
        <v/>
      </c>
      <c r="AJ1279" s="113" t="str">
        <f t="shared" si="272"/>
        <v/>
      </c>
      <c r="AK1279" s="113" t="str">
        <f t="shared" si="279"/>
        <v/>
      </c>
      <c r="AL1279" s="113" t="str">
        <f t="shared" si="280"/>
        <v/>
      </c>
    </row>
    <row r="1280" spans="2:38" ht="15.75" thickBot="1" x14ac:dyDescent="0.3">
      <c r="B1280" s="72" t="str">
        <f t="shared" si="273"/>
        <v/>
      </c>
      <c r="C1280" s="72" t="str">
        <f t="shared" si="274"/>
        <v/>
      </c>
      <c r="D1280" s="72" t="str">
        <f>IFERROR(IF(J1279&lt;=0,"",IF(C1280="Yes","",B1280-COUNTIF($C$22:C1280,"Yes"))),"")</f>
        <v/>
      </c>
      <c r="E1280" s="73" t="str">
        <f t="shared" si="267"/>
        <v/>
      </c>
      <c r="F1280" s="76" t="str">
        <f t="shared" si="275"/>
        <v/>
      </c>
      <c r="G1280" s="76" t="str">
        <f t="shared" si="268"/>
        <v/>
      </c>
      <c r="H1280" s="76" t="str">
        <f t="shared" si="276"/>
        <v/>
      </c>
      <c r="I1280" s="76" t="str">
        <f t="shared" si="269"/>
        <v/>
      </c>
      <c r="J1280" s="76" t="str">
        <f t="shared" si="277"/>
        <v/>
      </c>
      <c r="AG1280" s="111" t="str">
        <f t="shared" si="278"/>
        <v/>
      </c>
      <c r="AH1280" s="112" t="str">
        <f t="shared" si="270"/>
        <v/>
      </c>
      <c r="AI1280" s="113" t="str">
        <f t="shared" si="271"/>
        <v/>
      </c>
      <c r="AJ1280" s="113" t="str">
        <f t="shared" si="272"/>
        <v/>
      </c>
      <c r="AK1280" s="113" t="str">
        <f t="shared" si="279"/>
        <v/>
      </c>
      <c r="AL1280" s="113" t="str">
        <f t="shared" si="280"/>
        <v/>
      </c>
    </row>
    <row r="1281" spans="2:38" ht="15.75" thickBot="1" x14ac:dyDescent="0.3">
      <c r="B1281" s="72" t="str">
        <f t="shared" si="273"/>
        <v/>
      </c>
      <c r="C1281" s="72" t="str">
        <f t="shared" si="274"/>
        <v/>
      </c>
      <c r="D1281" s="72" t="str">
        <f>IFERROR(IF(J1280&lt;=0,"",IF(C1281="Yes","",B1281-COUNTIF($C$22:C1281,"Yes"))),"")</f>
        <v/>
      </c>
      <c r="E1281" s="73" t="str">
        <f t="shared" si="267"/>
        <v/>
      </c>
      <c r="F1281" s="76" t="str">
        <f t="shared" si="275"/>
        <v/>
      </c>
      <c r="G1281" s="76" t="str">
        <f t="shared" si="268"/>
        <v/>
      </c>
      <c r="H1281" s="76" t="str">
        <f t="shared" si="276"/>
        <v/>
      </c>
      <c r="I1281" s="76" t="str">
        <f t="shared" si="269"/>
        <v/>
      </c>
      <c r="J1281" s="76" t="str">
        <f t="shared" si="277"/>
        <v/>
      </c>
      <c r="AG1281" s="111" t="str">
        <f t="shared" si="278"/>
        <v/>
      </c>
      <c r="AH1281" s="112" t="str">
        <f t="shared" si="270"/>
        <v/>
      </c>
      <c r="AI1281" s="113" t="str">
        <f t="shared" si="271"/>
        <v/>
      </c>
      <c r="AJ1281" s="113" t="str">
        <f t="shared" si="272"/>
        <v/>
      </c>
      <c r="AK1281" s="113" t="str">
        <f t="shared" si="279"/>
        <v/>
      </c>
      <c r="AL1281" s="113" t="str">
        <f t="shared" si="280"/>
        <v/>
      </c>
    </row>
    <row r="1282" spans="2:38" ht="15.75" thickBot="1" x14ac:dyDescent="0.3">
      <c r="B1282" s="72" t="str">
        <f t="shared" si="273"/>
        <v/>
      </c>
      <c r="C1282" s="72" t="str">
        <f t="shared" si="274"/>
        <v/>
      </c>
      <c r="D1282" s="72" t="str">
        <f>IFERROR(IF(J1281&lt;=0,"",IF(C1282="Yes","",B1282-COUNTIF($C$22:C1282,"Yes"))),"")</f>
        <v/>
      </c>
      <c r="E1282" s="73" t="str">
        <f t="shared" si="267"/>
        <v/>
      </c>
      <c r="F1282" s="76" t="str">
        <f t="shared" si="275"/>
        <v/>
      </c>
      <c r="G1282" s="76" t="str">
        <f t="shared" si="268"/>
        <v/>
      </c>
      <c r="H1282" s="76" t="str">
        <f t="shared" si="276"/>
        <v/>
      </c>
      <c r="I1282" s="76" t="str">
        <f t="shared" si="269"/>
        <v/>
      </c>
      <c r="J1282" s="76" t="str">
        <f t="shared" si="277"/>
        <v/>
      </c>
      <c r="AG1282" s="111" t="str">
        <f t="shared" si="278"/>
        <v/>
      </c>
      <c r="AH1282" s="112" t="str">
        <f t="shared" si="270"/>
        <v/>
      </c>
      <c r="AI1282" s="113" t="str">
        <f t="shared" si="271"/>
        <v/>
      </c>
      <c r="AJ1282" s="113" t="str">
        <f t="shared" si="272"/>
        <v/>
      </c>
      <c r="AK1282" s="113" t="str">
        <f t="shared" si="279"/>
        <v/>
      </c>
      <c r="AL1282" s="113" t="str">
        <f t="shared" si="280"/>
        <v/>
      </c>
    </row>
    <row r="1283" spans="2:38" ht="15.75" thickBot="1" x14ac:dyDescent="0.3">
      <c r="B1283" s="72" t="str">
        <f t="shared" si="273"/>
        <v/>
      </c>
      <c r="C1283" s="72" t="str">
        <f t="shared" si="274"/>
        <v/>
      </c>
      <c r="D1283" s="72" t="str">
        <f>IFERROR(IF(J1282&lt;=0,"",IF(C1283="Yes","",B1283-COUNTIF($C$22:C1283,"Yes"))),"")</f>
        <v/>
      </c>
      <c r="E1283" s="73" t="str">
        <f t="shared" si="267"/>
        <v/>
      </c>
      <c r="F1283" s="76" t="str">
        <f t="shared" si="275"/>
        <v/>
      </c>
      <c r="G1283" s="76" t="str">
        <f t="shared" si="268"/>
        <v/>
      </c>
      <c r="H1283" s="76" t="str">
        <f t="shared" si="276"/>
        <v/>
      </c>
      <c r="I1283" s="76" t="str">
        <f t="shared" si="269"/>
        <v/>
      </c>
      <c r="J1283" s="76" t="str">
        <f t="shared" si="277"/>
        <v/>
      </c>
      <c r="AG1283" s="111" t="str">
        <f t="shared" si="278"/>
        <v/>
      </c>
      <c r="AH1283" s="112" t="str">
        <f t="shared" si="270"/>
        <v/>
      </c>
      <c r="AI1283" s="113" t="str">
        <f t="shared" si="271"/>
        <v/>
      </c>
      <c r="AJ1283" s="113" t="str">
        <f t="shared" si="272"/>
        <v/>
      </c>
      <c r="AK1283" s="113" t="str">
        <f t="shared" si="279"/>
        <v/>
      </c>
      <c r="AL1283" s="113" t="str">
        <f t="shared" si="280"/>
        <v/>
      </c>
    </row>
    <row r="1284" spans="2:38" ht="15.75" thickBot="1" x14ac:dyDescent="0.3">
      <c r="B1284" s="72" t="str">
        <f t="shared" si="273"/>
        <v/>
      </c>
      <c r="C1284" s="72" t="str">
        <f t="shared" si="274"/>
        <v/>
      </c>
      <c r="D1284" s="72" t="str">
        <f>IFERROR(IF(J1283&lt;=0,"",IF(C1284="Yes","",B1284-COUNTIF($C$22:C1284,"Yes"))),"")</f>
        <v/>
      </c>
      <c r="E1284" s="73" t="str">
        <f t="shared" si="267"/>
        <v/>
      </c>
      <c r="F1284" s="76" t="str">
        <f t="shared" si="275"/>
        <v/>
      </c>
      <c r="G1284" s="76" t="str">
        <f t="shared" si="268"/>
        <v/>
      </c>
      <c r="H1284" s="76" t="str">
        <f t="shared" si="276"/>
        <v/>
      </c>
      <c r="I1284" s="76" t="str">
        <f t="shared" si="269"/>
        <v/>
      </c>
      <c r="J1284" s="76" t="str">
        <f t="shared" si="277"/>
        <v/>
      </c>
      <c r="AG1284" s="111" t="str">
        <f t="shared" si="278"/>
        <v/>
      </c>
      <c r="AH1284" s="112" t="str">
        <f t="shared" si="270"/>
        <v/>
      </c>
      <c r="AI1284" s="113" t="str">
        <f t="shared" si="271"/>
        <v/>
      </c>
      <c r="AJ1284" s="113" t="str">
        <f t="shared" si="272"/>
        <v/>
      </c>
      <c r="AK1284" s="113" t="str">
        <f t="shared" si="279"/>
        <v/>
      </c>
      <c r="AL1284" s="113" t="str">
        <f t="shared" si="280"/>
        <v/>
      </c>
    </row>
    <row r="1285" spans="2:38" ht="15.75" thickBot="1" x14ac:dyDescent="0.3">
      <c r="B1285" s="72" t="str">
        <f t="shared" si="273"/>
        <v/>
      </c>
      <c r="C1285" s="72" t="str">
        <f t="shared" si="274"/>
        <v/>
      </c>
      <c r="D1285" s="72" t="str">
        <f>IFERROR(IF(J1284&lt;=0,"",IF(C1285="Yes","",B1285-COUNTIF($C$22:C1285,"Yes"))),"")</f>
        <v/>
      </c>
      <c r="E1285" s="73" t="str">
        <f t="shared" si="267"/>
        <v/>
      </c>
      <c r="F1285" s="76" t="str">
        <f t="shared" si="275"/>
        <v/>
      </c>
      <c r="G1285" s="76" t="str">
        <f t="shared" si="268"/>
        <v/>
      </c>
      <c r="H1285" s="76" t="str">
        <f t="shared" si="276"/>
        <v/>
      </c>
      <c r="I1285" s="76" t="str">
        <f t="shared" si="269"/>
        <v/>
      </c>
      <c r="J1285" s="76" t="str">
        <f t="shared" si="277"/>
        <v/>
      </c>
      <c r="AG1285" s="111" t="str">
        <f t="shared" si="278"/>
        <v/>
      </c>
      <c r="AH1285" s="112" t="str">
        <f t="shared" si="270"/>
        <v/>
      </c>
      <c r="AI1285" s="113" t="str">
        <f t="shared" si="271"/>
        <v/>
      </c>
      <c r="AJ1285" s="113" t="str">
        <f t="shared" si="272"/>
        <v/>
      </c>
      <c r="AK1285" s="113" t="str">
        <f t="shared" si="279"/>
        <v/>
      </c>
      <c r="AL1285" s="113" t="str">
        <f t="shared" si="280"/>
        <v/>
      </c>
    </row>
    <row r="1286" spans="2:38" ht="15.75" thickBot="1" x14ac:dyDescent="0.3">
      <c r="B1286" s="72" t="str">
        <f t="shared" si="273"/>
        <v/>
      </c>
      <c r="C1286" s="72" t="str">
        <f t="shared" si="274"/>
        <v/>
      </c>
      <c r="D1286" s="72" t="str">
        <f>IFERROR(IF(J1285&lt;=0,"",IF(C1286="Yes","",B1286-COUNTIF($C$22:C1286,"Yes"))),"")</f>
        <v/>
      </c>
      <c r="E1286" s="73" t="str">
        <f t="shared" si="267"/>
        <v/>
      </c>
      <c r="F1286" s="76" t="str">
        <f t="shared" si="275"/>
        <v/>
      </c>
      <c r="G1286" s="76" t="str">
        <f t="shared" si="268"/>
        <v/>
      </c>
      <c r="H1286" s="76" t="str">
        <f t="shared" si="276"/>
        <v/>
      </c>
      <c r="I1286" s="76" t="str">
        <f t="shared" si="269"/>
        <v/>
      </c>
      <c r="J1286" s="76" t="str">
        <f t="shared" si="277"/>
        <v/>
      </c>
      <c r="AG1286" s="111" t="str">
        <f t="shared" si="278"/>
        <v/>
      </c>
      <c r="AH1286" s="112" t="str">
        <f t="shared" si="270"/>
        <v/>
      </c>
      <c r="AI1286" s="113" t="str">
        <f t="shared" si="271"/>
        <v/>
      </c>
      <c r="AJ1286" s="113" t="str">
        <f t="shared" si="272"/>
        <v/>
      </c>
      <c r="AK1286" s="113" t="str">
        <f t="shared" si="279"/>
        <v/>
      </c>
      <c r="AL1286" s="113" t="str">
        <f t="shared" si="280"/>
        <v/>
      </c>
    </row>
    <row r="1287" spans="2:38" ht="15.75" thickBot="1" x14ac:dyDescent="0.3">
      <c r="B1287" s="72" t="str">
        <f t="shared" si="273"/>
        <v/>
      </c>
      <c r="C1287" s="72" t="str">
        <f t="shared" si="274"/>
        <v/>
      </c>
      <c r="D1287" s="72" t="str">
        <f>IFERROR(IF(J1286&lt;=0,"",IF(C1287="Yes","",B1287-COUNTIF($C$22:C1287,"Yes"))),"")</f>
        <v/>
      </c>
      <c r="E1287" s="73" t="str">
        <f t="shared" si="267"/>
        <v/>
      </c>
      <c r="F1287" s="76" t="str">
        <f t="shared" si="275"/>
        <v/>
      </c>
      <c r="G1287" s="76" t="str">
        <f t="shared" si="268"/>
        <v/>
      </c>
      <c r="H1287" s="76" t="str">
        <f t="shared" si="276"/>
        <v/>
      </c>
      <c r="I1287" s="76" t="str">
        <f t="shared" si="269"/>
        <v/>
      </c>
      <c r="J1287" s="76" t="str">
        <f t="shared" si="277"/>
        <v/>
      </c>
      <c r="AG1287" s="111" t="str">
        <f t="shared" si="278"/>
        <v/>
      </c>
      <c r="AH1287" s="112" t="str">
        <f t="shared" si="270"/>
        <v/>
      </c>
      <c r="AI1287" s="113" t="str">
        <f t="shared" si="271"/>
        <v/>
      </c>
      <c r="AJ1287" s="113" t="str">
        <f t="shared" si="272"/>
        <v/>
      </c>
      <c r="AK1287" s="113" t="str">
        <f t="shared" si="279"/>
        <v/>
      </c>
      <c r="AL1287" s="113" t="str">
        <f t="shared" si="280"/>
        <v/>
      </c>
    </row>
    <row r="1288" spans="2:38" ht="15.75" thickBot="1" x14ac:dyDescent="0.3">
      <c r="B1288" s="72" t="str">
        <f t="shared" si="273"/>
        <v/>
      </c>
      <c r="C1288" s="72" t="str">
        <f t="shared" si="274"/>
        <v/>
      </c>
      <c r="D1288" s="72" t="str">
        <f>IFERROR(IF(J1287&lt;=0,"",IF(C1288="Yes","",B1288-COUNTIF($C$22:C1288,"Yes"))),"")</f>
        <v/>
      </c>
      <c r="E1288" s="73" t="str">
        <f t="shared" si="267"/>
        <v/>
      </c>
      <c r="F1288" s="76" t="str">
        <f t="shared" si="275"/>
        <v/>
      </c>
      <c r="G1288" s="76" t="str">
        <f t="shared" si="268"/>
        <v/>
      </c>
      <c r="H1288" s="76" t="str">
        <f t="shared" si="276"/>
        <v/>
      </c>
      <c r="I1288" s="76" t="str">
        <f t="shared" si="269"/>
        <v/>
      </c>
      <c r="J1288" s="76" t="str">
        <f t="shared" si="277"/>
        <v/>
      </c>
      <c r="AG1288" s="111" t="str">
        <f t="shared" si="278"/>
        <v/>
      </c>
      <c r="AH1288" s="112" t="str">
        <f t="shared" si="270"/>
        <v/>
      </c>
      <c r="AI1288" s="113" t="str">
        <f t="shared" si="271"/>
        <v/>
      </c>
      <c r="AJ1288" s="113" t="str">
        <f t="shared" si="272"/>
        <v/>
      </c>
      <c r="AK1288" s="113" t="str">
        <f t="shared" si="279"/>
        <v/>
      </c>
      <c r="AL1288" s="113" t="str">
        <f t="shared" si="280"/>
        <v/>
      </c>
    </row>
    <row r="1289" spans="2:38" ht="15.75" thickBot="1" x14ac:dyDescent="0.3">
      <c r="B1289" s="72" t="str">
        <f t="shared" si="273"/>
        <v/>
      </c>
      <c r="C1289" s="72" t="str">
        <f t="shared" si="274"/>
        <v/>
      </c>
      <c r="D1289" s="72" t="str">
        <f>IFERROR(IF(J1288&lt;=0,"",IF(C1289="Yes","",B1289-COUNTIF($C$22:C1289,"Yes"))),"")</f>
        <v/>
      </c>
      <c r="E1289" s="73" t="str">
        <f t="shared" si="267"/>
        <v/>
      </c>
      <c r="F1289" s="76" t="str">
        <f t="shared" si="275"/>
        <v/>
      </c>
      <c r="G1289" s="76" t="str">
        <f t="shared" si="268"/>
        <v/>
      </c>
      <c r="H1289" s="76" t="str">
        <f t="shared" si="276"/>
        <v/>
      </c>
      <c r="I1289" s="76" t="str">
        <f t="shared" si="269"/>
        <v/>
      </c>
      <c r="J1289" s="76" t="str">
        <f t="shared" si="277"/>
        <v/>
      </c>
      <c r="AG1289" s="111" t="str">
        <f t="shared" si="278"/>
        <v/>
      </c>
      <c r="AH1289" s="112" t="str">
        <f t="shared" si="270"/>
        <v/>
      </c>
      <c r="AI1289" s="113" t="str">
        <f t="shared" si="271"/>
        <v/>
      </c>
      <c r="AJ1289" s="113" t="str">
        <f t="shared" si="272"/>
        <v/>
      </c>
      <c r="AK1289" s="113" t="str">
        <f t="shared" si="279"/>
        <v/>
      </c>
      <c r="AL1289" s="113" t="str">
        <f t="shared" si="280"/>
        <v/>
      </c>
    </row>
    <row r="1290" spans="2:38" ht="15.75" thickBot="1" x14ac:dyDescent="0.3">
      <c r="B1290" s="72" t="str">
        <f t="shared" si="273"/>
        <v/>
      </c>
      <c r="C1290" s="72" t="str">
        <f t="shared" si="274"/>
        <v/>
      </c>
      <c r="D1290" s="72" t="str">
        <f>IFERROR(IF(J1289&lt;=0,"",IF(C1290="Yes","",B1290-COUNTIF($C$22:C1290,"Yes"))),"")</f>
        <v/>
      </c>
      <c r="E1290" s="73" t="str">
        <f t="shared" si="267"/>
        <v/>
      </c>
      <c r="F1290" s="76" t="str">
        <f t="shared" si="275"/>
        <v/>
      </c>
      <c r="G1290" s="76" t="str">
        <f t="shared" si="268"/>
        <v/>
      </c>
      <c r="H1290" s="76" t="str">
        <f t="shared" si="276"/>
        <v/>
      </c>
      <c r="I1290" s="76" t="str">
        <f t="shared" si="269"/>
        <v/>
      </c>
      <c r="J1290" s="76" t="str">
        <f t="shared" si="277"/>
        <v/>
      </c>
      <c r="AG1290" s="111" t="str">
        <f t="shared" si="278"/>
        <v/>
      </c>
      <c r="AH1290" s="112" t="str">
        <f t="shared" si="270"/>
        <v/>
      </c>
      <c r="AI1290" s="113" t="str">
        <f t="shared" si="271"/>
        <v/>
      </c>
      <c r="AJ1290" s="113" t="str">
        <f t="shared" si="272"/>
        <v/>
      </c>
      <c r="AK1290" s="113" t="str">
        <f t="shared" si="279"/>
        <v/>
      </c>
      <c r="AL1290" s="113" t="str">
        <f t="shared" si="280"/>
        <v/>
      </c>
    </row>
    <row r="1291" spans="2:38" ht="15.75" thickBot="1" x14ac:dyDescent="0.3">
      <c r="B1291" s="72" t="str">
        <f t="shared" si="273"/>
        <v/>
      </c>
      <c r="C1291" s="72" t="str">
        <f t="shared" si="274"/>
        <v/>
      </c>
      <c r="D1291" s="72" t="str">
        <f>IFERROR(IF(J1290&lt;=0,"",IF(C1291="Yes","",B1291-COUNTIF($C$22:C1291,"Yes"))),"")</f>
        <v/>
      </c>
      <c r="E1291" s="73" t="str">
        <f t="shared" si="267"/>
        <v/>
      </c>
      <c r="F1291" s="76" t="str">
        <f t="shared" si="275"/>
        <v/>
      </c>
      <c r="G1291" s="76" t="str">
        <f t="shared" si="268"/>
        <v/>
      </c>
      <c r="H1291" s="76" t="str">
        <f t="shared" si="276"/>
        <v/>
      </c>
      <c r="I1291" s="76" t="str">
        <f t="shared" si="269"/>
        <v/>
      </c>
      <c r="J1291" s="76" t="str">
        <f t="shared" si="277"/>
        <v/>
      </c>
      <c r="AG1291" s="111" t="str">
        <f t="shared" si="278"/>
        <v/>
      </c>
      <c r="AH1291" s="112" t="str">
        <f t="shared" si="270"/>
        <v/>
      </c>
      <c r="AI1291" s="113" t="str">
        <f t="shared" si="271"/>
        <v/>
      </c>
      <c r="AJ1291" s="113" t="str">
        <f t="shared" si="272"/>
        <v/>
      </c>
      <c r="AK1291" s="113" t="str">
        <f t="shared" si="279"/>
        <v/>
      </c>
      <c r="AL1291" s="113" t="str">
        <f t="shared" si="280"/>
        <v/>
      </c>
    </row>
    <row r="1292" spans="2:38" ht="15.75" thickBot="1" x14ac:dyDescent="0.3">
      <c r="B1292" s="72" t="str">
        <f t="shared" si="273"/>
        <v/>
      </c>
      <c r="C1292" s="72" t="str">
        <f t="shared" si="274"/>
        <v/>
      </c>
      <c r="D1292" s="72" t="str">
        <f>IFERROR(IF(J1291&lt;=0,"",IF(C1292="Yes","",B1292-COUNTIF($C$22:C1292,"Yes"))),"")</f>
        <v/>
      </c>
      <c r="E1292" s="73" t="str">
        <f t="shared" si="267"/>
        <v/>
      </c>
      <c r="F1292" s="76" t="str">
        <f t="shared" si="275"/>
        <v/>
      </c>
      <c r="G1292" s="76" t="str">
        <f t="shared" si="268"/>
        <v/>
      </c>
      <c r="H1292" s="76" t="str">
        <f t="shared" si="276"/>
        <v/>
      </c>
      <c r="I1292" s="76" t="str">
        <f t="shared" si="269"/>
        <v/>
      </c>
      <c r="J1292" s="76" t="str">
        <f t="shared" si="277"/>
        <v/>
      </c>
      <c r="AG1292" s="111" t="str">
        <f t="shared" si="278"/>
        <v/>
      </c>
      <c r="AH1292" s="112" t="str">
        <f t="shared" si="270"/>
        <v/>
      </c>
      <c r="AI1292" s="113" t="str">
        <f t="shared" si="271"/>
        <v/>
      </c>
      <c r="AJ1292" s="113" t="str">
        <f t="shared" si="272"/>
        <v/>
      </c>
      <c r="AK1292" s="113" t="str">
        <f t="shared" si="279"/>
        <v/>
      </c>
      <c r="AL1292" s="113" t="str">
        <f t="shared" si="280"/>
        <v/>
      </c>
    </row>
    <row r="1293" spans="2:38" ht="15.75" thickBot="1" x14ac:dyDescent="0.3">
      <c r="B1293" s="72" t="str">
        <f t="shared" si="273"/>
        <v/>
      </c>
      <c r="C1293" s="72" t="str">
        <f t="shared" si="274"/>
        <v/>
      </c>
      <c r="D1293" s="72" t="str">
        <f>IFERROR(IF(J1292&lt;=0,"",IF(C1293="Yes","",B1293-COUNTIF($C$22:C1293,"Yes"))),"")</f>
        <v/>
      </c>
      <c r="E1293" s="73" t="str">
        <f t="shared" si="267"/>
        <v/>
      </c>
      <c r="F1293" s="76" t="str">
        <f t="shared" si="275"/>
        <v/>
      </c>
      <c r="G1293" s="76" t="str">
        <f t="shared" si="268"/>
        <v/>
      </c>
      <c r="H1293" s="76" t="str">
        <f t="shared" si="276"/>
        <v/>
      </c>
      <c r="I1293" s="76" t="str">
        <f t="shared" si="269"/>
        <v/>
      </c>
      <c r="J1293" s="76" t="str">
        <f t="shared" si="277"/>
        <v/>
      </c>
      <c r="AG1293" s="111" t="str">
        <f t="shared" si="278"/>
        <v/>
      </c>
      <c r="AH1293" s="112" t="str">
        <f t="shared" si="270"/>
        <v/>
      </c>
      <c r="AI1293" s="113" t="str">
        <f t="shared" si="271"/>
        <v/>
      </c>
      <c r="AJ1293" s="113" t="str">
        <f t="shared" si="272"/>
        <v/>
      </c>
      <c r="AK1293" s="113" t="str">
        <f t="shared" si="279"/>
        <v/>
      </c>
      <c r="AL1293" s="113" t="str">
        <f t="shared" si="280"/>
        <v/>
      </c>
    </row>
    <row r="1294" spans="2:38" ht="15.75" thickBot="1" x14ac:dyDescent="0.3">
      <c r="B1294" s="72" t="str">
        <f t="shared" si="273"/>
        <v/>
      </c>
      <c r="C1294" s="72" t="str">
        <f t="shared" si="274"/>
        <v/>
      </c>
      <c r="D1294" s="72" t="str">
        <f>IFERROR(IF(J1293&lt;=0,"",IF(C1294="Yes","",B1294-COUNTIF($C$22:C1294,"Yes"))),"")</f>
        <v/>
      </c>
      <c r="E1294" s="73" t="str">
        <f t="shared" si="267"/>
        <v/>
      </c>
      <c r="F1294" s="76" t="str">
        <f t="shared" si="275"/>
        <v/>
      </c>
      <c r="G1294" s="76" t="str">
        <f t="shared" si="268"/>
        <v/>
      </c>
      <c r="H1294" s="76" t="str">
        <f t="shared" si="276"/>
        <v/>
      </c>
      <c r="I1294" s="76" t="str">
        <f t="shared" si="269"/>
        <v/>
      </c>
      <c r="J1294" s="76" t="str">
        <f t="shared" si="277"/>
        <v/>
      </c>
      <c r="AG1294" s="111" t="str">
        <f t="shared" si="278"/>
        <v/>
      </c>
      <c r="AH1294" s="112" t="str">
        <f t="shared" si="270"/>
        <v/>
      </c>
      <c r="AI1294" s="113" t="str">
        <f t="shared" si="271"/>
        <v/>
      </c>
      <c r="AJ1294" s="113" t="str">
        <f t="shared" si="272"/>
        <v/>
      </c>
      <c r="AK1294" s="113" t="str">
        <f t="shared" si="279"/>
        <v/>
      </c>
      <c r="AL1294" s="113" t="str">
        <f t="shared" si="280"/>
        <v/>
      </c>
    </row>
    <row r="1295" spans="2:38" ht="15.75" thickBot="1" x14ac:dyDescent="0.3">
      <c r="B1295" s="72" t="str">
        <f t="shared" si="273"/>
        <v/>
      </c>
      <c r="C1295" s="72" t="str">
        <f t="shared" si="274"/>
        <v/>
      </c>
      <c r="D1295" s="72" t="str">
        <f>IFERROR(IF(J1294&lt;=0,"",IF(C1295="Yes","",B1295-COUNTIF($C$22:C1295,"Yes"))),"")</f>
        <v/>
      </c>
      <c r="E1295" s="73" t="str">
        <f t="shared" si="267"/>
        <v/>
      </c>
      <c r="F1295" s="76" t="str">
        <f t="shared" si="275"/>
        <v/>
      </c>
      <c r="G1295" s="76" t="str">
        <f t="shared" si="268"/>
        <v/>
      </c>
      <c r="H1295" s="76" t="str">
        <f t="shared" si="276"/>
        <v/>
      </c>
      <c r="I1295" s="76" t="str">
        <f t="shared" si="269"/>
        <v/>
      </c>
      <c r="J1295" s="76" t="str">
        <f t="shared" si="277"/>
        <v/>
      </c>
      <c r="AG1295" s="111" t="str">
        <f t="shared" si="278"/>
        <v/>
      </c>
      <c r="AH1295" s="112" t="str">
        <f t="shared" si="270"/>
        <v/>
      </c>
      <c r="AI1295" s="113" t="str">
        <f t="shared" si="271"/>
        <v/>
      </c>
      <c r="AJ1295" s="113" t="str">
        <f t="shared" si="272"/>
        <v/>
      </c>
      <c r="AK1295" s="113" t="str">
        <f t="shared" si="279"/>
        <v/>
      </c>
      <c r="AL1295" s="113" t="str">
        <f t="shared" si="280"/>
        <v/>
      </c>
    </row>
    <row r="1296" spans="2:38" ht="15.75" thickBot="1" x14ac:dyDescent="0.3">
      <c r="B1296" s="72" t="str">
        <f t="shared" si="273"/>
        <v/>
      </c>
      <c r="C1296" s="72" t="str">
        <f t="shared" si="274"/>
        <v/>
      </c>
      <c r="D1296" s="72" t="str">
        <f>IFERROR(IF(J1295&lt;=0,"",IF(C1296="Yes","",B1296-COUNTIF($C$22:C1296,"Yes"))),"")</f>
        <v/>
      </c>
      <c r="E1296" s="73" t="str">
        <f t="shared" si="267"/>
        <v/>
      </c>
      <c r="F1296" s="76" t="str">
        <f t="shared" si="275"/>
        <v/>
      </c>
      <c r="G1296" s="76" t="str">
        <f t="shared" si="268"/>
        <v/>
      </c>
      <c r="H1296" s="76" t="str">
        <f t="shared" si="276"/>
        <v/>
      </c>
      <c r="I1296" s="76" t="str">
        <f t="shared" si="269"/>
        <v/>
      </c>
      <c r="J1296" s="76" t="str">
        <f t="shared" si="277"/>
        <v/>
      </c>
      <c r="AG1296" s="111" t="str">
        <f t="shared" si="278"/>
        <v/>
      </c>
      <c r="AH1296" s="112" t="str">
        <f t="shared" si="270"/>
        <v/>
      </c>
      <c r="AI1296" s="113" t="str">
        <f t="shared" si="271"/>
        <v/>
      </c>
      <c r="AJ1296" s="113" t="str">
        <f t="shared" si="272"/>
        <v/>
      </c>
      <c r="AK1296" s="113" t="str">
        <f t="shared" si="279"/>
        <v/>
      </c>
      <c r="AL1296" s="113" t="str">
        <f t="shared" si="280"/>
        <v/>
      </c>
    </row>
    <row r="1297" spans="2:38" ht="15.75" thickBot="1" x14ac:dyDescent="0.3">
      <c r="B1297" s="72" t="str">
        <f t="shared" si="273"/>
        <v/>
      </c>
      <c r="C1297" s="72" t="str">
        <f t="shared" si="274"/>
        <v/>
      </c>
      <c r="D1297" s="72" t="str">
        <f>IFERROR(IF(J1296&lt;=0,"",IF(C1297="Yes","",B1297-COUNTIF($C$22:C1297,"Yes"))),"")</f>
        <v/>
      </c>
      <c r="E1297" s="73" t="str">
        <f t="shared" si="267"/>
        <v/>
      </c>
      <c r="F1297" s="76" t="str">
        <f t="shared" si="275"/>
        <v/>
      </c>
      <c r="G1297" s="76" t="str">
        <f t="shared" si="268"/>
        <v/>
      </c>
      <c r="H1297" s="76" t="str">
        <f t="shared" si="276"/>
        <v/>
      </c>
      <c r="I1297" s="76" t="str">
        <f t="shared" si="269"/>
        <v/>
      </c>
      <c r="J1297" s="76" t="str">
        <f t="shared" si="277"/>
        <v/>
      </c>
      <c r="AG1297" s="111" t="str">
        <f t="shared" si="278"/>
        <v/>
      </c>
      <c r="AH1297" s="112" t="str">
        <f t="shared" si="270"/>
        <v/>
      </c>
      <c r="AI1297" s="113" t="str">
        <f t="shared" si="271"/>
        <v/>
      </c>
      <c r="AJ1297" s="113" t="str">
        <f t="shared" si="272"/>
        <v/>
      </c>
      <c r="AK1297" s="113" t="str">
        <f t="shared" si="279"/>
        <v/>
      </c>
      <c r="AL1297" s="113" t="str">
        <f t="shared" si="280"/>
        <v/>
      </c>
    </row>
    <row r="1298" spans="2:38" ht="15.75" thickBot="1" x14ac:dyDescent="0.3">
      <c r="B1298" s="72" t="str">
        <f t="shared" si="273"/>
        <v/>
      </c>
      <c r="C1298" s="72" t="str">
        <f t="shared" si="274"/>
        <v/>
      </c>
      <c r="D1298" s="72" t="str">
        <f>IFERROR(IF(J1297&lt;=0,"",IF(C1298="Yes","",B1298-COUNTIF($C$22:C1298,"Yes"))),"")</f>
        <v/>
      </c>
      <c r="E1298" s="73" t="str">
        <f t="shared" si="267"/>
        <v/>
      </c>
      <c r="F1298" s="76" t="str">
        <f t="shared" si="275"/>
        <v/>
      </c>
      <c r="G1298" s="76" t="str">
        <f t="shared" si="268"/>
        <v/>
      </c>
      <c r="H1298" s="76" t="str">
        <f t="shared" si="276"/>
        <v/>
      </c>
      <c r="I1298" s="76" t="str">
        <f t="shared" si="269"/>
        <v/>
      </c>
      <c r="J1298" s="76" t="str">
        <f t="shared" si="277"/>
        <v/>
      </c>
      <c r="AG1298" s="111" t="str">
        <f t="shared" si="278"/>
        <v/>
      </c>
      <c r="AH1298" s="112" t="str">
        <f t="shared" si="270"/>
        <v/>
      </c>
      <c r="AI1298" s="113" t="str">
        <f t="shared" si="271"/>
        <v/>
      </c>
      <c r="AJ1298" s="113" t="str">
        <f t="shared" si="272"/>
        <v/>
      </c>
      <c r="AK1298" s="113" t="str">
        <f t="shared" si="279"/>
        <v/>
      </c>
      <c r="AL1298" s="113" t="str">
        <f t="shared" si="280"/>
        <v/>
      </c>
    </row>
    <row r="1299" spans="2:38" ht="15.75" thickBot="1" x14ac:dyDescent="0.3">
      <c r="B1299" s="72" t="str">
        <f t="shared" si="273"/>
        <v/>
      </c>
      <c r="C1299" s="72" t="str">
        <f t="shared" si="274"/>
        <v/>
      </c>
      <c r="D1299" s="72" t="str">
        <f>IFERROR(IF(J1298&lt;=0,"",IF(C1299="Yes","",B1299-COUNTIF($C$22:C1299,"Yes"))),"")</f>
        <v/>
      </c>
      <c r="E1299" s="73" t="str">
        <f t="shared" si="267"/>
        <v/>
      </c>
      <c r="F1299" s="76" t="str">
        <f t="shared" si="275"/>
        <v/>
      </c>
      <c r="G1299" s="76" t="str">
        <f t="shared" si="268"/>
        <v/>
      </c>
      <c r="H1299" s="76" t="str">
        <f t="shared" si="276"/>
        <v/>
      </c>
      <c r="I1299" s="76" t="str">
        <f t="shared" si="269"/>
        <v/>
      </c>
      <c r="J1299" s="76" t="str">
        <f t="shared" si="277"/>
        <v/>
      </c>
      <c r="AG1299" s="111" t="str">
        <f t="shared" si="278"/>
        <v/>
      </c>
      <c r="AH1299" s="112" t="str">
        <f t="shared" si="270"/>
        <v/>
      </c>
      <c r="AI1299" s="113" t="str">
        <f t="shared" si="271"/>
        <v/>
      </c>
      <c r="AJ1299" s="113" t="str">
        <f t="shared" si="272"/>
        <v/>
      </c>
      <c r="AK1299" s="113" t="str">
        <f t="shared" si="279"/>
        <v/>
      </c>
      <c r="AL1299" s="113" t="str">
        <f t="shared" si="280"/>
        <v/>
      </c>
    </row>
    <row r="1300" spans="2:38" ht="15.75" thickBot="1" x14ac:dyDescent="0.3">
      <c r="B1300" s="72" t="str">
        <f t="shared" si="273"/>
        <v/>
      </c>
      <c r="C1300" s="72" t="str">
        <f t="shared" si="274"/>
        <v/>
      </c>
      <c r="D1300" s="72" t="str">
        <f>IFERROR(IF(J1299&lt;=0,"",IF(C1300="Yes","",B1300-COUNTIF($C$22:C1300,"Yes"))),"")</f>
        <v/>
      </c>
      <c r="E1300" s="73" t="str">
        <f t="shared" si="267"/>
        <v/>
      </c>
      <c r="F1300" s="76" t="str">
        <f t="shared" si="275"/>
        <v/>
      </c>
      <c r="G1300" s="76" t="str">
        <f t="shared" si="268"/>
        <v/>
      </c>
      <c r="H1300" s="76" t="str">
        <f t="shared" si="276"/>
        <v/>
      </c>
      <c r="I1300" s="76" t="str">
        <f t="shared" si="269"/>
        <v/>
      </c>
      <c r="J1300" s="76" t="str">
        <f t="shared" si="277"/>
        <v/>
      </c>
      <c r="AG1300" s="111" t="str">
        <f t="shared" si="278"/>
        <v/>
      </c>
      <c r="AH1300" s="112" t="str">
        <f t="shared" si="270"/>
        <v/>
      </c>
      <c r="AI1300" s="113" t="str">
        <f t="shared" si="271"/>
        <v/>
      </c>
      <c r="AJ1300" s="113" t="str">
        <f t="shared" si="272"/>
        <v/>
      </c>
      <c r="AK1300" s="113" t="str">
        <f t="shared" si="279"/>
        <v/>
      </c>
      <c r="AL1300" s="113" t="str">
        <f t="shared" si="280"/>
        <v/>
      </c>
    </row>
    <row r="1301" spans="2:38" ht="15.75" thickBot="1" x14ac:dyDescent="0.3">
      <c r="B1301" s="72" t="str">
        <f t="shared" si="273"/>
        <v/>
      </c>
      <c r="C1301" s="72" t="str">
        <f t="shared" si="274"/>
        <v/>
      </c>
      <c r="D1301" s="72" t="str">
        <f>IFERROR(IF(J1300&lt;=0,"",IF(C1301="Yes","",B1301-COUNTIF($C$22:C1301,"Yes"))),"")</f>
        <v/>
      </c>
      <c r="E1301" s="73" t="str">
        <f t="shared" si="267"/>
        <v/>
      </c>
      <c r="F1301" s="76" t="str">
        <f t="shared" si="275"/>
        <v/>
      </c>
      <c r="G1301" s="76" t="str">
        <f t="shared" si="268"/>
        <v/>
      </c>
      <c r="H1301" s="76" t="str">
        <f t="shared" si="276"/>
        <v/>
      </c>
      <c r="I1301" s="76" t="str">
        <f t="shared" si="269"/>
        <v/>
      </c>
      <c r="J1301" s="76" t="str">
        <f t="shared" si="277"/>
        <v/>
      </c>
      <c r="AG1301" s="111" t="str">
        <f t="shared" si="278"/>
        <v/>
      </c>
      <c r="AH1301" s="112" t="str">
        <f t="shared" si="270"/>
        <v/>
      </c>
      <c r="AI1301" s="113" t="str">
        <f t="shared" si="271"/>
        <v/>
      </c>
      <c r="AJ1301" s="113" t="str">
        <f t="shared" si="272"/>
        <v/>
      </c>
      <c r="AK1301" s="113" t="str">
        <f t="shared" si="279"/>
        <v/>
      </c>
      <c r="AL1301" s="113" t="str">
        <f t="shared" si="280"/>
        <v/>
      </c>
    </row>
    <row r="1302" spans="2:38" ht="15.75" thickBot="1" x14ac:dyDescent="0.3">
      <c r="B1302" s="72" t="str">
        <f t="shared" si="273"/>
        <v/>
      </c>
      <c r="C1302" s="72" t="str">
        <f t="shared" si="274"/>
        <v/>
      </c>
      <c r="D1302" s="72" t="str">
        <f>IFERROR(IF(J1301&lt;=0,"",IF(C1302="Yes","",B1302-COUNTIF($C$22:C1302,"Yes"))),"")</f>
        <v/>
      </c>
      <c r="E1302" s="73" t="str">
        <f t="shared" ref="E1302:E1365" si="281">IF($E$9="End of the Period",IF(B1302="","",IF(payment_frequency="Bi-weekly",first_payment_date+B1302*VLOOKUP(payment_frequency,periodic_table,2,0),IF(payment_frequency="Weekly",first_payment_date+B1302*VLOOKUP(payment_frequency,periodic_table,2,0),IF(payment_frequency="Semi-monthly",first_payment_date+B1302*VLOOKUP(payment_frequency,periodic_table,2,0),EDATE(first_payment_date,B1302*VLOOKUP(payment_frequency,periodic_table,2,0)))))),IF(B1302="","",IF(payment_frequency="Bi-weekly",first_payment_date+(B1302-1)*VLOOKUP(payment_frequency,periodic_table,2,0),IF(payment_frequency="Weekly",first_payment_date+(B1302-1)*VLOOKUP(payment_frequency,periodic_table,2,0),IF(payment_frequency="Semi-monthly",first_payment_date+(B1302-1)*VLOOKUP(payment_frequency,periodic_table,2,0),EDATE(first_payment_date,(B1302-1)*VLOOKUP(payment_frequency,periodic_table,2,0)))))))</f>
        <v/>
      </c>
      <c r="F1302" s="76" t="str">
        <f t="shared" si="275"/>
        <v/>
      </c>
      <c r="G1302" s="76" t="str">
        <f t="shared" ref="G1302:G1365" si="282">IF(AND(Payment_Type=1,B1302=1),0,IF(B1302="","",IF(C1302="Yes",0,J1301*Compound_Rate)))</f>
        <v/>
      </c>
      <c r="H1302" s="76" t="str">
        <f t="shared" si="276"/>
        <v/>
      </c>
      <c r="I1302" s="76" t="str">
        <f t="shared" ref="I1302:I1365" si="283">IF(B1302="","",IF(C1302="Yes",J1301*Compound_Rate,0))</f>
        <v/>
      </c>
      <c r="J1302" s="76" t="str">
        <f t="shared" si="277"/>
        <v/>
      </c>
      <c r="AG1302" s="111" t="str">
        <f t="shared" si="278"/>
        <v/>
      </c>
      <c r="AH1302" s="112" t="str">
        <f t="shared" ref="AH1302:AH1365" si="284">IF($E$9="End of the Period",IF(AG1302="","",IF(payment_frequency="Bi-weekly",first_payment_date+AG1302*VLOOKUP(payment_frequency,periodic_table,2,0),IF(payment_frequency="Weekly",first_payment_date+AG1302*VLOOKUP(payment_frequency,periodic_table,2,0),IF(payment_frequency="Semi-monthly",first_payment_date+AG1302*VLOOKUP(payment_frequency,periodic_table,2,0),EDATE(first_payment_date,AG1302*VLOOKUP(payment_frequency,periodic_table,2,0)))))),IF(AG1302="","",IF(payment_frequency="Bi-weekly",first_payment_date+(AG1302-1)*VLOOKUP(payment_frequency,periodic_table,2,0),IF(payment_frequency="Weekly",first_payment_date+(AG1302-1)*VLOOKUP(payment_frequency,periodic_table,2,0),IF(payment_frequency="Semi-monthly",first_payment_date+(AG1302-1)*VLOOKUP(payment_frequency,periodic_table,2,0),EDATE(first_payment_date,(AG1302-1)*VLOOKUP(payment_frequency,periodic_table,2,0)))))))</f>
        <v/>
      </c>
      <c r="AI1302" s="113" t="str">
        <f t="shared" ref="AI1302:AI1365" si="285">IF(AG1302="","",IF(AL1301&lt;payment,AL1301*(1+Compound_Rate),payment))</f>
        <v/>
      </c>
      <c r="AJ1302" s="113" t="str">
        <f t="shared" ref="AJ1302:AJ1365" si="286">IF(AND(Payment_Type=1,AG1302=1),0,IF(AG1302="","",AL1301*Compound_Rate))</f>
        <v/>
      </c>
      <c r="AK1302" s="113" t="str">
        <f t="shared" si="279"/>
        <v/>
      </c>
      <c r="AL1302" s="113" t="str">
        <f t="shared" si="280"/>
        <v/>
      </c>
    </row>
    <row r="1303" spans="2:38" ht="15.75" thickBot="1" x14ac:dyDescent="0.3">
      <c r="B1303" s="72" t="str">
        <f t="shared" ref="B1303:B1366" si="287">IFERROR(IF(TRUNC(J1302)&lt;=0,"",B1302+1),"")</f>
        <v/>
      </c>
      <c r="C1303" s="72" t="str">
        <f t="shared" ref="C1303:C1366" si="288">IF(B1303="","",IF(AND(B1303&lt;=$E$13,B1303&gt;=$E$12),"Yes","No"))</f>
        <v/>
      </c>
      <c r="D1303" s="72" t="str">
        <f>IFERROR(IF(J1302&lt;=0,"",IF(C1303="Yes","",B1303-COUNTIF($C$22:C1303,"Yes"))),"")</f>
        <v/>
      </c>
      <c r="E1303" s="73" t="str">
        <f t="shared" si="281"/>
        <v/>
      </c>
      <c r="F1303" s="76" t="str">
        <f t="shared" ref="F1303:F1366" si="289">IF(B1303="","",IF(C1303="Yes",0,IF(J1302&lt;payment,J1302*(1+Compound_Rate),-PMT($J$5,nper-B1303+1+$E$14,J1302))))</f>
        <v/>
      </c>
      <c r="G1303" s="76" t="str">
        <f t="shared" si="282"/>
        <v/>
      </c>
      <c r="H1303" s="76" t="str">
        <f t="shared" ref="H1303:H1366" si="290">IF(B1303="","",F1303-G1303)</f>
        <v/>
      </c>
      <c r="I1303" s="76" t="str">
        <f t="shared" si="283"/>
        <v/>
      </c>
      <c r="J1303" s="76" t="str">
        <f t="shared" ref="J1303:J1366" si="291">IFERROR(IF(B1303="","",J1302-H1303+I1303),"")</f>
        <v/>
      </c>
      <c r="AG1303" s="111" t="str">
        <f t="shared" ref="AG1303:AG1366" si="292">IFERROR(IF(AL1302&lt;=0,"",AG1302+1),"")</f>
        <v/>
      </c>
      <c r="AH1303" s="112" t="str">
        <f t="shared" si="284"/>
        <v/>
      </c>
      <c r="AI1303" s="113" t="str">
        <f t="shared" si="285"/>
        <v/>
      </c>
      <c r="AJ1303" s="113" t="str">
        <f t="shared" si="286"/>
        <v/>
      </c>
      <c r="AK1303" s="113" t="str">
        <f t="shared" ref="AK1303:AK1366" si="293">IF(AG1303="","",AI1303-AJ1303)</f>
        <v/>
      </c>
      <c r="AL1303" s="113" t="str">
        <f t="shared" ref="AL1303:AL1366" si="294">IFERROR(IF(AK1303&lt;=0,"",AL1302-AK1303),"")</f>
        <v/>
      </c>
    </row>
    <row r="1304" spans="2:38" ht="15.75" thickBot="1" x14ac:dyDescent="0.3">
      <c r="B1304" s="72" t="str">
        <f t="shared" si="287"/>
        <v/>
      </c>
      <c r="C1304" s="72" t="str">
        <f t="shared" si="288"/>
        <v/>
      </c>
      <c r="D1304" s="72" t="str">
        <f>IFERROR(IF(J1303&lt;=0,"",IF(C1304="Yes","",B1304-COUNTIF($C$22:C1304,"Yes"))),"")</f>
        <v/>
      </c>
      <c r="E1304" s="73" t="str">
        <f t="shared" si="281"/>
        <v/>
      </c>
      <c r="F1304" s="76" t="str">
        <f t="shared" si="289"/>
        <v/>
      </c>
      <c r="G1304" s="76" t="str">
        <f t="shared" si="282"/>
        <v/>
      </c>
      <c r="H1304" s="76" t="str">
        <f t="shared" si="290"/>
        <v/>
      </c>
      <c r="I1304" s="76" t="str">
        <f t="shared" si="283"/>
        <v/>
      </c>
      <c r="J1304" s="76" t="str">
        <f t="shared" si="291"/>
        <v/>
      </c>
      <c r="AG1304" s="111" t="str">
        <f t="shared" si="292"/>
        <v/>
      </c>
      <c r="AH1304" s="112" t="str">
        <f t="shared" si="284"/>
        <v/>
      </c>
      <c r="AI1304" s="113" t="str">
        <f t="shared" si="285"/>
        <v/>
      </c>
      <c r="AJ1304" s="113" t="str">
        <f t="shared" si="286"/>
        <v/>
      </c>
      <c r="AK1304" s="113" t="str">
        <f t="shared" si="293"/>
        <v/>
      </c>
      <c r="AL1304" s="113" t="str">
        <f t="shared" si="294"/>
        <v/>
      </c>
    </row>
    <row r="1305" spans="2:38" ht="15.75" thickBot="1" x14ac:dyDescent="0.3">
      <c r="B1305" s="72" t="str">
        <f t="shared" si="287"/>
        <v/>
      </c>
      <c r="C1305" s="72" t="str">
        <f t="shared" si="288"/>
        <v/>
      </c>
      <c r="D1305" s="72" t="str">
        <f>IFERROR(IF(J1304&lt;=0,"",IF(C1305="Yes","",B1305-COUNTIF($C$22:C1305,"Yes"))),"")</f>
        <v/>
      </c>
      <c r="E1305" s="73" t="str">
        <f t="shared" si="281"/>
        <v/>
      </c>
      <c r="F1305" s="76" t="str">
        <f t="shared" si="289"/>
        <v/>
      </c>
      <c r="G1305" s="76" t="str">
        <f t="shared" si="282"/>
        <v/>
      </c>
      <c r="H1305" s="76" t="str">
        <f t="shared" si="290"/>
        <v/>
      </c>
      <c r="I1305" s="76" t="str">
        <f t="shared" si="283"/>
        <v/>
      </c>
      <c r="J1305" s="76" t="str">
        <f t="shared" si="291"/>
        <v/>
      </c>
      <c r="AG1305" s="111" t="str">
        <f t="shared" si="292"/>
        <v/>
      </c>
      <c r="AH1305" s="112" t="str">
        <f t="shared" si="284"/>
        <v/>
      </c>
      <c r="AI1305" s="113" t="str">
        <f t="shared" si="285"/>
        <v/>
      </c>
      <c r="AJ1305" s="113" t="str">
        <f t="shared" si="286"/>
        <v/>
      </c>
      <c r="AK1305" s="113" t="str">
        <f t="shared" si="293"/>
        <v/>
      </c>
      <c r="AL1305" s="113" t="str">
        <f t="shared" si="294"/>
        <v/>
      </c>
    </row>
    <row r="1306" spans="2:38" ht="15.75" thickBot="1" x14ac:dyDescent="0.3">
      <c r="B1306" s="72" t="str">
        <f t="shared" si="287"/>
        <v/>
      </c>
      <c r="C1306" s="72" t="str">
        <f t="shared" si="288"/>
        <v/>
      </c>
      <c r="D1306" s="72" t="str">
        <f>IFERROR(IF(J1305&lt;=0,"",IF(C1306="Yes","",B1306-COUNTIF($C$22:C1306,"Yes"))),"")</f>
        <v/>
      </c>
      <c r="E1306" s="73" t="str">
        <f t="shared" si="281"/>
        <v/>
      </c>
      <c r="F1306" s="76" t="str">
        <f t="shared" si="289"/>
        <v/>
      </c>
      <c r="G1306" s="76" t="str">
        <f t="shared" si="282"/>
        <v/>
      </c>
      <c r="H1306" s="76" t="str">
        <f t="shared" si="290"/>
        <v/>
      </c>
      <c r="I1306" s="76" t="str">
        <f t="shared" si="283"/>
        <v/>
      </c>
      <c r="J1306" s="76" t="str">
        <f t="shared" si="291"/>
        <v/>
      </c>
      <c r="AG1306" s="111" t="str">
        <f t="shared" si="292"/>
        <v/>
      </c>
      <c r="AH1306" s="112" t="str">
        <f t="shared" si="284"/>
        <v/>
      </c>
      <c r="AI1306" s="113" t="str">
        <f t="shared" si="285"/>
        <v/>
      </c>
      <c r="AJ1306" s="113" t="str">
        <f t="shared" si="286"/>
        <v/>
      </c>
      <c r="AK1306" s="113" t="str">
        <f t="shared" si="293"/>
        <v/>
      </c>
      <c r="AL1306" s="113" t="str">
        <f t="shared" si="294"/>
        <v/>
      </c>
    </row>
    <row r="1307" spans="2:38" ht="15.75" thickBot="1" x14ac:dyDescent="0.3">
      <c r="B1307" s="72" t="str">
        <f t="shared" si="287"/>
        <v/>
      </c>
      <c r="C1307" s="72" t="str">
        <f t="shared" si="288"/>
        <v/>
      </c>
      <c r="D1307" s="72" t="str">
        <f>IFERROR(IF(J1306&lt;=0,"",IF(C1307="Yes","",B1307-COUNTIF($C$22:C1307,"Yes"))),"")</f>
        <v/>
      </c>
      <c r="E1307" s="73" t="str">
        <f t="shared" si="281"/>
        <v/>
      </c>
      <c r="F1307" s="76" t="str">
        <f t="shared" si="289"/>
        <v/>
      </c>
      <c r="G1307" s="76" t="str">
        <f t="shared" si="282"/>
        <v/>
      </c>
      <c r="H1307" s="76" t="str">
        <f t="shared" si="290"/>
        <v/>
      </c>
      <c r="I1307" s="76" t="str">
        <f t="shared" si="283"/>
        <v/>
      </c>
      <c r="J1307" s="76" t="str">
        <f t="shared" si="291"/>
        <v/>
      </c>
      <c r="AG1307" s="111" t="str">
        <f t="shared" si="292"/>
        <v/>
      </c>
      <c r="AH1307" s="112" t="str">
        <f t="shared" si="284"/>
        <v/>
      </c>
      <c r="AI1307" s="113" t="str">
        <f t="shared" si="285"/>
        <v/>
      </c>
      <c r="AJ1307" s="113" t="str">
        <f t="shared" si="286"/>
        <v/>
      </c>
      <c r="AK1307" s="113" t="str">
        <f t="shared" si="293"/>
        <v/>
      </c>
      <c r="AL1307" s="113" t="str">
        <f t="shared" si="294"/>
        <v/>
      </c>
    </row>
    <row r="1308" spans="2:38" ht="15.75" thickBot="1" x14ac:dyDescent="0.3">
      <c r="B1308" s="72" t="str">
        <f t="shared" si="287"/>
        <v/>
      </c>
      <c r="C1308" s="72" t="str">
        <f t="shared" si="288"/>
        <v/>
      </c>
      <c r="D1308" s="72" t="str">
        <f>IFERROR(IF(J1307&lt;=0,"",IF(C1308="Yes","",B1308-COUNTIF($C$22:C1308,"Yes"))),"")</f>
        <v/>
      </c>
      <c r="E1308" s="73" t="str">
        <f t="shared" si="281"/>
        <v/>
      </c>
      <c r="F1308" s="76" t="str">
        <f t="shared" si="289"/>
        <v/>
      </c>
      <c r="G1308" s="76" t="str">
        <f t="shared" si="282"/>
        <v/>
      </c>
      <c r="H1308" s="76" t="str">
        <f t="shared" si="290"/>
        <v/>
      </c>
      <c r="I1308" s="76" t="str">
        <f t="shared" si="283"/>
        <v/>
      </c>
      <c r="J1308" s="76" t="str">
        <f t="shared" si="291"/>
        <v/>
      </c>
      <c r="AG1308" s="111" t="str">
        <f t="shared" si="292"/>
        <v/>
      </c>
      <c r="AH1308" s="112" t="str">
        <f t="shared" si="284"/>
        <v/>
      </c>
      <c r="AI1308" s="113" t="str">
        <f t="shared" si="285"/>
        <v/>
      </c>
      <c r="AJ1308" s="113" t="str">
        <f t="shared" si="286"/>
        <v/>
      </c>
      <c r="AK1308" s="113" t="str">
        <f t="shared" si="293"/>
        <v/>
      </c>
      <c r="AL1308" s="113" t="str">
        <f t="shared" si="294"/>
        <v/>
      </c>
    </row>
    <row r="1309" spans="2:38" ht="15.75" thickBot="1" x14ac:dyDescent="0.3">
      <c r="B1309" s="72" t="str">
        <f t="shared" si="287"/>
        <v/>
      </c>
      <c r="C1309" s="72" t="str">
        <f t="shared" si="288"/>
        <v/>
      </c>
      <c r="D1309" s="72" t="str">
        <f>IFERROR(IF(J1308&lt;=0,"",IF(C1309="Yes","",B1309-COUNTIF($C$22:C1309,"Yes"))),"")</f>
        <v/>
      </c>
      <c r="E1309" s="73" t="str">
        <f t="shared" si="281"/>
        <v/>
      </c>
      <c r="F1309" s="76" t="str">
        <f t="shared" si="289"/>
        <v/>
      </c>
      <c r="G1309" s="76" t="str">
        <f t="shared" si="282"/>
        <v/>
      </c>
      <c r="H1309" s="76" t="str">
        <f t="shared" si="290"/>
        <v/>
      </c>
      <c r="I1309" s="76" t="str">
        <f t="shared" si="283"/>
        <v/>
      </c>
      <c r="J1309" s="76" t="str">
        <f t="shared" si="291"/>
        <v/>
      </c>
      <c r="AG1309" s="111" t="str">
        <f t="shared" si="292"/>
        <v/>
      </c>
      <c r="AH1309" s="112" t="str">
        <f t="shared" si="284"/>
        <v/>
      </c>
      <c r="AI1309" s="113" t="str">
        <f t="shared" si="285"/>
        <v/>
      </c>
      <c r="AJ1309" s="113" t="str">
        <f t="shared" si="286"/>
        <v/>
      </c>
      <c r="AK1309" s="113" t="str">
        <f t="shared" si="293"/>
        <v/>
      </c>
      <c r="AL1309" s="113" t="str">
        <f t="shared" si="294"/>
        <v/>
      </c>
    </row>
    <row r="1310" spans="2:38" ht="15.75" thickBot="1" x14ac:dyDescent="0.3">
      <c r="B1310" s="72" t="str">
        <f t="shared" si="287"/>
        <v/>
      </c>
      <c r="C1310" s="72" t="str">
        <f t="shared" si="288"/>
        <v/>
      </c>
      <c r="D1310" s="72" t="str">
        <f>IFERROR(IF(J1309&lt;=0,"",IF(C1310="Yes","",B1310-COUNTIF($C$22:C1310,"Yes"))),"")</f>
        <v/>
      </c>
      <c r="E1310" s="73" t="str">
        <f t="shared" si="281"/>
        <v/>
      </c>
      <c r="F1310" s="76" t="str">
        <f t="shared" si="289"/>
        <v/>
      </c>
      <c r="G1310" s="76" t="str">
        <f t="shared" si="282"/>
        <v/>
      </c>
      <c r="H1310" s="76" t="str">
        <f t="shared" si="290"/>
        <v/>
      </c>
      <c r="I1310" s="76" t="str">
        <f t="shared" si="283"/>
        <v/>
      </c>
      <c r="J1310" s="76" t="str">
        <f t="shared" si="291"/>
        <v/>
      </c>
      <c r="AG1310" s="111" t="str">
        <f t="shared" si="292"/>
        <v/>
      </c>
      <c r="AH1310" s="112" t="str">
        <f t="shared" si="284"/>
        <v/>
      </c>
      <c r="AI1310" s="113" t="str">
        <f t="shared" si="285"/>
        <v/>
      </c>
      <c r="AJ1310" s="113" t="str">
        <f t="shared" si="286"/>
        <v/>
      </c>
      <c r="AK1310" s="113" t="str">
        <f t="shared" si="293"/>
        <v/>
      </c>
      <c r="AL1310" s="113" t="str">
        <f t="shared" si="294"/>
        <v/>
      </c>
    </row>
    <row r="1311" spans="2:38" ht="15.75" thickBot="1" x14ac:dyDescent="0.3">
      <c r="B1311" s="72" t="str">
        <f t="shared" si="287"/>
        <v/>
      </c>
      <c r="C1311" s="72" t="str">
        <f t="shared" si="288"/>
        <v/>
      </c>
      <c r="D1311" s="72" t="str">
        <f>IFERROR(IF(J1310&lt;=0,"",IF(C1311="Yes","",B1311-COUNTIF($C$22:C1311,"Yes"))),"")</f>
        <v/>
      </c>
      <c r="E1311" s="73" t="str">
        <f t="shared" si="281"/>
        <v/>
      </c>
      <c r="F1311" s="76" t="str">
        <f t="shared" si="289"/>
        <v/>
      </c>
      <c r="G1311" s="76" t="str">
        <f t="shared" si="282"/>
        <v/>
      </c>
      <c r="H1311" s="76" t="str">
        <f t="shared" si="290"/>
        <v/>
      </c>
      <c r="I1311" s="76" t="str">
        <f t="shared" si="283"/>
        <v/>
      </c>
      <c r="J1311" s="76" t="str">
        <f t="shared" si="291"/>
        <v/>
      </c>
      <c r="AG1311" s="111" t="str">
        <f t="shared" si="292"/>
        <v/>
      </c>
      <c r="AH1311" s="112" t="str">
        <f t="shared" si="284"/>
        <v/>
      </c>
      <c r="AI1311" s="113" t="str">
        <f t="shared" si="285"/>
        <v/>
      </c>
      <c r="AJ1311" s="113" t="str">
        <f t="shared" si="286"/>
        <v/>
      </c>
      <c r="AK1311" s="113" t="str">
        <f t="shared" si="293"/>
        <v/>
      </c>
      <c r="AL1311" s="113" t="str">
        <f t="shared" si="294"/>
        <v/>
      </c>
    </row>
    <row r="1312" spans="2:38" ht="15.75" thickBot="1" x14ac:dyDescent="0.3">
      <c r="B1312" s="72" t="str">
        <f t="shared" si="287"/>
        <v/>
      </c>
      <c r="C1312" s="72" t="str">
        <f t="shared" si="288"/>
        <v/>
      </c>
      <c r="D1312" s="72" t="str">
        <f>IFERROR(IF(J1311&lt;=0,"",IF(C1312="Yes","",B1312-COUNTIF($C$22:C1312,"Yes"))),"")</f>
        <v/>
      </c>
      <c r="E1312" s="73" t="str">
        <f t="shared" si="281"/>
        <v/>
      </c>
      <c r="F1312" s="76" t="str">
        <f t="shared" si="289"/>
        <v/>
      </c>
      <c r="G1312" s="76" t="str">
        <f t="shared" si="282"/>
        <v/>
      </c>
      <c r="H1312" s="76" t="str">
        <f t="shared" si="290"/>
        <v/>
      </c>
      <c r="I1312" s="76" t="str">
        <f t="shared" si="283"/>
        <v/>
      </c>
      <c r="J1312" s="76" t="str">
        <f t="shared" si="291"/>
        <v/>
      </c>
      <c r="AG1312" s="111" t="str">
        <f t="shared" si="292"/>
        <v/>
      </c>
      <c r="AH1312" s="112" t="str">
        <f t="shared" si="284"/>
        <v/>
      </c>
      <c r="AI1312" s="113" t="str">
        <f t="shared" si="285"/>
        <v/>
      </c>
      <c r="AJ1312" s="113" t="str">
        <f t="shared" si="286"/>
        <v/>
      </c>
      <c r="AK1312" s="113" t="str">
        <f t="shared" si="293"/>
        <v/>
      </c>
      <c r="AL1312" s="113" t="str">
        <f t="shared" si="294"/>
        <v/>
      </c>
    </row>
    <row r="1313" spans="2:38" ht="15.75" thickBot="1" x14ac:dyDescent="0.3">
      <c r="B1313" s="72" t="str">
        <f t="shared" si="287"/>
        <v/>
      </c>
      <c r="C1313" s="72" t="str">
        <f t="shared" si="288"/>
        <v/>
      </c>
      <c r="D1313" s="72" t="str">
        <f>IFERROR(IF(J1312&lt;=0,"",IF(C1313="Yes","",B1313-COUNTIF($C$22:C1313,"Yes"))),"")</f>
        <v/>
      </c>
      <c r="E1313" s="73" t="str">
        <f t="shared" si="281"/>
        <v/>
      </c>
      <c r="F1313" s="76" t="str">
        <f t="shared" si="289"/>
        <v/>
      </c>
      <c r="G1313" s="76" t="str">
        <f t="shared" si="282"/>
        <v/>
      </c>
      <c r="H1313" s="76" t="str">
        <f t="shared" si="290"/>
        <v/>
      </c>
      <c r="I1313" s="76" t="str">
        <f t="shared" si="283"/>
        <v/>
      </c>
      <c r="J1313" s="76" t="str">
        <f t="shared" si="291"/>
        <v/>
      </c>
      <c r="AG1313" s="111" t="str">
        <f t="shared" si="292"/>
        <v/>
      </c>
      <c r="AH1313" s="112" t="str">
        <f t="shared" si="284"/>
        <v/>
      </c>
      <c r="AI1313" s="113" t="str">
        <f t="shared" si="285"/>
        <v/>
      </c>
      <c r="AJ1313" s="113" t="str">
        <f t="shared" si="286"/>
        <v/>
      </c>
      <c r="AK1313" s="113" t="str">
        <f t="shared" si="293"/>
        <v/>
      </c>
      <c r="AL1313" s="113" t="str">
        <f t="shared" si="294"/>
        <v/>
      </c>
    </row>
    <row r="1314" spans="2:38" ht="15.75" thickBot="1" x14ac:dyDescent="0.3">
      <c r="B1314" s="72" t="str">
        <f t="shared" si="287"/>
        <v/>
      </c>
      <c r="C1314" s="72" t="str">
        <f t="shared" si="288"/>
        <v/>
      </c>
      <c r="D1314" s="72" t="str">
        <f>IFERROR(IF(J1313&lt;=0,"",IF(C1314="Yes","",B1314-COUNTIF($C$22:C1314,"Yes"))),"")</f>
        <v/>
      </c>
      <c r="E1314" s="73" t="str">
        <f t="shared" si="281"/>
        <v/>
      </c>
      <c r="F1314" s="76" t="str">
        <f t="shared" si="289"/>
        <v/>
      </c>
      <c r="G1314" s="76" t="str">
        <f t="shared" si="282"/>
        <v/>
      </c>
      <c r="H1314" s="76" t="str">
        <f t="shared" si="290"/>
        <v/>
      </c>
      <c r="I1314" s="76" t="str">
        <f t="shared" si="283"/>
        <v/>
      </c>
      <c r="J1314" s="76" t="str">
        <f t="shared" si="291"/>
        <v/>
      </c>
      <c r="AG1314" s="111" t="str">
        <f t="shared" si="292"/>
        <v/>
      </c>
      <c r="AH1314" s="112" t="str">
        <f t="shared" si="284"/>
        <v/>
      </c>
      <c r="AI1314" s="113" t="str">
        <f t="shared" si="285"/>
        <v/>
      </c>
      <c r="AJ1314" s="113" t="str">
        <f t="shared" si="286"/>
        <v/>
      </c>
      <c r="AK1314" s="113" t="str">
        <f t="shared" si="293"/>
        <v/>
      </c>
      <c r="AL1314" s="113" t="str">
        <f t="shared" si="294"/>
        <v/>
      </c>
    </row>
    <row r="1315" spans="2:38" ht="15.75" thickBot="1" x14ac:dyDescent="0.3">
      <c r="B1315" s="72" t="str">
        <f t="shared" si="287"/>
        <v/>
      </c>
      <c r="C1315" s="72" t="str">
        <f t="shared" si="288"/>
        <v/>
      </c>
      <c r="D1315" s="72" t="str">
        <f>IFERROR(IF(J1314&lt;=0,"",IF(C1315="Yes","",B1315-COUNTIF($C$22:C1315,"Yes"))),"")</f>
        <v/>
      </c>
      <c r="E1315" s="73" t="str">
        <f t="shared" si="281"/>
        <v/>
      </c>
      <c r="F1315" s="76" t="str">
        <f t="shared" si="289"/>
        <v/>
      </c>
      <c r="G1315" s="76" t="str">
        <f t="shared" si="282"/>
        <v/>
      </c>
      <c r="H1315" s="76" t="str">
        <f t="shared" si="290"/>
        <v/>
      </c>
      <c r="I1315" s="76" t="str">
        <f t="shared" si="283"/>
        <v/>
      </c>
      <c r="J1315" s="76" t="str">
        <f t="shared" si="291"/>
        <v/>
      </c>
      <c r="AG1315" s="111" t="str">
        <f t="shared" si="292"/>
        <v/>
      </c>
      <c r="AH1315" s="112" t="str">
        <f t="shared" si="284"/>
        <v/>
      </c>
      <c r="AI1315" s="113" t="str">
        <f t="shared" si="285"/>
        <v/>
      </c>
      <c r="AJ1315" s="113" t="str">
        <f t="shared" si="286"/>
        <v/>
      </c>
      <c r="AK1315" s="113" t="str">
        <f t="shared" si="293"/>
        <v/>
      </c>
      <c r="AL1315" s="113" t="str">
        <f t="shared" si="294"/>
        <v/>
      </c>
    </row>
    <row r="1316" spans="2:38" ht="15.75" thickBot="1" x14ac:dyDescent="0.3">
      <c r="B1316" s="72" t="str">
        <f t="shared" si="287"/>
        <v/>
      </c>
      <c r="C1316" s="72" t="str">
        <f t="shared" si="288"/>
        <v/>
      </c>
      <c r="D1316" s="72" t="str">
        <f>IFERROR(IF(J1315&lt;=0,"",IF(C1316="Yes","",B1316-COUNTIF($C$22:C1316,"Yes"))),"")</f>
        <v/>
      </c>
      <c r="E1316" s="73" t="str">
        <f t="shared" si="281"/>
        <v/>
      </c>
      <c r="F1316" s="76" t="str">
        <f t="shared" si="289"/>
        <v/>
      </c>
      <c r="G1316" s="76" t="str">
        <f t="shared" si="282"/>
        <v/>
      </c>
      <c r="H1316" s="76" t="str">
        <f t="shared" si="290"/>
        <v/>
      </c>
      <c r="I1316" s="76" t="str">
        <f t="shared" si="283"/>
        <v/>
      </c>
      <c r="J1316" s="76" t="str">
        <f t="shared" si="291"/>
        <v/>
      </c>
      <c r="AG1316" s="111" t="str">
        <f t="shared" si="292"/>
        <v/>
      </c>
      <c r="AH1316" s="112" t="str">
        <f t="shared" si="284"/>
        <v/>
      </c>
      <c r="AI1316" s="113" t="str">
        <f t="shared" si="285"/>
        <v/>
      </c>
      <c r="AJ1316" s="113" t="str">
        <f t="shared" si="286"/>
        <v/>
      </c>
      <c r="AK1316" s="113" t="str">
        <f t="shared" si="293"/>
        <v/>
      </c>
      <c r="AL1316" s="113" t="str">
        <f t="shared" si="294"/>
        <v/>
      </c>
    </row>
    <row r="1317" spans="2:38" ht="15.75" thickBot="1" x14ac:dyDescent="0.3">
      <c r="B1317" s="72" t="str">
        <f t="shared" si="287"/>
        <v/>
      </c>
      <c r="C1317" s="72" t="str">
        <f t="shared" si="288"/>
        <v/>
      </c>
      <c r="D1317" s="72" t="str">
        <f>IFERROR(IF(J1316&lt;=0,"",IF(C1317="Yes","",B1317-COUNTIF($C$22:C1317,"Yes"))),"")</f>
        <v/>
      </c>
      <c r="E1317" s="73" t="str">
        <f t="shared" si="281"/>
        <v/>
      </c>
      <c r="F1317" s="76" t="str">
        <f t="shared" si="289"/>
        <v/>
      </c>
      <c r="G1317" s="76" t="str">
        <f t="shared" si="282"/>
        <v/>
      </c>
      <c r="H1317" s="76" t="str">
        <f t="shared" si="290"/>
        <v/>
      </c>
      <c r="I1317" s="76" t="str">
        <f t="shared" si="283"/>
        <v/>
      </c>
      <c r="J1317" s="76" t="str">
        <f t="shared" si="291"/>
        <v/>
      </c>
      <c r="AG1317" s="111" t="str">
        <f t="shared" si="292"/>
        <v/>
      </c>
      <c r="AH1317" s="112" t="str">
        <f t="shared" si="284"/>
        <v/>
      </c>
      <c r="AI1317" s="113" t="str">
        <f t="shared" si="285"/>
        <v/>
      </c>
      <c r="AJ1317" s="113" t="str">
        <f t="shared" si="286"/>
        <v/>
      </c>
      <c r="AK1317" s="113" t="str">
        <f t="shared" si="293"/>
        <v/>
      </c>
      <c r="AL1317" s="113" t="str">
        <f t="shared" si="294"/>
        <v/>
      </c>
    </row>
    <row r="1318" spans="2:38" ht="15.75" thickBot="1" x14ac:dyDescent="0.3">
      <c r="B1318" s="72" t="str">
        <f t="shared" si="287"/>
        <v/>
      </c>
      <c r="C1318" s="72" t="str">
        <f t="shared" si="288"/>
        <v/>
      </c>
      <c r="D1318" s="72" t="str">
        <f>IFERROR(IF(J1317&lt;=0,"",IF(C1318="Yes","",B1318-COUNTIF($C$22:C1318,"Yes"))),"")</f>
        <v/>
      </c>
      <c r="E1318" s="73" t="str">
        <f t="shared" si="281"/>
        <v/>
      </c>
      <c r="F1318" s="76" t="str">
        <f t="shared" si="289"/>
        <v/>
      </c>
      <c r="G1318" s="76" t="str">
        <f t="shared" si="282"/>
        <v/>
      </c>
      <c r="H1318" s="76" t="str">
        <f t="shared" si="290"/>
        <v/>
      </c>
      <c r="I1318" s="76" t="str">
        <f t="shared" si="283"/>
        <v/>
      </c>
      <c r="J1318" s="76" t="str">
        <f t="shared" si="291"/>
        <v/>
      </c>
      <c r="AG1318" s="111" t="str">
        <f t="shared" si="292"/>
        <v/>
      </c>
      <c r="AH1318" s="112" t="str">
        <f t="shared" si="284"/>
        <v/>
      </c>
      <c r="AI1318" s="113" t="str">
        <f t="shared" si="285"/>
        <v/>
      </c>
      <c r="AJ1318" s="113" t="str">
        <f t="shared" si="286"/>
        <v/>
      </c>
      <c r="AK1318" s="113" t="str">
        <f t="shared" si="293"/>
        <v/>
      </c>
      <c r="AL1318" s="113" t="str">
        <f t="shared" si="294"/>
        <v/>
      </c>
    </row>
    <row r="1319" spans="2:38" ht="15.75" thickBot="1" x14ac:dyDescent="0.3">
      <c r="B1319" s="72" t="str">
        <f t="shared" si="287"/>
        <v/>
      </c>
      <c r="C1319" s="72" t="str">
        <f t="shared" si="288"/>
        <v/>
      </c>
      <c r="D1319" s="72" t="str">
        <f>IFERROR(IF(J1318&lt;=0,"",IF(C1319="Yes","",B1319-COUNTIF($C$22:C1319,"Yes"))),"")</f>
        <v/>
      </c>
      <c r="E1319" s="73" t="str">
        <f t="shared" si="281"/>
        <v/>
      </c>
      <c r="F1319" s="76" t="str">
        <f t="shared" si="289"/>
        <v/>
      </c>
      <c r="G1319" s="76" t="str">
        <f t="shared" si="282"/>
        <v/>
      </c>
      <c r="H1319" s="76" t="str">
        <f t="shared" si="290"/>
        <v/>
      </c>
      <c r="I1319" s="76" t="str">
        <f t="shared" si="283"/>
        <v/>
      </c>
      <c r="J1319" s="76" t="str">
        <f t="shared" si="291"/>
        <v/>
      </c>
      <c r="AG1319" s="111" t="str">
        <f t="shared" si="292"/>
        <v/>
      </c>
      <c r="AH1319" s="112" t="str">
        <f t="shared" si="284"/>
        <v/>
      </c>
      <c r="AI1319" s="113" t="str">
        <f t="shared" si="285"/>
        <v/>
      </c>
      <c r="AJ1319" s="113" t="str">
        <f t="shared" si="286"/>
        <v/>
      </c>
      <c r="AK1319" s="113" t="str">
        <f t="shared" si="293"/>
        <v/>
      </c>
      <c r="AL1319" s="113" t="str">
        <f t="shared" si="294"/>
        <v/>
      </c>
    </row>
    <row r="1320" spans="2:38" ht="15.75" thickBot="1" x14ac:dyDescent="0.3">
      <c r="B1320" s="72" t="str">
        <f t="shared" si="287"/>
        <v/>
      </c>
      <c r="C1320" s="72" t="str">
        <f t="shared" si="288"/>
        <v/>
      </c>
      <c r="D1320" s="72" t="str">
        <f>IFERROR(IF(J1319&lt;=0,"",IF(C1320="Yes","",B1320-COUNTIF($C$22:C1320,"Yes"))),"")</f>
        <v/>
      </c>
      <c r="E1320" s="73" t="str">
        <f t="shared" si="281"/>
        <v/>
      </c>
      <c r="F1320" s="76" t="str">
        <f t="shared" si="289"/>
        <v/>
      </c>
      <c r="G1320" s="76" t="str">
        <f t="shared" si="282"/>
        <v/>
      </c>
      <c r="H1320" s="76" t="str">
        <f t="shared" si="290"/>
        <v/>
      </c>
      <c r="I1320" s="76" t="str">
        <f t="shared" si="283"/>
        <v/>
      </c>
      <c r="J1320" s="76" t="str">
        <f t="shared" si="291"/>
        <v/>
      </c>
      <c r="AG1320" s="111" t="str">
        <f t="shared" si="292"/>
        <v/>
      </c>
      <c r="AH1320" s="112" t="str">
        <f t="shared" si="284"/>
        <v/>
      </c>
      <c r="AI1320" s="113" t="str">
        <f t="shared" si="285"/>
        <v/>
      </c>
      <c r="AJ1320" s="113" t="str">
        <f t="shared" si="286"/>
        <v/>
      </c>
      <c r="AK1320" s="113" t="str">
        <f t="shared" si="293"/>
        <v/>
      </c>
      <c r="AL1320" s="113" t="str">
        <f t="shared" si="294"/>
        <v/>
      </c>
    </row>
    <row r="1321" spans="2:38" ht="15.75" thickBot="1" x14ac:dyDescent="0.3">
      <c r="B1321" s="72" t="str">
        <f t="shared" si="287"/>
        <v/>
      </c>
      <c r="C1321" s="72" t="str">
        <f t="shared" si="288"/>
        <v/>
      </c>
      <c r="D1321" s="72" t="str">
        <f>IFERROR(IF(J1320&lt;=0,"",IF(C1321="Yes","",B1321-COUNTIF($C$22:C1321,"Yes"))),"")</f>
        <v/>
      </c>
      <c r="E1321" s="73" t="str">
        <f t="shared" si="281"/>
        <v/>
      </c>
      <c r="F1321" s="76" t="str">
        <f t="shared" si="289"/>
        <v/>
      </c>
      <c r="G1321" s="76" t="str">
        <f t="shared" si="282"/>
        <v/>
      </c>
      <c r="H1321" s="76" t="str">
        <f t="shared" si="290"/>
        <v/>
      </c>
      <c r="I1321" s="76" t="str">
        <f t="shared" si="283"/>
        <v/>
      </c>
      <c r="J1321" s="76" t="str">
        <f t="shared" si="291"/>
        <v/>
      </c>
      <c r="AG1321" s="111" t="str">
        <f t="shared" si="292"/>
        <v/>
      </c>
      <c r="AH1321" s="112" t="str">
        <f t="shared" si="284"/>
        <v/>
      </c>
      <c r="AI1321" s="113" t="str">
        <f t="shared" si="285"/>
        <v/>
      </c>
      <c r="AJ1321" s="113" t="str">
        <f t="shared" si="286"/>
        <v/>
      </c>
      <c r="AK1321" s="113" t="str">
        <f t="shared" si="293"/>
        <v/>
      </c>
      <c r="AL1321" s="113" t="str">
        <f t="shared" si="294"/>
        <v/>
      </c>
    </row>
    <row r="1322" spans="2:38" ht="15.75" thickBot="1" x14ac:dyDescent="0.3">
      <c r="B1322" s="72" t="str">
        <f t="shared" si="287"/>
        <v/>
      </c>
      <c r="C1322" s="72" t="str">
        <f t="shared" si="288"/>
        <v/>
      </c>
      <c r="D1322" s="72" t="str">
        <f>IFERROR(IF(J1321&lt;=0,"",IF(C1322="Yes","",B1322-COUNTIF($C$22:C1322,"Yes"))),"")</f>
        <v/>
      </c>
      <c r="E1322" s="73" t="str">
        <f t="shared" si="281"/>
        <v/>
      </c>
      <c r="F1322" s="76" t="str">
        <f t="shared" si="289"/>
        <v/>
      </c>
      <c r="G1322" s="76" t="str">
        <f t="shared" si="282"/>
        <v/>
      </c>
      <c r="H1322" s="76" t="str">
        <f t="shared" si="290"/>
        <v/>
      </c>
      <c r="I1322" s="76" t="str">
        <f t="shared" si="283"/>
        <v/>
      </c>
      <c r="J1322" s="76" t="str">
        <f t="shared" si="291"/>
        <v/>
      </c>
      <c r="AG1322" s="111" t="str">
        <f t="shared" si="292"/>
        <v/>
      </c>
      <c r="AH1322" s="112" t="str">
        <f t="shared" si="284"/>
        <v/>
      </c>
      <c r="AI1322" s="113" t="str">
        <f t="shared" si="285"/>
        <v/>
      </c>
      <c r="AJ1322" s="113" t="str">
        <f t="shared" si="286"/>
        <v/>
      </c>
      <c r="AK1322" s="113" t="str">
        <f t="shared" si="293"/>
        <v/>
      </c>
      <c r="AL1322" s="113" t="str">
        <f t="shared" si="294"/>
        <v/>
      </c>
    </row>
    <row r="1323" spans="2:38" ht="15.75" thickBot="1" x14ac:dyDescent="0.3">
      <c r="B1323" s="72" t="str">
        <f t="shared" si="287"/>
        <v/>
      </c>
      <c r="C1323" s="72" t="str">
        <f t="shared" si="288"/>
        <v/>
      </c>
      <c r="D1323" s="72" t="str">
        <f>IFERROR(IF(J1322&lt;=0,"",IF(C1323="Yes","",B1323-COUNTIF($C$22:C1323,"Yes"))),"")</f>
        <v/>
      </c>
      <c r="E1323" s="73" t="str">
        <f t="shared" si="281"/>
        <v/>
      </c>
      <c r="F1323" s="76" t="str">
        <f t="shared" si="289"/>
        <v/>
      </c>
      <c r="G1323" s="76" t="str">
        <f t="shared" si="282"/>
        <v/>
      </c>
      <c r="H1323" s="76" t="str">
        <f t="shared" si="290"/>
        <v/>
      </c>
      <c r="I1323" s="76" t="str">
        <f t="shared" si="283"/>
        <v/>
      </c>
      <c r="J1323" s="76" t="str">
        <f t="shared" si="291"/>
        <v/>
      </c>
      <c r="AG1323" s="111" t="str">
        <f t="shared" si="292"/>
        <v/>
      </c>
      <c r="AH1323" s="112" t="str">
        <f t="shared" si="284"/>
        <v/>
      </c>
      <c r="AI1323" s="113" t="str">
        <f t="shared" si="285"/>
        <v/>
      </c>
      <c r="AJ1323" s="113" t="str">
        <f t="shared" si="286"/>
        <v/>
      </c>
      <c r="AK1323" s="113" t="str">
        <f t="shared" si="293"/>
        <v/>
      </c>
      <c r="AL1323" s="113" t="str">
        <f t="shared" si="294"/>
        <v/>
      </c>
    </row>
    <row r="1324" spans="2:38" ht="15.75" thickBot="1" x14ac:dyDescent="0.3">
      <c r="B1324" s="72" t="str">
        <f t="shared" si="287"/>
        <v/>
      </c>
      <c r="C1324" s="72" t="str">
        <f t="shared" si="288"/>
        <v/>
      </c>
      <c r="D1324" s="72" t="str">
        <f>IFERROR(IF(J1323&lt;=0,"",IF(C1324="Yes","",B1324-COUNTIF($C$22:C1324,"Yes"))),"")</f>
        <v/>
      </c>
      <c r="E1324" s="73" t="str">
        <f t="shared" si="281"/>
        <v/>
      </c>
      <c r="F1324" s="76" t="str">
        <f t="shared" si="289"/>
        <v/>
      </c>
      <c r="G1324" s="76" t="str">
        <f t="shared" si="282"/>
        <v/>
      </c>
      <c r="H1324" s="76" t="str">
        <f t="shared" si="290"/>
        <v/>
      </c>
      <c r="I1324" s="76" t="str">
        <f t="shared" si="283"/>
        <v/>
      </c>
      <c r="J1324" s="76" t="str">
        <f t="shared" si="291"/>
        <v/>
      </c>
      <c r="AG1324" s="111" t="str">
        <f t="shared" si="292"/>
        <v/>
      </c>
      <c r="AH1324" s="112" t="str">
        <f t="shared" si="284"/>
        <v/>
      </c>
      <c r="AI1324" s="113" t="str">
        <f t="shared" si="285"/>
        <v/>
      </c>
      <c r="AJ1324" s="113" t="str">
        <f t="shared" si="286"/>
        <v/>
      </c>
      <c r="AK1324" s="113" t="str">
        <f t="shared" si="293"/>
        <v/>
      </c>
      <c r="AL1324" s="113" t="str">
        <f t="shared" si="294"/>
        <v/>
      </c>
    </row>
    <row r="1325" spans="2:38" ht="15.75" thickBot="1" x14ac:dyDescent="0.3">
      <c r="B1325" s="72" t="str">
        <f t="shared" si="287"/>
        <v/>
      </c>
      <c r="C1325" s="72" t="str">
        <f t="shared" si="288"/>
        <v/>
      </c>
      <c r="D1325" s="72" t="str">
        <f>IFERROR(IF(J1324&lt;=0,"",IF(C1325="Yes","",B1325-COUNTIF($C$22:C1325,"Yes"))),"")</f>
        <v/>
      </c>
      <c r="E1325" s="73" t="str">
        <f t="shared" si="281"/>
        <v/>
      </c>
      <c r="F1325" s="76" t="str">
        <f t="shared" si="289"/>
        <v/>
      </c>
      <c r="G1325" s="76" t="str">
        <f t="shared" si="282"/>
        <v/>
      </c>
      <c r="H1325" s="76" t="str">
        <f t="shared" si="290"/>
        <v/>
      </c>
      <c r="I1325" s="76" t="str">
        <f t="shared" si="283"/>
        <v/>
      </c>
      <c r="J1325" s="76" t="str">
        <f t="shared" si="291"/>
        <v/>
      </c>
      <c r="AG1325" s="111" t="str">
        <f t="shared" si="292"/>
        <v/>
      </c>
      <c r="AH1325" s="112" t="str">
        <f t="shared" si="284"/>
        <v/>
      </c>
      <c r="AI1325" s="113" t="str">
        <f t="shared" si="285"/>
        <v/>
      </c>
      <c r="AJ1325" s="113" t="str">
        <f t="shared" si="286"/>
        <v/>
      </c>
      <c r="AK1325" s="113" t="str">
        <f t="shared" si="293"/>
        <v/>
      </c>
      <c r="AL1325" s="113" t="str">
        <f t="shared" si="294"/>
        <v/>
      </c>
    </row>
    <row r="1326" spans="2:38" ht="15.75" thickBot="1" x14ac:dyDescent="0.3">
      <c r="B1326" s="72" t="str">
        <f t="shared" si="287"/>
        <v/>
      </c>
      <c r="C1326" s="72" t="str">
        <f t="shared" si="288"/>
        <v/>
      </c>
      <c r="D1326" s="72" t="str">
        <f>IFERROR(IF(J1325&lt;=0,"",IF(C1326="Yes","",B1326-COUNTIF($C$22:C1326,"Yes"))),"")</f>
        <v/>
      </c>
      <c r="E1326" s="73" t="str">
        <f t="shared" si="281"/>
        <v/>
      </c>
      <c r="F1326" s="76" t="str">
        <f t="shared" si="289"/>
        <v/>
      </c>
      <c r="G1326" s="76" t="str">
        <f t="shared" si="282"/>
        <v/>
      </c>
      <c r="H1326" s="76" t="str">
        <f t="shared" si="290"/>
        <v/>
      </c>
      <c r="I1326" s="76" t="str">
        <f t="shared" si="283"/>
        <v/>
      </c>
      <c r="J1326" s="76" t="str">
        <f t="shared" si="291"/>
        <v/>
      </c>
      <c r="AG1326" s="111" t="str">
        <f t="shared" si="292"/>
        <v/>
      </c>
      <c r="AH1326" s="112" t="str">
        <f t="shared" si="284"/>
        <v/>
      </c>
      <c r="AI1326" s="113" t="str">
        <f t="shared" si="285"/>
        <v/>
      </c>
      <c r="AJ1326" s="113" t="str">
        <f t="shared" si="286"/>
        <v/>
      </c>
      <c r="AK1326" s="113" t="str">
        <f t="shared" si="293"/>
        <v/>
      </c>
      <c r="AL1326" s="113" t="str">
        <f t="shared" si="294"/>
        <v/>
      </c>
    </row>
    <row r="1327" spans="2:38" ht="15.75" thickBot="1" x14ac:dyDescent="0.3">
      <c r="B1327" s="72" t="str">
        <f t="shared" si="287"/>
        <v/>
      </c>
      <c r="C1327" s="72" t="str">
        <f t="shared" si="288"/>
        <v/>
      </c>
      <c r="D1327" s="72" t="str">
        <f>IFERROR(IF(J1326&lt;=0,"",IF(C1327="Yes","",B1327-COUNTIF($C$22:C1327,"Yes"))),"")</f>
        <v/>
      </c>
      <c r="E1327" s="73" t="str">
        <f t="shared" si="281"/>
        <v/>
      </c>
      <c r="F1327" s="76" t="str">
        <f t="shared" si="289"/>
        <v/>
      </c>
      <c r="G1327" s="76" t="str">
        <f t="shared" si="282"/>
        <v/>
      </c>
      <c r="H1327" s="76" t="str">
        <f t="shared" si="290"/>
        <v/>
      </c>
      <c r="I1327" s="76" t="str">
        <f t="shared" si="283"/>
        <v/>
      </c>
      <c r="J1327" s="76" t="str">
        <f t="shared" si="291"/>
        <v/>
      </c>
      <c r="AG1327" s="111" t="str">
        <f t="shared" si="292"/>
        <v/>
      </c>
      <c r="AH1327" s="112" t="str">
        <f t="shared" si="284"/>
        <v/>
      </c>
      <c r="AI1327" s="113" t="str">
        <f t="shared" si="285"/>
        <v/>
      </c>
      <c r="AJ1327" s="113" t="str">
        <f t="shared" si="286"/>
        <v/>
      </c>
      <c r="AK1327" s="113" t="str">
        <f t="shared" si="293"/>
        <v/>
      </c>
      <c r="AL1327" s="113" t="str">
        <f t="shared" si="294"/>
        <v/>
      </c>
    </row>
    <row r="1328" spans="2:38" ht="15.75" thickBot="1" x14ac:dyDescent="0.3">
      <c r="B1328" s="72" t="str">
        <f t="shared" si="287"/>
        <v/>
      </c>
      <c r="C1328" s="72" t="str">
        <f t="shared" si="288"/>
        <v/>
      </c>
      <c r="D1328" s="72" t="str">
        <f>IFERROR(IF(J1327&lt;=0,"",IF(C1328="Yes","",B1328-COUNTIF($C$22:C1328,"Yes"))),"")</f>
        <v/>
      </c>
      <c r="E1328" s="73" t="str">
        <f t="shared" si="281"/>
        <v/>
      </c>
      <c r="F1328" s="76" t="str">
        <f t="shared" si="289"/>
        <v/>
      </c>
      <c r="G1328" s="76" t="str">
        <f t="shared" si="282"/>
        <v/>
      </c>
      <c r="H1328" s="76" t="str">
        <f t="shared" si="290"/>
        <v/>
      </c>
      <c r="I1328" s="76" t="str">
        <f t="shared" si="283"/>
        <v/>
      </c>
      <c r="J1328" s="76" t="str">
        <f t="shared" si="291"/>
        <v/>
      </c>
      <c r="AG1328" s="111" t="str">
        <f t="shared" si="292"/>
        <v/>
      </c>
      <c r="AH1328" s="112" t="str">
        <f t="shared" si="284"/>
        <v/>
      </c>
      <c r="AI1328" s="113" t="str">
        <f t="shared" si="285"/>
        <v/>
      </c>
      <c r="AJ1328" s="113" t="str">
        <f t="shared" si="286"/>
        <v/>
      </c>
      <c r="AK1328" s="113" t="str">
        <f t="shared" si="293"/>
        <v/>
      </c>
      <c r="AL1328" s="113" t="str">
        <f t="shared" si="294"/>
        <v/>
      </c>
    </row>
    <row r="1329" spans="2:38" ht="15.75" thickBot="1" x14ac:dyDescent="0.3">
      <c r="B1329" s="72" t="str">
        <f t="shared" si="287"/>
        <v/>
      </c>
      <c r="C1329" s="72" t="str">
        <f t="shared" si="288"/>
        <v/>
      </c>
      <c r="D1329" s="72" t="str">
        <f>IFERROR(IF(J1328&lt;=0,"",IF(C1329="Yes","",B1329-COUNTIF($C$22:C1329,"Yes"))),"")</f>
        <v/>
      </c>
      <c r="E1329" s="73" t="str">
        <f t="shared" si="281"/>
        <v/>
      </c>
      <c r="F1329" s="76" t="str">
        <f t="shared" si="289"/>
        <v/>
      </c>
      <c r="G1329" s="76" t="str">
        <f t="shared" si="282"/>
        <v/>
      </c>
      <c r="H1329" s="76" t="str">
        <f t="shared" si="290"/>
        <v/>
      </c>
      <c r="I1329" s="76" t="str">
        <f t="shared" si="283"/>
        <v/>
      </c>
      <c r="J1329" s="76" t="str">
        <f t="shared" si="291"/>
        <v/>
      </c>
      <c r="AG1329" s="111" t="str">
        <f t="shared" si="292"/>
        <v/>
      </c>
      <c r="AH1329" s="112" t="str">
        <f t="shared" si="284"/>
        <v/>
      </c>
      <c r="AI1329" s="113" t="str">
        <f t="shared" si="285"/>
        <v/>
      </c>
      <c r="AJ1329" s="113" t="str">
        <f t="shared" si="286"/>
        <v/>
      </c>
      <c r="AK1329" s="113" t="str">
        <f t="shared" si="293"/>
        <v/>
      </c>
      <c r="AL1329" s="113" t="str">
        <f t="shared" si="294"/>
        <v/>
      </c>
    </row>
    <row r="1330" spans="2:38" ht="15.75" thickBot="1" x14ac:dyDescent="0.3">
      <c r="B1330" s="72" t="str">
        <f t="shared" si="287"/>
        <v/>
      </c>
      <c r="C1330" s="72" t="str">
        <f t="shared" si="288"/>
        <v/>
      </c>
      <c r="D1330" s="72" t="str">
        <f>IFERROR(IF(J1329&lt;=0,"",IF(C1330="Yes","",B1330-COUNTIF($C$22:C1330,"Yes"))),"")</f>
        <v/>
      </c>
      <c r="E1330" s="73" t="str">
        <f t="shared" si="281"/>
        <v/>
      </c>
      <c r="F1330" s="76" t="str">
        <f t="shared" si="289"/>
        <v/>
      </c>
      <c r="G1330" s="76" t="str">
        <f t="shared" si="282"/>
        <v/>
      </c>
      <c r="H1330" s="76" t="str">
        <f t="shared" si="290"/>
        <v/>
      </c>
      <c r="I1330" s="76" t="str">
        <f t="shared" si="283"/>
        <v/>
      </c>
      <c r="J1330" s="76" t="str">
        <f t="shared" si="291"/>
        <v/>
      </c>
      <c r="AG1330" s="111" t="str">
        <f t="shared" si="292"/>
        <v/>
      </c>
      <c r="AH1330" s="112" t="str">
        <f t="shared" si="284"/>
        <v/>
      </c>
      <c r="AI1330" s="113" t="str">
        <f t="shared" si="285"/>
        <v/>
      </c>
      <c r="AJ1330" s="113" t="str">
        <f t="shared" si="286"/>
        <v/>
      </c>
      <c r="AK1330" s="113" t="str">
        <f t="shared" si="293"/>
        <v/>
      </c>
      <c r="AL1330" s="113" t="str">
        <f t="shared" si="294"/>
        <v/>
      </c>
    </row>
    <row r="1331" spans="2:38" ht="15.75" thickBot="1" x14ac:dyDescent="0.3">
      <c r="B1331" s="72" t="str">
        <f t="shared" si="287"/>
        <v/>
      </c>
      <c r="C1331" s="72" t="str">
        <f t="shared" si="288"/>
        <v/>
      </c>
      <c r="D1331" s="72" t="str">
        <f>IFERROR(IF(J1330&lt;=0,"",IF(C1331="Yes","",B1331-COUNTIF($C$22:C1331,"Yes"))),"")</f>
        <v/>
      </c>
      <c r="E1331" s="73" t="str">
        <f t="shared" si="281"/>
        <v/>
      </c>
      <c r="F1331" s="76" t="str">
        <f t="shared" si="289"/>
        <v/>
      </c>
      <c r="G1331" s="76" t="str">
        <f t="shared" si="282"/>
        <v/>
      </c>
      <c r="H1331" s="76" t="str">
        <f t="shared" si="290"/>
        <v/>
      </c>
      <c r="I1331" s="76" t="str">
        <f t="shared" si="283"/>
        <v/>
      </c>
      <c r="J1331" s="76" t="str">
        <f t="shared" si="291"/>
        <v/>
      </c>
      <c r="AG1331" s="111" t="str">
        <f t="shared" si="292"/>
        <v/>
      </c>
      <c r="AH1331" s="112" t="str">
        <f t="shared" si="284"/>
        <v/>
      </c>
      <c r="AI1331" s="113" t="str">
        <f t="shared" si="285"/>
        <v/>
      </c>
      <c r="AJ1331" s="113" t="str">
        <f t="shared" si="286"/>
        <v/>
      </c>
      <c r="AK1331" s="113" t="str">
        <f t="shared" si="293"/>
        <v/>
      </c>
      <c r="AL1331" s="113" t="str">
        <f t="shared" si="294"/>
        <v/>
      </c>
    </row>
    <row r="1332" spans="2:38" ht="15.75" thickBot="1" x14ac:dyDescent="0.3">
      <c r="B1332" s="72" t="str">
        <f t="shared" si="287"/>
        <v/>
      </c>
      <c r="C1332" s="72" t="str">
        <f t="shared" si="288"/>
        <v/>
      </c>
      <c r="D1332" s="72" t="str">
        <f>IFERROR(IF(J1331&lt;=0,"",IF(C1332="Yes","",B1332-COUNTIF($C$22:C1332,"Yes"))),"")</f>
        <v/>
      </c>
      <c r="E1332" s="73" t="str">
        <f t="shared" si="281"/>
        <v/>
      </c>
      <c r="F1332" s="76" t="str">
        <f t="shared" si="289"/>
        <v/>
      </c>
      <c r="G1332" s="76" t="str">
        <f t="shared" si="282"/>
        <v/>
      </c>
      <c r="H1332" s="76" t="str">
        <f t="shared" si="290"/>
        <v/>
      </c>
      <c r="I1332" s="76" t="str">
        <f t="shared" si="283"/>
        <v/>
      </c>
      <c r="J1332" s="76" t="str">
        <f t="shared" si="291"/>
        <v/>
      </c>
      <c r="AG1332" s="111" t="str">
        <f t="shared" si="292"/>
        <v/>
      </c>
      <c r="AH1332" s="112" t="str">
        <f t="shared" si="284"/>
        <v/>
      </c>
      <c r="AI1332" s="113" t="str">
        <f t="shared" si="285"/>
        <v/>
      </c>
      <c r="AJ1332" s="113" t="str">
        <f t="shared" si="286"/>
        <v/>
      </c>
      <c r="AK1332" s="113" t="str">
        <f t="shared" si="293"/>
        <v/>
      </c>
      <c r="AL1332" s="113" t="str">
        <f t="shared" si="294"/>
        <v/>
      </c>
    </row>
    <row r="1333" spans="2:38" ht="15.75" thickBot="1" x14ac:dyDescent="0.3">
      <c r="B1333" s="72" t="str">
        <f t="shared" si="287"/>
        <v/>
      </c>
      <c r="C1333" s="72" t="str">
        <f t="shared" si="288"/>
        <v/>
      </c>
      <c r="D1333" s="72" t="str">
        <f>IFERROR(IF(J1332&lt;=0,"",IF(C1333="Yes","",B1333-COUNTIF($C$22:C1333,"Yes"))),"")</f>
        <v/>
      </c>
      <c r="E1333" s="73" t="str">
        <f t="shared" si="281"/>
        <v/>
      </c>
      <c r="F1333" s="76" t="str">
        <f t="shared" si="289"/>
        <v/>
      </c>
      <c r="G1333" s="76" t="str">
        <f t="shared" si="282"/>
        <v/>
      </c>
      <c r="H1333" s="76" t="str">
        <f t="shared" si="290"/>
        <v/>
      </c>
      <c r="I1333" s="76" t="str">
        <f t="shared" si="283"/>
        <v/>
      </c>
      <c r="J1333" s="76" t="str">
        <f t="shared" si="291"/>
        <v/>
      </c>
      <c r="AG1333" s="111" t="str">
        <f t="shared" si="292"/>
        <v/>
      </c>
      <c r="AH1333" s="112" t="str">
        <f t="shared" si="284"/>
        <v/>
      </c>
      <c r="AI1333" s="113" t="str">
        <f t="shared" si="285"/>
        <v/>
      </c>
      <c r="AJ1333" s="113" t="str">
        <f t="shared" si="286"/>
        <v/>
      </c>
      <c r="AK1333" s="113" t="str">
        <f t="shared" si="293"/>
        <v/>
      </c>
      <c r="AL1333" s="113" t="str">
        <f t="shared" si="294"/>
        <v/>
      </c>
    </row>
    <row r="1334" spans="2:38" ht="15.75" thickBot="1" x14ac:dyDescent="0.3">
      <c r="B1334" s="72" t="str">
        <f t="shared" si="287"/>
        <v/>
      </c>
      <c r="C1334" s="72" t="str">
        <f t="shared" si="288"/>
        <v/>
      </c>
      <c r="D1334" s="72" t="str">
        <f>IFERROR(IF(J1333&lt;=0,"",IF(C1334="Yes","",B1334-COUNTIF($C$22:C1334,"Yes"))),"")</f>
        <v/>
      </c>
      <c r="E1334" s="73" t="str">
        <f t="shared" si="281"/>
        <v/>
      </c>
      <c r="F1334" s="76" t="str">
        <f t="shared" si="289"/>
        <v/>
      </c>
      <c r="G1334" s="76" t="str">
        <f t="shared" si="282"/>
        <v/>
      </c>
      <c r="H1334" s="76" t="str">
        <f t="shared" si="290"/>
        <v/>
      </c>
      <c r="I1334" s="76" t="str">
        <f t="shared" si="283"/>
        <v/>
      </c>
      <c r="J1334" s="76" t="str">
        <f t="shared" si="291"/>
        <v/>
      </c>
      <c r="AG1334" s="111" t="str">
        <f t="shared" si="292"/>
        <v/>
      </c>
      <c r="AH1334" s="112" t="str">
        <f t="shared" si="284"/>
        <v/>
      </c>
      <c r="AI1334" s="113" t="str">
        <f t="shared" si="285"/>
        <v/>
      </c>
      <c r="AJ1334" s="113" t="str">
        <f t="shared" si="286"/>
        <v/>
      </c>
      <c r="AK1334" s="113" t="str">
        <f t="shared" si="293"/>
        <v/>
      </c>
      <c r="AL1334" s="113" t="str">
        <f t="shared" si="294"/>
        <v/>
      </c>
    </row>
    <row r="1335" spans="2:38" ht="15.75" thickBot="1" x14ac:dyDescent="0.3">
      <c r="B1335" s="72" t="str">
        <f t="shared" si="287"/>
        <v/>
      </c>
      <c r="C1335" s="72" t="str">
        <f t="shared" si="288"/>
        <v/>
      </c>
      <c r="D1335" s="72" t="str">
        <f>IFERROR(IF(J1334&lt;=0,"",IF(C1335="Yes","",B1335-COUNTIF($C$22:C1335,"Yes"))),"")</f>
        <v/>
      </c>
      <c r="E1335" s="73" t="str">
        <f t="shared" si="281"/>
        <v/>
      </c>
      <c r="F1335" s="76" t="str">
        <f t="shared" si="289"/>
        <v/>
      </c>
      <c r="G1335" s="76" t="str">
        <f t="shared" si="282"/>
        <v/>
      </c>
      <c r="H1335" s="76" t="str">
        <f t="shared" si="290"/>
        <v/>
      </c>
      <c r="I1335" s="76" t="str">
        <f t="shared" si="283"/>
        <v/>
      </c>
      <c r="J1335" s="76" t="str">
        <f t="shared" si="291"/>
        <v/>
      </c>
      <c r="AG1335" s="111" t="str">
        <f t="shared" si="292"/>
        <v/>
      </c>
      <c r="AH1335" s="112" t="str">
        <f t="shared" si="284"/>
        <v/>
      </c>
      <c r="AI1335" s="113" t="str">
        <f t="shared" si="285"/>
        <v/>
      </c>
      <c r="AJ1335" s="113" t="str">
        <f t="shared" si="286"/>
        <v/>
      </c>
      <c r="AK1335" s="113" t="str">
        <f t="shared" si="293"/>
        <v/>
      </c>
      <c r="AL1335" s="113" t="str">
        <f t="shared" si="294"/>
        <v/>
      </c>
    </row>
    <row r="1336" spans="2:38" ht="15.75" thickBot="1" x14ac:dyDescent="0.3">
      <c r="B1336" s="72" t="str">
        <f t="shared" si="287"/>
        <v/>
      </c>
      <c r="C1336" s="72" t="str">
        <f t="shared" si="288"/>
        <v/>
      </c>
      <c r="D1336" s="72" t="str">
        <f>IFERROR(IF(J1335&lt;=0,"",IF(C1336="Yes","",B1336-COUNTIF($C$22:C1336,"Yes"))),"")</f>
        <v/>
      </c>
      <c r="E1336" s="73" t="str">
        <f t="shared" si="281"/>
        <v/>
      </c>
      <c r="F1336" s="76" t="str">
        <f t="shared" si="289"/>
        <v/>
      </c>
      <c r="G1336" s="76" t="str">
        <f t="shared" si="282"/>
        <v/>
      </c>
      <c r="H1336" s="76" t="str">
        <f t="shared" si="290"/>
        <v/>
      </c>
      <c r="I1336" s="76" t="str">
        <f t="shared" si="283"/>
        <v/>
      </c>
      <c r="J1336" s="76" t="str">
        <f t="shared" si="291"/>
        <v/>
      </c>
      <c r="AG1336" s="111" t="str">
        <f t="shared" si="292"/>
        <v/>
      </c>
      <c r="AH1336" s="112" t="str">
        <f t="shared" si="284"/>
        <v/>
      </c>
      <c r="AI1336" s="113" t="str">
        <f t="shared" si="285"/>
        <v/>
      </c>
      <c r="AJ1336" s="113" t="str">
        <f t="shared" si="286"/>
        <v/>
      </c>
      <c r="AK1336" s="113" t="str">
        <f t="shared" si="293"/>
        <v/>
      </c>
      <c r="AL1336" s="113" t="str">
        <f t="shared" si="294"/>
        <v/>
      </c>
    </row>
    <row r="1337" spans="2:38" ht="15.75" thickBot="1" x14ac:dyDescent="0.3">
      <c r="B1337" s="72" t="str">
        <f t="shared" si="287"/>
        <v/>
      </c>
      <c r="C1337" s="72" t="str">
        <f t="shared" si="288"/>
        <v/>
      </c>
      <c r="D1337" s="72" t="str">
        <f>IFERROR(IF(J1336&lt;=0,"",IF(C1337="Yes","",B1337-COUNTIF($C$22:C1337,"Yes"))),"")</f>
        <v/>
      </c>
      <c r="E1337" s="73" t="str">
        <f t="shared" si="281"/>
        <v/>
      </c>
      <c r="F1337" s="76" t="str">
        <f t="shared" si="289"/>
        <v/>
      </c>
      <c r="G1337" s="76" t="str">
        <f t="shared" si="282"/>
        <v/>
      </c>
      <c r="H1337" s="76" t="str">
        <f t="shared" si="290"/>
        <v/>
      </c>
      <c r="I1337" s="76" t="str">
        <f t="shared" si="283"/>
        <v/>
      </c>
      <c r="J1337" s="76" t="str">
        <f t="shared" si="291"/>
        <v/>
      </c>
      <c r="AG1337" s="111" t="str">
        <f t="shared" si="292"/>
        <v/>
      </c>
      <c r="AH1337" s="112" t="str">
        <f t="shared" si="284"/>
        <v/>
      </c>
      <c r="AI1337" s="113" t="str">
        <f t="shared" si="285"/>
        <v/>
      </c>
      <c r="AJ1337" s="113" t="str">
        <f t="shared" si="286"/>
        <v/>
      </c>
      <c r="AK1337" s="113" t="str">
        <f t="shared" si="293"/>
        <v/>
      </c>
      <c r="AL1337" s="113" t="str">
        <f t="shared" si="294"/>
        <v/>
      </c>
    </row>
    <row r="1338" spans="2:38" ht="15.75" thickBot="1" x14ac:dyDescent="0.3">
      <c r="B1338" s="72" t="str">
        <f t="shared" si="287"/>
        <v/>
      </c>
      <c r="C1338" s="72" t="str">
        <f t="shared" si="288"/>
        <v/>
      </c>
      <c r="D1338" s="72" t="str">
        <f>IFERROR(IF(J1337&lt;=0,"",IF(C1338="Yes","",B1338-COUNTIF($C$22:C1338,"Yes"))),"")</f>
        <v/>
      </c>
      <c r="E1338" s="73" t="str">
        <f t="shared" si="281"/>
        <v/>
      </c>
      <c r="F1338" s="76" t="str">
        <f t="shared" si="289"/>
        <v/>
      </c>
      <c r="G1338" s="76" t="str">
        <f t="shared" si="282"/>
        <v/>
      </c>
      <c r="H1338" s="76" t="str">
        <f t="shared" si="290"/>
        <v/>
      </c>
      <c r="I1338" s="76" t="str">
        <f t="shared" si="283"/>
        <v/>
      </c>
      <c r="J1338" s="76" t="str">
        <f t="shared" si="291"/>
        <v/>
      </c>
      <c r="AG1338" s="111" t="str">
        <f t="shared" si="292"/>
        <v/>
      </c>
      <c r="AH1338" s="112" t="str">
        <f t="shared" si="284"/>
        <v/>
      </c>
      <c r="AI1338" s="113" t="str">
        <f t="shared" si="285"/>
        <v/>
      </c>
      <c r="AJ1338" s="113" t="str">
        <f t="shared" si="286"/>
        <v/>
      </c>
      <c r="AK1338" s="113" t="str">
        <f t="shared" si="293"/>
        <v/>
      </c>
      <c r="AL1338" s="113" t="str">
        <f t="shared" si="294"/>
        <v/>
      </c>
    </row>
    <row r="1339" spans="2:38" ht="15.75" thickBot="1" x14ac:dyDescent="0.3">
      <c r="B1339" s="72" t="str">
        <f t="shared" si="287"/>
        <v/>
      </c>
      <c r="C1339" s="72" t="str">
        <f t="shared" si="288"/>
        <v/>
      </c>
      <c r="D1339" s="72" t="str">
        <f>IFERROR(IF(J1338&lt;=0,"",IF(C1339="Yes","",B1339-COUNTIF($C$22:C1339,"Yes"))),"")</f>
        <v/>
      </c>
      <c r="E1339" s="73" t="str">
        <f t="shared" si="281"/>
        <v/>
      </c>
      <c r="F1339" s="76" t="str">
        <f t="shared" si="289"/>
        <v/>
      </c>
      <c r="G1339" s="76" t="str">
        <f t="shared" si="282"/>
        <v/>
      </c>
      <c r="H1339" s="76" t="str">
        <f t="shared" si="290"/>
        <v/>
      </c>
      <c r="I1339" s="76" t="str">
        <f t="shared" si="283"/>
        <v/>
      </c>
      <c r="J1339" s="76" t="str">
        <f t="shared" si="291"/>
        <v/>
      </c>
      <c r="AG1339" s="111" t="str">
        <f t="shared" si="292"/>
        <v/>
      </c>
      <c r="AH1339" s="112" t="str">
        <f t="shared" si="284"/>
        <v/>
      </c>
      <c r="AI1339" s="113" t="str">
        <f t="shared" si="285"/>
        <v/>
      </c>
      <c r="AJ1339" s="113" t="str">
        <f t="shared" si="286"/>
        <v/>
      </c>
      <c r="AK1339" s="113" t="str">
        <f t="shared" si="293"/>
        <v/>
      </c>
      <c r="AL1339" s="113" t="str">
        <f t="shared" si="294"/>
        <v/>
      </c>
    </row>
    <row r="1340" spans="2:38" ht="15.75" thickBot="1" x14ac:dyDescent="0.3">
      <c r="B1340" s="72" t="str">
        <f t="shared" si="287"/>
        <v/>
      </c>
      <c r="C1340" s="72" t="str">
        <f t="shared" si="288"/>
        <v/>
      </c>
      <c r="D1340" s="72" t="str">
        <f>IFERROR(IF(J1339&lt;=0,"",IF(C1340="Yes","",B1340-COUNTIF($C$22:C1340,"Yes"))),"")</f>
        <v/>
      </c>
      <c r="E1340" s="73" t="str">
        <f t="shared" si="281"/>
        <v/>
      </c>
      <c r="F1340" s="76" t="str">
        <f t="shared" si="289"/>
        <v/>
      </c>
      <c r="G1340" s="76" t="str">
        <f t="shared" si="282"/>
        <v/>
      </c>
      <c r="H1340" s="76" t="str">
        <f t="shared" si="290"/>
        <v/>
      </c>
      <c r="I1340" s="76" t="str">
        <f t="shared" si="283"/>
        <v/>
      </c>
      <c r="J1340" s="76" t="str">
        <f t="shared" si="291"/>
        <v/>
      </c>
      <c r="AG1340" s="111" t="str">
        <f t="shared" si="292"/>
        <v/>
      </c>
      <c r="AH1340" s="112" t="str">
        <f t="shared" si="284"/>
        <v/>
      </c>
      <c r="AI1340" s="113" t="str">
        <f t="shared" si="285"/>
        <v/>
      </c>
      <c r="AJ1340" s="113" t="str">
        <f t="shared" si="286"/>
        <v/>
      </c>
      <c r="AK1340" s="113" t="str">
        <f t="shared" si="293"/>
        <v/>
      </c>
      <c r="AL1340" s="113" t="str">
        <f t="shared" si="294"/>
        <v/>
      </c>
    </row>
    <row r="1341" spans="2:38" ht="15.75" thickBot="1" x14ac:dyDescent="0.3">
      <c r="B1341" s="72" t="str">
        <f t="shared" si="287"/>
        <v/>
      </c>
      <c r="C1341" s="72" t="str">
        <f t="shared" si="288"/>
        <v/>
      </c>
      <c r="D1341" s="72" t="str">
        <f>IFERROR(IF(J1340&lt;=0,"",IF(C1341="Yes","",B1341-COUNTIF($C$22:C1341,"Yes"))),"")</f>
        <v/>
      </c>
      <c r="E1341" s="73" t="str">
        <f t="shared" si="281"/>
        <v/>
      </c>
      <c r="F1341" s="76" t="str">
        <f t="shared" si="289"/>
        <v/>
      </c>
      <c r="G1341" s="76" t="str">
        <f t="shared" si="282"/>
        <v/>
      </c>
      <c r="H1341" s="76" t="str">
        <f t="shared" si="290"/>
        <v/>
      </c>
      <c r="I1341" s="76" t="str">
        <f t="shared" si="283"/>
        <v/>
      </c>
      <c r="J1341" s="76" t="str">
        <f t="shared" si="291"/>
        <v/>
      </c>
      <c r="AG1341" s="111" t="str">
        <f t="shared" si="292"/>
        <v/>
      </c>
      <c r="AH1341" s="112" t="str">
        <f t="shared" si="284"/>
        <v/>
      </c>
      <c r="AI1341" s="113" t="str">
        <f t="shared" si="285"/>
        <v/>
      </c>
      <c r="AJ1341" s="113" t="str">
        <f t="shared" si="286"/>
        <v/>
      </c>
      <c r="AK1341" s="113" t="str">
        <f t="shared" si="293"/>
        <v/>
      </c>
      <c r="AL1341" s="113" t="str">
        <f t="shared" si="294"/>
        <v/>
      </c>
    </row>
    <row r="1342" spans="2:38" ht="15.75" thickBot="1" x14ac:dyDescent="0.3">
      <c r="B1342" s="72" t="str">
        <f t="shared" si="287"/>
        <v/>
      </c>
      <c r="C1342" s="72" t="str">
        <f t="shared" si="288"/>
        <v/>
      </c>
      <c r="D1342" s="72" t="str">
        <f>IFERROR(IF(J1341&lt;=0,"",IF(C1342="Yes","",B1342-COUNTIF($C$22:C1342,"Yes"))),"")</f>
        <v/>
      </c>
      <c r="E1342" s="73" t="str">
        <f t="shared" si="281"/>
        <v/>
      </c>
      <c r="F1342" s="76" t="str">
        <f t="shared" si="289"/>
        <v/>
      </c>
      <c r="G1342" s="76" t="str">
        <f t="shared" si="282"/>
        <v/>
      </c>
      <c r="H1342" s="76" t="str">
        <f t="shared" si="290"/>
        <v/>
      </c>
      <c r="I1342" s="76" t="str">
        <f t="shared" si="283"/>
        <v/>
      </c>
      <c r="J1342" s="76" t="str">
        <f t="shared" si="291"/>
        <v/>
      </c>
      <c r="AG1342" s="111" t="str">
        <f t="shared" si="292"/>
        <v/>
      </c>
      <c r="AH1342" s="112" t="str">
        <f t="shared" si="284"/>
        <v/>
      </c>
      <c r="AI1342" s="113" t="str">
        <f t="shared" si="285"/>
        <v/>
      </c>
      <c r="AJ1342" s="113" t="str">
        <f t="shared" si="286"/>
        <v/>
      </c>
      <c r="AK1342" s="113" t="str">
        <f t="shared" si="293"/>
        <v/>
      </c>
      <c r="AL1342" s="113" t="str">
        <f t="shared" si="294"/>
        <v/>
      </c>
    </row>
    <row r="1343" spans="2:38" ht="15.75" thickBot="1" x14ac:dyDescent="0.3">
      <c r="B1343" s="72" t="str">
        <f t="shared" si="287"/>
        <v/>
      </c>
      <c r="C1343" s="72" t="str">
        <f t="shared" si="288"/>
        <v/>
      </c>
      <c r="D1343" s="72" t="str">
        <f>IFERROR(IF(J1342&lt;=0,"",IF(C1343="Yes","",B1343-COUNTIF($C$22:C1343,"Yes"))),"")</f>
        <v/>
      </c>
      <c r="E1343" s="73" t="str">
        <f t="shared" si="281"/>
        <v/>
      </c>
      <c r="F1343" s="76" t="str">
        <f t="shared" si="289"/>
        <v/>
      </c>
      <c r="G1343" s="76" t="str">
        <f t="shared" si="282"/>
        <v/>
      </c>
      <c r="H1343" s="76" t="str">
        <f t="shared" si="290"/>
        <v/>
      </c>
      <c r="I1343" s="76" t="str">
        <f t="shared" si="283"/>
        <v/>
      </c>
      <c r="J1343" s="76" t="str">
        <f t="shared" si="291"/>
        <v/>
      </c>
      <c r="AG1343" s="111" t="str">
        <f t="shared" si="292"/>
        <v/>
      </c>
      <c r="AH1343" s="112" t="str">
        <f t="shared" si="284"/>
        <v/>
      </c>
      <c r="AI1343" s="113" t="str">
        <f t="shared" si="285"/>
        <v/>
      </c>
      <c r="AJ1343" s="113" t="str">
        <f t="shared" si="286"/>
        <v/>
      </c>
      <c r="AK1343" s="113" t="str">
        <f t="shared" si="293"/>
        <v/>
      </c>
      <c r="AL1343" s="113" t="str">
        <f t="shared" si="294"/>
        <v/>
      </c>
    </row>
    <row r="1344" spans="2:38" ht="15.75" thickBot="1" x14ac:dyDescent="0.3">
      <c r="B1344" s="72" t="str">
        <f t="shared" si="287"/>
        <v/>
      </c>
      <c r="C1344" s="72" t="str">
        <f t="shared" si="288"/>
        <v/>
      </c>
      <c r="D1344" s="72" t="str">
        <f>IFERROR(IF(J1343&lt;=0,"",IF(C1344="Yes","",B1344-COUNTIF($C$22:C1344,"Yes"))),"")</f>
        <v/>
      </c>
      <c r="E1344" s="73" t="str">
        <f t="shared" si="281"/>
        <v/>
      </c>
      <c r="F1344" s="76" t="str">
        <f t="shared" si="289"/>
        <v/>
      </c>
      <c r="G1344" s="76" t="str">
        <f t="shared" si="282"/>
        <v/>
      </c>
      <c r="H1344" s="76" t="str">
        <f t="shared" si="290"/>
        <v/>
      </c>
      <c r="I1344" s="76" t="str">
        <f t="shared" si="283"/>
        <v/>
      </c>
      <c r="J1344" s="76" t="str">
        <f t="shared" si="291"/>
        <v/>
      </c>
      <c r="AG1344" s="111" t="str">
        <f t="shared" si="292"/>
        <v/>
      </c>
      <c r="AH1344" s="112" t="str">
        <f t="shared" si="284"/>
        <v/>
      </c>
      <c r="AI1344" s="113" t="str">
        <f t="shared" si="285"/>
        <v/>
      </c>
      <c r="AJ1344" s="113" t="str">
        <f t="shared" si="286"/>
        <v/>
      </c>
      <c r="AK1344" s="113" t="str">
        <f t="shared" si="293"/>
        <v/>
      </c>
      <c r="AL1344" s="113" t="str">
        <f t="shared" si="294"/>
        <v/>
      </c>
    </row>
    <row r="1345" spans="2:38" ht="15.75" thickBot="1" x14ac:dyDescent="0.3">
      <c r="B1345" s="72" t="str">
        <f t="shared" si="287"/>
        <v/>
      </c>
      <c r="C1345" s="72" t="str">
        <f t="shared" si="288"/>
        <v/>
      </c>
      <c r="D1345" s="72" t="str">
        <f>IFERROR(IF(J1344&lt;=0,"",IF(C1345="Yes","",B1345-COUNTIF($C$22:C1345,"Yes"))),"")</f>
        <v/>
      </c>
      <c r="E1345" s="73" t="str">
        <f t="shared" si="281"/>
        <v/>
      </c>
      <c r="F1345" s="76" t="str">
        <f t="shared" si="289"/>
        <v/>
      </c>
      <c r="G1345" s="76" t="str">
        <f t="shared" si="282"/>
        <v/>
      </c>
      <c r="H1345" s="76" t="str">
        <f t="shared" si="290"/>
        <v/>
      </c>
      <c r="I1345" s="76" t="str">
        <f t="shared" si="283"/>
        <v/>
      </c>
      <c r="J1345" s="76" t="str">
        <f t="shared" si="291"/>
        <v/>
      </c>
      <c r="AG1345" s="111" t="str">
        <f t="shared" si="292"/>
        <v/>
      </c>
      <c r="AH1345" s="112" t="str">
        <f t="shared" si="284"/>
        <v/>
      </c>
      <c r="AI1345" s="113" t="str">
        <f t="shared" si="285"/>
        <v/>
      </c>
      <c r="AJ1345" s="113" t="str">
        <f t="shared" si="286"/>
        <v/>
      </c>
      <c r="AK1345" s="113" t="str">
        <f t="shared" si="293"/>
        <v/>
      </c>
      <c r="AL1345" s="113" t="str">
        <f t="shared" si="294"/>
        <v/>
      </c>
    </row>
    <row r="1346" spans="2:38" ht="15.75" thickBot="1" x14ac:dyDescent="0.3">
      <c r="B1346" s="72" t="str">
        <f t="shared" si="287"/>
        <v/>
      </c>
      <c r="C1346" s="72" t="str">
        <f t="shared" si="288"/>
        <v/>
      </c>
      <c r="D1346" s="72" t="str">
        <f>IFERROR(IF(J1345&lt;=0,"",IF(C1346="Yes","",B1346-COUNTIF($C$22:C1346,"Yes"))),"")</f>
        <v/>
      </c>
      <c r="E1346" s="73" t="str">
        <f t="shared" si="281"/>
        <v/>
      </c>
      <c r="F1346" s="76" t="str">
        <f t="shared" si="289"/>
        <v/>
      </c>
      <c r="G1346" s="76" t="str">
        <f t="shared" si="282"/>
        <v/>
      </c>
      <c r="H1346" s="76" t="str">
        <f t="shared" si="290"/>
        <v/>
      </c>
      <c r="I1346" s="76" t="str">
        <f t="shared" si="283"/>
        <v/>
      </c>
      <c r="J1346" s="76" t="str">
        <f t="shared" si="291"/>
        <v/>
      </c>
      <c r="AG1346" s="111" t="str">
        <f t="shared" si="292"/>
        <v/>
      </c>
      <c r="AH1346" s="112" t="str">
        <f t="shared" si="284"/>
        <v/>
      </c>
      <c r="AI1346" s="113" t="str">
        <f t="shared" si="285"/>
        <v/>
      </c>
      <c r="AJ1346" s="113" t="str">
        <f t="shared" si="286"/>
        <v/>
      </c>
      <c r="AK1346" s="113" t="str">
        <f t="shared" si="293"/>
        <v/>
      </c>
      <c r="AL1346" s="113" t="str">
        <f t="shared" si="294"/>
        <v/>
      </c>
    </row>
    <row r="1347" spans="2:38" ht="15.75" thickBot="1" x14ac:dyDescent="0.3">
      <c r="B1347" s="72" t="str">
        <f t="shared" si="287"/>
        <v/>
      </c>
      <c r="C1347" s="72" t="str">
        <f t="shared" si="288"/>
        <v/>
      </c>
      <c r="D1347" s="72" t="str">
        <f>IFERROR(IF(J1346&lt;=0,"",IF(C1347="Yes","",B1347-COUNTIF($C$22:C1347,"Yes"))),"")</f>
        <v/>
      </c>
      <c r="E1347" s="73" t="str">
        <f t="shared" si="281"/>
        <v/>
      </c>
      <c r="F1347" s="76" t="str">
        <f t="shared" si="289"/>
        <v/>
      </c>
      <c r="G1347" s="76" t="str">
        <f t="shared" si="282"/>
        <v/>
      </c>
      <c r="H1347" s="76" t="str">
        <f t="shared" si="290"/>
        <v/>
      </c>
      <c r="I1347" s="76" t="str">
        <f t="shared" si="283"/>
        <v/>
      </c>
      <c r="J1347" s="76" t="str">
        <f t="shared" si="291"/>
        <v/>
      </c>
      <c r="AG1347" s="111" t="str">
        <f t="shared" si="292"/>
        <v/>
      </c>
      <c r="AH1347" s="112" t="str">
        <f t="shared" si="284"/>
        <v/>
      </c>
      <c r="AI1347" s="113" t="str">
        <f t="shared" si="285"/>
        <v/>
      </c>
      <c r="AJ1347" s="113" t="str">
        <f t="shared" si="286"/>
        <v/>
      </c>
      <c r="AK1347" s="113" t="str">
        <f t="shared" si="293"/>
        <v/>
      </c>
      <c r="AL1347" s="113" t="str">
        <f t="shared" si="294"/>
        <v/>
      </c>
    </row>
    <row r="1348" spans="2:38" ht="15.75" thickBot="1" x14ac:dyDescent="0.3">
      <c r="B1348" s="72" t="str">
        <f t="shared" si="287"/>
        <v/>
      </c>
      <c r="C1348" s="72" t="str">
        <f t="shared" si="288"/>
        <v/>
      </c>
      <c r="D1348" s="72" t="str">
        <f>IFERROR(IF(J1347&lt;=0,"",IF(C1348="Yes","",B1348-COUNTIF($C$22:C1348,"Yes"))),"")</f>
        <v/>
      </c>
      <c r="E1348" s="73" t="str">
        <f t="shared" si="281"/>
        <v/>
      </c>
      <c r="F1348" s="76" t="str">
        <f t="shared" si="289"/>
        <v/>
      </c>
      <c r="G1348" s="76" t="str">
        <f t="shared" si="282"/>
        <v/>
      </c>
      <c r="H1348" s="76" t="str">
        <f t="shared" si="290"/>
        <v/>
      </c>
      <c r="I1348" s="76" t="str">
        <f t="shared" si="283"/>
        <v/>
      </c>
      <c r="J1348" s="76" t="str">
        <f t="shared" si="291"/>
        <v/>
      </c>
      <c r="AG1348" s="111" t="str">
        <f t="shared" si="292"/>
        <v/>
      </c>
      <c r="AH1348" s="112" t="str">
        <f t="shared" si="284"/>
        <v/>
      </c>
      <c r="AI1348" s="113" t="str">
        <f t="shared" si="285"/>
        <v/>
      </c>
      <c r="AJ1348" s="113" t="str">
        <f t="shared" si="286"/>
        <v/>
      </c>
      <c r="AK1348" s="113" t="str">
        <f t="shared" si="293"/>
        <v/>
      </c>
      <c r="AL1348" s="113" t="str">
        <f t="shared" si="294"/>
        <v/>
      </c>
    </row>
    <row r="1349" spans="2:38" ht="15.75" thickBot="1" x14ac:dyDescent="0.3">
      <c r="B1349" s="72" t="str">
        <f t="shared" si="287"/>
        <v/>
      </c>
      <c r="C1349" s="72" t="str">
        <f t="shared" si="288"/>
        <v/>
      </c>
      <c r="D1349" s="72" t="str">
        <f>IFERROR(IF(J1348&lt;=0,"",IF(C1349="Yes","",B1349-COUNTIF($C$22:C1349,"Yes"))),"")</f>
        <v/>
      </c>
      <c r="E1349" s="73" t="str">
        <f t="shared" si="281"/>
        <v/>
      </c>
      <c r="F1349" s="76" t="str">
        <f t="shared" si="289"/>
        <v/>
      </c>
      <c r="G1349" s="76" t="str">
        <f t="shared" si="282"/>
        <v/>
      </c>
      <c r="H1349" s="76" t="str">
        <f t="shared" si="290"/>
        <v/>
      </c>
      <c r="I1349" s="76" t="str">
        <f t="shared" si="283"/>
        <v/>
      </c>
      <c r="J1349" s="76" t="str">
        <f t="shared" si="291"/>
        <v/>
      </c>
      <c r="AG1349" s="111" t="str">
        <f t="shared" si="292"/>
        <v/>
      </c>
      <c r="AH1349" s="112" t="str">
        <f t="shared" si="284"/>
        <v/>
      </c>
      <c r="AI1349" s="113" t="str">
        <f t="shared" si="285"/>
        <v/>
      </c>
      <c r="AJ1349" s="113" t="str">
        <f t="shared" si="286"/>
        <v/>
      </c>
      <c r="AK1349" s="113" t="str">
        <f t="shared" si="293"/>
        <v/>
      </c>
      <c r="AL1349" s="113" t="str">
        <f t="shared" si="294"/>
        <v/>
      </c>
    </row>
    <row r="1350" spans="2:38" ht="15.75" thickBot="1" x14ac:dyDescent="0.3">
      <c r="B1350" s="72" t="str">
        <f t="shared" si="287"/>
        <v/>
      </c>
      <c r="C1350" s="72" t="str">
        <f t="shared" si="288"/>
        <v/>
      </c>
      <c r="D1350" s="72" t="str">
        <f>IFERROR(IF(J1349&lt;=0,"",IF(C1350="Yes","",B1350-COUNTIF($C$22:C1350,"Yes"))),"")</f>
        <v/>
      </c>
      <c r="E1350" s="73" t="str">
        <f t="shared" si="281"/>
        <v/>
      </c>
      <c r="F1350" s="76" t="str">
        <f t="shared" si="289"/>
        <v/>
      </c>
      <c r="G1350" s="76" t="str">
        <f t="shared" si="282"/>
        <v/>
      </c>
      <c r="H1350" s="76" t="str">
        <f t="shared" si="290"/>
        <v/>
      </c>
      <c r="I1350" s="76" t="str">
        <f t="shared" si="283"/>
        <v/>
      </c>
      <c r="J1350" s="76" t="str">
        <f t="shared" si="291"/>
        <v/>
      </c>
      <c r="AG1350" s="111" t="str">
        <f t="shared" si="292"/>
        <v/>
      </c>
      <c r="AH1350" s="112" t="str">
        <f t="shared" si="284"/>
        <v/>
      </c>
      <c r="AI1350" s="113" t="str">
        <f t="shared" si="285"/>
        <v/>
      </c>
      <c r="AJ1350" s="113" t="str">
        <f t="shared" si="286"/>
        <v/>
      </c>
      <c r="AK1350" s="113" t="str">
        <f t="shared" si="293"/>
        <v/>
      </c>
      <c r="AL1350" s="113" t="str">
        <f t="shared" si="294"/>
        <v/>
      </c>
    </row>
    <row r="1351" spans="2:38" ht="15.75" thickBot="1" x14ac:dyDescent="0.3">
      <c r="B1351" s="72" t="str">
        <f t="shared" si="287"/>
        <v/>
      </c>
      <c r="C1351" s="72" t="str">
        <f t="shared" si="288"/>
        <v/>
      </c>
      <c r="D1351" s="72" t="str">
        <f>IFERROR(IF(J1350&lt;=0,"",IF(C1351="Yes","",B1351-COUNTIF($C$22:C1351,"Yes"))),"")</f>
        <v/>
      </c>
      <c r="E1351" s="73" t="str">
        <f t="shared" si="281"/>
        <v/>
      </c>
      <c r="F1351" s="76" t="str">
        <f t="shared" si="289"/>
        <v/>
      </c>
      <c r="G1351" s="76" t="str">
        <f t="shared" si="282"/>
        <v/>
      </c>
      <c r="H1351" s="76" t="str">
        <f t="shared" si="290"/>
        <v/>
      </c>
      <c r="I1351" s="76" t="str">
        <f t="shared" si="283"/>
        <v/>
      </c>
      <c r="J1351" s="76" t="str">
        <f t="shared" si="291"/>
        <v/>
      </c>
      <c r="AG1351" s="111" t="str">
        <f t="shared" si="292"/>
        <v/>
      </c>
      <c r="AH1351" s="112" t="str">
        <f t="shared" si="284"/>
        <v/>
      </c>
      <c r="AI1351" s="113" t="str">
        <f t="shared" si="285"/>
        <v/>
      </c>
      <c r="AJ1351" s="113" t="str">
        <f t="shared" si="286"/>
        <v/>
      </c>
      <c r="AK1351" s="113" t="str">
        <f t="shared" si="293"/>
        <v/>
      </c>
      <c r="AL1351" s="113" t="str">
        <f t="shared" si="294"/>
        <v/>
      </c>
    </row>
    <row r="1352" spans="2:38" ht="15.75" thickBot="1" x14ac:dyDescent="0.3">
      <c r="B1352" s="72" t="str">
        <f t="shared" si="287"/>
        <v/>
      </c>
      <c r="C1352" s="72" t="str">
        <f t="shared" si="288"/>
        <v/>
      </c>
      <c r="D1352" s="72" t="str">
        <f>IFERROR(IF(J1351&lt;=0,"",IF(C1352="Yes","",B1352-COUNTIF($C$22:C1352,"Yes"))),"")</f>
        <v/>
      </c>
      <c r="E1352" s="73" t="str">
        <f t="shared" si="281"/>
        <v/>
      </c>
      <c r="F1352" s="76" t="str">
        <f t="shared" si="289"/>
        <v/>
      </c>
      <c r="G1352" s="76" t="str">
        <f t="shared" si="282"/>
        <v/>
      </c>
      <c r="H1352" s="76" t="str">
        <f t="shared" si="290"/>
        <v/>
      </c>
      <c r="I1352" s="76" t="str">
        <f t="shared" si="283"/>
        <v/>
      </c>
      <c r="J1352" s="76" t="str">
        <f t="shared" si="291"/>
        <v/>
      </c>
      <c r="AG1352" s="111" t="str">
        <f t="shared" si="292"/>
        <v/>
      </c>
      <c r="AH1352" s="112" t="str">
        <f t="shared" si="284"/>
        <v/>
      </c>
      <c r="AI1352" s="113" t="str">
        <f t="shared" si="285"/>
        <v/>
      </c>
      <c r="AJ1352" s="113" t="str">
        <f t="shared" si="286"/>
        <v/>
      </c>
      <c r="AK1352" s="113" t="str">
        <f t="shared" si="293"/>
        <v/>
      </c>
      <c r="AL1352" s="113" t="str">
        <f t="shared" si="294"/>
        <v/>
      </c>
    </row>
    <row r="1353" spans="2:38" ht="15.75" thickBot="1" x14ac:dyDescent="0.3">
      <c r="B1353" s="72" t="str">
        <f t="shared" si="287"/>
        <v/>
      </c>
      <c r="C1353" s="72" t="str">
        <f t="shared" si="288"/>
        <v/>
      </c>
      <c r="D1353" s="72" t="str">
        <f>IFERROR(IF(J1352&lt;=0,"",IF(C1353="Yes","",B1353-COUNTIF($C$22:C1353,"Yes"))),"")</f>
        <v/>
      </c>
      <c r="E1353" s="73" t="str">
        <f t="shared" si="281"/>
        <v/>
      </c>
      <c r="F1353" s="76" t="str">
        <f t="shared" si="289"/>
        <v/>
      </c>
      <c r="G1353" s="76" t="str">
        <f t="shared" si="282"/>
        <v/>
      </c>
      <c r="H1353" s="76" t="str">
        <f t="shared" si="290"/>
        <v/>
      </c>
      <c r="I1353" s="76" t="str">
        <f t="shared" si="283"/>
        <v/>
      </c>
      <c r="J1353" s="76" t="str">
        <f t="shared" si="291"/>
        <v/>
      </c>
      <c r="AG1353" s="111" t="str">
        <f t="shared" si="292"/>
        <v/>
      </c>
      <c r="AH1353" s="112" t="str">
        <f t="shared" si="284"/>
        <v/>
      </c>
      <c r="AI1353" s="113" t="str">
        <f t="shared" si="285"/>
        <v/>
      </c>
      <c r="AJ1353" s="113" t="str">
        <f t="shared" si="286"/>
        <v/>
      </c>
      <c r="AK1353" s="113" t="str">
        <f t="shared" si="293"/>
        <v/>
      </c>
      <c r="AL1353" s="113" t="str">
        <f t="shared" si="294"/>
        <v/>
      </c>
    </row>
    <row r="1354" spans="2:38" ht="15.75" thickBot="1" x14ac:dyDescent="0.3">
      <c r="B1354" s="72" t="str">
        <f t="shared" si="287"/>
        <v/>
      </c>
      <c r="C1354" s="72" t="str">
        <f t="shared" si="288"/>
        <v/>
      </c>
      <c r="D1354" s="72" t="str">
        <f>IFERROR(IF(J1353&lt;=0,"",IF(C1354="Yes","",B1354-COUNTIF($C$22:C1354,"Yes"))),"")</f>
        <v/>
      </c>
      <c r="E1354" s="73" t="str">
        <f t="shared" si="281"/>
        <v/>
      </c>
      <c r="F1354" s="76" t="str">
        <f t="shared" si="289"/>
        <v/>
      </c>
      <c r="G1354" s="76" t="str">
        <f t="shared" si="282"/>
        <v/>
      </c>
      <c r="H1354" s="76" t="str">
        <f t="shared" si="290"/>
        <v/>
      </c>
      <c r="I1354" s="76" t="str">
        <f t="shared" si="283"/>
        <v/>
      </c>
      <c r="J1354" s="76" t="str">
        <f t="shared" si="291"/>
        <v/>
      </c>
      <c r="AG1354" s="111" t="str">
        <f t="shared" si="292"/>
        <v/>
      </c>
      <c r="AH1354" s="112" t="str">
        <f t="shared" si="284"/>
        <v/>
      </c>
      <c r="AI1354" s="113" t="str">
        <f t="shared" si="285"/>
        <v/>
      </c>
      <c r="AJ1354" s="113" t="str">
        <f t="shared" si="286"/>
        <v/>
      </c>
      <c r="AK1354" s="113" t="str">
        <f t="shared" si="293"/>
        <v/>
      </c>
      <c r="AL1354" s="113" t="str">
        <f t="shared" si="294"/>
        <v/>
      </c>
    </row>
    <row r="1355" spans="2:38" ht="15.75" thickBot="1" x14ac:dyDescent="0.3">
      <c r="B1355" s="72" t="str">
        <f t="shared" si="287"/>
        <v/>
      </c>
      <c r="C1355" s="72" t="str">
        <f t="shared" si="288"/>
        <v/>
      </c>
      <c r="D1355" s="72" t="str">
        <f>IFERROR(IF(J1354&lt;=0,"",IF(C1355="Yes","",B1355-COUNTIF($C$22:C1355,"Yes"))),"")</f>
        <v/>
      </c>
      <c r="E1355" s="73" t="str">
        <f t="shared" si="281"/>
        <v/>
      </c>
      <c r="F1355" s="76" t="str">
        <f t="shared" si="289"/>
        <v/>
      </c>
      <c r="G1355" s="76" t="str">
        <f t="shared" si="282"/>
        <v/>
      </c>
      <c r="H1355" s="76" t="str">
        <f t="shared" si="290"/>
        <v/>
      </c>
      <c r="I1355" s="76" t="str">
        <f t="shared" si="283"/>
        <v/>
      </c>
      <c r="J1355" s="76" t="str">
        <f t="shared" si="291"/>
        <v/>
      </c>
      <c r="AG1355" s="111" t="str">
        <f t="shared" si="292"/>
        <v/>
      </c>
      <c r="AH1355" s="112" t="str">
        <f t="shared" si="284"/>
        <v/>
      </c>
      <c r="AI1355" s="113" t="str">
        <f t="shared" si="285"/>
        <v/>
      </c>
      <c r="AJ1355" s="113" t="str">
        <f t="shared" si="286"/>
        <v/>
      </c>
      <c r="AK1355" s="113" t="str">
        <f t="shared" si="293"/>
        <v/>
      </c>
      <c r="AL1355" s="113" t="str">
        <f t="shared" si="294"/>
        <v/>
      </c>
    </row>
    <row r="1356" spans="2:38" ht="15.75" thickBot="1" x14ac:dyDescent="0.3">
      <c r="B1356" s="72" t="str">
        <f t="shared" si="287"/>
        <v/>
      </c>
      <c r="C1356" s="72" t="str">
        <f t="shared" si="288"/>
        <v/>
      </c>
      <c r="D1356" s="72" t="str">
        <f>IFERROR(IF(J1355&lt;=0,"",IF(C1356="Yes","",B1356-COUNTIF($C$22:C1356,"Yes"))),"")</f>
        <v/>
      </c>
      <c r="E1356" s="73" t="str">
        <f t="shared" si="281"/>
        <v/>
      </c>
      <c r="F1356" s="76" t="str">
        <f t="shared" si="289"/>
        <v/>
      </c>
      <c r="G1356" s="76" t="str">
        <f t="shared" si="282"/>
        <v/>
      </c>
      <c r="H1356" s="76" t="str">
        <f t="shared" si="290"/>
        <v/>
      </c>
      <c r="I1356" s="76" t="str">
        <f t="shared" si="283"/>
        <v/>
      </c>
      <c r="J1356" s="76" t="str">
        <f t="shared" si="291"/>
        <v/>
      </c>
      <c r="AG1356" s="111" t="str">
        <f t="shared" si="292"/>
        <v/>
      </c>
      <c r="AH1356" s="112" t="str">
        <f t="shared" si="284"/>
        <v/>
      </c>
      <c r="AI1356" s="113" t="str">
        <f t="shared" si="285"/>
        <v/>
      </c>
      <c r="AJ1356" s="113" t="str">
        <f t="shared" si="286"/>
        <v/>
      </c>
      <c r="AK1356" s="113" t="str">
        <f t="shared" si="293"/>
        <v/>
      </c>
      <c r="AL1356" s="113" t="str">
        <f t="shared" si="294"/>
        <v/>
      </c>
    </row>
    <row r="1357" spans="2:38" ht="15.75" thickBot="1" x14ac:dyDescent="0.3">
      <c r="B1357" s="72" t="str">
        <f t="shared" si="287"/>
        <v/>
      </c>
      <c r="C1357" s="72" t="str">
        <f t="shared" si="288"/>
        <v/>
      </c>
      <c r="D1357" s="72" t="str">
        <f>IFERROR(IF(J1356&lt;=0,"",IF(C1357="Yes","",B1357-COUNTIF($C$22:C1357,"Yes"))),"")</f>
        <v/>
      </c>
      <c r="E1357" s="73" t="str">
        <f t="shared" si="281"/>
        <v/>
      </c>
      <c r="F1357" s="76" t="str">
        <f t="shared" si="289"/>
        <v/>
      </c>
      <c r="G1357" s="76" t="str">
        <f t="shared" si="282"/>
        <v/>
      </c>
      <c r="H1357" s="76" t="str">
        <f t="shared" si="290"/>
        <v/>
      </c>
      <c r="I1357" s="76" t="str">
        <f t="shared" si="283"/>
        <v/>
      </c>
      <c r="J1357" s="76" t="str">
        <f t="shared" si="291"/>
        <v/>
      </c>
      <c r="AG1357" s="111" t="str">
        <f t="shared" si="292"/>
        <v/>
      </c>
      <c r="AH1357" s="112" t="str">
        <f t="shared" si="284"/>
        <v/>
      </c>
      <c r="AI1357" s="113" t="str">
        <f t="shared" si="285"/>
        <v/>
      </c>
      <c r="AJ1357" s="113" t="str">
        <f t="shared" si="286"/>
        <v/>
      </c>
      <c r="AK1357" s="113" t="str">
        <f t="shared" si="293"/>
        <v/>
      </c>
      <c r="AL1357" s="113" t="str">
        <f t="shared" si="294"/>
        <v/>
      </c>
    </row>
    <row r="1358" spans="2:38" ht="15.75" thickBot="1" x14ac:dyDescent="0.3">
      <c r="B1358" s="72" t="str">
        <f t="shared" si="287"/>
        <v/>
      </c>
      <c r="C1358" s="72" t="str">
        <f t="shared" si="288"/>
        <v/>
      </c>
      <c r="D1358" s="72" t="str">
        <f>IFERROR(IF(J1357&lt;=0,"",IF(C1358="Yes","",B1358-COUNTIF($C$22:C1358,"Yes"))),"")</f>
        <v/>
      </c>
      <c r="E1358" s="73" t="str">
        <f t="shared" si="281"/>
        <v/>
      </c>
      <c r="F1358" s="76" t="str">
        <f t="shared" si="289"/>
        <v/>
      </c>
      <c r="G1358" s="76" t="str">
        <f t="shared" si="282"/>
        <v/>
      </c>
      <c r="H1358" s="76" t="str">
        <f t="shared" si="290"/>
        <v/>
      </c>
      <c r="I1358" s="76" t="str">
        <f t="shared" si="283"/>
        <v/>
      </c>
      <c r="J1358" s="76" t="str">
        <f t="shared" si="291"/>
        <v/>
      </c>
      <c r="AG1358" s="111" t="str">
        <f t="shared" si="292"/>
        <v/>
      </c>
      <c r="AH1358" s="112" t="str">
        <f t="shared" si="284"/>
        <v/>
      </c>
      <c r="AI1358" s="113" t="str">
        <f t="shared" si="285"/>
        <v/>
      </c>
      <c r="AJ1358" s="113" t="str">
        <f t="shared" si="286"/>
        <v/>
      </c>
      <c r="AK1358" s="113" t="str">
        <f t="shared" si="293"/>
        <v/>
      </c>
      <c r="AL1358" s="113" t="str">
        <f t="shared" si="294"/>
        <v/>
      </c>
    </row>
    <row r="1359" spans="2:38" ht="15.75" thickBot="1" x14ac:dyDescent="0.3">
      <c r="B1359" s="72" t="str">
        <f t="shared" si="287"/>
        <v/>
      </c>
      <c r="C1359" s="72" t="str">
        <f t="shared" si="288"/>
        <v/>
      </c>
      <c r="D1359" s="72" t="str">
        <f>IFERROR(IF(J1358&lt;=0,"",IF(C1359="Yes","",B1359-COUNTIF($C$22:C1359,"Yes"))),"")</f>
        <v/>
      </c>
      <c r="E1359" s="73" t="str">
        <f t="shared" si="281"/>
        <v/>
      </c>
      <c r="F1359" s="76" t="str">
        <f t="shared" si="289"/>
        <v/>
      </c>
      <c r="G1359" s="76" t="str">
        <f t="shared" si="282"/>
        <v/>
      </c>
      <c r="H1359" s="76" t="str">
        <f t="shared" si="290"/>
        <v/>
      </c>
      <c r="I1359" s="76" t="str">
        <f t="shared" si="283"/>
        <v/>
      </c>
      <c r="J1359" s="76" t="str">
        <f t="shared" si="291"/>
        <v/>
      </c>
      <c r="AG1359" s="111" t="str">
        <f t="shared" si="292"/>
        <v/>
      </c>
      <c r="AH1359" s="112" t="str">
        <f t="shared" si="284"/>
        <v/>
      </c>
      <c r="AI1359" s="113" t="str">
        <f t="shared" si="285"/>
        <v/>
      </c>
      <c r="AJ1359" s="113" t="str">
        <f t="shared" si="286"/>
        <v/>
      </c>
      <c r="AK1359" s="113" t="str">
        <f t="shared" si="293"/>
        <v/>
      </c>
      <c r="AL1359" s="113" t="str">
        <f t="shared" si="294"/>
        <v/>
      </c>
    </row>
    <row r="1360" spans="2:38" ht="15.75" thickBot="1" x14ac:dyDescent="0.3">
      <c r="B1360" s="72" t="str">
        <f t="shared" si="287"/>
        <v/>
      </c>
      <c r="C1360" s="72" t="str">
        <f t="shared" si="288"/>
        <v/>
      </c>
      <c r="D1360" s="72" t="str">
        <f>IFERROR(IF(J1359&lt;=0,"",IF(C1360="Yes","",B1360-COUNTIF($C$22:C1360,"Yes"))),"")</f>
        <v/>
      </c>
      <c r="E1360" s="73" t="str">
        <f t="shared" si="281"/>
        <v/>
      </c>
      <c r="F1360" s="76" t="str">
        <f t="shared" si="289"/>
        <v/>
      </c>
      <c r="G1360" s="76" t="str">
        <f t="shared" si="282"/>
        <v/>
      </c>
      <c r="H1360" s="76" t="str">
        <f t="shared" si="290"/>
        <v/>
      </c>
      <c r="I1360" s="76" t="str">
        <f t="shared" si="283"/>
        <v/>
      </c>
      <c r="J1360" s="76" t="str">
        <f t="shared" si="291"/>
        <v/>
      </c>
      <c r="AG1360" s="111" t="str">
        <f t="shared" si="292"/>
        <v/>
      </c>
      <c r="AH1360" s="112" t="str">
        <f t="shared" si="284"/>
        <v/>
      </c>
      <c r="AI1360" s="113" t="str">
        <f t="shared" si="285"/>
        <v/>
      </c>
      <c r="AJ1360" s="113" t="str">
        <f t="shared" si="286"/>
        <v/>
      </c>
      <c r="AK1360" s="113" t="str">
        <f t="shared" si="293"/>
        <v/>
      </c>
      <c r="AL1360" s="113" t="str">
        <f t="shared" si="294"/>
        <v/>
      </c>
    </row>
    <row r="1361" spans="2:38" ht="15.75" thickBot="1" x14ac:dyDescent="0.3">
      <c r="B1361" s="72" t="str">
        <f t="shared" si="287"/>
        <v/>
      </c>
      <c r="C1361" s="72" t="str">
        <f t="shared" si="288"/>
        <v/>
      </c>
      <c r="D1361" s="72" t="str">
        <f>IFERROR(IF(J1360&lt;=0,"",IF(C1361="Yes","",B1361-COUNTIF($C$22:C1361,"Yes"))),"")</f>
        <v/>
      </c>
      <c r="E1361" s="73" t="str">
        <f t="shared" si="281"/>
        <v/>
      </c>
      <c r="F1361" s="76" t="str">
        <f t="shared" si="289"/>
        <v/>
      </c>
      <c r="G1361" s="76" t="str">
        <f t="shared" si="282"/>
        <v/>
      </c>
      <c r="H1361" s="76" t="str">
        <f t="shared" si="290"/>
        <v/>
      </c>
      <c r="I1361" s="76" t="str">
        <f t="shared" si="283"/>
        <v/>
      </c>
      <c r="J1361" s="76" t="str">
        <f t="shared" si="291"/>
        <v/>
      </c>
      <c r="AG1361" s="111" t="str">
        <f t="shared" si="292"/>
        <v/>
      </c>
      <c r="AH1361" s="112" t="str">
        <f t="shared" si="284"/>
        <v/>
      </c>
      <c r="AI1361" s="113" t="str">
        <f t="shared" si="285"/>
        <v/>
      </c>
      <c r="AJ1361" s="113" t="str">
        <f t="shared" si="286"/>
        <v/>
      </c>
      <c r="AK1361" s="113" t="str">
        <f t="shared" si="293"/>
        <v/>
      </c>
      <c r="AL1361" s="113" t="str">
        <f t="shared" si="294"/>
        <v/>
      </c>
    </row>
    <row r="1362" spans="2:38" ht="15.75" thickBot="1" x14ac:dyDescent="0.3">
      <c r="B1362" s="72" t="str">
        <f t="shared" si="287"/>
        <v/>
      </c>
      <c r="C1362" s="72" t="str">
        <f t="shared" si="288"/>
        <v/>
      </c>
      <c r="D1362" s="72" t="str">
        <f>IFERROR(IF(J1361&lt;=0,"",IF(C1362="Yes","",B1362-COUNTIF($C$22:C1362,"Yes"))),"")</f>
        <v/>
      </c>
      <c r="E1362" s="73" t="str">
        <f t="shared" si="281"/>
        <v/>
      </c>
      <c r="F1362" s="76" t="str">
        <f t="shared" si="289"/>
        <v/>
      </c>
      <c r="G1362" s="76" t="str">
        <f t="shared" si="282"/>
        <v/>
      </c>
      <c r="H1362" s="76" t="str">
        <f t="shared" si="290"/>
        <v/>
      </c>
      <c r="I1362" s="76" t="str">
        <f t="shared" si="283"/>
        <v/>
      </c>
      <c r="J1362" s="76" t="str">
        <f t="shared" si="291"/>
        <v/>
      </c>
      <c r="AG1362" s="111" t="str">
        <f t="shared" si="292"/>
        <v/>
      </c>
      <c r="AH1362" s="112" t="str">
        <f t="shared" si="284"/>
        <v/>
      </c>
      <c r="AI1362" s="113" t="str">
        <f t="shared" si="285"/>
        <v/>
      </c>
      <c r="AJ1362" s="113" t="str">
        <f t="shared" si="286"/>
        <v/>
      </c>
      <c r="AK1362" s="113" t="str">
        <f t="shared" si="293"/>
        <v/>
      </c>
      <c r="AL1362" s="113" t="str">
        <f t="shared" si="294"/>
        <v/>
      </c>
    </row>
    <row r="1363" spans="2:38" ht="15.75" thickBot="1" x14ac:dyDescent="0.3">
      <c r="B1363" s="72" t="str">
        <f t="shared" si="287"/>
        <v/>
      </c>
      <c r="C1363" s="72" t="str">
        <f t="shared" si="288"/>
        <v/>
      </c>
      <c r="D1363" s="72" t="str">
        <f>IFERROR(IF(J1362&lt;=0,"",IF(C1363="Yes","",B1363-COUNTIF($C$22:C1363,"Yes"))),"")</f>
        <v/>
      </c>
      <c r="E1363" s="73" t="str">
        <f t="shared" si="281"/>
        <v/>
      </c>
      <c r="F1363" s="76" t="str">
        <f t="shared" si="289"/>
        <v/>
      </c>
      <c r="G1363" s="76" t="str">
        <f t="shared" si="282"/>
        <v/>
      </c>
      <c r="H1363" s="76" t="str">
        <f t="shared" si="290"/>
        <v/>
      </c>
      <c r="I1363" s="76" t="str">
        <f t="shared" si="283"/>
        <v/>
      </c>
      <c r="J1363" s="76" t="str">
        <f t="shared" si="291"/>
        <v/>
      </c>
      <c r="AG1363" s="111" t="str">
        <f t="shared" si="292"/>
        <v/>
      </c>
      <c r="AH1363" s="112" t="str">
        <f t="shared" si="284"/>
        <v/>
      </c>
      <c r="AI1363" s="113" t="str">
        <f t="shared" si="285"/>
        <v/>
      </c>
      <c r="AJ1363" s="113" t="str">
        <f t="shared" si="286"/>
        <v/>
      </c>
      <c r="AK1363" s="113" t="str">
        <f t="shared" si="293"/>
        <v/>
      </c>
      <c r="AL1363" s="113" t="str">
        <f t="shared" si="294"/>
        <v/>
      </c>
    </row>
    <row r="1364" spans="2:38" ht="15.75" thickBot="1" x14ac:dyDescent="0.3">
      <c r="B1364" s="72" t="str">
        <f t="shared" si="287"/>
        <v/>
      </c>
      <c r="C1364" s="72" t="str">
        <f t="shared" si="288"/>
        <v/>
      </c>
      <c r="D1364" s="72" t="str">
        <f>IFERROR(IF(J1363&lt;=0,"",IF(C1364="Yes","",B1364-COUNTIF($C$22:C1364,"Yes"))),"")</f>
        <v/>
      </c>
      <c r="E1364" s="73" t="str">
        <f t="shared" si="281"/>
        <v/>
      </c>
      <c r="F1364" s="76" t="str">
        <f t="shared" si="289"/>
        <v/>
      </c>
      <c r="G1364" s="76" t="str">
        <f t="shared" si="282"/>
        <v/>
      </c>
      <c r="H1364" s="76" t="str">
        <f t="shared" si="290"/>
        <v/>
      </c>
      <c r="I1364" s="76" t="str">
        <f t="shared" si="283"/>
        <v/>
      </c>
      <c r="J1364" s="76" t="str">
        <f t="shared" si="291"/>
        <v/>
      </c>
      <c r="AG1364" s="111" t="str">
        <f t="shared" si="292"/>
        <v/>
      </c>
      <c r="AH1364" s="112" t="str">
        <f t="shared" si="284"/>
        <v/>
      </c>
      <c r="AI1364" s="113" t="str">
        <f t="shared" si="285"/>
        <v/>
      </c>
      <c r="AJ1364" s="113" t="str">
        <f t="shared" si="286"/>
        <v/>
      </c>
      <c r="AK1364" s="113" t="str">
        <f t="shared" si="293"/>
        <v/>
      </c>
      <c r="AL1364" s="113" t="str">
        <f t="shared" si="294"/>
        <v/>
      </c>
    </row>
    <row r="1365" spans="2:38" ht="15.75" thickBot="1" x14ac:dyDescent="0.3">
      <c r="B1365" s="72" t="str">
        <f t="shared" si="287"/>
        <v/>
      </c>
      <c r="C1365" s="72" t="str">
        <f t="shared" si="288"/>
        <v/>
      </c>
      <c r="D1365" s="72" t="str">
        <f>IFERROR(IF(J1364&lt;=0,"",IF(C1365="Yes","",B1365-COUNTIF($C$22:C1365,"Yes"))),"")</f>
        <v/>
      </c>
      <c r="E1365" s="73" t="str">
        <f t="shared" si="281"/>
        <v/>
      </c>
      <c r="F1365" s="76" t="str">
        <f t="shared" si="289"/>
        <v/>
      </c>
      <c r="G1365" s="76" t="str">
        <f t="shared" si="282"/>
        <v/>
      </c>
      <c r="H1365" s="76" t="str">
        <f t="shared" si="290"/>
        <v/>
      </c>
      <c r="I1365" s="76" t="str">
        <f t="shared" si="283"/>
        <v/>
      </c>
      <c r="J1365" s="76" t="str">
        <f t="shared" si="291"/>
        <v/>
      </c>
      <c r="AG1365" s="111" t="str">
        <f t="shared" si="292"/>
        <v/>
      </c>
      <c r="AH1365" s="112" t="str">
        <f t="shared" si="284"/>
        <v/>
      </c>
      <c r="AI1365" s="113" t="str">
        <f t="shared" si="285"/>
        <v/>
      </c>
      <c r="AJ1365" s="113" t="str">
        <f t="shared" si="286"/>
        <v/>
      </c>
      <c r="AK1365" s="113" t="str">
        <f t="shared" si="293"/>
        <v/>
      </c>
      <c r="AL1365" s="113" t="str">
        <f t="shared" si="294"/>
        <v/>
      </c>
    </row>
    <row r="1366" spans="2:38" ht="15.75" thickBot="1" x14ac:dyDescent="0.3">
      <c r="B1366" s="72" t="str">
        <f t="shared" si="287"/>
        <v/>
      </c>
      <c r="C1366" s="72" t="str">
        <f t="shared" si="288"/>
        <v/>
      </c>
      <c r="D1366" s="72" t="str">
        <f>IFERROR(IF(J1365&lt;=0,"",IF(C1366="Yes","",B1366-COUNTIF($C$22:C1366,"Yes"))),"")</f>
        <v/>
      </c>
      <c r="E1366" s="73" t="str">
        <f t="shared" ref="E1366:E1429" si="295">IF($E$9="End of the Period",IF(B1366="","",IF(payment_frequency="Bi-weekly",first_payment_date+B1366*VLOOKUP(payment_frequency,periodic_table,2,0),IF(payment_frequency="Weekly",first_payment_date+B1366*VLOOKUP(payment_frequency,periodic_table,2,0),IF(payment_frequency="Semi-monthly",first_payment_date+B1366*VLOOKUP(payment_frequency,periodic_table,2,0),EDATE(first_payment_date,B1366*VLOOKUP(payment_frequency,periodic_table,2,0)))))),IF(B1366="","",IF(payment_frequency="Bi-weekly",first_payment_date+(B1366-1)*VLOOKUP(payment_frequency,periodic_table,2,0),IF(payment_frequency="Weekly",first_payment_date+(B1366-1)*VLOOKUP(payment_frequency,periodic_table,2,0),IF(payment_frequency="Semi-monthly",first_payment_date+(B1366-1)*VLOOKUP(payment_frequency,periodic_table,2,0),EDATE(first_payment_date,(B1366-1)*VLOOKUP(payment_frequency,periodic_table,2,0)))))))</f>
        <v/>
      </c>
      <c r="F1366" s="76" t="str">
        <f t="shared" si="289"/>
        <v/>
      </c>
      <c r="G1366" s="76" t="str">
        <f t="shared" ref="G1366:G1429" si="296">IF(AND(Payment_Type=1,B1366=1),0,IF(B1366="","",IF(C1366="Yes",0,J1365*Compound_Rate)))</f>
        <v/>
      </c>
      <c r="H1366" s="76" t="str">
        <f t="shared" si="290"/>
        <v/>
      </c>
      <c r="I1366" s="76" t="str">
        <f t="shared" ref="I1366:I1429" si="297">IF(B1366="","",IF(C1366="Yes",J1365*Compound_Rate,0))</f>
        <v/>
      </c>
      <c r="J1366" s="76" t="str">
        <f t="shared" si="291"/>
        <v/>
      </c>
      <c r="AG1366" s="111" t="str">
        <f t="shared" si="292"/>
        <v/>
      </c>
      <c r="AH1366" s="112" t="str">
        <f t="shared" ref="AH1366:AH1429" si="298">IF($E$9="End of the Period",IF(AG1366="","",IF(payment_frequency="Bi-weekly",first_payment_date+AG1366*VLOOKUP(payment_frequency,periodic_table,2,0),IF(payment_frequency="Weekly",first_payment_date+AG1366*VLOOKUP(payment_frequency,periodic_table,2,0),IF(payment_frequency="Semi-monthly",first_payment_date+AG1366*VLOOKUP(payment_frequency,periodic_table,2,0),EDATE(first_payment_date,AG1366*VLOOKUP(payment_frequency,periodic_table,2,0)))))),IF(AG1366="","",IF(payment_frequency="Bi-weekly",first_payment_date+(AG1366-1)*VLOOKUP(payment_frequency,periodic_table,2,0),IF(payment_frequency="Weekly",first_payment_date+(AG1366-1)*VLOOKUP(payment_frequency,periodic_table,2,0),IF(payment_frequency="Semi-monthly",first_payment_date+(AG1366-1)*VLOOKUP(payment_frequency,periodic_table,2,0),EDATE(first_payment_date,(AG1366-1)*VLOOKUP(payment_frequency,periodic_table,2,0)))))))</f>
        <v/>
      </c>
      <c r="AI1366" s="113" t="str">
        <f t="shared" ref="AI1366:AI1429" si="299">IF(AG1366="","",IF(AL1365&lt;payment,AL1365*(1+Compound_Rate),payment))</f>
        <v/>
      </c>
      <c r="AJ1366" s="113" t="str">
        <f t="shared" ref="AJ1366:AJ1429" si="300">IF(AND(Payment_Type=1,AG1366=1),0,IF(AG1366="","",AL1365*Compound_Rate))</f>
        <v/>
      </c>
      <c r="AK1366" s="113" t="str">
        <f t="shared" si="293"/>
        <v/>
      </c>
      <c r="AL1366" s="113" t="str">
        <f t="shared" si="294"/>
        <v/>
      </c>
    </row>
    <row r="1367" spans="2:38" ht="15.75" thickBot="1" x14ac:dyDescent="0.3">
      <c r="B1367" s="72" t="str">
        <f t="shared" ref="B1367:B1430" si="301">IFERROR(IF(TRUNC(J1366)&lt;=0,"",B1366+1),"")</f>
        <v/>
      </c>
      <c r="C1367" s="72" t="str">
        <f t="shared" ref="C1367:C1430" si="302">IF(B1367="","",IF(AND(B1367&lt;=$E$13,B1367&gt;=$E$12),"Yes","No"))</f>
        <v/>
      </c>
      <c r="D1367" s="72" t="str">
        <f>IFERROR(IF(J1366&lt;=0,"",IF(C1367="Yes","",B1367-COUNTIF($C$22:C1367,"Yes"))),"")</f>
        <v/>
      </c>
      <c r="E1367" s="73" t="str">
        <f t="shared" si="295"/>
        <v/>
      </c>
      <c r="F1367" s="76" t="str">
        <f t="shared" ref="F1367:F1430" si="303">IF(B1367="","",IF(C1367="Yes",0,IF(J1366&lt;payment,J1366*(1+Compound_Rate),-PMT($J$5,nper-B1367+1+$E$14,J1366))))</f>
        <v/>
      </c>
      <c r="G1367" s="76" t="str">
        <f t="shared" si="296"/>
        <v/>
      </c>
      <c r="H1367" s="76" t="str">
        <f t="shared" ref="H1367:H1430" si="304">IF(B1367="","",F1367-G1367)</f>
        <v/>
      </c>
      <c r="I1367" s="76" t="str">
        <f t="shared" si="297"/>
        <v/>
      </c>
      <c r="J1367" s="76" t="str">
        <f t="shared" ref="J1367:J1430" si="305">IFERROR(IF(B1367="","",J1366-H1367+I1367),"")</f>
        <v/>
      </c>
      <c r="AG1367" s="111" t="str">
        <f t="shared" ref="AG1367:AG1430" si="306">IFERROR(IF(AL1366&lt;=0,"",AG1366+1),"")</f>
        <v/>
      </c>
      <c r="AH1367" s="112" t="str">
        <f t="shared" si="298"/>
        <v/>
      </c>
      <c r="AI1367" s="113" t="str">
        <f t="shared" si="299"/>
        <v/>
      </c>
      <c r="AJ1367" s="113" t="str">
        <f t="shared" si="300"/>
        <v/>
      </c>
      <c r="AK1367" s="113" t="str">
        <f t="shared" ref="AK1367:AK1430" si="307">IF(AG1367="","",AI1367-AJ1367)</f>
        <v/>
      </c>
      <c r="AL1367" s="113" t="str">
        <f t="shared" ref="AL1367:AL1430" si="308">IFERROR(IF(AK1367&lt;=0,"",AL1366-AK1367),"")</f>
        <v/>
      </c>
    </row>
    <row r="1368" spans="2:38" ht="15.75" thickBot="1" x14ac:dyDescent="0.3">
      <c r="B1368" s="72" t="str">
        <f t="shared" si="301"/>
        <v/>
      </c>
      <c r="C1368" s="72" t="str">
        <f t="shared" si="302"/>
        <v/>
      </c>
      <c r="D1368" s="72" t="str">
        <f>IFERROR(IF(J1367&lt;=0,"",IF(C1368="Yes","",B1368-COUNTIF($C$22:C1368,"Yes"))),"")</f>
        <v/>
      </c>
      <c r="E1368" s="73" t="str">
        <f t="shared" si="295"/>
        <v/>
      </c>
      <c r="F1368" s="76" t="str">
        <f t="shared" si="303"/>
        <v/>
      </c>
      <c r="G1368" s="76" t="str">
        <f t="shared" si="296"/>
        <v/>
      </c>
      <c r="H1368" s="76" t="str">
        <f t="shared" si="304"/>
        <v/>
      </c>
      <c r="I1368" s="76" t="str">
        <f t="shared" si="297"/>
        <v/>
      </c>
      <c r="J1368" s="76" t="str">
        <f t="shared" si="305"/>
        <v/>
      </c>
      <c r="AG1368" s="111" t="str">
        <f t="shared" si="306"/>
        <v/>
      </c>
      <c r="AH1368" s="112" t="str">
        <f t="shared" si="298"/>
        <v/>
      </c>
      <c r="AI1368" s="113" t="str">
        <f t="shared" si="299"/>
        <v/>
      </c>
      <c r="AJ1368" s="113" t="str">
        <f t="shared" si="300"/>
        <v/>
      </c>
      <c r="AK1368" s="113" t="str">
        <f t="shared" si="307"/>
        <v/>
      </c>
      <c r="AL1368" s="113" t="str">
        <f t="shared" si="308"/>
        <v/>
      </c>
    </row>
    <row r="1369" spans="2:38" ht="15.75" thickBot="1" x14ac:dyDescent="0.3">
      <c r="B1369" s="72" t="str">
        <f t="shared" si="301"/>
        <v/>
      </c>
      <c r="C1369" s="72" t="str">
        <f t="shared" si="302"/>
        <v/>
      </c>
      <c r="D1369" s="72" t="str">
        <f>IFERROR(IF(J1368&lt;=0,"",IF(C1369="Yes","",B1369-COUNTIF($C$22:C1369,"Yes"))),"")</f>
        <v/>
      </c>
      <c r="E1369" s="73" t="str">
        <f t="shared" si="295"/>
        <v/>
      </c>
      <c r="F1369" s="76" t="str">
        <f t="shared" si="303"/>
        <v/>
      </c>
      <c r="G1369" s="76" t="str">
        <f t="shared" si="296"/>
        <v/>
      </c>
      <c r="H1369" s="76" t="str">
        <f t="shared" si="304"/>
        <v/>
      </c>
      <c r="I1369" s="76" t="str">
        <f t="shared" si="297"/>
        <v/>
      </c>
      <c r="J1369" s="76" t="str">
        <f t="shared" si="305"/>
        <v/>
      </c>
      <c r="AG1369" s="111" t="str">
        <f t="shared" si="306"/>
        <v/>
      </c>
      <c r="AH1369" s="112" t="str">
        <f t="shared" si="298"/>
        <v/>
      </c>
      <c r="AI1369" s="113" t="str">
        <f t="shared" si="299"/>
        <v/>
      </c>
      <c r="AJ1369" s="113" t="str">
        <f t="shared" si="300"/>
        <v/>
      </c>
      <c r="AK1369" s="113" t="str">
        <f t="shared" si="307"/>
        <v/>
      </c>
      <c r="AL1369" s="113" t="str">
        <f t="shared" si="308"/>
        <v/>
      </c>
    </row>
    <row r="1370" spans="2:38" ht="15.75" thickBot="1" x14ac:dyDescent="0.3">
      <c r="B1370" s="72" t="str">
        <f t="shared" si="301"/>
        <v/>
      </c>
      <c r="C1370" s="72" t="str">
        <f t="shared" si="302"/>
        <v/>
      </c>
      <c r="D1370" s="72" t="str">
        <f>IFERROR(IF(J1369&lt;=0,"",IF(C1370="Yes","",B1370-COUNTIF($C$22:C1370,"Yes"))),"")</f>
        <v/>
      </c>
      <c r="E1370" s="73" t="str">
        <f t="shared" si="295"/>
        <v/>
      </c>
      <c r="F1370" s="76" t="str">
        <f t="shared" si="303"/>
        <v/>
      </c>
      <c r="G1370" s="76" t="str">
        <f t="shared" si="296"/>
        <v/>
      </c>
      <c r="H1370" s="76" t="str">
        <f t="shared" si="304"/>
        <v/>
      </c>
      <c r="I1370" s="76" t="str">
        <f t="shared" si="297"/>
        <v/>
      </c>
      <c r="J1370" s="76" t="str">
        <f t="shared" si="305"/>
        <v/>
      </c>
      <c r="AG1370" s="111" t="str">
        <f t="shared" si="306"/>
        <v/>
      </c>
      <c r="AH1370" s="112" t="str">
        <f t="shared" si="298"/>
        <v/>
      </c>
      <c r="AI1370" s="113" t="str">
        <f t="shared" si="299"/>
        <v/>
      </c>
      <c r="AJ1370" s="113" t="str">
        <f t="shared" si="300"/>
        <v/>
      </c>
      <c r="AK1370" s="113" t="str">
        <f t="shared" si="307"/>
        <v/>
      </c>
      <c r="AL1370" s="113" t="str">
        <f t="shared" si="308"/>
        <v/>
      </c>
    </row>
    <row r="1371" spans="2:38" ht="15.75" thickBot="1" x14ac:dyDescent="0.3">
      <c r="B1371" s="72" t="str">
        <f t="shared" si="301"/>
        <v/>
      </c>
      <c r="C1371" s="72" t="str">
        <f t="shared" si="302"/>
        <v/>
      </c>
      <c r="D1371" s="72" t="str">
        <f>IFERROR(IF(J1370&lt;=0,"",IF(C1371="Yes","",B1371-COUNTIF($C$22:C1371,"Yes"))),"")</f>
        <v/>
      </c>
      <c r="E1371" s="73" t="str">
        <f t="shared" si="295"/>
        <v/>
      </c>
      <c r="F1371" s="76" t="str">
        <f t="shared" si="303"/>
        <v/>
      </c>
      <c r="G1371" s="76" t="str">
        <f t="shared" si="296"/>
        <v/>
      </c>
      <c r="H1371" s="76" t="str">
        <f t="shared" si="304"/>
        <v/>
      </c>
      <c r="I1371" s="76" t="str">
        <f t="shared" si="297"/>
        <v/>
      </c>
      <c r="J1371" s="76" t="str">
        <f t="shared" si="305"/>
        <v/>
      </c>
      <c r="AG1371" s="111" t="str">
        <f t="shared" si="306"/>
        <v/>
      </c>
      <c r="AH1371" s="112" t="str">
        <f t="shared" si="298"/>
        <v/>
      </c>
      <c r="AI1371" s="113" t="str">
        <f t="shared" si="299"/>
        <v/>
      </c>
      <c r="AJ1371" s="113" t="str">
        <f t="shared" si="300"/>
        <v/>
      </c>
      <c r="AK1371" s="113" t="str">
        <f t="shared" si="307"/>
        <v/>
      </c>
      <c r="AL1371" s="113" t="str">
        <f t="shared" si="308"/>
        <v/>
      </c>
    </row>
    <row r="1372" spans="2:38" ht="15.75" thickBot="1" x14ac:dyDescent="0.3">
      <c r="B1372" s="72" t="str">
        <f t="shared" si="301"/>
        <v/>
      </c>
      <c r="C1372" s="72" t="str">
        <f t="shared" si="302"/>
        <v/>
      </c>
      <c r="D1372" s="72" t="str">
        <f>IFERROR(IF(J1371&lt;=0,"",IF(C1372="Yes","",B1372-COUNTIF($C$22:C1372,"Yes"))),"")</f>
        <v/>
      </c>
      <c r="E1372" s="73" t="str">
        <f t="shared" si="295"/>
        <v/>
      </c>
      <c r="F1372" s="76" t="str">
        <f t="shared" si="303"/>
        <v/>
      </c>
      <c r="G1372" s="76" t="str">
        <f t="shared" si="296"/>
        <v/>
      </c>
      <c r="H1372" s="76" t="str">
        <f t="shared" si="304"/>
        <v/>
      </c>
      <c r="I1372" s="76" t="str">
        <f t="shared" si="297"/>
        <v/>
      </c>
      <c r="J1372" s="76" t="str">
        <f t="shared" si="305"/>
        <v/>
      </c>
      <c r="AG1372" s="111" t="str">
        <f t="shared" si="306"/>
        <v/>
      </c>
      <c r="AH1372" s="112" t="str">
        <f t="shared" si="298"/>
        <v/>
      </c>
      <c r="AI1372" s="113" t="str">
        <f t="shared" si="299"/>
        <v/>
      </c>
      <c r="AJ1372" s="113" t="str">
        <f t="shared" si="300"/>
        <v/>
      </c>
      <c r="AK1372" s="113" t="str">
        <f t="shared" si="307"/>
        <v/>
      </c>
      <c r="AL1372" s="113" t="str">
        <f t="shared" si="308"/>
        <v/>
      </c>
    </row>
    <row r="1373" spans="2:38" ht="15.75" thickBot="1" x14ac:dyDescent="0.3">
      <c r="B1373" s="72" t="str">
        <f t="shared" si="301"/>
        <v/>
      </c>
      <c r="C1373" s="72" t="str">
        <f t="shared" si="302"/>
        <v/>
      </c>
      <c r="D1373" s="72" t="str">
        <f>IFERROR(IF(J1372&lt;=0,"",IF(C1373="Yes","",B1373-COUNTIF($C$22:C1373,"Yes"))),"")</f>
        <v/>
      </c>
      <c r="E1373" s="73" t="str">
        <f t="shared" si="295"/>
        <v/>
      </c>
      <c r="F1373" s="76" t="str">
        <f t="shared" si="303"/>
        <v/>
      </c>
      <c r="G1373" s="76" t="str">
        <f t="shared" si="296"/>
        <v/>
      </c>
      <c r="H1373" s="76" t="str">
        <f t="shared" si="304"/>
        <v/>
      </c>
      <c r="I1373" s="76" t="str">
        <f t="shared" si="297"/>
        <v/>
      </c>
      <c r="J1373" s="76" t="str">
        <f t="shared" si="305"/>
        <v/>
      </c>
      <c r="AG1373" s="111" t="str">
        <f t="shared" si="306"/>
        <v/>
      </c>
      <c r="AH1373" s="112" t="str">
        <f t="shared" si="298"/>
        <v/>
      </c>
      <c r="AI1373" s="113" t="str">
        <f t="shared" si="299"/>
        <v/>
      </c>
      <c r="AJ1373" s="113" t="str">
        <f t="shared" si="300"/>
        <v/>
      </c>
      <c r="AK1373" s="113" t="str">
        <f t="shared" si="307"/>
        <v/>
      </c>
      <c r="AL1373" s="113" t="str">
        <f t="shared" si="308"/>
        <v/>
      </c>
    </row>
    <row r="1374" spans="2:38" ht="15.75" thickBot="1" x14ac:dyDescent="0.3">
      <c r="B1374" s="72" t="str">
        <f t="shared" si="301"/>
        <v/>
      </c>
      <c r="C1374" s="72" t="str">
        <f t="shared" si="302"/>
        <v/>
      </c>
      <c r="D1374" s="72" t="str">
        <f>IFERROR(IF(J1373&lt;=0,"",IF(C1374="Yes","",B1374-COUNTIF($C$22:C1374,"Yes"))),"")</f>
        <v/>
      </c>
      <c r="E1374" s="73" t="str">
        <f t="shared" si="295"/>
        <v/>
      </c>
      <c r="F1374" s="76" t="str">
        <f t="shared" si="303"/>
        <v/>
      </c>
      <c r="G1374" s="76" t="str">
        <f t="shared" si="296"/>
        <v/>
      </c>
      <c r="H1374" s="76" t="str">
        <f t="shared" si="304"/>
        <v/>
      </c>
      <c r="I1374" s="76" t="str">
        <f t="shared" si="297"/>
        <v/>
      </c>
      <c r="J1374" s="76" t="str">
        <f t="shared" si="305"/>
        <v/>
      </c>
      <c r="AG1374" s="111" t="str">
        <f t="shared" si="306"/>
        <v/>
      </c>
      <c r="AH1374" s="112" t="str">
        <f t="shared" si="298"/>
        <v/>
      </c>
      <c r="AI1374" s="113" t="str">
        <f t="shared" si="299"/>
        <v/>
      </c>
      <c r="AJ1374" s="113" t="str">
        <f t="shared" si="300"/>
        <v/>
      </c>
      <c r="AK1374" s="113" t="str">
        <f t="shared" si="307"/>
        <v/>
      </c>
      <c r="AL1374" s="113" t="str">
        <f t="shared" si="308"/>
        <v/>
      </c>
    </row>
    <row r="1375" spans="2:38" ht="15.75" thickBot="1" x14ac:dyDescent="0.3">
      <c r="B1375" s="72" t="str">
        <f t="shared" si="301"/>
        <v/>
      </c>
      <c r="C1375" s="72" t="str">
        <f t="shared" si="302"/>
        <v/>
      </c>
      <c r="D1375" s="72" t="str">
        <f>IFERROR(IF(J1374&lt;=0,"",IF(C1375="Yes","",B1375-COUNTIF($C$22:C1375,"Yes"))),"")</f>
        <v/>
      </c>
      <c r="E1375" s="73" t="str">
        <f t="shared" si="295"/>
        <v/>
      </c>
      <c r="F1375" s="76" t="str">
        <f t="shared" si="303"/>
        <v/>
      </c>
      <c r="G1375" s="76" t="str">
        <f t="shared" si="296"/>
        <v/>
      </c>
      <c r="H1375" s="76" t="str">
        <f t="shared" si="304"/>
        <v/>
      </c>
      <c r="I1375" s="76" t="str">
        <f t="shared" si="297"/>
        <v/>
      </c>
      <c r="J1375" s="76" t="str">
        <f t="shared" si="305"/>
        <v/>
      </c>
      <c r="AG1375" s="111" t="str">
        <f t="shared" si="306"/>
        <v/>
      </c>
      <c r="AH1375" s="112" t="str">
        <f t="shared" si="298"/>
        <v/>
      </c>
      <c r="AI1375" s="113" t="str">
        <f t="shared" si="299"/>
        <v/>
      </c>
      <c r="AJ1375" s="113" t="str">
        <f t="shared" si="300"/>
        <v/>
      </c>
      <c r="AK1375" s="113" t="str">
        <f t="shared" si="307"/>
        <v/>
      </c>
      <c r="AL1375" s="113" t="str">
        <f t="shared" si="308"/>
        <v/>
      </c>
    </row>
    <row r="1376" spans="2:38" ht="15.75" thickBot="1" x14ac:dyDescent="0.3">
      <c r="B1376" s="72" t="str">
        <f t="shared" si="301"/>
        <v/>
      </c>
      <c r="C1376" s="72" t="str">
        <f t="shared" si="302"/>
        <v/>
      </c>
      <c r="D1376" s="72" t="str">
        <f>IFERROR(IF(J1375&lt;=0,"",IF(C1376="Yes","",B1376-COUNTIF($C$22:C1376,"Yes"))),"")</f>
        <v/>
      </c>
      <c r="E1376" s="73" t="str">
        <f t="shared" si="295"/>
        <v/>
      </c>
      <c r="F1376" s="76" t="str">
        <f t="shared" si="303"/>
        <v/>
      </c>
      <c r="G1376" s="76" t="str">
        <f t="shared" si="296"/>
        <v/>
      </c>
      <c r="H1376" s="76" t="str">
        <f t="shared" si="304"/>
        <v/>
      </c>
      <c r="I1376" s="76" t="str">
        <f t="shared" si="297"/>
        <v/>
      </c>
      <c r="J1376" s="76" t="str">
        <f t="shared" si="305"/>
        <v/>
      </c>
      <c r="AG1376" s="111" t="str">
        <f t="shared" si="306"/>
        <v/>
      </c>
      <c r="AH1376" s="112" t="str">
        <f t="shared" si="298"/>
        <v/>
      </c>
      <c r="AI1376" s="113" t="str">
        <f t="shared" si="299"/>
        <v/>
      </c>
      <c r="AJ1376" s="113" t="str">
        <f t="shared" si="300"/>
        <v/>
      </c>
      <c r="AK1376" s="113" t="str">
        <f t="shared" si="307"/>
        <v/>
      </c>
      <c r="AL1376" s="113" t="str">
        <f t="shared" si="308"/>
        <v/>
      </c>
    </row>
    <row r="1377" spans="2:38" ht="15.75" thickBot="1" x14ac:dyDescent="0.3">
      <c r="B1377" s="72" t="str">
        <f t="shared" si="301"/>
        <v/>
      </c>
      <c r="C1377" s="72" t="str">
        <f t="shared" si="302"/>
        <v/>
      </c>
      <c r="D1377" s="72" t="str">
        <f>IFERROR(IF(J1376&lt;=0,"",IF(C1377="Yes","",B1377-COUNTIF($C$22:C1377,"Yes"))),"")</f>
        <v/>
      </c>
      <c r="E1377" s="73" t="str">
        <f t="shared" si="295"/>
        <v/>
      </c>
      <c r="F1377" s="76" t="str">
        <f t="shared" si="303"/>
        <v/>
      </c>
      <c r="G1377" s="76" t="str">
        <f t="shared" si="296"/>
        <v/>
      </c>
      <c r="H1377" s="76" t="str">
        <f t="shared" si="304"/>
        <v/>
      </c>
      <c r="I1377" s="76" t="str">
        <f t="shared" si="297"/>
        <v/>
      </c>
      <c r="J1377" s="76" t="str">
        <f t="shared" si="305"/>
        <v/>
      </c>
      <c r="AG1377" s="111" t="str">
        <f t="shared" si="306"/>
        <v/>
      </c>
      <c r="AH1377" s="112" t="str">
        <f t="shared" si="298"/>
        <v/>
      </c>
      <c r="AI1377" s="113" t="str">
        <f t="shared" si="299"/>
        <v/>
      </c>
      <c r="AJ1377" s="113" t="str">
        <f t="shared" si="300"/>
        <v/>
      </c>
      <c r="AK1377" s="113" t="str">
        <f t="shared" si="307"/>
        <v/>
      </c>
      <c r="AL1377" s="113" t="str">
        <f t="shared" si="308"/>
        <v/>
      </c>
    </row>
    <row r="1378" spans="2:38" ht="15.75" thickBot="1" x14ac:dyDescent="0.3">
      <c r="B1378" s="72" t="str">
        <f t="shared" si="301"/>
        <v/>
      </c>
      <c r="C1378" s="72" t="str">
        <f t="shared" si="302"/>
        <v/>
      </c>
      <c r="D1378" s="72" t="str">
        <f>IFERROR(IF(J1377&lt;=0,"",IF(C1378="Yes","",B1378-COUNTIF($C$22:C1378,"Yes"))),"")</f>
        <v/>
      </c>
      <c r="E1378" s="73" t="str">
        <f t="shared" si="295"/>
        <v/>
      </c>
      <c r="F1378" s="76" t="str">
        <f t="shared" si="303"/>
        <v/>
      </c>
      <c r="G1378" s="76" t="str">
        <f t="shared" si="296"/>
        <v/>
      </c>
      <c r="H1378" s="76" t="str">
        <f t="shared" si="304"/>
        <v/>
      </c>
      <c r="I1378" s="76" t="str">
        <f t="shared" si="297"/>
        <v/>
      </c>
      <c r="J1378" s="76" t="str">
        <f t="shared" si="305"/>
        <v/>
      </c>
      <c r="AG1378" s="111" t="str">
        <f t="shared" si="306"/>
        <v/>
      </c>
      <c r="AH1378" s="112" t="str">
        <f t="shared" si="298"/>
        <v/>
      </c>
      <c r="AI1378" s="113" t="str">
        <f t="shared" si="299"/>
        <v/>
      </c>
      <c r="AJ1378" s="113" t="str">
        <f t="shared" si="300"/>
        <v/>
      </c>
      <c r="AK1378" s="113" t="str">
        <f t="shared" si="307"/>
        <v/>
      </c>
      <c r="AL1378" s="113" t="str">
        <f t="shared" si="308"/>
        <v/>
      </c>
    </row>
    <row r="1379" spans="2:38" ht="15.75" thickBot="1" x14ac:dyDescent="0.3">
      <c r="B1379" s="72" t="str">
        <f t="shared" si="301"/>
        <v/>
      </c>
      <c r="C1379" s="72" t="str">
        <f t="shared" si="302"/>
        <v/>
      </c>
      <c r="D1379" s="72" t="str">
        <f>IFERROR(IF(J1378&lt;=0,"",IF(C1379="Yes","",B1379-COUNTIF($C$22:C1379,"Yes"))),"")</f>
        <v/>
      </c>
      <c r="E1379" s="73" t="str">
        <f t="shared" si="295"/>
        <v/>
      </c>
      <c r="F1379" s="76" t="str">
        <f t="shared" si="303"/>
        <v/>
      </c>
      <c r="G1379" s="76" t="str">
        <f t="shared" si="296"/>
        <v/>
      </c>
      <c r="H1379" s="76" t="str">
        <f t="shared" si="304"/>
        <v/>
      </c>
      <c r="I1379" s="76" t="str">
        <f t="shared" si="297"/>
        <v/>
      </c>
      <c r="J1379" s="76" t="str">
        <f t="shared" si="305"/>
        <v/>
      </c>
      <c r="AG1379" s="111" t="str">
        <f t="shared" si="306"/>
        <v/>
      </c>
      <c r="AH1379" s="112" t="str">
        <f t="shared" si="298"/>
        <v/>
      </c>
      <c r="AI1379" s="113" t="str">
        <f t="shared" si="299"/>
        <v/>
      </c>
      <c r="AJ1379" s="113" t="str">
        <f t="shared" si="300"/>
        <v/>
      </c>
      <c r="AK1379" s="113" t="str">
        <f t="shared" si="307"/>
        <v/>
      </c>
      <c r="AL1379" s="113" t="str">
        <f t="shared" si="308"/>
        <v/>
      </c>
    </row>
    <row r="1380" spans="2:38" ht="15.75" thickBot="1" x14ac:dyDescent="0.3">
      <c r="B1380" s="72" t="str">
        <f t="shared" si="301"/>
        <v/>
      </c>
      <c r="C1380" s="72" t="str">
        <f t="shared" si="302"/>
        <v/>
      </c>
      <c r="D1380" s="72" t="str">
        <f>IFERROR(IF(J1379&lt;=0,"",IF(C1380="Yes","",B1380-COUNTIF($C$22:C1380,"Yes"))),"")</f>
        <v/>
      </c>
      <c r="E1380" s="73" t="str">
        <f t="shared" si="295"/>
        <v/>
      </c>
      <c r="F1380" s="76" t="str">
        <f t="shared" si="303"/>
        <v/>
      </c>
      <c r="G1380" s="76" t="str">
        <f t="shared" si="296"/>
        <v/>
      </c>
      <c r="H1380" s="76" t="str">
        <f t="shared" si="304"/>
        <v/>
      </c>
      <c r="I1380" s="76" t="str">
        <f t="shared" si="297"/>
        <v/>
      </c>
      <c r="J1380" s="76" t="str">
        <f t="shared" si="305"/>
        <v/>
      </c>
      <c r="AG1380" s="111" t="str">
        <f t="shared" si="306"/>
        <v/>
      </c>
      <c r="AH1380" s="112" t="str">
        <f t="shared" si="298"/>
        <v/>
      </c>
      <c r="AI1380" s="113" t="str">
        <f t="shared" si="299"/>
        <v/>
      </c>
      <c r="AJ1380" s="113" t="str">
        <f t="shared" si="300"/>
        <v/>
      </c>
      <c r="AK1380" s="113" t="str">
        <f t="shared" si="307"/>
        <v/>
      </c>
      <c r="AL1380" s="113" t="str">
        <f t="shared" si="308"/>
        <v/>
      </c>
    </row>
    <row r="1381" spans="2:38" ht="15.75" thickBot="1" x14ac:dyDescent="0.3">
      <c r="B1381" s="72" t="str">
        <f t="shared" si="301"/>
        <v/>
      </c>
      <c r="C1381" s="72" t="str">
        <f t="shared" si="302"/>
        <v/>
      </c>
      <c r="D1381" s="72" t="str">
        <f>IFERROR(IF(J1380&lt;=0,"",IF(C1381="Yes","",B1381-COUNTIF($C$22:C1381,"Yes"))),"")</f>
        <v/>
      </c>
      <c r="E1381" s="73" t="str">
        <f t="shared" si="295"/>
        <v/>
      </c>
      <c r="F1381" s="76" t="str">
        <f t="shared" si="303"/>
        <v/>
      </c>
      <c r="G1381" s="76" t="str">
        <f t="shared" si="296"/>
        <v/>
      </c>
      <c r="H1381" s="76" t="str">
        <f t="shared" si="304"/>
        <v/>
      </c>
      <c r="I1381" s="76" t="str">
        <f t="shared" si="297"/>
        <v/>
      </c>
      <c r="J1381" s="76" t="str">
        <f t="shared" si="305"/>
        <v/>
      </c>
      <c r="AG1381" s="111" t="str">
        <f t="shared" si="306"/>
        <v/>
      </c>
      <c r="AH1381" s="112" t="str">
        <f t="shared" si="298"/>
        <v/>
      </c>
      <c r="AI1381" s="113" t="str">
        <f t="shared" si="299"/>
        <v/>
      </c>
      <c r="AJ1381" s="113" t="str">
        <f t="shared" si="300"/>
        <v/>
      </c>
      <c r="AK1381" s="113" t="str">
        <f t="shared" si="307"/>
        <v/>
      </c>
      <c r="AL1381" s="113" t="str">
        <f t="shared" si="308"/>
        <v/>
      </c>
    </row>
    <row r="1382" spans="2:38" ht="15.75" thickBot="1" x14ac:dyDescent="0.3">
      <c r="B1382" s="72" t="str">
        <f t="shared" si="301"/>
        <v/>
      </c>
      <c r="C1382" s="72" t="str">
        <f t="shared" si="302"/>
        <v/>
      </c>
      <c r="D1382" s="72" t="str">
        <f>IFERROR(IF(J1381&lt;=0,"",IF(C1382="Yes","",B1382-COUNTIF($C$22:C1382,"Yes"))),"")</f>
        <v/>
      </c>
      <c r="E1382" s="73" t="str">
        <f t="shared" si="295"/>
        <v/>
      </c>
      <c r="F1382" s="76" t="str">
        <f t="shared" si="303"/>
        <v/>
      </c>
      <c r="G1382" s="76" t="str">
        <f t="shared" si="296"/>
        <v/>
      </c>
      <c r="H1382" s="76" t="str">
        <f t="shared" si="304"/>
        <v/>
      </c>
      <c r="I1382" s="76" t="str">
        <f t="shared" si="297"/>
        <v/>
      </c>
      <c r="J1382" s="76" t="str">
        <f t="shared" si="305"/>
        <v/>
      </c>
      <c r="AG1382" s="111" t="str">
        <f t="shared" si="306"/>
        <v/>
      </c>
      <c r="AH1382" s="112" t="str">
        <f t="shared" si="298"/>
        <v/>
      </c>
      <c r="AI1382" s="113" t="str">
        <f t="shared" si="299"/>
        <v/>
      </c>
      <c r="AJ1382" s="113" t="str">
        <f t="shared" si="300"/>
        <v/>
      </c>
      <c r="AK1382" s="113" t="str">
        <f t="shared" si="307"/>
        <v/>
      </c>
      <c r="AL1382" s="113" t="str">
        <f t="shared" si="308"/>
        <v/>
      </c>
    </row>
    <row r="1383" spans="2:38" ht="15.75" thickBot="1" x14ac:dyDescent="0.3">
      <c r="B1383" s="72" t="str">
        <f t="shared" si="301"/>
        <v/>
      </c>
      <c r="C1383" s="72" t="str">
        <f t="shared" si="302"/>
        <v/>
      </c>
      <c r="D1383" s="72" t="str">
        <f>IFERROR(IF(J1382&lt;=0,"",IF(C1383="Yes","",B1383-COUNTIF($C$22:C1383,"Yes"))),"")</f>
        <v/>
      </c>
      <c r="E1383" s="73" t="str">
        <f t="shared" si="295"/>
        <v/>
      </c>
      <c r="F1383" s="76" t="str">
        <f t="shared" si="303"/>
        <v/>
      </c>
      <c r="G1383" s="76" t="str">
        <f t="shared" si="296"/>
        <v/>
      </c>
      <c r="H1383" s="76" t="str">
        <f t="shared" si="304"/>
        <v/>
      </c>
      <c r="I1383" s="76" t="str">
        <f t="shared" si="297"/>
        <v/>
      </c>
      <c r="J1383" s="76" t="str">
        <f t="shared" si="305"/>
        <v/>
      </c>
      <c r="AG1383" s="111" t="str">
        <f t="shared" si="306"/>
        <v/>
      </c>
      <c r="AH1383" s="112" t="str">
        <f t="shared" si="298"/>
        <v/>
      </c>
      <c r="AI1383" s="113" t="str">
        <f t="shared" si="299"/>
        <v/>
      </c>
      <c r="AJ1383" s="113" t="str">
        <f t="shared" si="300"/>
        <v/>
      </c>
      <c r="AK1383" s="113" t="str">
        <f t="shared" si="307"/>
        <v/>
      </c>
      <c r="AL1383" s="113" t="str">
        <f t="shared" si="308"/>
        <v/>
      </c>
    </row>
    <row r="1384" spans="2:38" ht="15.75" thickBot="1" x14ac:dyDescent="0.3">
      <c r="B1384" s="72" t="str">
        <f t="shared" si="301"/>
        <v/>
      </c>
      <c r="C1384" s="72" t="str">
        <f t="shared" si="302"/>
        <v/>
      </c>
      <c r="D1384" s="72" t="str">
        <f>IFERROR(IF(J1383&lt;=0,"",IF(C1384="Yes","",B1384-COUNTIF($C$22:C1384,"Yes"))),"")</f>
        <v/>
      </c>
      <c r="E1384" s="73" t="str">
        <f t="shared" si="295"/>
        <v/>
      </c>
      <c r="F1384" s="76" t="str">
        <f t="shared" si="303"/>
        <v/>
      </c>
      <c r="G1384" s="76" t="str">
        <f t="shared" si="296"/>
        <v/>
      </c>
      <c r="H1384" s="76" t="str">
        <f t="shared" si="304"/>
        <v/>
      </c>
      <c r="I1384" s="76" t="str">
        <f t="shared" si="297"/>
        <v/>
      </c>
      <c r="J1384" s="76" t="str">
        <f t="shared" si="305"/>
        <v/>
      </c>
      <c r="AG1384" s="111" t="str">
        <f t="shared" si="306"/>
        <v/>
      </c>
      <c r="AH1384" s="112" t="str">
        <f t="shared" si="298"/>
        <v/>
      </c>
      <c r="AI1384" s="113" t="str">
        <f t="shared" si="299"/>
        <v/>
      </c>
      <c r="AJ1384" s="113" t="str">
        <f t="shared" si="300"/>
        <v/>
      </c>
      <c r="AK1384" s="113" t="str">
        <f t="shared" si="307"/>
        <v/>
      </c>
      <c r="AL1384" s="113" t="str">
        <f t="shared" si="308"/>
        <v/>
      </c>
    </row>
    <row r="1385" spans="2:38" ht="15.75" thickBot="1" x14ac:dyDescent="0.3">
      <c r="B1385" s="72" t="str">
        <f t="shared" si="301"/>
        <v/>
      </c>
      <c r="C1385" s="72" t="str">
        <f t="shared" si="302"/>
        <v/>
      </c>
      <c r="D1385" s="72" t="str">
        <f>IFERROR(IF(J1384&lt;=0,"",IF(C1385="Yes","",B1385-COUNTIF($C$22:C1385,"Yes"))),"")</f>
        <v/>
      </c>
      <c r="E1385" s="73" t="str">
        <f t="shared" si="295"/>
        <v/>
      </c>
      <c r="F1385" s="76" t="str">
        <f t="shared" si="303"/>
        <v/>
      </c>
      <c r="G1385" s="76" t="str">
        <f t="shared" si="296"/>
        <v/>
      </c>
      <c r="H1385" s="76" t="str">
        <f t="shared" si="304"/>
        <v/>
      </c>
      <c r="I1385" s="76" t="str">
        <f t="shared" si="297"/>
        <v/>
      </c>
      <c r="J1385" s="76" t="str">
        <f t="shared" si="305"/>
        <v/>
      </c>
      <c r="AG1385" s="111" t="str">
        <f t="shared" si="306"/>
        <v/>
      </c>
      <c r="AH1385" s="112" t="str">
        <f t="shared" si="298"/>
        <v/>
      </c>
      <c r="AI1385" s="113" t="str">
        <f t="shared" si="299"/>
        <v/>
      </c>
      <c r="AJ1385" s="113" t="str">
        <f t="shared" si="300"/>
        <v/>
      </c>
      <c r="AK1385" s="113" t="str">
        <f t="shared" si="307"/>
        <v/>
      </c>
      <c r="AL1385" s="113" t="str">
        <f t="shared" si="308"/>
        <v/>
      </c>
    </row>
    <row r="1386" spans="2:38" ht="15.75" thickBot="1" x14ac:dyDescent="0.3">
      <c r="B1386" s="72" t="str">
        <f t="shared" si="301"/>
        <v/>
      </c>
      <c r="C1386" s="72" t="str">
        <f t="shared" si="302"/>
        <v/>
      </c>
      <c r="D1386" s="72" t="str">
        <f>IFERROR(IF(J1385&lt;=0,"",IF(C1386="Yes","",B1386-COUNTIF($C$22:C1386,"Yes"))),"")</f>
        <v/>
      </c>
      <c r="E1386" s="73" t="str">
        <f t="shared" si="295"/>
        <v/>
      </c>
      <c r="F1386" s="76" t="str">
        <f t="shared" si="303"/>
        <v/>
      </c>
      <c r="G1386" s="76" t="str">
        <f t="shared" si="296"/>
        <v/>
      </c>
      <c r="H1386" s="76" t="str">
        <f t="shared" si="304"/>
        <v/>
      </c>
      <c r="I1386" s="76" t="str">
        <f t="shared" si="297"/>
        <v/>
      </c>
      <c r="J1386" s="76" t="str">
        <f t="shared" si="305"/>
        <v/>
      </c>
      <c r="AG1386" s="111" t="str">
        <f t="shared" si="306"/>
        <v/>
      </c>
      <c r="AH1386" s="112" t="str">
        <f t="shared" si="298"/>
        <v/>
      </c>
      <c r="AI1386" s="113" t="str">
        <f t="shared" si="299"/>
        <v/>
      </c>
      <c r="AJ1386" s="113" t="str">
        <f t="shared" si="300"/>
        <v/>
      </c>
      <c r="AK1386" s="113" t="str">
        <f t="shared" si="307"/>
        <v/>
      </c>
      <c r="AL1386" s="113" t="str">
        <f t="shared" si="308"/>
        <v/>
      </c>
    </row>
    <row r="1387" spans="2:38" ht="15.75" thickBot="1" x14ac:dyDescent="0.3">
      <c r="B1387" s="72" t="str">
        <f t="shared" si="301"/>
        <v/>
      </c>
      <c r="C1387" s="72" t="str">
        <f t="shared" si="302"/>
        <v/>
      </c>
      <c r="D1387" s="72" t="str">
        <f>IFERROR(IF(J1386&lt;=0,"",IF(C1387="Yes","",B1387-COUNTIF($C$22:C1387,"Yes"))),"")</f>
        <v/>
      </c>
      <c r="E1387" s="73" t="str">
        <f t="shared" si="295"/>
        <v/>
      </c>
      <c r="F1387" s="76" t="str">
        <f t="shared" si="303"/>
        <v/>
      </c>
      <c r="G1387" s="76" t="str">
        <f t="shared" si="296"/>
        <v/>
      </c>
      <c r="H1387" s="76" t="str">
        <f t="shared" si="304"/>
        <v/>
      </c>
      <c r="I1387" s="76" t="str">
        <f t="shared" si="297"/>
        <v/>
      </c>
      <c r="J1387" s="76" t="str">
        <f t="shared" si="305"/>
        <v/>
      </c>
      <c r="AG1387" s="111" t="str">
        <f t="shared" si="306"/>
        <v/>
      </c>
      <c r="AH1387" s="112" t="str">
        <f t="shared" si="298"/>
        <v/>
      </c>
      <c r="AI1387" s="113" t="str">
        <f t="shared" si="299"/>
        <v/>
      </c>
      <c r="AJ1387" s="113" t="str">
        <f t="shared" si="300"/>
        <v/>
      </c>
      <c r="AK1387" s="113" t="str">
        <f t="shared" si="307"/>
        <v/>
      </c>
      <c r="AL1387" s="113" t="str">
        <f t="shared" si="308"/>
        <v/>
      </c>
    </row>
    <row r="1388" spans="2:38" ht="15.75" thickBot="1" x14ac:dyDescent="0.3">
      <c r="B1388" s="72" t="str">
        <f t="shared" si="301"/>
        <v/>
      </c>
      <c r="C1388" s="72" t="str">
        <f t="shared" si="302"/>
        <v/>
      </c>
      <c r="D1388" s="72" t="str">
        <f>IFERROR(IF(J1387&lt;=0,"",IF(C1388="Yes","",B1388-COUNTIF($C$22:C1388,"Yes"))),"")</f>
        <v/>
      </c>
      <c r="E1388" s="73" t="str">
        <f t="shared" si="295"/>
        <v/>
      </c>
      <c r="F1388" s="76" t="str">
        <f t="shared" si="303"/>
        <v/>
      </c>
      <c r="G1388" s="76" t="str">
        <f t="shared" si="296"/>
        <v/>
      </c>
      <c r="H1388" s="76" t="str">
        <f t="shared" si="304"/>
        <v/>
      </c>
      <c r="I1388" s="76" t="str">
        <f t="shared" si="297"/>
        <v/>
      </c>
      <c r="J1388" s="76" t="str">
        <f t="shared" si="305"/>
        <v/>
      </c>
      <c r="AG1388" s="111" t="str">
        <f t="shared" si="306"/>
        <v/>
      </c>
      <c r="AH1388" s="112" t="str">
        <f t="shared" si="298"/>
        <v/>
      </c>
      <c r="AI1388" s="113" t="str">
        <f t="shared" si="299"/>
        <v/>
      </c>
      <c r="AJ1388" s="113" t="str">
        <f t="shared" si="300"/>
        <v/>
      </c>
      <c r="AK1388" s="113" t="str">
        <f t="shared" si="307"/>
        <v/>
      </c>
      <c r="AL1388" s="113" t="str">
        <f t="shared" si="308"/>
        <v/>
      </c>
    </row>
    <row r="1389" spans="2:38" ht="15.75" thickBot="1" x14ac:dyDescent="0.3">
      <c r="B1389" s="72" t="str">
        <f t="shared" si="301"/>
        <v/>
      </c>
      <c r="C1389" s="72" t="str">
        <f t="shared" si="302"/>
        <v/>
      </c>
      <c r="D1389" s="72" t="str">
        <f>IFERROR(IF(J1388&lt;=0,"",IF(C1389="Yes","",B1389-COUNTIF($C$22:C1389,"Yes"))),"")</f>
        <v/>
      </c>
      <c r="E1389" s="73" t="str">
        <f t="shared" si="295"/>
        <v/>
      </c>
      <c r="F1389" s="76" t="str">
        <f t="shared" si="303"/>
        <v/>
      </c>
      <c r="G1389" s="76" t="str">
        <f t="shared" si="296"/>
        <v/>
      </c>
      <c r="H1389" s="76" t="str">
        <f t="shared" si="304"/>
        <v/>
      </c>
      <c r="I1389" s="76" t="str">
        <f t="shared" si="297"/>
        <v/>
      </c>
      <c r="J1389" s="76" t="str">
        <f t="shared" si="305"/>
        <v/>
      </c>
      <c r="AG1389" s="111" t="str">
        <f t="shared" si="306"/>
        <v/>
      </c>
      <c r="AH1389" s="112" t="str">
        <f t="shared" si="298"/>
        <v/>
      </c>
      <c r="AI1389" s="113" t="str">
        <f t="shared" si="299"/>
        <v/>
      </c>
      <c r="AJ1389" s="113" t="str">
        <f t="shared" si="300"/>
        <v/>
      </c>
      <c r="AK1389" s="113" t="str">
        <f t="shared" si="307"/>
        <v/>
      </c>
      <c r="AL1389" s="113" t="str">
        <f t="shared" si="308"/>
        <v/>
      </c>
    </row>
    <row r="1390" spans="2:38" ht="15.75" thickBot="1" x14ac:dyDescent="0.3">
      <c r="B1390" s="72" t="str">
        <f t="shared" si="301"/>
        <v/>
      </c>
      <c r="C1390" s="72" t="str">
        <f t="shared" si="302"/>
        <v/>
      </c>
      <c r="D1390" s="72" t="str">
        <f>IFERROR(IF(J1389&lt;=0,"",IF(C1390="Yes","",B1390-COUNTIF($C$22:C1390,"Yes"))),"")</f>
        <v/>
      </c>
      <c r="E1390" s="73" t="str">
        <f t="shared" si="295"/>
        <v/>
      </c>
      <c r="F1390" s="76" t="str">
        <f t="shared" si="303"/>
        <v/>
      </c>
      <c r="G1390" s="76" t="str">
        <f t="shared" si="296"/>
        <v/>
      </c>
      <c r="H1390" s="76" t="str">
        <f t="shared" si="304"/>
        <v/>
      </c>
      <c r="I1390" s="76" t="str">
        <f t="shared" si="297"/>
        <v/>
      </c>
      <c r="J1390" s="76" t="str">
        <f t="shared" si="305"/>
        <v/>
      </c>
      <c r="AG1390" s="111" t="str">
        <f t="shared" si="306"/>
        <v/>
      </c>
      <c r="AH1390" s="112" t="str">
        <f t="shared" si="298"/>
        <v/>
      </c>
      <c r="AI1390" s="113" t="str">
        <f t="shared" si="299"/>
        <v/>
      </c>
      <c r="AJ1390" s="113" t="str">
        <f t="shared" si="300"/>
        <v/>
      </c>
      <c r="AK1390" s="113" t="str">
        <f t="shared" si="307"/>
        <v/>
      </c>
      <c r="AL1390" s="113" t="str">
        <f t="shared" si="308"/>
        <v/>
      </c>
    </row>
    <row r="1391" spans="2:38" ht="15.75" thickBot="1" x14ac:dyDescent="0.3">
      <c r="B1391" s="72" t="str">
        <f t="shared" si="301"/>
        <v/>
      </c>
      <c r="C1391" s="72" t="str">
        <f t="shared" si="302"/>
        <v/>
      </c>
      <c r="D1391" s="72" t="str">
        <f>IFERROR(IF(J1390&lt;=0,"",IF(C1391="Yes","",B1391-COUNTIF($C$22:C1391,"Yes"))),"")</f>
        <v/>
      </c>
      <c r="E1391" s="73" t="str">
        <f t="shared" si="295"/>
        <v/>
      </c>
      <c r="F1391" s="76" t="str">
        <f t="shared" si="303"/>
        <v/>
      </c>
      <c r="G1391" s="76" t="str">
        <f t="shared" si="296"/>
        <v/>
      </c>
      <c r="H1391" s="76" t="str">
        <f t="shared" si="304"/>
        <v/>
      </c>
      <c r="I1391" s="76" t="str">
        <f t="shared" si="297"/>
        <v/>
      </c>
      <c r="J1391" s="76" t="str">
        <f t="shared" si="305"/>
        <v/>
      </c>
      <c r="AG1391" s="111" t="str">
        <f t="shared" si="306"/>
        <v/>
      </c>
      <c r="AH1391" s="112" t="str">
        <f t="shared" si="298"/>
        <v/>
      </c>
      <c r="AI1391" s="113" t="str">
        <f t="shared" si="299"/>
        <v/>
      </c>
      <c r="AJ1391" s="113" t="str">
        <f t="shared" si="300"/>
        <v/>
      </c>
      <c r="AK1391" s="113" t="str">
        <f t="shared" si="307"/>
        <v/>
      </c>
      <c r="AL1391" s="113" t="str">
        <f t="shared" si="308"/>
        <v/>
      </c>
    </row>
    <row r="1392" spans="2:38" ht="15.75" thickBot="1" x14ac:dyDescent="0.3">
      <c r="B1392" s="72" t="str">
        <f t="shared" si="301"/>
        <v/>
      </c>
      <c r="C1392" s="72" t="str">
        <f t="shared" si="302"/>
        <v/>
      </c>
      <c r="D1392" s="72" t="str">
        <f>IFERROR(IF(J1391&lt;=0,"",IF(C1392="Yes","",B1392-COUNTIF($C$22:C1392,"Yes"))),"")</f>
        <v/>
      </c>
      <c r="E1392" s="73" t="str">
        <f t="shared" si="295"/>
        <v/>
      </c>
      <c r="F1392" s="76" t="str">
        <f t="shared" si="303"/>
        <v/>
      </c>
      <c r="G1392" s="76" t="str">
        <f t="shared" si="296"/>
        <v/>
      </c>
      <c r="H1392" s="76" t="str">
        <f t="shared" si="304"/>
        <v/>
      </c>
      <c r="I1392" s="76" t="str">
        <f t="shared" si="297"/>
        <v/>
      </c>
      <c r="J1392" s="76" t="str">
        <f t="shared" si="305"/>
        <v/>
      </c>
      <c r="AG1392" s="111" t="str">
        <f t="shared" si="306"/>
        <v/>
      </c>
      <c r="AH1392" s="112" t="str">
        <f t="shared" si="298"/>
        <v/>
      </c>
      <c r="AI1392" s="113" t="str">
        <f t="shared" si="299"/>
        <v/>
      </c>
      <c r="AJ1392" s="113" t="str">
        <f t="shared" si="300"/>
        <v/>
      </c>
      <c r="AK1392" s="113" t="str">
        <f t="shared" si="307"/>
        <v/>
      </c>
      <c r="AL1392" s="113" t="str">
        <f t="shared" si="308"/>
        <v/>
      </c>
    </row>
    <row r="1393" spans="2:38" ht="15.75" thickBot="1" x14ac:dyDescent="0.3">
      <c r="B1393" s="72" t="str">
        <f t="shared" si="301"/>
        <v/>
      </c>
      <c r="C1393" s="72" t="str">
        <f t="shared" si="302"/>
        <v/>
      </c>
      <c r="D1393" s="72" t="str">
        <f>IFERROR(IF(J1392&lt;=0,"",IF(C1393="Yes","",B1393-COUNTIF($C$22:C1393,"Yes"))),"")</f>
        <v/>
      </c>
      <c r="E1393" s="73" t="str">
        <f t="shared" si="295"/>
        <v/>
      </c>
      <c r="F1393" s="76" t="str">
        <f t="shared" si="303"/>
        <v/>
      </c>
      <c r="G1393" s="76" t="str">
        <f t="shared" si="296"/>
        <v/>
      </c>
      <c r="H1393" s="76" t="str">
        <f t="shared" si="304"/>
        <v/>
      </c>
      <c r="I1393" s="76" t="str">
        <f t="shared" si="297"/>
        <v/>
      </c>
      <c r="J1393" s="76" t="str">
        <f t="shared" si="305"/>
        <v/>
      </c>
      <c r="AG1393" s="111" t="str">
        <f t="shared" si="306"/>
        <v/>
      </c>
      <c r="AH1393" s="112" t="str">
        <f t="shared" si="298"/>
        <v/>
      </c>
      <c r="AI1393" s="113" t="str">
        <f t="shared" si="299"/>
        <v/>
      </c>
      <c r="AJ1393" s="113" t="str">
        <f t="shared" si="300"/>
        <v/>
      </c>
      <c r="AK1393" s="113" t="str">
        <f t="shared" si="307"/>
        <v/>
      </c>
      <c r="AL1393" s="113" t="str">
        <f t="shared" si="308"/>
        <v/>
      </c>
    </row>
    <row r="1394" spans="2:38" ht="15.75" thickBot="1" x14ac:dyDescent="0.3">
      <c r="B1394" s="72" t="str">
        <f t="shared" si="301"/>
        <v/>
      </c>
      <c r="C1394" s="72" t="str">
        <f t="shared" si="302"/>
        <v/>
      </c>
      <c r="D1394" s="72" t="str">
        <f>IFERROR(IF(J1393&lt;=0,"",IF(C1394="Yes","",B1394-COUNTIF($C$22:C1394,"Yes"))),"")</f>
        <v/>
      </c>
      <c r="E1394" s="73" t="str">
        <f t="shared" si="295"/>
        <v/>
      </c>
      <c r="F1394" s="76" t="str">
        <f t="shared" si="303"/>
        <v/>
      </c>
      <c r="G1394" s="76" t="str">
        <f t="shared" si="296"/>
        <v/>
      </c>
      <c r="H1394" s="76" t="str">
        <f t="shared" si="304"/>
        <v/>
      </c>
      <c r="I1394" s="76" t="str">
        <f t="shared" si="297"/>
        <v/>
      </c>
      <c r="J1394" s="76" t="str">
        <f t="shared" si="305"/>
        <v/>
      </c>
      <c r="AG1394" s="111" t="str">
        <f t="shared" si="306"/>
        <v/>
      </c>
      <c r="AH1394" s="112" t="str">
        <f t="shared" si="298"/>
        <v/>
      </c>
      <c r="AI1394" s="113" t="str">
        <f t="shared" si="299"/>
        <v/>
      </c>
      <c r="AJ1394" s="113" t="str">
        <f t="shared" si="300"/>
        <v/>
      </c>
      <c r="AK1394" s="113" t="str">
        <f t="shared" si="307"/>
        <v/>
      </c>
      <c r="AL1394" s="113" t="str">
        <f t="shared" si="308"/>
        <v/>
      </c>
    </row>
    <row r="1395" spans="2:38" ht="15.75" thickBot="1" x14ac:dyDescent="0.3">
      <c r="B1395" s="72" t="str">
        <f t="shared" si="301"/>
        <v/>
      </c>
      <c r="C1395" s="72" t="str">
        <f t="shared" si="302"/>
        <v/>
      </c>
      <c r="D1395" s="72" t="str">
        <f>IFERROR(IF(J1394&lt;=0,"",IF(C1395="Yes","",B1395-COUNTIF($C$22:C1395,"Yes"))),"")</f>
        <v/>
      </c>
      <c r="E1395" s="73" t="str">
        <f t="shared" si="295"/>
        <v/>
      </c>
      <c r="F1395" s="76" t="str">
        <f t="shared" si="303"/>
        <v/>
      </c>
      <c r="G1395" s="76" t="str">
        <f t="shared" si="296"/>
        <v/>
      </c>
      <c r="H1395" s="76" t="str">
        <f t="shared" si="304"/>
        <v/>
      </c>
      <c r="I1395" s="76" t="str">
        <f t="shared" si="297"/>
        <v/>
      </c>
      <c r="J1395" s="76" t="str">
        <f t="shared" si="305"/>
        <v/>
      </c>
      <c r="AG1395" s="111" t="str">
        <f t="shared" si="306"/>
        <v/>
      </c>
      <c r="AH1395" s="112" t="str">
        <f t="shared" si="298"/>
        <v/>
      </c>
      <c r="AI1395" s="113" t="str">
        <f t="shared" si="299"/>
        <v/>
      </c>
      <c r="AJ1395" s="113" t="str">
        <f t="shared" si="300"/>
        <v/>
      </c>
      <c r="AK1395" s="113" t="str">
        <f t="shared" si="307"/>
        <v/>
      </c>
      <c r="AL1395" s="113" t="str">
        <f t="shared" si="308"/>
        <v/>
      </c>
    </row>
    <row r="1396" spans="2:38" ht="15.75" thickBot="1" x14ac:dyDescent="0.3">
      <c r="B1396" s="72" t="str">
        <f t="shared" si="301"/>
        <v/>
      </c>
      <c r="C1396" s="72" t="str">
        <f t="shared" si="302"/>
        <v/>
      </c>
      <c r="D1396" s="72" t="str">
        <f>IFERROR(IF(J1395&lt;=0,"",IF(C1396="Yes","",B1396-COUNTIF($C$22:C1396,"Yes"))),"")</f>
        <v/>
      </c>
      <c r="E1396" s="73" t="str">
        <f t="shared" si="295"/>
        <v/>
      </c>
      <c r="F1396" s="76" t="str">
        <f t="shared" si="303"/>
        <v/>
      </c>
      <c r="G1396" s="76" t="str">
        <f t="shared" si="296"/>
        <v/>
      </c>
      <c r="H1396" s="76" t="str">
        <f t="shared" si="304"/>
        <v/>
      </c>
      <c r="I1396" s="76" t="str">
        <f t="shared" si="297"/>
        <v/>
      </c>
      <c r="J1396" s="76" t="str">
        <f t="shared" si="305"/>
        <v/>
      </c>
      <c r="AG1396" s="111" t="str">
        <f t="shared" si="306"/>
        <v/>
      </c>
      <c r="AH1396" s="112" t="str">
        <f t="shared" si="298"/>
        <v/>
      </c>
      <c r="AI1396" s="113" t="str">
        <f t="shared" si="299"/>
        <v/>
      </c>
      <c r="AJ1396" s="113" t="str">
        <f t="shared" si="300"/>
        <v/>
      </c>
      <c r="AK1396" s="113" t="str">
        <f t="shared" si="307"/>
        <v/>
      </c>
      <c r="AL1396" s="113" t="str">
        <f t="shared" si="308"/>
        <v/>
      </c>
    </row>
    <row r="1397" spans="2:38" ht="15.75" thickBot="1" x14ac:dyDescent="0.3">
      <c r="B1397" s="72" t="str">
        <f t="shared" si="301"/>
        <v/>
      </c>
      <c r="C1397" s="72" t="str">
        <f t="shared" si="302"/>
        <v/>
      </c>
      <c r="D1397" s="72" t="str">
        <f>IFERROR(IF(J1396&lt;=0,"",IF(C1397="Yes","",B1397-COUNTIF($C$22:C1397,"Yes"))),"")</f>
        <v/>
      </c>
      <c r="E1397" s="73" t="str">
        <f t="shared" si="295"/>
        <v/>
      </c>
      <c r="F1397" s="76" t="str">
        <f t="shared" si="303"/>
        <v/>
      </c>
      <c r="G1397" s="76" t="str">
        <f t="shared" si="296"/>
        <v/>
      </c>
      <c r="H1397" s="76" t="str">
        <f t="shared" si="304"/>
        <v/>
      </c>
      <c r="I1397" s="76" t="str">
        <f t="shared" si="297"/>
        <v/>
      </c>
      <c r="J1397" s="76" t="str">
        <f t="shared" si="305"/>
        <v/>
      </c>
      <c r="AG1397" s="111" t="str">
        <f t="shared" si="306"/>
        <v/>
      </c>
      <c r="AH1397" s="112" t="str">
        <f t="shared" si="298"/>
        <v/>
      </c>
      <c r="AI1397" s="113" t="str">
        <f t="shared" si="299"/>
        <v/>
      </c>
      <c r="AJ1397" s="113" t="str">
        <f t="shared" si="300"/>
        <v/>
      </c>
      <c r="AK1397" s="113" t="str">
        <f t="shared" si="307"/>
        <v/>
      </c>
      <c r="AL1397" s="113" t="str">
        <f t="shared" si="308"/>
        <v/>
      </c>
    </row>
    <row r="1398" spans="2:38" ht="15.75" thickBot="1" x14ac:dyDescent="0.3">
      <c r="B1398" s="72" t="str">
        <f t="shared" si="301"/>
        <v/>
      </c>
      <c r="C1398" s="72" t="str">
        <f t="shared" si="302"/>
        <v/>
      </c>
      <c r="D1398" s="72" t="str">
        <f>IFERROR(IF(J1397&lt;=0,"",IF(C1398="Yes","",B1398-COUNTIF($C$22:C1398,"Yes"))),"")</f>
        <v/>
      </c>
      <c r="E1398" s="73" t="str">
        <f t="shared" si="295"/>
        <v/>
      </c>
      <c r="F1398" s="76" t="str">
        <f t="shared" si="303"/>
        <v/>
      </c>
      <c r="G1398" s="76" t="str">
        <f t="shared" si="296"/>
        <v/>
      </c>
      <c r="H1398" s="76" t="str">
        <f t="shared" si="304"/>
        <v/>
      </c>
      <c r="I1398" s="76" t="str">
        <f t="shared" si="297"/>
        <v/>
      </c>
      <c r="J1398" s="76" t="str">
        <f t="shared" si="305"/>
        <v/>
      </c>
      <c r="AG1398" s="111" t="str">
        <f t="shared" si="306"/>
        <v/>
      </c>
      <c r="AH1398" s="112" t="str">
        <f t="shared" si="298"/>
        <v/>
      </c>
      <c r="AI1398" s="113" t="str">
        <f t="shared" si="299"/>
        <v/>
      </c>
      <c r="AJ1398" s="113" t="str">
        <f t="shared" si="300"/>
        <v/>
      </c>
      <c r="AK1398" s="113" t="str">
        <f t="shared" si="307"/>
        <v/>
      </c>
      <c r="AL1398" s="113" t="str">
        <f t="shared" si="308"/>
        <v/>
      </c>
    </row>
    <row r="1399" spans="2:38" ht="15.75" thickBot="1" x14ac:dyDescent="0.3">
      <c r="B1399" s="72" t="str">
        <f t="shared" si="301"/>
        <v/>
      </c>
      <c r="C1399" s="72" t="str">
        <f t="shared" si="302"/>
        <v/>
      </c>
      <c r="D1399" s="72" t="str">
        <f>IFERROR(IF(J1398&lt;=0,"",IF(C1399="Yes","",B1399-COUNTIF($C$22:C1399,"Yes"))),"")</f>
        <v/>
      </c>
      <c r="E1399" s="73" t="str">
        <f t="shared" si="295"/>
        <v/>
      </c>
      <c r="F1399" s="76" t="str">
        <f t="shared" si="303"/>
        <v/>
      </c>
      <c r="G1399" s="76" t="str">
        <f t="shared" si="296"/>
        <v/>
      </c>
      <c r="H1399" s="76" t="str">
        <f t="shared" si="304"/>
        <v/>
      </c>
      <c r="I1399" s="76" t="str">
        <f t="shared" si="297"/>
        <v/>
      </c>
      <c r="J1399" s="76" t="str">
        <f t="shared" si="305"/>
        <v/>
      </c>
      <c r="AG1399" s="111" t="str">
        <f t="shared" si="306"/>
        <v/>
      </c>
      <c r="AH1399" s="112" t="str">
        <f t="shared" si="298"/>
        <v/>
      </c>
      <c r="AI1399" s="113" t="str">
        <f t="shared" si="299"/>
        <v/>
      </c>
      <c r="AJ1399" s="113" t="str">
        <f t="shared" si="300"/>
        <v/>
      </c>
      <c r="AK1399" s="113" t="str">
        <f t="shared" si="307"/>
        <v/>
      </c>
      <c r="AL1399" s="113" t="str">
        <f t="shared" si="308"/>
        <v/>
      </c>
    </row>
    <row r="1400" spans="2:38" ht="15.75" thickBot="1" x14ac:dyDescent="0.3">
      <c r="B1400" s="72" t="str">
        <f t="shared" si="301"/>
        <v/>
      </c>
      <c r="C1400" s="72" t="str">
        <f t="shared" si="302"/>
        <v/>
      </c>
      <c r="D1400" s="72" t="str">
        <f>IFERROR(IF(J1399&lt;=0,"",IF(C1400="Yes","",B1400-COUNTIF($C$22:C1400,"Yes"))),"")</f>
        <v/>
      </c>
      <c r="E1400" s="73" t="str">
        <f t="shared" si="295"/>
        <v/>
      </c>
      <c r="F1400" s="76" t="str">
        <f t="shared" si="303"/>
        <v/>
      </c>
      <c r="G1400" s="76" t="str">
        <f t="shared" si="296"/>
        <v/>
      </c>
      <c r="H1400" s="76" t="str">
        <f t="shared" si="304"/>
        <v/>
      </c>
      <c r="I1400" s="76" t="str">
        <f t="shared" si="297"/>
        <v/>
      </c>
      <c r="J1400" s="76" t="str">
        <f t="shared" si="305"/>
        <v/>
      </c>
      <c r="AG1400" s="111" t="str">
        <f t="shared" si="306"/>
        <v/>
      </c>
      <c r="AH1400" s="112" t="str">
        <f t="shared" si="298"/>
        <v/>
      </c>
      <c r="AI1400" s="113" t="str">
        <f t="shared" si="299"/>
        <v/>
      </c>
      <c r="AJ1400" s="113" t="str">
        <f t="shared" si="300"/>
        <v/>
      </c>
      <c r="AK1400" s="113" t="str">
        <f t="shared" si="307"/>
        <v/>
      </c>
      <c r="AL1400" s="113" t="str">
        <f t="shared" si="308"/>
        <v/>
      </c>
    </row>
    <row r="1401" spans="2:38" ht="15.75" thickBot="1" x14ac:dyDescent="0.3">
      <c r="B1401" s="72" t="str">
        <f t="shared" si="301"/>
        <v/>
      </c>
      <c r="C1401" s="72" t="str">
        <f t="shared" si="302"/>
        <v/>
      </c>
      <c r="D1401" s="72" t="str">
        <f>IFERROR(IF(J1400&lt;=0,"",IF(C1401="Yes","",B1401-COUNTIF($C$22:C1401,"Yes"))),"")</f>
        <v/>
      </c>
      <c r="E1401" s="73" t="str">
        <f t="shared" si="295"/>
        <v/>
      </c>
      <c r="F1401" s="76" t="str">
        <f t="shared" si="303"/>
        <v/>
      </c>
      <c r="G1401" s="76" t="str">
        <f t="shared" si="296"/>
        <v/>
      </c>
      <c r="H1401" s="76" t="str">
        <f t="shared" si="304"/>
        <v/>
      </c>
      <c r="I1401" s="76" t="str">
        <f t="shared" si="297"/>
        <v/>
      </c>
      <c r="J1401" s="76" t="str">
        <f t="shared" si="305"/>
        <v/>
      </c>
      <c r="AG1401" s="111" t="str">
        <f t="shared" si="306"/>
        <v/>
      </c>
      <c r="AH1401" s="112" t="str">
        <f t="shared" si="298"/>
        <v/>
      </c>
      <c r="AI1401" s="113" t="str">
        <f t="shared" si="299"/>
        <v/>
      </c>
      <c r="AJ1401" s="113" t="str">
        <f t="shared" si="300"/>
        <v/>
      </c>
      <c r="AK1401" s="113" t="str">
        <f t="shared" si="307"/>
        <v/>
      </c>
      <c r="AL1401" s="113" t="str">
        <f t="shared" si="308"/>
        <v/>
      </c>
    </row>
    <row r="1402" spans="2:38" ht="15.75" thickBot="1" x14ac:dyDescent="0.3">
      <c r="B1402" s="72" t="str">
        <f t="shared" si="301"/>
        <v/>
      </c>
      <c r="C1402" s="72" t="str">
        <f t="shared" si="302"/>
        <v/>
      </c>
      <c r="D1402" s="72" t="str">
        <f>IFERROR(IF(J1401&lt;=0,"",IF(C1402="Yes","",B1402-COUNTIF($C$22:C1402,"Yes"))),"")</f>
        <v/>
      </c>
      <c r="E1402" s="73" t="str">
        <f t="shared" si="295"/>
        <v/>
      </c>
      <c r="F1402" s="76" t="str">
        <f t="shared" si="303"/>
        <v/>
      </c>
      <c r="G1402" s="76" t="str">
        <f t="shared" si="296"/>
        <v/>
      </c>
      <c r="H1402" s="76" t="str">
        <f t="shared" si="304"/>
        <v/>
      </c>
      <c r="I1402" s="76" t="str">
        <f t="shared" si="297"/>
        <v/>
      </c>
      <c r="J1402" s="76" t="str">
        <f t="shared" si="305"/>
        <v/>
      </c>
      <c r="AG1402" s="111" t="str">
        <f t="shared" si="306"/>
        <v/>
      </c>
      <c r="AH1402" s="112" t="str">
        <f t="shared" si="298"/>
        <v/>
      </c>
      <c r="AI1402" s="113" t="str">
        <f t="shared" si="299"/>
        <v/>
      </c>
      <c r="AJ1402" s="113" t="str">
        <f t="shared" si="300"/>
        <v/>
      </c>
      <c r="AK1402" s="113" t="str">
        <f t="shared" si="307"/>
        <v/>
      </c>
      <c r="AL1402" s="113" t="str">
        <f t="shared" si="308"/>
        <v/>
      </c>
    </row>
    <row r="1403" spans="2:38" ht="15.75" thickBot="1" x14ac:dyDescent="0.3">
      <c r="B1403" s="72" t="str">
        <f t="shared" si="301"/>
        <v/>
      </c>
      <c r="C1403" s="72" t="str">
        <f t="shared" si="302"/>
        <v/>
      </c>
      <c r="D1403" s="72" t="str">
        <f>IFERROR(IF(J1402&lt;=0,"",IF(C1403="Yes","",B1403-COUNTIF($C$22:C1403,"Yes"))),"")</f>
        <v/>
      </c>
      <c r="E1403" s="73" t="str">
        <f t="shared" si="295"/>
        <v/>
      </c>
      <c r="F1403" s="76" t="str">
        <f t="shared" si="303"/>
        <v/>
      </c>
      <c r="G1403" s="76" t="str">
        <f t="shared" si="296"/>
        <v/>
      </c>
      <c r="H1403" s="76" t="str">
        <f t="shared" si="304"/>
        <v/>
      </c>
      <c r="I1403" s="76" t="str">
        <f t="shared" si="297"/>
        <v/>
      </c>
      <c r="J1403" s="76" t="str">
        <f t="shared" si="305"/>
        <v/>
      </c>
      <c r="AG1403" s="111" t="str">
        <f t="shared" si="306"/>
        <v/>
      </c>
      <c r="AH1403" s="112" t="str">
        <f t="shared" si="298"/>
        <v/>
      </c>
      <c r="AI1403" s="113" t="str">
        <f t="shared" si="299"/>
        <v/>
      </c>
      <c r="AJ1403" s="113" t="str">
        <f t="shared" si="300"/>
        <v/>
      </c>
      <c r="AK1403" s="113" t="str">
        <f t="shared" si="307"/>
        <v/>
      </c>
      <c r="AL1403" s="113" t="str">
        <f t="shared" si="308"/>
        <v/>
      </c>
    </row>
    <row r="1404" spans="2:38" ht="15.75" thickBot="1" x14ac:dyDescent="0.3">
      <c r="B1404" s="72" t="str">
        <f t="shared" si="301"/>
        <v/>
      </c>
      <c r="C1404" s="72" t="str">
        <f t="shared" si="302"/>
        <v/>
      </c>
      <c r="D1404" s="72" t="str">
        <f>IFERROR(IF(J1403&lt;=0,"",IF(C1404="Yes","",B1404-COUNTIF($C$22:C1404,"Yes"))),"")</f>
        <v/>
      </c>
      <c r="E1404" s="73" t="str">
        <f t="shared" si="295"/>
        <v/>
      </c>
      <c r="F1404" s="76" t="str">
        <f t="shared" si="303"/>
        <v/>
      </c>
      <c r="G1404" s="76" t="str">
        <f t="shared" si="296"/>
        <v/>
      </c>
      <c r="H1404" s="76" t="str">
        <f t="shared" si="304"/>
        <v/>
      </c>
      <c r="I1404" s="76" t="str">
        <f t="shared" si="297"/>
        <v/>
      </c>
      <c r="J1404" s="76" t="str">
        <f t="shared" si="305"/>
        <v/>
      </c>
      <c r="AG1404" s="111" t="str">
        <f t="shared" si="306"/>
        <v/>
      </c>
      <c r="AH1404" s="112" t="str">
        <f t="shared" si="298"/>
        <v/>
      </c>
      <c r="AI1404" s="113" t="str">
        <f t="shared" si="299"/>
        <v/>
      </c>
      <c r="AJ1404" s="113" t="str">
        <f t="shared" si="300"/>
        <v/>
      </c>
      <c r="AK1404" s="113" t="str">
        <f t="shared" si="307"/>
        <v/>
      </c>
      <c r="AL1404" s="113" t="str">
        <f t="shared" si="308"/>
        <v/>
      </c>
    </row>
    <row r="1405" spans="2:38" ht="15.75" thickBot="1" x14ac:dyDescent="0.3">
      <c r="B1405" s="72" t="str">
        <f t="shared" si="301"/>
        <v/>
      </c>
      <c r="C1405" s="72" t="str">
        <f t="shared" si="302"/>
        <v/>
      </c>
      <c r="D1405" s="72" t="str">
        <f>IFERROR(IF(J1404&lt;=0,"",IF(C1405="Yes","",B1405-COUNTIF($C$22:C1405,"Yes"))),"")</f>
        <v/>
      </c>
      <c r="E1405" s="73" t="str">
        <f t="shared" si="295"/>
        <v/>
      </c>
      <c r="F1405" s="76" t="str">
        <f t="shared" si="303"/>
        <v/>
      </c>
      <c r="G1405" s="76" t="str">
        <f t="shared" si="296"/>
        <v/>
      </c>
      <c r="H1405" s="76" t="str">
        <f t="shared" si="304"/>
        <v/>
      </c>
      <c r="I1405" s="76" t="str">
        <f t="shared" si="297"/>
        <v/>
      </c>
      <c r="J1405" s="76" t="str">
        <f t="shared" si="305"/>
        <v/>
      </c>
      <c r="AG1405" s="111" t="str">
        <f t="shared" si="306"/>
        <v/>
      </c>
      <c r="AH1405" s="112" t="str">
        <f t="shared" si="298"/>
        <v/>
      </c>
      <c r="AI1405" s="113" t="str">
        <f t="shared" si="299"/>
        <v/>
      </c>
      <c r="AJ1405" s="113" t="str">
        <f t="shared" si="300"/>
        <v/>
      </c>
      <c r="AK1405" s="113" t="str">
        <f t="shared" si="307"/>
        <v/>
      </c>
      <c r="AL1405" s="113" t="str">
        <f t="shared" si="308"/>
        <v/>
      </c>
    </row>
    <row r="1406" spans="2:38" ht="15.75" thickBot="1" x14ac:dyDescent="0.3">
      <c r="B1406" s="72" t="str">
        <f t="shared" si="301"/>
        <v/>
      </c>
      <c r="C1406" s="72" t="str">
        <f t="shared" si="302"/>
        <v/>
      </c>
      <c r="D1406" s="72" t="str">
        <f>IFERROR(IF(J1405&lt;=0,"",IF(C1406="Yes","",B1406-COUNTIF($C$22:C1406,"Yes"))),"")</f>
        <v/>
      </c>
      <c r="E1406" s="73" t="str">
        <f t="shared" si="295"/>
        <v/>
      </c>
      <c r="F1406" s="76" t="str">
        <f t="shared" si="303"/>
        <v/>
      </c>
      <c r="G1406" s="76" t="str">
        <f t="shared" si="296"/>
        <v/>
      </c>
      <c r="H1406" s="76" t="str">
        <f t="shared" si="304"/>
        <v/>
      </c>
      <c r="I1406" s="76" t="str">
        <f t="shared" si="297"/>
        <v/>
      </c>
      <c r="J1406" s="76" t="str">
        <f t="shared" si="305"/>
        <v/>
      </c>
      <c r="AG1406" s="111" t="str">
        <f t="shared" si="306"/>
        <v/>
      </c>
      <c r="AH1406" s="112" t="str">
        <f t="shared" si="298"/>
        <v/>
      </c>
      <c r="AI1406" s="113" t="str">
        <f t="shared" si="299"/>
        <v/>
      </c>
      <c r="AJ1406" s="113" t="str">
        <f t="shared" si="300"/>
        <v/>
      </c>
      <c r="AK1406" s="113" t="str">
        <f t="shared" si="307"/>
        <v/>
      </c>
      <c r="AL1406" s="113" t="str">
        <f t="shared" si="308"/>
        <v/>
      </c>
    </row>
    <row r="1407" spans="2:38" ht="15.75" thickBot="1" x14ac:dyDescent="0.3">
      <c r="B1407" s="72" t="str">
        <f t="shared" si="301"/>
        <v/>
      </c>
      <c r="C1407" s="72" t="str">
        <f t="shared" si="302"/>
        <v/>
      </c>
      <c r="D1407" s="72" t="str">
        <f>IFERROR(IF(J1406&lt;=0,"",IF(C1407="Yes","",B1407-COUNTIF($C$22:C1407,"Yes"))),"")</f>
        <v/>
      </c>
      <c r="E1407" s="73" t="str">
        <f t="shared" si="295"/>
        <v/>
      </c>
      <c r="F1407" s="76" t="str">
        <f t="shared" si="303"/>
        <v/>
      </c>
      <c r="G1407" s="76" t="str">
        <f t="shared" si="296"/>
        <v/>
      </c>
      <c r="H1407" s="76" t="str">
        <f t="shared" si="304"/>
        <v/>
      </c>
      <c r="I1407" s="76" t="str">
        <f t="shared" si="297"/>
        <v/>
      </c>
      <c r="J1407" s="76" t="str">
        <f t="shared" si="305"/>
        <v/>
      </c>
      <c r="AG1407" s="111" t="str">
        <f t="shared" si="306"/>
        <v/>
      </c>
      <c r="AH1407" s="112" t="str">
        <f t="shared" si="298"/>
        <v/>
      </c>
      <c r="AI1407" s="113" t="str">
        <f t="shared" si="299"/>
        <v/>
      </c>
      <c r="AJ1407" s="113" t="str">
        <f t="shared" si="300"/>
        <v/>
      </c>
      <c r="AK1407" s="113" t="str">
        <f t="shared" si="307"/>
        <v/>
      </c>
      <c r="AL1407" s="113" t="str">
        <f t="shared" si="308"/>
        <v/>
      </c>
    </row>
    <row r="1408" spans="2:38" ht="15.75" thickBot="1" x14ac:dyDescent="0.3">
      <c r="B1408" s="72" t="str">
        <f t="shared" si="301"/>
        <v/>
      </c>
      <c r="C1408" s="72" t="str">
        <f t="shared" si="302"/>
        <v/>
      </c>
      <c r="D1408" s="72" t="str">
        <f>IFERROR(IF(J1407&lt;=0,"",IF(C1408="Yes","",B1408-COUNTIF($C$22:C1408,"Yes"))),"")</f>
        <v/>
      </c>
      <c r="E1408" s="73" t="str">
        <f t="shared" si="295"/>
        <v/>
      </c>
      <c r="F1408" s="76" t="str">
        <f t="shared" si="303"/>
        <v/>
      </c>
      <c r="G1408" s="76" t="str">
        <f t="shared" si="296"/>
        <v/>
      </c>
      <c r="H1408" s="76" t="str">
        <f t="shared" si="304"/>
        <v/>
      </c>
      <c r="I1408" s="76" t="str">
        <f t="shared" si="297"/>
        <v/>
      </c>
      <c r="J1408" s="76" t="str">
        <f t="shared" si="305"/>
        <v/>
      </c>
      <c r="AG1408" s="111" t="str">
        <f t="shared" si="306"/>
        <v/>
      </c>
      <c r="AH1408" s="112" t="str">
        <f t="shared" si="298"/>
        <v/>
      </c>
      <c r="AI1408" s="113" t="str">
        <f t="shared" si="299"/>
        <v/>
      </c>
      <c r="AJ1408" s="113" t="str">
        <f t="shared" si="300"/>
        <v/>
      </c>
      <c r="AK1408" s="113" t="str">
        <f t="shared" si="307"/>
        <v/>
      </c>
      <c r="AL1408" s="113" t="str">
        <f t="shared" si="308"/>
        <v/>
      </c>
    </row>
    <row r="1409" spans="2:38" ht="15.75" thickBot="1" x14ac:dyDescent="0.3">
      <c r="B1409" s="72" t="str">
        <f t="shared" si="301"/>
        <v/>
      </c>
      <c r="C1409" s="72" t="str">
        <f t="shared" si="302"/>
        <v/>
      </c>
      <c r="D1409" s="72" t="str">
        <f>IFERROR(IF(J1408&lt;=0,"",IF(C1409="Yes","",B1409-COUNTIF($C$22:C1409,"Yes"))),"")</f>
        <v/>
      </c>
      <c r="E1409" s="73" t="str">
        <f t="shared" si="295"/>
        <v/>
      </c>
      <c r="F1409" s="76" t="str">
        <f t="shared" si="303"/>
        <v/>
      </c>
      <c r="G1409" s="76" t="str">
        <f t="shared" si="296"/>
        <v/>
      </c>
      <c r="H1409" s="76" t="str">
        <f t="shared" si="304"/>
        <v/>
      </c>
      <c r="I1409" s="76" t="str">
        <f t="shared" si="297"/>
        <v/>
      </c>
      <c r="J1409" s="76" t="str">
        <f t="shared" si="305"/>
        <v/>
      </c>
      <c r="AG1409" s="111" t="str">
        <f t="shared" si="306"/>
        <v/>
      </c>
      <c r="AH1409" s="112" t="str">
        <f t="shared" si="298"/>
        <v/>
      </c>
      <c r="AI1409" s="113" t="str">
        <f t="shared" si="299"/>
        <v/>
      </c>
      <c r="AJ1409" s="113" t="str">
        <f t="shared" si="300"/>
        <v/>
      </c>
      <c r="AK1409" s="113" t="str">
        <f t="shared" si="307"/>
        <v/>
      </c>
      <c r="AL1409" s="113" t="str">
        <f t="shared" si="308"/>
        <v/>
      </c>
    </row>
    <row r="1410" spans="2:38" ht="15.75" thickBot="1" x14ac:dyDescent="0.3">
      <c r="B1410" s="72" t="str">
        <f t="shared" si="301"/>
        <v/>
      </c>
      <c r="C1410" s="72" t="str">
        <f t="shared" si="302"/>
        <v/>
      </c>
      <c r="D1410" s="72" t="str">
        <f>IFERROR(IF(J1409&lt;=0,"",IF(C1410="Yes","",B1410-COUNTIF($C$22:C1410,"Yes"))),"")</f>
        <v/>
      </c>
      <c r="E1410" s="73" t="str">
        <f t="shared" si="295"/>
        <v/>
      </c>
      <c r="F1410" s="76" t="str">
        <f t="shared" si="303"/>
        <v/>
      </c>
      <c r="G1410" s="76" t="str">
        <f t="shared" si="296"/>
        <v/>
      </c>
      <c r="H1410" s="76" t="str">
        <f t="shared" si="304"/>
        <v/>
      </c>
      <c r="I1410" s="76" t="str">
        <f t="shared" si="297"/>
        <v/>
      </c>
      <c r="J1410" s="76" t="str">
        <f t="shared" si="305"/>
        <v/>
      </c>
      <c r="AG1410" s="111" t="str">
        <f t="shared" si="306"/>
        <v/>
      </c>
      <c r="AH1410" s="112" t="str">
        <f t="shared" si="298"/>
        <v/>
      </c>
      <c r="AI1410" s="113" t="str">
        <f t="shared" si="299"/>
        <v/>
      </c>
      <c r="AJ1410" s="113" t="str">
        <f t="shared" si="300"/>
        <v/>
      </c>
      <c r="AK1410" s="113" t="str">
        <f t="shared" si="307"/>
        <v/>
      </c>
      <c r="AL1410" s="113" t="str">
        <f t="shared" si="308"/>
        <v/>
      </c>
    </row>
    <row r="1411" spans="2:38" ht="15.75" thickBot="1" x14ac:dyDescent="0.3">
      <c r="B1411" s="72" t="str">
        <f t="shared" si="301"/>
        <v/>
      </c>
      <c r="C1411" s="72" t="str">
        <f t="shared" si="302"/>
        <v/>
      </c>
      <c r="D1411" s="72" t="str">
        <f>IFERROR(IF(J1410&lt;=0,"",IF(C1411="Yes","",B1411-COUNTIF($C$22:C1411,"Yes"))),"")</f>
        <v/>
      </c>
      <c r="E1411" s="73" t="str">
        <f t="shared" si="295"/>
        <v/>
      </c>
      <c r="F1411" s="76" t="str">
        <f t="shared" si="303"/>
        <v/>
      </c>
      <c r="G1411" s="76" t="str">
        <f t="shared" si="296"/>
        <v/>
      </c>
      <c r="H1411" s="76" t="str">
        <f t="shared" si="304"/>
        <v/>
      </c>
      <c r="I1411" s="76" t="str">
        <f t="shared" si="297"/>
        <v/>
      </c>
      <c r="J1411" s="76" t="str">
        <f t="shared" si="305"/>
        <v/>
      </c>
      <c r="AG1411" s="111" t="str">
        <f t="shared" si="306"/>
        <v/>
      </c>
      <c r="AH1411" s="112" t="str">
        <f t="shared" si="298"/>
        <v/>
      </c>
      <c r="AI1411" s="113" t="str">
        <f t="shared" si="299"/>
        <v/>
      </c>
      <c r="AJ1411" s="113" t="str">
        <f t="shared" si="300"/>
        <v/>
      </c>
      <c r="AK1411" s="113" t="str">
        <f t="shared" si="307"/>
        <v/>
      </c>
      <c r="AL1411" s="113" t="str">
        <f t="shared" si="308"/>
        <v/>
      </c>
    </row>
    <row r="1412" spans="2:38" ht="15.75" thickBot="1" x14ac:dyDescent="0.3">
      <c r="B1412" s="72" t="str">
        <f t="shared" si="301"/>
        <v/>
      </c>
      <c r="C1412" s="72" t="str">
        <f t="shared" si="302"/>
        <v/>
      </c>
      <c r="D1412" s="72" t="str">
        <f>IFERROR(IF(J1411&lt;=0,"",IF(C1412="Yes","",B1412-COUNTIF($C$22:C1412,"Yes"))),"")</f>
        <v/>
      </c>
      <c r="E1412" s="73" t="str">
        <f t="shared" si="295"/>
        <v/>
      </c>
      <c r="F1412" s="76" t="str">
        <f t="shared" si="303"/>
        <v/>
      </c>
      <c r="G1412" s="76" t="str">
        <f t="shared" si="296"/>
        <v/>
      </c>
      <c r="H1412" s="76" t="str">
        <f t="shared" si="304"/>
        <v/>
      </c>
      <c r="I1412" s="76" t="str">
        <f t="shared" si="297"/>
        <v/>
      </c>
      <c r="J1412" s="76" t="str">
        <f t="shared" si="305"/>
        <v/>
      </c>
      <c r="AG1412" s="111" t="str">
        <f t="shared" si="306"/>
        <v/>
      </c>
      <c r="AH1412" s="112" t="str">
        <f t="shared" si="298"/>
        <v/>
      </c>
      <c r="AI1412" s="113" t="str">
        <f t="shared" si="299"/>
        <v/>
      </c>
      <c r="AJ1412" s="113" t="str">
        <f t="shared" si="300"/>
        <v/>
      </c>
      <c r="AK1412" s="113" t="str">
        <f t="shared" si="307"/>
        <v/>
      </c>
      <c r="AL1412" s="113" t="str">
        <f t="shared" si="308"/>
        <v/>
      </c>
    </row>
    <row r="1413" spans="2:38" ht="15.75" thickBot="1" x14ac:dyDescent="0.3">
      <c r="B1413" s="72" t="str">
        <f t="shared" si="301"/>
        <v/>
      </c>
      <c r="C1413" s="72" t="str">
        <f t="shared" si="302"/>
        <v/>
      </c>
      <c r="D1413" s="72" t="str">
        <f>IFERROR(IF(J1412&lt;=0,"",IF(C1413="Yes","",B1413-COUNTIF($C$22:C1413,"Yes"))),"")</f>
        <v/>
      </c>
      <c r="E1413" s="73" t="str">
        <f t="shared" si="295"/>
        <v/>
      </c>
      <c r="F1413" s="76" t="str">
        <f t="shared" si="303"/>
        <v/>
      </c>
      <c r="G1413" s="76" t="str">
        <f t="shared" si="296"/>
        <v/>
      </c>
      <c r="H1413" s="76" t="str">
        <f t="shared" si="304"/>
        <v/>
      </c>
      <c r="I1413" s="76" t="str">
        <f t="shared" si="297"/>
        <v/>
      </c>
      <c r="J1413" s="76" t="str">
        <f t="shared" si="305"/>
        <v/>
      </c>
      <c r="AG1413" s="111" t="str">
        <f t="shared" si="306"/>
        <v/>
      </c>
      <c r="AH1413" s="112" t="str">
        <f t="shared" si="298"/>
        <v/>
      </c>
      <c r="AI1413" s="113" t="str">
        <f t="shared" si="299"/>
        <v/>
      </c>
      <c r="AJ1413" s="113" t="str">
        <f t="shared" si="300"/>
        <v/>
      </c>
      <c r="AK1413" s="113" t="str">
        <f t="shared" si="307"/>
        <v/>
      </c>
      <c r="AL1413" s="113" t="str">
        <f t="shared" si="308"/>
        <v/>
      </c>
    </row>
    <row r="1414" spans="2:38" ht="15.75" thickBot="1" x14ac:dyDescent="0.3">
      <c r="B1414" s="72" t="str">
        <f t="shared" si="301"/>
        <v/>
      </c>
      <c r="C1414" s="72" t="str">
        <f t="shared" si="302"/>
        <v/>
      </c>
      <c r="D1414" s="72" t="str">
        <f>IFERROR(IF(J1413&lt;=0,"",IF(C1414="Yes","",B1414-COUNTIF($C$22:C1414,"Yes"))),"")</f>
        <v/>
      </c>
      <c r="E1414" s="73" t="str">
        <f t="shared" si="295"/>
        <v/>
      </c>
      <c r="F1414" s="76" t="str">
        <f t="shared" si="303"/>
        <v/>
      </c>
      <c r="G1414" s="76" t="str">
        <f t="shared" si="296"/>
        <v/>
      </c>
      <c r="H1414" s="76" t="str">
        <f t="shared" si="304"/>
        <v/>
      </c>
      <c r="I1414" s="76" t="str">
        <f t="shared" si="297"/>
        <v/>
      </c>
      <c r="J1414" s="76" t="str">
        <f t="shared" si="305"/>
        <v/>
      </c>
      <c r="AG1414" s="111" t="str">
        <f t="shared" si="306"/>
        <v/>
      </c>
      <c r="AH1414" s="112" t="str">
        <f t="shared" si="298"/>
        <v/>
      </c>
      <c r="AI1414" s="113" t="str">
        <f t="shared" si="299"/>
        <v/>
      </c>
      <c r="AJ1414" s="113" t="str">
        <f t="shared" si="300"/>
        <v/>
      </c>
      <c r="AK1414" s="113" t="str">
        <f t="shared" si="307"/>
        <v/>
      </c>
      <c r="AL1414" s="113" t="str">
        <f t="shared" si="308"/>
        <v/>
      </c>
    </row>
    <row r="1415" spans="2:38" ht="15.75" thickBot="1" x14ac:dyDescent="0.3">
      <c r="B1415" s="72" t="str">
        <f t="shared" si="301"/>
        <v/>
      </c>
      <c r="C1415" s="72" t="str">
        <f t="shared" si="302"/>
        <v/>
      </c>
      <c r="D1415" s="72" t="str">
        <f>IFERROR(IF(J1414&lt;=0,"",IF(C1415="Yes","",B1415-COUNTIF($C$22:C1415,"Yes"))),"")</f>
        <v/>
      </c>
      <c r="E1415" s="73" t="str">
        <f t="shared" si="295"/>
        <v/>
      </c>
      <c r="F1415" s="76" t="str">
        <f t="shared" si="303"/>
        <v/>
      </c>
      <c r="G1415" s="76" t="str">
        <f t="shared" si="296"/>
        <v/>
      </c>
      <c r="H1415" s="76" t="str">
        <f t="shared" si="304"/>
        <v/>
      </c>
      <c r="I1415" s="76" t="str">
        <f t="shared" si="297"/>
        <v/>
      </c>
      <c r="J1415" s="76" t="str">
        <f t="shared" si="305"/>
        <v/>
      </c>
      <c r="AG1415" s="111" t="str">
        <f t="shared" si="306"/>
        <v/>
      </c>
      <c r="AH1415" s="112" t="str">
        <f t="shared" si="298"/>
        <v/>
      </c>
      <c r="AI1415" s="113" t="str">
        <f t="shared" si="299"/>
        <v/>
      </c>
      <c r="AJ1415" s="113" t="str">
        <f t="shared" si="300"/>
        <v/>
      </c>
      <c r="AK1415" s="113" t="str">
        <f t="shared" si="307"/>
        <v/>
      </c>
      <c r="AL1415" s="113" t="str">
        <f t="shared" si="308"/>
        <v/>
      </c>
    </row>
    <row r="1416" spans="2:38" ht="15.75" thickBot="1" x14ac:dyDescent="0.3">
      <c r="B1416" s="72" t="str">
        <f t="shared" si="301"/>
        <v/>
      </c>
      <c r="C1416" s="72" t="str">
        <f t="shared" si="302"/>
        <v/>
      </c>
      <c r="D1416" s="72" t="str">
        <f>IFERROR(IF(J1415&lt;=0,"",IF(C1416="Yes","",B1416-COUNTIF($C$22:C1416,"Yes"))),"")</f>
        <v/>
      </c>
      <c r="E1416" s="73" t="str">
        <f t="shared" si="295"/>
        <v/>
      </c>
      <c r="F1416" s="76" t="str">
        <f t="shared" si="303"/>
        <v/>
      </c>
      <c r="G1416" s="76" t="str">
        <f t="shared" si="296"/>
        <v/>
      </c>
      <c r="H1416" s="76" t="str">
        <f t="shared" si="304"/>
        <v/>
      </c>
      <c r="I1416" s="76" t="str">
        <f t="shared" si="297"/>
        <v/>
      </c>
      <c r="J1416" s="76" t="str">
        <f t="shared" si="305"/>
        <v/>
      </c>
      <c r="AG1416" s="111" t="str">
        <f t="shared" si="306"/>
        <v/>
      </c>
      <c r="AH1416" s="112" t="str">
        <f t="shared" si="298"/>
        <v/>
      </c>
      <c r="AI1416" s="113" t="str">
        <f t="shared" si="299"/>
        <v/>
      </c>
      <c r="AJ1416" s="113" t="str">
        <f t="shared" si="300"/>
        <v/>
      </c>
      <c r="AK1416" s="113" t="str">
        <f t="shared" si="307"/>
        <v/>
      </c>
      <c r="AL1416" s="113" t="str">
        <f t="shared" si="308"/>
        <v/>
      </c>
    </row>
    <row r="1417" spans="2:38" ht="15.75" thickBot="1" x14ac:dyDescent="0.3">
      <c r="B1417" s="72" t="str">
        <f t="shared" si="301"/>
        <v/>
      </c>
      <c r="C1417" s="72" t="str">
        <f t="shared" si="302"/>
        <v/>
      </c>
      <c r="D1417" s="72" t="str">
        <f>IFERROR(IF(J1416&lt;=0,"",IF(C1417="Yes","",B1417-COUNTIF($C$22:C1417,"Yes"))),"")</f>
        <v/>
      </c>
      <c r="E1417" s="73" t="str">
        <f t="shared" si="295"/>
        <v/>
      </c>
      <c r="F1417" s="76" t="str">
        <f t="shared" si="303"/>
        <v/>
      </c>
      <c r="G1417" s="76" t="str">
        <f t="shared" si="296"/>
        <v/>
      </c>
      <c r="H1417" s="76" t="str">
        <f t="shared" si="304"/>
        <v/>
      </c>
      <c r="I1417" s="76" t="str">
        <f t="shared" si="297"/>
        <v/>
      </c>
      <c r="J1417" s="76" t="str">
        <f t="shared" si="305"/>
        <v/>
      </c>
      <c r="AG1417" s="111" t="str">
        <f t="shared" si="306"/>
        <v/>
      </c>
      <c r="AH1417" s="112" t="str">
        <f t="shared" si="298"/>
        <v/>
      </c>
      <c r="AI1417" s="113" t="str">
        <f t="shared" si="299"/>
        <v/>
      </c>
      <c r="AJ1417" s="113" t="str">
        <f t="shared" si="300"/>
        <v/>
      </c>
      <c r="AK1417" s="113" t="str">
        <f t="shared" si="307"/>
        <v/>
      </c>
      <c r="AL1417" s="113" t="str">
        <f t="shared" si="308"/>
        <v/>
      </c>
    </row>
    <row r="1418" spans="2:38" ht="15.75" thickBot="1" x14ac:dyDescent="0.3">
      <c r="B1418" s="72" t="str">
        <f t="shared" si="301"/>
        <v/>
      </c>
      <c r="C1418" s="72" t="str">
        <f t="shared" si="302"/>
        <v/>
      </c>
      <c r="D1418" s="72" t="str">
        <f>IFERROR(IF(J1417&lt;=0,"",IF(C1418="Yes","",B1418-COUNTIF($C$22:C1418,"Yes"))),"")</f>
        <v/>
      </c>
      <c r="E1418" s="73" t="str">
        <f t="shared" si="295"/>
        <v/>
      </c>
      <c r="F1418" s="76" t="str">
        <f t="shared" si="303"/>
        <v/>
      </c>
      <c r="G1418" s="76" t="str">
        <f t="shared" si="296"/>
        <v/>
      </c>
      <c r="H1418" s="76" t="str">
        <f t="shared" si="304"/>
        <v/>
      </c>
      <c r="I1418" s="76" t="str">
        <f t="shared" si="297"/>
        <v/>
      </c>
      <c r="J1418" s="76" t="str">
        <f t="shared" si="305"/>
        <v/>
      </c>
      <c r="AG1418" s="111" t="str">
        <f t="shared" si="306"/>
        <v/>
      </c>
      <c r="AH1418" s="112" t="str">
        <f t="shared" si="298"/>
        <v/>
      </c>
      <c r="AI1418" s="113" t="str">
        <f t="shared" si="299"/>
        <v/>
      </c>
      <c r="AJ1418" s="113" t="str">
        <f t="shared" si="300"/>
        <v/>
      </c>
      <c r="AK1418" s="113" t="str">
        <f t="shared" si="307"/>
        <v/>
      </c>
      <c r="AL1418" s="113" t="str">
        <f t="shared" si="308"/>
        <v/>
      </c>
    </row>
    <row r="1419" spans="2:38" ht="15.75" thickBot="1" x14ac:dyDescent="0.3">
      <c r="B1419" s="72" t="str">
        <f t="shared" si="301"/>
        <v/>
      </c>
      <c r="C1419" s="72" t="str">
        <f t="shared" si="302"/>
        <v/>
      </c>
      <c r="D1419" s="72" t="str">
        <f>IFERROR(IF(J1418&lt;=0,"",IF(C1419="Yes","",B1419-COUNTIF($C$22:C1419,"Yes"))),"")</f>
        <v/>
      </c>
      <c r="E1419" s="73" t="str">
        <f t="shared" si="295"/>
        <v/>
      </c>
      <c r="F1419" s="76" t="str">
        <f t="shared" si="303"/>
        <v/>
      </c>
      <c r="G1419" s="76" t="str">
        <f t="shared" si="296"/>
        <v/>
      </c>
      <c r="H1419" s="76" t="str">
        <f t="shared" si="304"/>
        <v/>
      </c>
      <c r="I1419" s="76" t="str">
        <f t="shared" si="297"/>
        <v/>
      </c>
      <c r="J1419" s="76" t="str">
        <f t="shared" si="305"/>
        <v/>
      </c>
      <c r="AG1419" s="111" t="str">
        <f t="shared" si="306"/>
        <v/>
      </c>
      <c r="AH1419" s="112" t="str">
        <f t="shared" si="298"/>
        <v/>
      </c>
      <c r="AI1419" s="113" t="str">
        <f t="shared" si="299"/>
        <v/>
      </c>
      <c r="AJ1419" s="113" t="str">
        <f t="shared" si="300"/>
        <v/>
      </c>
      <c r="AK1419" s="113" t="str">
        <f t="shared" si="307"/>
        <v/>
      </c>
      <c r="AL1419" s="113" t="str">
        <f t="shared" si="308"/>
        <v/>
      </c>
    </row>
    <row r="1420" spans="2:38" ht="15.75" thickBot="1" x14ac:dyDescent="0.3">
      <c r="B1420" s="72" t="str">
        <f t="shared" si="301"/>
        <v/>
      </c>
      <c r="C1420" s="72" t="str">
        <f t="shared" si="302"/>
        <v/>
      </c>
      <c r="D1420" s="72" t="str">
        <f>IFERROR(IF(J1419&lt;=0,"",IF(C1420="Yes","",B1420-COUNTIF($C$22:C1420,"Yes"))),"")</f>
        <v/>
      </c>
      <c r="E1420" s="73" t="str">
        <f t="shared" si="295"/>
        <v/>
      </c>
      <c r="F1420" s="76" t="str">
        <f t="shared" si="303"/>
        <v/>
      </c>
      <c r="G1420" s="76" t="str">
        <f t="shared" si="296"/>
        <v/>
      </c>
      <c r="H1420" s="76" t="str">
        <f t="shared" si="304"/>
        <v/>
      </c>
      <c r="I1420" s="76" t="str">
        <f t="shared" si="297"/>
        <v/>
      </c>
      <c r="J1420" s="76" t="str">
        <f t="shared" si="305"/>
        <v/>
      </c>
      <c r="AG1420" s="111" t="str">
        <f t="shared" si="306"/>
        <v/>
      </c>
      <c r="AH1420" s="112" t="str">
        <f t="shared" si="298"/>
        <v/>
      </c>
      <c r="AI1420" s="113" t="str">
        <f t="shared" si="299"/>
        <v/>
      </c>
      <c r="AJ1420" s="113" t="str">
        <f t="shared" si="300"/>
        <v/>
      </c>
      <c r="AK1420" s="113" t="str">
        <f t="shared" si="307"/>
        <v/>
      </c>
      <c r="AL1420" s="113" t="str">
        <f t="shared" si="308"/>
        <v/>
      </c>
    </row>
    <row r="1421" spans="2:38" ht="15.75" thickBot="1" x14ac:dyDescent="0.3">
      <c r="B1421" s="72" t="str">
        <f t="shared" si="301"/>
        <v/>
      </c>
      <c r="C1421" s="72" t="str">
        <f t="shared" si="302"/>
        <v/>
      </c>
      <c r="D1421" s="72" t="str">
        <f>IFERROR(IF(J1420&lt;=0,"",IF(C1421="Yes","",B1421-COUNTIF($C$22:C1421,"Yes"))),"")</f>
        <v/>
      </c>
      <c r="E1421" s="73" t="str">
        <f t="shared" si="295"/>
        <v/>
      </c>
      <c r="F1421" s="76" t="str">
        <f t="shared" si="303"/>
        <v/>
      </c>
      <c r="G1421" s="76" t="str">
        <f t="shared" si="296"/>
        <v/>
      </c>
      <c r="H1421" s="76" t="str">
        <f t="shared" si="304"/>
        <v/>
      </c>
      <c r="I1421" s="76" t="str">
        <f t="shared" si="297"/>
        <v/>
      </c>
      <c r="J1421" s="76" t="str">
        <f t="shared" si="305"/>
        <v/>
      </c>
      <c r="AG1421" s="111" t="str">
        <f t="shared" si="306"/>
        <v/>
      </c>
      <c r="AH1421" s="112" t="str">
        <f t="shared" si="298"/>
        <v/>
      </c>
      <c r="AI1421" s="113" t="str">
        <f t="shared" si="299"/>
        <v/>
      </c>
      <c r="AJ1421" s="113" t="str">
        <f t="shared" si="300"/>
        <v/>
      </c>
      <c r="AK1421" s="113" t="str">
        <f t="shared" si="307"/>
        <v/>
      </c>
      <c r="AL1421" s="113" t="str">
        <f t="shared" si="308"/>
        <v/>
      </c>
    </row>
    <row r="1422" spans="2:38" ht="15.75" thickBot="1" x14ac:dyDescent="0.3">
      <c r="B1422" s="72" t="str">
        <f t="shared" si="301"/>
        <v/>
      </c>
      <c r="C1422" s="72" t="str">
        <f t="shared" si="302"/>
        <v/>
      </c>
      <c r="D1422" s="72" t="str">
        <f>IFERROR(IF(J1421&lt;=0,"",IF(C1422="Yes","",B1422-COUNTIF($C$22:C1422,"Yes"))),"")</f>
        <v/>
      </c>
      <c r="E1422" s="73" t="str">
        <f t="shared" si="295"/>
        <v/>
      </c>
      <c r="F1422" s="76" t="str">
        <f t="shared" si="303"/>
        <v/>
      </c>
      <c r="G1422" s="76" t="str">
        <f t="shared" si="296"/>
        <v/>
      </c>
      <c r="H1422" s="76" t="str">
        <f t="shared" si="304"/>
        <v/>
      </c>
      <c r="I1422" s="76" t="str">
        <f t="shared" si="297"/>
        <v/>
      </c>
      <c r="J1422" s="76" t="str">
        <f t="shared" si="305"/>
        <v/>
      </c>
      <c r="AG1422" s="111" t="str">
        <f t="shared" si="306"/>
        <v/>
      </c>
      <c r="AH1422" s="112" t="str">
        <f t="shared" si="298"/>
        <v/>
      </c>
      <c r="AI1422" s="113" t="str">
        <f t="shared" si="299"/>
        <v/>
      </c>
      <c r="AJ1422" s="113" t="str">
        <f t="shared" si="300"/>
        <v/>
      </c>
      <c r="AK1422" s="113" t="str">
        <f t="shared" si="307"/>
        <v/>
      </c>
      <c r="AL1422" s="113" t="str">
        <f t="shared" si="308"/>
        <v/>
      </c>
    </row>
    <row r="1423" spans="2:38" ht="15.75" thickBot="1" x14ac:dyDescent="0.3">
      <c r="B1423" s="72" t="str">
        <f t="shared" si="301"/>
        <v/>
      </c>
      <c r="C1423" s="72" t="str">
        <f t="shared" si="302"/>
        <v/>
      </c>
      <c r="D1423" s="72" t="str">
        <f>IFERROR(IF(J1422&lt;=0,"",IF(C1423="Yes","",B1423-COUNTIF($C$22:C1423,"Yes"))),"")</f>
        <v/>
      </c>
      <c r="E1423" s="73" t="str">
        <f t="shared" si="295"/>
        <v/>
      </c>
      <c r="F1423" s="76" t="str">
        <f t="shared" si="303"/>
        <v/>
      </c>
      <c r="G1423" s="76" t="str">
        <f t="shared" si="296"/>
        <v/>
      </c>
      <c r="H1423" s="76" t="str">
        <f t="shared" si="304"/>
        <v/>
      </c>
      <c r="I1423" s="76" t="str">
        <f t="shared" si="297"/>
        <v/>
      </c>
      <c r="J1423" s="76" t="str">
        <f t="shared" si="305"/>
        <v/>
      </c>
      <c r="AG1423" s="111" t="str">
        <f t="shared" si="306"/>
        <v/>
      </c>
      <c r="AH1423" s="112" t="str">
        <f t="shared" si="298"/>
        <v/>
      </c>
      <c r="AI1423" s="113" t="str">
        <f t="shared" si="299"/>
        <v/>
      </c>
      <c r="AJ1423" s="113" t="str">
        <f t="shared" si="300"/>
        <v/>
      </c>
      <c r="AK1423" s="113" t="str">
        <f t="shared" si="307"/>
        <v/>
      </c>
      <c r="AL1423" s="113" t="str">
        <f t="shared" si="308"/>
        <v/>
      </c>
    </row>
    <row r="1424" spans="2:38" ht="15.75" thickBot="1" x14ac:dyDescent="0.3">
      <c r="B1424" s="72" t="str">
        <f t="shared" si="301"/>
        <v/>
      </c>
      <c r="C1424" s="72" t="str">
        <f t="shared" si="302"/>
        <v/>
      </c>
      <c r="D1424" s="72" t="str">
        <f>IFERROR(IF(J1423&lt;=0,"",IF(C1424="Yes","",B1424-COUNTIF($C$22:C1424,"Yes"))),"")</f>
        <v/>
      </c>
      <c r="E1424" s="73" t="str">
        <f t="shared" si="295"/>
        <v/>
      </c>
      <c r="F1424" s="76" t="str">
        <f t="shared" si="303"/>
        <v/>
      </c>
      <c r="G1424" s="76" t="str">
        <f t="shared" si="296"/>
        <v/>
      </c>
      <c r="H1424" s="76" t="str">
        <f t="shared" si="304"/>
        <v/>
      </c>
      <c r="I1424" s="76" t="str">
        <f t="shared" si="297"/>
        <v/>
      </c>
      <c r="J1424" s="76" t="str">
        <f t="shared" si="305"/>
        <v/>
      </c>
      <c r="AG1424" s="111" t="str">
        <f t="shared" si="306"/>
        <v/>
      </c>
      <c r="AH1424" s="112" t="str">
        <f t="shared" si="298"/>
        <v/>
      </c>
      <c r="AI1424" s="113" t="str">
        <f t="shared" si="299"/>
        <v/>
      </c>
      <c r="AJ1424" s="113" t="str">
        <f t="shared" si="300"/>
        <v/>
      </c>
      <c r="AK1424" s="113" t="str">
        <f t="shared" si="307"/>
        <v/>
      </c>
      <c r="AL1424" s="113" t="str">
        <f t="shared" si="308"/>
        <v/>
      </c>
    </row>
    <row r="1425" spans="2:38" ht="15.75" thickBot="1" x14ac:dyDescent="0.3">
      <c r="B1425" s="72" t="str">
        <f t="shared" si="301"/>
        <v/>
      </c>
      <c r="C1425" s="72" t="str">
        <f t="shared" si="302"/>
        <v/>
      </c>
      <c r="D1425" s="72" t="str">
        <f>IFERROR(IF(J1424&lt;=0,"",IF(C1425="Yes","",B1425-COUNTIF($C$22:C1425,"Yes"))),"")</f>
        <v/>
      </c>
      <c r="E1425" s="73" t="str">
        <f t="shared" si="295"/>
        <v/>
      </c>
      <c r="F1425" s="76" t="str">
        <f t="shared" si="303"/>
        <v/>
      </c>
      <c r="G1425" s="76" t="str">
        <f t="shared" si="296"/>
        <v/>
      </c>
      <c r="H1425" s="76" t="str">
        <f t="shared" si="304"/>
        <v/>
      </c>
      <c r="I1425" s="76" t="str">
        <f t="shared" si="297"/>
        <v/>
      </c>
      <c r="J1425" s="76" t="str">
        <f t="shared" si="305"/>
        <v/>
      </c>
      <c r="AG1425" s="111" t="str">
        <f t="shared" si="306"/>
        <v/>
      </c>
      <c r="AH1425" s="112" t="str">
        <f t="shared" si="298"/>
        <v/>
      </c>
      <c r="AI1425" s="113" t="str">
        <f t="shared" si="299"/>
        <v/>
      </c>
      <c r="AJ1425" s="113" t="str">
        <f t="shared" si="300"/>
        <v/>
      </c>
      <c r="AK1425" s="113" t="str">
        <f t="shared" si="307"/>
        <v/>
      </c>
      <c r="AL1425" s="113" t="str">
        <f t="shared" si="308"/>
        <v/>
      </c>
    </row>
    <row r="1426" spans="2:38" ht="15.75" thickBot="1" x14ac:dyDescent="0.3">
      <c r="B1426" s="72" t="str">
        <f t="shared" si="301"/>
        <v/>
      </c>
      <c r="C1426" s="72" t="str">
        <f t="shared" si="302"/>
        <v/>
      </c>
      <c r="D1426" s="72" t="str">
        <f>IFERROR(IF(J1425&lt;=0,"",IF(C1426="Yes","",B1426-COUNTIF($C$22:C1426,"Yes"))),"")</f>
        <v/>
      </c>
      <c r="E1426" s="73" t="str">
        <f t="shared" si="295"/>
        <v/>
      </c>
      <c r="F1426" s="76" t="str">
        <f t="shared" si="303"/>
        <v/>
      </c>
      <c r="G1426" s="76" t="str">
        <f t="shared" si="296"/>
        <v/>
      </c>
      <c r="H1426" s="76" t="str">
        <f t="shared" si="304"/>
        <v/>
      </c>
      <c r="I1426" s="76" t="str">
        <f t="shared" si="297"/>
        <v/>
      </c>
      <c r="J1426" s="76" t="str">
        <f t="shared" si="305"/>
        <v/>
      </c>
      <c r="AG1426" s="111" t="str">
        <f t="shared" si="306"/>
        <v/>
      </c>
      <c r="AH1426" s="112" t="str">
        <f t="shared" si="298"/>
        <v/>
      </c>
      <c r="AI1426" s="113" t="str">
        <f t="shared" si="299"/>
        <v/>
      </c>
      <c r="AJ1426" s="113" t="str">
        <f t="shared" si="300"/>
        <v/>
      </c>
      <c r="AK1426" s="113" t="str">
        <f t="shared" si="307"/>
        <v/>
      </c>
      <c r="AL1426" s="113" t="str">
        <f t="shared" si="308"/>
        <v/>
      </c>
    </row>
    <row r="1427" spans="2:38" ht="15.75" thickBot="1" x14ac:dyDescent="0.3">
      <c r="B1427" s="72" t="str">
        <f t="shared" si="301"/>
        <v/>
      </c>
      <c r="C1427" s="72" t="str">
        <f t="shared" si="302"/>
        <v/>
      </c>
      <c r="D1427" s="72" t="str">
        <f>IFERROR(IF(J1426&lt;=0,"",IF(C1427="Yes","",B1427-COUNTIF($C$22:C1427,"Yes"))),"")</f>
        <v/>
      </c>
      <c r="E1427" s="73" t="str">
        <f t="shared" si="295"/>
        <v/>
      </c>
      <c r="F1427" s="76" t="str">
        <f t="shared" si="303"/>
        <v/>
      </c>
      <c r="G1427" s="76" t="str">
        <f t="shared" si="296"/>
        <v/>
      </c>
      <c r="H1427" s="76" t="str">
        <f t="shared" si="304"/>
        <v/>
      </c>
      <c r="I1427" s="76" t="str">
        <f t="shared" si="297"/>
        <v/>
      </c>
      <c r="J1427" s="76" t="str">
        <f t="shared" si="305"/>
        <v/>
      </c>
      <c r="AG1427" s="111" t="str">
        <f t="shared" si="306"/>
        <v/>
      </c>
      <c r="AH1427" s="112" t="str">
        <f t="shared" si="298"/>
        <v/>
      </c>
      <c r="AI1427" s="113" t="str">
        <f t="shared" si="299"/>
        <v/>
      </c>
      <c r="AJ1427" s="113" t="str">
        <f t="shared" si="300"/>
        <v/>
      </c>
      <c r="AK1427" s="113" t="str">
        <f t="shared" si="307"/>
        <v/>
      </c>
      <c r="AL1427" s="113" t="str">
        <f t="shared" si="308"/>
        <v/>
      </c>
    </row>
    <row r="1428" spans="2:38" ht="15.75" thickBot="1" x14ac:dyDescent="0.3">
      <c r="B1428" s="72" t="str">
        <f t="shared" si="301"/>
        <v/>
      </c>
      <c r="C1428" s="72" t="str">
        <f t="shared" si="302"/>
        <v/>
      </c>
      <c r="D1428" s="72" t="str">
        <f>IFERROR(IF(J1427&lt;=0,"",IF(C1428="Yes","",B1428-COUNTIF($C$22:C1428,"Yes"))),"")</f>
        <v/>
      </c>
      <c r="E1428" s="73" t="str">
        <f t="shared" si="295"/>
        <v/>
      </c>
      <c r="F1428" s="76" t="str">
        <f t="shared" si="303"/>
        <v/>
      </c>
      <c r="G1428" s="76" t="str">
        <f t="shared" si="296"/>
        <v/>
      </c>
      <c r="H1428" s="76" t="str">
        <f t="shared" si="304"/>
        <v/>
      </c>
      <c r="I1428" s="76" t="str">
        <f t="shared" si="297"/>
        <v/>
      </c>
      <c r="J1428" s="76" t="str">
        <f t="shared" si="305"/>
        <v/>
      </c>
      <c r="AG1428" s="111" t="str">
        <f t="shared" si="306"/>
        <v/>
      </c>
      <c r="AH1428" s="112" t="str">
        <f t="shared" si="298"/>
        <v/>
      </c>
      <c r="AI1428" s="113" t="str">
        <f t="shared" si="299"/>
        <v/>
      </c>
      <c r="AJ1428" s="113" t="str">
        <f t="shared" si="300"/>
        <v/>
      </c>
      <c r="AK1428" s="113" t="str">
        <f t="shared" si="307"/>
        <v/>
      </c>
      <c r="AL1428" s="113" t="str">
        <f t="shared" si="308"/>
        <v/>
      </c>
    </row>
    <row r="1429" spans="2:38" ht="15.75" thickBot="1" x14ac:dyDescent="0.3">
      <c r="B1429" s="72" t="str">
        <f t="shared" si="301"/>
        <v/>
      </c>
      <c r="C1429" s="72" t="str">
        <f t="shared" si="302"/>
        <v/>
      </c>
      <c r="D1429" s="72" t="str">
        <f>IFERROR(IF(J1428&lt;=0,"",IF(C1429="Yes","",B1429-COUNTIF($C$22:C1429,"Yes"))),"")</f>
        <v/>
      </c>
      <c r="E1429" s="73" t="str">
        <f t="shared" si="295"/>
        <v/>
      </c>
      <c r="F1429" s="76" t="str">
        <f t="shared" si="303"/>
        <v/>
      </c>
      <c r="G1429" s="76" t="str">
        <f t="shared" si="296"/>
        <v/>
      </c>
      <c r="H1429" s="76" t="str">
        <f t="shared" si="304"/>
        <v/>
      </c>
      <c r="I1429" s="76" t="str">
        <f t="shared" si="297"/>
        <v/>
      </c>
      <c r="J1429" s="76" t="str">
        <f t="shared" si="305"/>
        <v/>
      </c>
      <c r="AG1429" s="111" t="str">
        <f t="shared" si="306"/>
        <v/>
      </c>
      <c r="AH1429" s="112" t="str">
        <f t="shared" si="298"/>
        <v/>
      </c>
      <c r="AI1429" s="113" t="str">
        <f t="shared" si="299"/>
        <v/>
      </c>
      <c r="AJ1429" s="113" t="str">
        <f t="shared" si="300"/>
        <v/>
      </c>
      <c r="AK1429" s="113" t="str">
        <f t="shared" si="307"/>
        <v/>
      </c>
      <c r="AL1429" s="113" t="str">
        <f t="shared" si="308"/>
        <v/>
      </c>
    </row>
    <row r="1430" spans="2:38" ht="15.75" thickBot="1" x14ac:dyDescent="0.3">
      <c r="B1430" s="72" t="str">
        <f t="shared" si="301"/>
        <v/>
      </c>
      <c r="C1430" s="72" t="str">
        <f t="shared" si="302"/>
        <v/>
      </c>
      <c r="D1430" s="72" t="str">
        <f>IFERROR(IF(J1429&lt;=0,"",IF(C1430="Yes","",B1430-COUNTIF($C$22:C1430,"Yes"))),"")</f>
        <v/>
      </c>
      <c r="E1430" s="73" t="str">
        <f t="shared" ref="E1430:E1493" si="309">IF($E$9="End of the Period",IF(B1430="","",IF(payment_frequency="Bi-weekly",first_payment_date+B1430*VLOOKUP(payment_frequency,periodic_table,2,0),IF(payment_frequency="Weekly",first_payment_date+B1430*VLOOKUP(payment_frequency,periodic_table,2,0),IF(payment_frequency="Semi-monthly",first_payment_date+B1430*VLOOKUP(payment_frequency,periodic_table,2,0),EDATE(first_payment_date,B1430*VLOOKUP(payment_frequency,periodic_table,2,0)))))),IF(B1430="","",IF(payment_frequency="Bi-weekly",first_payment_date+(B1430-1)*VLOOKUP(payment_frequency,periodic_table,2,0),IF(payment_frequency="Weekly",first_payment_date+(B1430-1)*VLOOKUP(payment_frequency,periodic_table,2,0),IF(payment_frequency="Semi-monthly",first_payment_date+(B1430-1)*VLOOKUP(payment_frequency,periodic_table,2,0),EDATE(first_payment_date,(B1430-1)*VLOOKUP(payment_frequency,periodic_table,2,0)))))))</f>
        <v/>
      </c>
      <c r="F1430" s="76" t="str">
        <f t="shared" si="303"/>
        <v/>
      </c>
      <c r="G1430" s="76" t="str">
        <f t="shared" ref="G1430:G1493" si="310">IF(AND(Payment_Type=1,B1430=1),0,IF(B1430="","",IF(C1430="Yes",0,J1429*Compound_Rate)))</f>
        <v/>
      </c>
      <c r="H1430" s="76" t="str">
        <f t="shared" si="304"/>
        <v/>
      </c>
      <c r="I1430" s="76" t="str">
        <f t="shared" ref="I1430:I1493" si="311">IF(B1430="","",IF(C1430="Yes",J1429*Compound_Rate,0))</f>
        <v/>
      </c>
      <c r="J1430" s="76" t="str">
        <f t="shared" si="305"/>
        <v/>
      </c>
      <c r="AG1430" s="111" t="str">
        <f t="shared" si="306"/>
        <v/>
      </c>
      <c r="AH1430" s="112" t="str">
        <f t="shared" ref="AH1430:AH1493" si="312">IF($E$9="End of the Period",IF(AG1430="","",IF(payment_frequency="Bi-weekly",first_payment_date+AG1430*VLOOKUP(payment_frequency,periodic_table,2,0),IF(payment_frequency="Weekly",first_payment_date+AG1430*VLOOKUP(payment_frequency,periodic_table,2,0),IF(payment_frequency="Semi-monthly",first_payment_date+AG1430*VLOOKUP(payment_frequency,periodic_table,2,0),EDATE(first_payment_date,AG1430*VLOOKUP(payment_frequency,periodic_table,2,0)))))),IF(AG1430="","",IF(payment_frequency="Bi-weekly",first_payment_date+(AG1430-1)*VLOOKUP(payment_frequency,periodic_table,2,0),IF(payment_frequency="Weekly",first_payment_date+(AG1430-1)*VLOOKUP(payment_frequency,periodic_table,2,0),IF(payment_frequency="Semi-monthly",first_payment_date+(AG1430-1)*VLOOKUP(payment_frequency,periodic_table,2,0),EDATE(first_payment_date,(AG1430-1)*VLOOKUP(payment_frequency,periodic_table,2,0)))))))</f>
        <v/>
      </c>
      <c r="AI1430" s="113" t="str">
        <f t="shared" ref="AI1430:AI1493" si="313">IF(AG1430="","",IF(AL1429&lt;payment,AL1429*(1+Compound_Rate),payment))</f>
        <v/>
      </c>
      <c r="AJ1430" s="113" t="str">
        <f t="shared" ref="AJ1430:AJ1493" si="314">IF(AND(Payment_Type=1,AG1430=1),0,IF(AG1430="","",AL1429*Compound_Rate))</f>
        <v/>
      </c>
      <c r="AK1430" s="113" t="str">
        <f t="shared" si="307"/>
        <v/>
      </c>
      <c r="AL1430" s="113" t="str">
        <f t="shared" si="308"/>
        <v/>
      </c>
    </row>
    <row r="1431" spans="2:38" ht="15.75" thickBot="1" x14ac:dyDescent="0.3">
      <c r="B1431" s="72" t="str">
        <f t="shared" ref="B1431:B1494" si="315">IFERROR(IF(TRUNC(J1430)&lt;=0,"",B1430+1),"")</f>
        <v/>
      </c>
      <c r="C1431" s="72" t="str">
        <f t="shared" ref="C1431:C1494" si="316">IF(B1431="","",IF(AND(B1431&lt;=$E$13,B1431&gt;=$E$12),"Yes","No"))</f>
        <v/>
      </c>
      <c r="D1431" s="72" t="str">
        <f>IFERROR(IF(J1430&lt;=0,"",IF(C1431="Yes","",B1431-COUNTIF($C$22:C1431,"Yes"))),"")</f>
        <v/>
      </c>
      <c r="E1431" s="73" t="str">
        <f t="shared" si="309"/>
        <v/>
      </c>
      <c r="F1431" s="76" t="str">
        <f t="shared" ref="F1431:F1494" si="317">IF(B1431="","",IF(C1431="Yes",0,IF(J1430&lt;payment,J1430*(1+Compound_Rate),-PMT($J$5,nper-B1431+1+$E$14,J1430))))</f>
        <v/>
      </c>
      <c r="G1431" s="76" t="str">
        <f t="shared" si="310"/>
        <v/>
      </c>
      <c r="H1431" s="76" t="str">
        <f t="shared" ref="H1431:H1494" si="318">IF(B1431="","",F1431-G1431)</f>
        <v/>
      </c>
      <c r="I1431" s="76" t="str">
        <f t="shared" si="311"/>
        <v/>
      </c>
      <c r="J1431" s="76" t="str">
        <f t="shared" ref="J1431:J1494" si="319">IFERROR(IF(B1431="","",J1430-H1431+I1431),"")</f>
        <v/>
      </c>
      <c r="AG1431" s="111" t="str">
        <f t="shared" ref="AG1431:AG1494" si="320">IFERROR(IF(AL1430&lt;=0,"",AG1430+1),"")</f>
        <v/>
      </c>
      <c r="AH1431" s="112" t="str">
        <f t="shared" si="312"/>
        <v/>
      </c>
      <c r="AI1431" s="113" t="str">
        <f t="shared" si="313"/>
        <v/>
      </c>
      <c r="AJ1431" s="113" t="str">
        <f t="shared" si="314"/>
        <v/>
      </c>
      <c r="AK1431" s="113" t="str">
        <f t="shared" ref="AK1431:AK1494" si="321">IF(AG1431="","",AI1431-AJ1431)</f>
        <v/>
      </c>
      <c r="AL1431" s="113" t="str">
        <f t="shared" ref="AL1431:AL1494" si="322">IFERROR(IF(AK1431&lt;=0,"",AL1430-AK1431),"")</f>
        <v/>
      </c>
    </row>
    <row r="1432" spans="2:38" ht="15.75" thickBot="1" x14ac:dyDescent="0.3">
      <c r="B1432" s="72" t="str">
        <f t="shared" si="315"/>
        <v/>
      </c>
      <c r="C1432" s="72" t="str">
        <f t="shared" si="316"/>
        <v/>
      </c>
      <c r="D1432" s="72" t="str">
        <f>IFERROR(IF(J1431&lt;=0,"",IF(C1432="Yes","",B1432-COUNTIF($C$22:C1432,"Yes"))),"")</f>
        <v/>
      </c>
      <c r="E1432" s="73" t="str">
        <f t="shared" si="309"/>
        <v/>
      </c>
      <c r="F1432" s="76" t="str">
        <f t="shared" si="317"/>
        <v/>
      </c>
      <c r="G1432" s="76" t="str">
        <f t="shared" si="310"/>
        <v/>
      </c>
      <c r="H1432" s="76" t="str">
        <f t="shared" si="318"/>
        <v/>
      </c>
      <c r="I1432" s="76" t="str">
        <f t="shared" si="311"/>
        <v/>
      </c>
      <c r="J1432" s="76" t="str">
        <f t="shared" si="319"/>
        <v/>
      </c>
      <c r="AG1432" s="111" t="str">
        <f t="shared" si="320"/>
        <v/>
      </c>
      <c r="AH1432" s="112" t="str">
        <f t="shared" si="312"/>
        <v/>
      </c>
      <c r="AI1432" s="113" t="str">
        <f t="shared" si="313"/>
        <v/>
      </c>
      <c r="AJ1432" s="113" t="str">
        <f t="shared" si="314"/>
        <v/>
      </c>
      <c r="AK1432" s="113" t="str">
        <f t="shared" si="321"/>
        <v/>
      </c>
      <c r="AL1432" s="113" t="str">
        <f t="shared" si="322"/>
        <v/>
      </c>
    </row>
    <row r="1433" spans="2:38" ht="15.75" thickBot="1" x14ac:dyDescent="0.3">
      <c r="B1433" s="72" t="str">
        <f t="shared" si="315"/>
        <v/>
      </c>
      <c r="C1433" s="72" t="str">
        <f t="shared" si="316"/>
        <v/>
      </c>
      <c r="D1433" s="72" t="str">
        <f>IFERROR(IF(J1432&lt;=0,"",IF(C1433="Yes","",B1433-COUNTIF($C$22:C1433,"Yes"))),"")</f>
        <v/>
      </c>
      <c r="E1433" s="73" t="str">
        <f t="shared" si="309"/>
        <v/>
      </c>
      <c r="F1433" s="76" t="str">
        <f t="shared" si="317"/>
        <v/>
      </c>
      <c r="G1433" s="76" t="str">
        <f t="shared" si="310"/>
        <v/>
      </c>
      <c r="H1433" s="76" t="str">
        <f t="shared" si="318"/>
        <v/>
      </c>
      <c r="I1433" s="76" t="str">
        <f t="shared" si="311"/>
        <v/>
      </c>
      <c r="J1433" s="76" t="str">
        <f t="shared" si="319"/>
        <v/>
      </c>
      <c r="AG1433" s="111" t="str">
        <f t="shared" si="320"/>
        <v/>
      </c>
      <c r="AH1433" s="112" t="str">
        <f t="shared" si="312"/>
        <v/>
      </c>
      <c r="AI1433" s="113" t="str">
        <f t="shared" si="313"/>
        <v/>
      </c>
      <c r="AJ1433" s="113" t="str">
        <f t="shared" si="314"/>
        <v/>
      </c>
      <c r="AK1433" s="113" t="str">
        <f t="shared" si="321"/>
        <v/>
      </c>
      <c r="AL1433" s="113" t="str">
        <f t="shared" si="322"/>
        <v/>
      </c>
    </row>
    <row r="1434" spans="2:38" ht="15.75" thickBot="1" x14ac:dyDescent="0.3">
      <c r="B1434" s="72" t="str">
        <f t="shared" si="315"/>
        <v/>
      </c>
      <c r="C1434" s="72" t="str">
        <f t="shared" si="316"/>
        <v/>
      </c>
      <c r="D1434" s="72" t="str">
        <f>IFERROR(IF(J1433&lt;=0,"",IF(C1434="Yes","",B1434-COUNTIF($C$22:C1434,"Yes"))),"")</f>
        <v/>
      </c>
      <c r="E1434" s="73" t="str">
        <f t="shared" si="309"/>
        <v/>
      </c>
      <c r="F1434" s="76" t="str">
        <f t="shared" si="317"/>
        <v/>
      </c>
      <c r="G1434" s="76" t="str">
        <f t="shared" si="310"/>
        <v/>
      </c>
      <c r="H1434" s="76" t="str">
        <f t="shared" si="318"/>
        <v/>
      </c>
      <c r="I1434" s="76" t="str">
        <f t="shared" si="311"/>
        <v/>
      </c>
      <c r="J1434" s="76" t="str">
        <f t="shared" si="319"/>
        <v/>
      </c>
      <c r="AG1434" s="111" t="str">
        <f t="shared" si="320"/>
        <v/>
      </c>
      <c r="AH1434" s="112" t="str">
        <f t="shared" si="312"/>
        <v/>
      </c>
      <c r="AI1434" s="113" t="str">
        <f t="shared" si="313"/>
        <v/>
      </c>
      <c r="AJ1434" s="113" t="str">
        <f t="shared" si="314"/>
        <v/>
      </c>
      <c r="AK1434" s="113" t="str">
        <f t="shared" si="321"/>
        <v/>
      </c>
      <c r="AL1434" s="113" t="str">
        <f t="shared" si="322"/>
        <v/>
      </c>
    </row>
    <row r="1435" spans="2:38" ht="15.75" thickBot="1" x14ac:dyDescent="0.3">
      <c r="B1435" s="72" t="str">
        <f t="shared" si="315"/>
        <v/>
      </c>
      <c r="C1435" s="72" t="str">
        <f t="shared" si="316"/>
        <v/>
      </c>
      <c r="D1435" s="72" t="str">
        <f>IFERROR(IF(J1434&lt;=0,"",IF(C1435="Yes","",B1435-COUNTIF($C$22:C1435,"Yes"))),"")</f>
        <v/>
      </c>
      <c r="E1435" s="73" t="str">
        <f t="shared" si="309"/>
        <v/>
      </c>
      <c r="F1435" s="76" t="str">
        <f t="shared" si="317"/>
        <v/>
      </c>
      <c r="G1435" s="76" t="str">
        <f t="shared" si="310"/>
        <v/>
      </c>
      <c r="H1435" s="76" t="str">
        <f t="shared" si="318"/>
        <v/>
      </c>
      <c r="I1435" s="76" t="str">
        <f t="shared" si="311"/>
        <v/>
      </c>
      <c r="J1435" s="76" t="str">
        <f t="shared" si="319"/>
        <v/>
      </c>
      <c r="AG1435" s="111" t="str">
        <f t="shared" si="320"/>
        <v/>
      </c>
      <c r="AH1435" s="112" t="str">
        <f t="shared" si="312"/>
        <v/>
      </c>
      <c r="AI1435" s="113" t="str">
        <f t="shared" si="313"/>
        <v/>
      </c>
      <c r="AJ1435" s="113" t="str">
        <f t="shared" si="314"/>
        <v/>
      </c>
      <c r="AK1435" s="113" t="str">
        <f t="shared" si="321"/>
        <v/>
      </c>
      <c r="AL1435" s="113" t="str">
        <f t="shared" si="322"/>
        <v/>
      </c>
    </row>
    <row r="1436" spans="2:38" ht="15.75" thickBot="1" x14ac:dyDescent="0.3">
      <c r="B1436" s="72" t="str">
        <f t="shared" si="315"/>
        <v/>
      </c>
      <c r="C1436" s="72" t="str">
        <f t="shared" si="316"/>
        <v/>
      </c>
      <c r="D1436" s="72" t="str">
        <f>IFERROR(IF(J1435&lt;=0,"",IF(C1436="Yes","",B1436-COUNTIF($C$22:C1436,"Yes"))),"")</f>
        <v/>
      </c>
      <c r="E1436" s="73" t="str">
        <f t="shared" si="309"/>
        <v/>
      </c>
      <c r="F1436" s="76" t="str">
        <f t="shared" si="317"/>
        <v/>
      </c>
      <c r="G1436" s="76" t="str">
        <f t="shared" si="310"/>
        <v/>
      </c>
      <c r="H1436" s="76" t="str">
        <f t="shared" si="318"/>
        <v/>
      </c>
      <c r="I1436" s="76" t="str">
        <f t="shared" si="311"/>
        <v/>
      </c>
      <c r="J1436" s="76" t="str">
        <f t="shared" si="319"/>
        <v/>
      </c>
      <c r="AG1436" s="111" t="str">
        <f t="shared" si="320"/>
        <v/>
      </c>
      <c r="AH1436" s="112" t="str">
        <f t="shared" si="312"/>
        <v/>
      </c>
      <c r="AI1436" s="113" t="str">
        <f t="shared" si="313"/>
        <v/>
      </c>
      <c r="AJ1436" s="113" t="str">
        <f t="shared" si="314"/>
        <v/>
      </c>
      <c r="AK1436" s="113" t="str">
        <f t="shared" si="321"/>
        <v/>
      </c>
      <c r="AL1436" s="113" t="str">
        <f t="shared" si="322"/>
        <v/>
      </c>
    </row>
    <row r="1437" spans="2:38" ht="15.75" thickBot="1" x14ac:dyDescent="0.3">
      <c r="B1437" s="72" t="str">
        <f t="shared" si="315"/>
        <v/>
      </c>
      <c r="C1437" s="72" t="str">
        <f t="shared" si="316"/>
        <v/>
      </c>
      <c r="D1437" s="72" t="str">
        <f>IFERROR(IF(J1436&lt;=0,"",IF(C1437="Yes","",B1437-COUNTIF($C$22:C1437,"Yes"))),"")</f>
        <v/>
      </c>
      <c r="E1437" s="73" t="str">
        <f t="shared" si="309"/>
        <v/>
      </c>
      <c r="F1437" s="76" t="str">
        <f t="shared" si="317"/>
        <v/>
      </c>
      <c r="G1437" s="76" t="str">
        <f t="shared" si="310"/>
        <v/>
      </c>
      <c r="H1437" s="76" t="str">
        <f t="shared" si="318"/>
        <v/>
      </c>
      <c r="I1437" s="76" t="str">
        <f t="shared" si="311"/>
        <v/>
      </c>
      <c r="J1437" s="76" t="str">
        <f t="shared" si="319"/>
        <v/>
      </c>
      <c r="AG1437" s="111" t="str">
        <f t="shared" si="320"/>
        <v/>
      </c>
      <c r="AH1437" s="112" t="str">
        <f t="shared" si="312"/>
        <v/>
      </c>
      <c r="AI1437" s="113" t="str">
        <f t="shared" si="313"/>
        <v/>
      </c>
      <c r="AJ1437" s="113" t="str">
        <f t="shared" si="314"/>
        <v/>
      </c>
      <c r="AK1437" s="113" t="str">
        <f t="shared" si="321"/>
        <v/>
      </c>
      <c r="AL1437" s="113" t="str">
        <f t="shared" si="322"/>
        <v/>
      </c>
    </row>
    <row r="1438" spans="2:38" ht="15.75" thickBot="1" x14ac:dyDescent="0.3">
      <c r="B1438" s="72" t="str">
        <f t="shared" si="315"/>
        <v/>
      </c>
      <c r="C1438" s="72" t="str">
        <f t="shared" si="316"/>
        <v/>
      </c>
      <c r="D1438" s="72" t="str">
        <f>IFERROR(IF(J1437&lt;=0,"",IF(C1438="Yes","",B1438-COUNTIF($C$22:C1438,"Yes"))),"")</f>
        <v/>
      </c>
      <c r="E1438" s="73" t="str">
        <f t="shared" si="309"/>
        <v/>
      </c>
      <c r="F1438" s="76" t="str">
        <f t="shared" si="317"/>
        <v/>
      </c>
      <c r="G1438" s="76" t="str">
        <f t="shared" si="310"/>
        <v/>
      </c>
      <c r="H1438" s="76" t="str">
        <f t="shared" si="318"/>
        <v/>
      </c>
      <c r="I1438" s="76" t="str">
        <f t="shared" si="311"/>
        <v/>
      </c>
      <c r="J1438" s="76" t="str">
        <f t="shared" si="319"/>
        <v/>
      </c>
      <c r="AG1438" s="111" t="str">
        <f t="shared" si="320"/>
        <v/>
      </c>
      <c r="AH1438" s="112" t="str">
        <f t="shared" si="312"/>
        <v/>
      </c>
      <c r="AI1438" s="113" t="str">
        <f t="shared" si="313"/>
        <v/>
      </c>
      <c r="AJ1438" s="113" t="str">
        <f t="shared" si="314"/>
        <v/>
      </c>
      <c r="AK1438" s="113" t="str">
        <f t="shared" si="321"/>
        <v/>
      </c>
      <c r="AL1438" s="113" t="str">
        <f t="shared" si="322"/>
        <v/>
      </c>
    </row>
    <row r="1439" spans="2:38" ht="15.75" thickBot="1" x14ac:dyDescent="0.3">
      <c r="B1439" s="72" t="str">
        <f t="shared" si="315"/>
        <v/>
      </c>
      <c r="C1439" s="72" t="str">
        <f t="shared" si="316"/>
        <v/>
      </c>
      <c r="D1439" s="72" t="str">
        <f>IFERROR(IF(J1438&lt;=0,"",IF(C1439="Yes","",B1439-COUNTIF($C$22:C1439,"Yes"))),"")</f>
        <v/>
      </c>
      <c r="E1439" s="73" t="str">
        <f t="shared" si="309"/>
        <v/>
      </c>
      <c r="F1439" s="76" t="str">
        <f t="shared" si="317"/>
        <v/>
      </c>
      <c r="G1439" s="76" t="str">
        <f t="shared" si="310"/>
        <v/>
      </c>
      <c r="H1439" s="76" t="str">
        <f t="shared" si="318"/>
        <v/>
      </c>
      <c r="I1439" s="76" t="str">
        <f t="shared" si="311"/>
        <v/>
      </c>
      <c r="J1439" s="76" t="str">
        <f t="shared" si="319"/>
        <v/>
      </c>
      <c r="AG1439" s="111" t="str">
        <f t="shared" si="320"/>
        <v/>
      </c>
      <c r="AH1439" s="112" t="str">
        <f t="shared" si="312"/>
        <v/>
      </c>
      <c r="AI1439" s="113" t="str">
        <f t="shared" si="313"/>
        <v/>
      </c>
      <c r="AJ1439" s="113" t="str">
        <f t="shared" si="314"/>
        <v/>
      </c>
      <c r="AK1439" s="113" t="str">
        <f t="shared" si="321"/>
        <v/>
      </c>
      <c r="AL1439" s="113" t="str">
        <f t="shared" si="322"/>
        <v/>
      </c>
    </row>
    <row r="1440" spans="2:38" ht="15.75" thickBot="1" x14ac:dyDescent="0.3">
      <c r="B1440" s="72" t="str">
        <f t="shared" si="315"/>
        <v/>
      </c>
      <c r="C1440" s="72" t="str">
        <f t="shared" si="316"/>
        <v/>
      </c>
      <c r="D1440" s="72" t="str">
        <f>IFERROR(IF(J1439&lt;=0,"",IF(C1440="Yes","",B1440-COUNTIF($C$22:C1440,"Yes"))),"")</f>
        <v/>
      </c>
      <c r="E1440" s="73" t="str">
        <f t="shared" si="309"/>
        <v/>
      </c>
      <c r="F1440" s="76" t="str">
        <f t="shared" si="317"/>
        <v/>
      </c>
      <c r="G1440" s="76" t="str">
        <f t="shared" si="310"/>
        <v/>
      </c>
      <c r="H1440" s="76" t="str">
        <f t="shared" si="318"/>
        <v/>
      </c>
      <c r="I1440" s="76" t="str">
        <f t="shared" si="311"/>
        <v/>
      </c>
      <c r="J1440" s="76" t="str">
        <f t="shared" si="319"/>
        <v/>
      </c>
      <c r="AG1440" s="111" t="str">
        <f t="shared" si="320"/>
        <v/>
      </c>
      <c r="AH1440" s="112" t="str">
        <f t="shared" si="312"/>
        <v/>
      </c>
      <c r="AI1440" s="113" t="str">
        <f t="shared" si="313"/>
        <v/>
      </c>
      <c r="AJ1440" s="113" t="str">
        <f t="shared" si="314"/>
        <v/>
      </c>
      <c r="AK1440" s="113" t="str">
        <f t="shared" si="321"/>
        <v/>
      </c>
      <c r="AL1440" s="113" t="str">
        <f t="shared" si="322"/>
        <v/>
      </c>
    </row>
    <row r="1441" spans="2:38" ht="15.75" thickBot="1" x14ac:dyDescent="0.3">
      <c r="B1441" s="72" t="str">
        <f t="shared" si="315"/>
        <v/>
      </c>
      <c r="C1441" s="72" t="str">
        <f t="shared" si="316"/>
        <v/>
      </c>
      <c r="D1441" s="72" t="str">
        <f>IFERROR(IF(J1440&lt;=0,"",IF(C1441="Yes","",B1441-COUNTIF($C$22:C1441,"Yes"))),"")</f>
        <v/>
      </c>
      <c r="E1441" s="73" t="str">
        <f t="shared" si="309"/>
        <v/>
      </c>
      <c r="F1441" s="76" t="str">
        <f t="shared" si="317"/>
        <v/>
      </c>
      <c r="G1441" s="76" t="str">
        <f t="shared" si="310"/>
        <v/>
      </c>
      <c r="H1441" s="76" t="str">
        <f t="shared" si="318"/>
        <v/>
      </c>
      <c r="I1441" s="76" t="str">
        <f t="shared" si="311"/>
        <v/>
      </c>
      <c r="J1441" s="76" t="str">
        <f t="shared" si="319"/>
        <v/>
      </c>
      <c r="AG1441" s="111" t="str">
        <f t="shared" si="320"/>
        <v/>
      </c>
      <c r="AH1441" s="112" t="str">
        <f t="shared" si="312"/>
        <v/>
      </c>
      <c r="AI1441" s="113" t="str">
        <f t="shared" si="313"/>
        <v/>
      </c>
      <c r="AJ1441" s="113" t="str">
        <f t="shared" si="314"/>
        <v/>
      </c>
      <c r="AK1441" s="113" t="str">
        <f t="shared" si="321"/>
        <v/>
      </c>
      <c r="AL1441" s="113" t="str">
        <f t="shared" si="322"/>
        <v/>
      </c>
    </row>
    <row r="1442" spans="2:38" ht="15.75" thickBot="1" x14ac:dyDescent="0.3">
      <c r="B1442" s="72" t="str">
        <f t="shared" si="315"/>
        <v/>
      </c>
      <c r="C1442" s="72" t="str">
        <f t="shared" si="316"/>
        <v/>
      </c>
      <c r="D1442" s="72" t="str">
        <f>IFERROR(IF(J1441&lt;=0,"",IF(C1442="Yes","",B1442-COUNTIF($C$22:C1442,"Yes"))),"")</f>
        <v/>
      </c>
      <c r="E1442" s="73" t="str">
        <f t="shared" si="309"/>
        <v/>
      </c>
      <c r="F1442" s="76" t="str">
        <f t="shared" si="317"/>
        <v/>
      </c>
      <c r="G1442" s="76" t="str">
        <f t="shared" si="310"/>
        <v/>
      </c>
      <c r="H1442" s="76" t="str">
        <f t="shared" si="318"/>
        <v/>
      </c>
      <c r="I1442" s="76" t="str">
        <f t="shared" si="311"/>
        <v/>
      </c>
      <c r="J1442" s="76" t="str">
        <f t="shared" si="319"/>
        <v/>
      </c>
      <c r="AG1442" s="111" t="str">
        <f t="shared" si="320"/>
        <v/>
      </c>
      <c r="AH1442" s="112" t="str">
        <f t="shared" si="312"/>
        <v/>
      </c>
      <c r="AI1442" s="113" t="str">
        <f t="shared" si="313"/>
        <v/>
      </c>
      <c r="AJ1442" s="113" t="str">
        <f t="shared" si="314"/>
        <v/>
      </c>
      <c r="AK1442" s="113" t="str">
        <f t="shared" si="321"/>
        <v/>
      </c>
      <c r="AL1442" s="113" t="str">
        <f t="shared" si="322"/>
        <v/>
      </c>
    </row>
    <row r="1443" spans="2:38" ht="15.75" thickBot="1" x14ac:dyDescent="0.3">
      <c r="B1443" s="72" t="str">
        <f t="shared" si="315"/>
        <v/>
      </c>
      <c r="C1443" s="72" t="str">
        <f t="shared" si="316"/>
        <v/>
      </c>
      <c r="D1443" s="72" t="str">
        <f>IFERROR(IF(J1442&lt;=0,"",IF(C1443="Yes","",B1443-COUNTIF($C$22:C1443,"Yes"))),"")</f>
        <v/>
      </c>
      <c r="E1443" s="73" t="str">
        <f t="shared" si="309"/>
        <v/>
      </c>
      <c r="F1443" s="76" t="str">
        <f t="shared" si="317"/>
        <v/>
      </c>
      <c r="G1443" s="76" t="str">
        <f t="shared" si="310"/>
        <v/>
      </c>
      <c r="H1443" s="76" t="str">
        <f t="shared" si="318"/>
        <v/>
      </c>
      <c r="I1443" s="76" t="str">
        <f t="shared" si="311"/>
        <v/>
      </c>
      <c r="J1443" s="76" t="str">
        <f t="shared" si="319"/>
        <v/>
      </c>
      <c r="AG1443" s="111" t="str">
        <f t="shared" si="320"/>
        <v/>
      </c>
      <c r="AH1443" s="112" t="str">
        <f t="shared" si="312"/>
        <v/>
      </c>
      <c r="AI1443" s="113" t="str">
        <f t="shared" si="313"/>
        <v/>
      </c>
      <c r="AJ1443" s="113" t="str">
        <f t="shared" si="314"/>
        <v/>
      </c>
      <c r="AK1443" s="113" t="str">
        <f t="shared" si="321"/>
        <v/>
      </c>
      <c r="AL1443" s="113" t="str">
        <f t="shared" si="322"/>
        <v/>
      </c>
    </row>
    <row r="1444" spans="2:38" ht="15.75" thickBot="1" x14ac:dyDescent="0.3">
      <c r="B1444" s="72" t="str">
        <f t="shared" si="315"/>
        <v/>
      </c>
      <c r="C1444" s="72" t="str">
        <f t="shared" si="316"/>
        <v/>
      </c>
      <c r="D1444" s="72" t="str">
        <f>IFERROR(IF(J1443&lt;=0,"",IF(C1444="Yes","",B1444-COUNTIF($C$22:C1444,"Yes"))),"")</f>
        <v/>
      </c>
      <c r="E1444" s="73" t="str">
        <f t="shared" si="309"/>
        <v/>
      </c>
      <c r="F1444" s="76" t="str">
        <f t="shared" si="317"/>
        <v/>
      </c>
      <c r="G1444" s="76" t="str">
        <f t="shared" si="310"/>
        <v/>
      </c>
      <c r="H1444" s="76" t="str">
        <f t="shared" si="318"/>
        <v/>
      </c>
      <c r="I1444" s="76" t="str">
        <f t="shared" si="311"/>
        <v/>
      </c>
      <c r="J1444" s="76" t="str">
        <f t="shared" si="319"/>
        <v/>
      </c>
      <c r="AG1444" s="111" t="str">
        <f t="shared" si="320"/>
        <v/>
      </c>
      <c r="AH1444" s="112" t="str">
        <f t="shared" si="312"/>
        <v/>
      </c>
      <c r="AI1444" s="113" t="str">
        <f t="shared" si="313"/>
        <v/>
      </c>
      <c r="AJ1444" s="113" t="str">
        <f t="shared" si="314"/>
        <v/>
      </c>
      <c r="AK1444" s="113" t="str">
        <f t="shared" si="321"/>
        <v/>
      </c>
      <c r="AL1444" s="113" t="str">
        <f t="shared" si="322"/>
        <v/>
      </c>
    </row>
    <row r="1445" spans="2:38" ht="15.75" thickBot="1" x14ac:dyDescent="0.3">
      <c r="B1445" s="72" t="str">
        <f t="shared" si="315"/>
        <v/>
      </c>
      <c r="C1445" s="72" t="str">
        <f t="shared" si="316"/>
        <v/>
      </c>
      <c r="D1445" s="72" t="str">
        <f>IFERROR(IF(J1444&lt;=0,"",IF(C1445="Yes","",B1445-COUNTIF($C$22:C1445,"Yes"))),"")</f>
        <v/>
      </c>
      <c r="E1445" s="73" t="str">
        <f t="shared" si="309"/>
        <v/>
      </c>
      <c r="F1445" s="76" t="str">
        <f t="shared" si="317"/>
        <v/>
      </c>
      <c r="G1445" s="76" t="str">
        <f t="shared" si="310"/>
        <v/>
      </c>
      <c r="H1445" s="76" t="str">
        <f t="shared" si="318"/>
        <v/>
      </c>
      <c r="I1445" s="76" t="str">
        <f t="shared" si="311"/>
        <v/>
      </c>
      <c r="J1445" s="76" t="str">
        <f t="shared" si="319"/>
        <v/>
      </c>
      <c r="AG1445" s="111" t="str">
        <f t="shared" si="320"/>
        <v/>
      </c>
      <c r="AH1445" s="112" t="str">
        <f t="shared" si="312"/>
        <v/>
      </c>
      <c r="AI1445" s="113" t="str">
        <f t="shared" si="313"/>
        <v/>
      </c>
      <c r="AJ1445" s="113" t="str">
        <f t="shared" si="314"/>
        <v/>
      </c>
      <c r="AK1445" s="113" t="str">
        <f t="shared" si="321"/>
        <v/>
      </c>
      <c r="AL1445" s="113" t="str">
        <f t="shared" si="322"/>
        <v/>
      </c>
    </row>
    <row r="1446" spans="2:38" ht="15.75" thickBot="1" x14ac:dyDescent="0.3">
      <c r="B1446" s="72" t="str">
        <f t="shared" si="315"/>
        <v/>
      </c>
      <c r="C1446" s="72" t="str">
        <f t="shared" si="316"/>
        <v/>
      </c>
      <c r="D1446" s="72" t="str">
        <f>IFERROR(IF(J1445&lt;=0,"",IF(C1446="Yes","",B1446-COUNTIF($C$22:C1446,"Yes"))),"")</f>
        <v/>
      </c>
      <c r="E1446" s="73" t="str">
        <f t="shared" si="309"/>
        <v/>
      </c>
      <c r="F1446" s="76" t="str">
        <f t="shared" si="317"/>
        <v/>
      </c>
      <c r="G1446" s="76" t="str">
        <f t="shared" si="310"/>
        <v/>
      </c>
      <c r="H1446" s="76" t="str">
        <f t="shared" si="318"/>
        <v/>
      </c>
      <c r="I1446" s="76" t="str">
        <f t="shared" si="311"/>
        <v/>
      </c>
      <c r="J1446" s="76" t="str">
        <f t="shared" si="319"/>
        <v/>
      </c>
      <c r="AG1446" s="111" t="str">
        <f t="shared" si="320"/>
        <v/>
      </c>
      <c r="AH1446" s="112" t="str">
        <f t="shared" si="312"/>
        <v/>
      </c>
      <c r="AI1446" s="113" t="str">
        <f t="shared" si="313"/>
        <v/>
      </c>
      <c r="AJ1446" s="113" t="str">
        <f t="shared" si="314"/>
        <v/>
      </c>
      <c r="AK1446" s="113" t="str">
        <f t="shared" si="321"/>
        <v/>
      </c>
      <c r="AL1446" s="113" t="str">
        <f t="shared" si="322"/>
        <v/>
      </c>
    </row>
    <row r="1447" spans="2:38" ht="15.75" thickBot="1" x14ac:dyDescent="0.3">
      <c r="B1447" s="72" t="str">
        <f t="shared" si="315"/>
        <v/>
      </c>
      <c r="C1447" s="72" t="str">
        <f t="shared" si="316"/>
        <v/>
      </c>
      <c r="D1447" s="72" t="str">
        <f>IFERROR(IF(J1446&lt;=0,"",IF(C1447="Yes","",B1447-COUNTIF($C$22:C1447,"Yes"))),"")</f>
        <v/>
      </c>
      <c r="E1447" s="73" t="str">
        <f t="shared" si="309"/>
        <v/>
      </c>
      <c r="F1447" s="76" t="str">
        <f t="shared" si="317"/>
        <v/>
      </c>
      <c r="G1447" s="76" t="str">
        <f t="shared" si="310"/>
        <v/>
      </c>
      <c r="H1447" s="76" t="str">
        <f t="shared" si="318"/>
        <v/>
      </c>
      <c r="I1447" s="76" t="str">
        <f t="shared" si="311"/>
        <v/>
      </c>
      <c r="J1447" s="76" t="str">
        <f t="shared" si="319"/>
        <v/>
      </c>
      <c r="AG1447" s="111" t="str">
        <f t="shared" si="320"/>
        <v/>
      </c>
      <c r="AH1447" s="112" t="str">
        <f t="shared" si="312"/>
        <v/>
      </c>
      <c r="AI1447" s="113" t="str">
        <f t="shared" si="313"/>
        <v/>
      </c>
      <c r="AJ1447" s="113" t="str">
        <f t="shared" si="314"/>
        <v/>
      </c>
      <c r="AK1447" s="113" t="str">
        <f t="shared" si="321"/>
        <v/>
      </c>
      <c r="AL1447" s="113" t="str">
        <f t="shared" si="322"/>
        <v/>
      </c>
    </row>
    <row r="1448" spans="2:38" ht="15.75" thickBot="1" x14ac:dyDescent="0.3">
      <c r="B1448" s="72" t="str">
        <f t="shared" si="315"/>
        <v/>
      </c>
      <c r="C1448" s="72" t="str">
        <f t="shared" si="316"/>
        <v/>
      </c>
      <c r="D1448" s="72" t="str">
        <f>IFERROR(IF(J1447&lt;=0,"",IF(C1448="Yes","",B1448-COUNTIF($C$22:C1448,"Yes"))),"")</f>
        <v/>
      </c>
      <c r="E1448" s="73" t="str">
        <f t="shared" si="309"/>
        <v/>
      </c>
      <c r="F1448" s="76" t="str">
        <f t="shared" si="317"/>
        <v/>
      </c>
      <c r="G1448" s="76" t="str">
        <f t="shared" si="310"/>
        <v/>
      </c>
      <c r="H1448" s="76" t="str">
        <f t="shared" si="318"/>
        <v/>
      </c>
      <c r="I1448" s="76" t="str">
        <f t="shared" si="311"/>
        <v/>
      </c>
      <c r="J1448" s="76" t="str">
        <f t="shared" si="319"/>
        <v/>
      </c>
      <c r="AG1448" s="111" t="str">
        <f t="shared" si="320"/>
        <v/>
      </c>
      <c r="AH1448" s="112" t="str">
        <f t="shared" si="312"/>
        <v/>
      </c>
      <c r="AI1448" s="113" t="str">
        <f t="shared" si="313"/>
        <v/>
      </c>
      <c r="AJ1448" s="113" t="str">
        <f t="shared" si="314"/>
        <v/>
      </c>
      <c r="AK1448" s="113" t="str">
        <f t="shared" si="321"/>
        <v/>
      </c>
      <c r="AL1448" s="113" t="str">
        <f t="shared" si="322"/>
        <v/>
      </c>
    </row>
    <row r="1449" spans="2:38" ht="15.75" thickBot="1" x14ac:dyDescent="0.3">
      <c r="B1449" s="72" t="str">
        <f t="shared" si="315"/>
        <v/>
      </c>
      <c r="C1449" s="72" t="str">
        <f t="shared" si="316"/>
        <v/>
      </c>
      <c r="D1449" s="72" t="str">
        <f>IFERROR(IF(J1448&lt;=0,"",IF(C1449="Yes","",B1449-COUNTIF($C$22:C1449,"Yes"))),"")</f>
        <v/>
      </c>
      <c r="E1449" s="73" t="str">
        <f t="shared" si="309"/>
        <v/>
      </c>
      <c r="F1449" s="76" t="str">
        <f t="shared" si="317"/>
        <v/>
      </c>
      <c r="G1449" s="76" t="str">
        <f t="shared" si="310"/>
        <v/>
      </c>
      <c r="H1449" s="76" t="str">
        <f t="shared" si="318"/>
        <v/>
      </c>
      <c r="I1449" s="76" t="str">
        <f t="shared" si="311"/>
        <v/>
      </c>
      <c r="J1449" s="76" t="str">
        <f t="shared" si="319"/>
        <v/>
      </c>
      <c r="AG1449" s="111" t="str">
        <f t="shared" si="320"/>
        <v/>
      </c>
      <c r="AH1449" s="112" t="str">
        <f t="shared" si="312"/>
        <v/>
      </c>
      <c r="AI1449" s="113" t="str">
        <f t="shared" si="313"/>
        <v/>
      </c>
      <c r="AJ1449" s="113" t="str">
        <f t="shared" si="314"/>
        <v/>
      </c>
      <c r="AK1449" s="113" t="str">
        <f t="shared" si="321"/>
        <v/>
      </c>
      <c r="AL1449" s="113" t="str">
        <f t="shared" si="322"/>
        <v/>
      </c>
    </row>
    <row r="1450" spans="2:38" ht="15.75" thickBot="1" x14ac:dyDescent="0.3">
      <c r="B1450" s="72" t="str">
        <f t="shared" si="315"/>
        <v/>
      </c>
      <c r="C1450" s="72" t="str">
        <f t="shared" si="316"/>
        <v/>
      </c>
      <c r="D1450" s="72" t="str">
        <f>IFERROR(IF(J1449&lt;=0,"",IF(C1450="Yes","",B1450-COUNTIF($C$22:C1450,"Yes"))),"")</f>
        <v/>
      </c>
      <c r="E1450" s="73" t="str">
        <f t="shared" si="309"/>
        <v/>
      </c>
      <c r="F1450" s="76" t="str">
        <f t="shared" si="317"/>
        <v/>
      </c>
      <c r="G1450" s="76" t="str">
        <f t="shared" si="310"/>
        <v/>
      </c>
      <c r="H1450" s="76" t="str">
        <f t="shared" si="318"/>
        <v/>
      </c>
      <c r="I1450" s="76" t="str">
        <f t="shared" si="311"/>
        <v/>
      </c>
      <c r="J1450" s="76" t="str">
        <f t="shared" si="319"/>
        <v/>
      </c>
      <c r="AG1450" s="111" t="str">
        <f t="shared" si="320"/>
        <v/>
      </c>
      <c r="AH1450" s="112" t="str">
        <f t="shared" si="312"/>
        <v/>
      </c>
      <c r="AI1450" s="113" t="str">
        <f t="shared" si="313"/>
        <v/>
      </c>
      <c r="AJ1450" s="113" t="str">
        <f t="shared" si="314"/>
        <v/>
      </c>
      <c r="AK1450" s="113" t="str">
        <f t="shared" si="321"/>
        <v/>
      </c>
      <c r="AL1450" s="113" t="str">
        <f t="shared" si="322"/>
        <v/>
      </c>
    </row>
    <row r="1451" spans="2:38" ht="15.75" thickBot="1" x14ac:dyDescent="0.3">
      <c r="B1451" s="72" t="str">
        <f t="shared" si="315"/>
        <v/>
      </c>
      <c r="C1451" s="72" t="str">
        <f t="shared" si="316"/>
        <v/>
      </c>
      <c r="D1451" s="72" t="str">
        <f>IFERROR(IF(J1450&lt;=0,"",IF(C1451="Yes","",B1451-COUNTIF($C$22:C1451,"Yes"))),"")</f>
        <v/>
      </c>
      <c r="E1451" s="73" t="str">
        <f t="shared" si="309"/>
        <v/>
      </c>
      <c r="F1451" s="76" t="str">
        <f t="shared" si="317"/>
        <v/>
      </c>
      <c r="G1451" s="76" t="str">
        <f t="shared" si="310"/>
        <v/>
      </c>
      <c r="H1451" s="76" t="str">
        <f t="shared" si="318"/>
        <v/>
      </c>
      <c r="I1451" s="76" t="str">
        <f t="shared" si="311"/>
        <v/>
      </c>
      <c r="J1451" s="76" t="str">
        <f t="shared" si="319"/>
        <v/>
      </c>
      <c r="AG1451" s="111" t="str">
        <f t="shared" si="320"/>
        <v/>
      </c>
      <c r="AH1451" s="112" t="str">
        <f t="shared" si="312"/>
        <v/>
      </c>
      <c r="AI1451" s="113" t="str">
        <f t="shared" si="313"/>
        <v/>
      </c>
      <c r="AJ1451" s="113" t="str">
        <f t="shared" si="314"/>
        <v/>
      </c>
      <c r="AK1451" s="113" t="str">
        <f t="shared" si="321"/>
        <v/>
      </c>
      <c r="AL1451" s="113" t="str">
        <f t="shared" si="322"/>
        <v/>
      </c>
    </row>
    <row r="1452" spans="2:38" ht="15.75" thickBot="1" x14ac:dyDescent="0.3">
      <c r="B1452" s="72" t="str">
        <f t="shared" si="315"/>
        <v/>
      </c>
      <c r="C1452" s="72" t="str">
        <f t="shared" si="316"/>
        <v/>
      </c>
      <c r="D1452" s="72" t="str">
        <f>IFERROR(IF(J1451&lt;=0,"",IF(C1452="Yes","",B1452-COUNTIF($C$22:C1452,"Yes"))),"")</f>
        <v/>
      </c>
      <c r="E1452" s="73" t="str">
        <f t="shared" si="309"/>
        <v/>
      </c>
      <c r="F1452" s="76" t="str">
        <f t="shared" si="317"/>
        <v/>
      </c>
      <c r="G1452" s="76" t="str">
        <f t="shared" si="310"/>
        <v/>
      </c>
      <c r="H1452" s="76" t="str">
        <f t="shared" si="318"/>
        <v/>
      </c>
      <c r="I1452" s="76" t="str">
        <f t="shared" si="311"/>
        <v/>
      </c>
      <c r="J1452" s="76" t="str">
        <f t="shared" si="319"/>
        <v/>
      </c>
      <c r="AG1452" s="111" t="str">
        <f t="shared" si="320"/>
        <v/>
      </c>
      <c r="AH1452" s="112" t="str">
        <f t="shared" si="312"/>
        <v/>
      </c>
      <c r="AI1452" s="113" t="str">
        <f t="shared" si="313"/>
        <v/>
      </c>
      <c r="AJ1452" s="113" t="str">
        <f t="shared" si="314"/>
        <v/>
      </c>
      <c r="AK1452" s="113" t="str">
        <f t="shared" si="321"/>
        <v/>
      </c>
      <c r="AL1452" s="113" t="str">
        <f t="shared" si="322"/>
        <v/>
      </c>
    </row>
    <row r="1453" spans="2:38" ht="15.75" thickBot="1" x14ac:dyDescent="0.3">
      <c r="B1453" s="72" t="str">
        <f t="shared" si="315"/>
        <v/>
      </c>
      <c r="C1453" s="72" t="str">
        <f t="shared" si="316"/>
        <v/>
      </c>
      <c r="D1453" s="72" t="str">
        <f>IFERROR(IF(J1452&lt;=0,"",IF(C1453="Yes","",B1453-COUNTIF($C$22:C1453,"Yes"))),"")</f>
        <v/>
      </c>
      <c r="E1453" s="73" t="str">
        <f t="shared" si="309"/>
        <v/>
      </c>
      <c r="F1453" s="76" t="str">
        <f t="shared" si="317"/>
        <v/>
      </c>
      <c r="G1453" s="76" t="str">
        <f t="shared" si="310"/>
        <v/>
      </c>
      <c r="H1453" s="76" t="str">
        <f t="shared" si="318"/>
        <v/>
      </c>
      <c r="I1453" s="76" t="str">
        <f t="shared" si="311"/>
        <v/>
      </c>
      <c r="J1453" s="76" t="str">
        <f t="shared" si="319"/>
        <v/>
      </c>
      <c r="AG1453" s="111" t="str">
        <f t="shared" si="320"/>
        <v/>
      </c>
      <c r="AH1453" s="112" t="str">
        <f t="shared" si="312"/>
        <v/>
      </c>
      <c r="AI1453" s="113" t="str">
        <f t="shared" si="313"/>
        <v/>
      </c>
      <c r="AJ1453" s="113" t="str">
        <f t="shared" si="314"/>
        <v/>
      </c>
      <c r="AK1453" s="113" t="str">
        <f t="shared" si="321"/>
        <v/>
      </c>
      <c r="AL1453" s="113" t="str">
        <f t="shared" si="322"/>
        <v/>
      </c>
    </row>
    <row r="1454" spans="2:38" ht="15.75" thickBot="1" x14ac:dyDescent="0.3">
      <c r="B1454" s="72" t="str">
        <f t="shared" si="315"/>
        <v/>
      </c>
      <c r="C1454" s="72" t="str">
        <f t="shared" si="316"/>
        <v/>
      </c>
      <c r="D1454" s="72" t="str">
        <f>IFERROR(IF(J1453&lt;=0,"",IF(C1454="Yes","",B1454-COUNTIF($C$22:C1454,"Yes"))),"")</f>
        <v/>
      </c>
      <c r="E1454" s="73" t="str">
        <f t="shared" si="309"/>
        <v/>
      </c>
      <c r="F1454" s="76" t="str">
        <f t="shared" si="317"/>
        <v/>
      </c>
      <c r="G1454" s="76" t="str">
        <f t="shared" si="310"/>
        <v/>
      </c>
      <c r="H1454" s="76" t="str">
        <f t="shared" si="318"/>
        <v/>
      </c>
      <c r="I1454" s="76" t="str">
        <f t="shared" si="311"/>
        <v/>
      </c>
      <c r="J1454" s="76" t="str">
        <f t="shared" si="319"/>
        <v/>
      </c>
      <c r="AG1454" s="111" t="str">
        <f t="shared" si="320"/>
        <v/>
      </c>
      <c r="AH1454" s="112" t="str">
        <f t="shared" si="312"/>
        <v/>
      </c>
      <c r="AI1454" s="113" t="str">
        <f t="shared" si="313"/>
        <v/>
      </c>
      <c r="AJ1454" s="113" t="str">
        <f t="shared" si="314"/>
        <v/>
      </c>
      <c r="AK1454" s="113" t="str">
        <f t="shared" si="321"/>
        <v/>
      </c>
      <c r="AL1454" s="113" t="str">
        <f t="shared" si="322"/>
        <v/>
      </c>
    </row>
    <row r="1455" spans="2:38" ht="15.75" thickBot="1" x14ac:dyDescent="0.3">
      <c r="B1455" s="72" t="str">
        <f t="shared" si="315"/>
        <v/>
      </c>
      <c r="C1455" s="72" t="str">
        <f t="shared" si="316"/>
        <v/>
      </c>
      <c r="D1455" s="72" t="str">
        <f>IFERROR(IF(J1454&lt;=0,"",IF(C1455="Yes","",B1455-COUNTIF($C$22:C1455,"Yes"))),"")</f>
        <v/>
      </c>
      <c r="E1455" s="73" t="str">
        <f t="shared" si="309"/>
        <v/>
      </c>
      <c r="F1455" s="76" t="str">
        <f t="shared" si="317"/>
        <v/>
      </c>
      <c r="G1455" s="76" t="str">
        <f t="shared" si="310"/>
        <v/>
      </c>
      <c r="H1455" s="76" t="str">
        <f t="shared" si="318"/>
        <v/>
      </c>
      <c r="I1455" s="76" t="str">
        <f t="shared" si="311"/>
        <v/>
      </c>
      <c r="J1455" s="76" t="str">
        <f t="shared" si="319"/>
        <v/>
      </c>
      <c r="AG1455" s="111" t="str">
        <f t="shared" si="320"/>
        <v/>
      </c>
      <c r="AH1455" s="112" t="str">
        <f t="shared" si="312"/>
        <v/>
      </c>
      <c r="AI1455" s="113" t="str">
        <f t="shared" si="313"/>
        <v/>
      </c>
      <c r="AJ1455" s="113" t="str">
        <f t="shared" si="314"/>
        <v/>
      </c>
      <c r="AK1455" s="113" t="str">
        <f t="shared" si="321"/>
        <v/>
      </c>
      <c r="AL1455" s="113" t="str">
        <f t="shared" si="322"/>
        <v/>
      </c>
    </row>
    <row r="1456" spans="2:38" ht="15.75" thickBot="1" x14ac:dyDescent="0.3">
      <c r="B1456" s="72" t="str">
        <f t="shared" si="315"/>
        <v/>
      </c>
      <c r="C1456" s="72" t="str">
        <f t="shared" si="316"/>
        <v/>
      </c>
      <c r="D1456" s="72" t="str">
        <f>IFERROR(IF(J1455&lt;=0,"",IF(C1456="Yes","",B1456-COUNTIF($C$22:C1456,"Yes"))),"")</f>
        <v/>
      </c>
      <c r="E1456" s="73" t="str">
        <f t="shared" si="309"/>
        <v/>
      </c>
      <c r="F1456" s="76" t="str">
        <f t="shared" si="317"/>
        <v/>
      </c>
      <c r="G1456" s="76" t="str">
        <f t="shared" si="310"/>
        <v/>
      </c>
      <c r="H1456" s="76" t="str">
        <f t="shared" si="318"/>
        <v/>
      </c>
      <c r="I1456" s="76" t="str">
        <f t="shared" si="311"/>
        <v/>
      </c>
      <c r="J1456" s="76" t="str">
        <f t="shared" si="319"/>
        <v/>
      </c>
      <c r="AG1456" s="111" t="str">
        <f t="shared" si="320"/>
        <v/>
      </c>
      <c r="AH1456" s="112" t="str">
        <f t="shared" si="312"/>
        <v/>
      </c>
      <c r="AI1456" s="113" t="str">
        <f t="shared" si="313"/>
        <v/>
      </c>
      <c r="AJ1456" s="113" t="str">
        <f t="shared" si="314"/>
        <v/>
      </c>
      <c r="AK1456" s="113" t="str">
        <f t="shared" si="321"/>
        <v/>
      </c>
      <c r="AL1456" s="113" t="str">
        <f t="shared" si="322"/>
        <v/>
      </c>
    </row>
    <row r="1457" spans="2:38" ht="15.75" thickBot="1" x14ac:dyDescent="0.3">
      <c r="B1457" s="72" t="str">
        <f t="shared" si="315"/>
        <v/>
      </c>
      <c r="C1457" s="72" t="str">
        <f t="shared" si="316"/>
        <v/>
      </c>
      <c r="D1457" s="72" t="str">
        <f>IFERROR(IF(J1456&lt;=0,"",IF(C1457="Yes","",B1457-COUNTIF($C$22:C1457,"Yes"))),"")</f>
        <v/>
      </c>
      <c r="E1457" s="73" t="str">
        <f t="shared" si="309"/>
        <v/>
      </c>
      <c r="F1457" s="76" t="str">
        <f t="shared" si="317"/>
        <v/>
      </c>
      <c r="G1457" s="76" t="str">
        <f t="shared" si="310"/>
        <v/>
      </c>
      <c r="H1457" s="76" t="str">
        <f t="shared" si="318"/>
        <v/>
      </c>
      <c r="I1457" s="76" t="str">
        <f t="shared" si="311"/>
        <v/>
      </c>
      <c r="J1457" s="76" t="str">
        <f t="shared" si="319"/>
        <v/>
      </c>
      <c r="AG1457" s="111" t="str">
        <f t="shared" si="320"/>
        <v/>
      </c>
      <c r="AH1457" s="112" t="str">
        <f t="shared" si="312"/>
        <v/>
      </c>
      <c r="AI1457" s="113" t="str">
        <f t="shared" si="313"/>
        <v/>
      </c>
      <c r="AJ1457" s="113" t="str">
        <f t="shared" si="314"/>
        <v/>
      </c>
      <c r="AK1457" s="113" t="str">
        <f t="shared" si="321"/>
        <v/>
      </c>
      <c r="AL1457" s="113" t="str">
        <f t="shared" si="322"/>
        <v/>
      </c>
    </row>
    <row r="1458" spans="2:38" ht="15.75" thickBot="1" x14ac:dyDescent="0.3">
      <c r="B1458" s="72" t="str">
        <f t="shared" si="315"/>
        <v/>
      </c>
      <c r="C1458" s="72" t="str">
        <f t="shared" si="316"/>
        <v/>
      </c>
      <c r="D1458" s="72" t="str">
        <f>IFERROR(IF(J1457&lt;=0,"",IF(C1458="Yes","",B1458-COUNTIF($C$22:C1458,"Yes"))),"")</f>
        <v/>
      </c>
      <c r="E1458" s="73" t="str">
        <f t="shared" si="309"/>
        <v/>
      </c>
      <c r="F1458" s="76" t="str">
        <f t="shared" si="317"/>
        <v/>
      </c>
      <c r="G1458" s="76" t="str">
        <f t="shared" si="310"/>
        <v/>
      </c>
      <c r="H1458" s="76" t="str">
        <f t="shared" si="318"/>
        <v/>
      </c>
      <c r="I1458" s="76" t="str">
        <f t="shared" si="311"/>
        <v/>
      </c>
      <c r="J1458" s="76" t="str">
        <f t="shared" si="319"/>
        <v/>
      </c>
      <c r="AG1458" s="111" t="str">
        <f t="shared" si="320"/>
        <v/>
      </c>
      <c r="AH1458" s="112" t="str">
        <f t="shared" si="312"/>
        <v/>
      </c>
      <c r="AI1458" s="113" t="str">
        <f t="shared" si="313"/>
        <v/>
      </c>
      <c r="AJ1458" s="113" t="str">
        <f t="shared" si="314"/>
        <v/>
      </c>
      <c r="AK1458" s="113" t="str">
        <f t="shared" si="321"/>
        <v/>
      </c>
      <c r="AL1458" s="113" t="str">
        <f t="shared" si="322"/>
        <v/>
      </c>
    </row>
    <row r="1459" spans="2:38" ht="15.75" thickBot="1" x14ac:dyDescent="0.3">
      <c r="B1459" s="72" t="str">
        <f t="shared" si="315"/>
        <v/>
      </c>
      <c r="C1459" s="72" t="str">
        <f t="shared" si="316"/>
        <v/>
      </c>
      <c r="D1459" s="72" t="str">
        <f>IFERROR(IF(J1458&lt;=0,"",IF(C1459="Yes","",B1459-COUNTIF($C$22:C1459,"Yes"))),"")</f>
        <v/>
      </c>
      <c r="E1459" s="73" t="str">
        <f t="shared" si="309"/>
        <v/>
      </c>
      <c r="F1459" s="76" t="str">
        <f t="shared" si="317"/>
        <v/>
      </c>
      <c r="G1459" s="76" t="str">
        <f t="shared" si="310"/>
        <v/>
      </c>
      <c r="H1459" s="76" t="str">
        <f t="shared" si="318"/>
        <v/>
      </c>
      <c r="I1459" s="76" t="str">
        <f t="shared" si="311"/>
        <v/>
      </c>
      <c r="J1459" s="76" t="str">
        <f t="shared" si="319"/>
        <v/>
      </c>
      <c r="AG1459" s="111" t="str">
        <f t="shared" si="320"/>
        <v/>
      </c>
      <c r="AH1459" s="112" t="str">
        <f t="shared" si="312"/>
        <v/>
      </c>
      <c r="AI1459" s="113" t="str">
        <f t="shared" si="313"/>
        <v/>
      </c>
      <c r="AJ1459" s="113" t="str">
        <f t="shared" si="314"/>
        <v/>
      </c>
      <c r="AK1459" s="113" t="str">
        <f t="shared" si="321"/>
        <v/>
      </c>
      <c r="AL1459" s="113" t="str">
        <f t="shared" si="322"/>
        <v/>
      </c>
    </row>
    <row r="1460" spans="2:38" ht="15.75" thickBot="1" x14ac:dyDescent="0.3">
      <c r="B1460" s="72" t="str">
        <f t="shared" si="315"/>
        <v/>
      </c>
      <c r="C1460" s="72" t="str">
        <f t="shared" si="316"/>
        <v/>
      </c>
      <c r="D1460" s="72" t="str">
        <f>IFERROR(IF(J1459&lt;=0,"",IF(C1460="Yes","",B1460-COUNTIF($C$22:C1460,"Yes"))),"")</f>
        <v/>
      </c>
      <c r="E1460" s="73" t="str">
        <f t="shared" si="309"/>
        <v/>
      </c>
      <c r="F1460" s="76" t="str">
        <f t="shared" si="317"/>
        <v/>
      </c>
      <c r="G1460" s="76" t="str">
        <f t="shared" si="310"/>
        <v/>
      </c>
      <c r="H1460" s="76" t="str">
        <f t="shared" si="318"/>
        <v/>
      </c>
      <c r="I1460" s="76" t="str">
        <f t="shared" si="311"/>
        <v/>
      </c>
      <c r="J1460" s="76" t="str">
        <f t="shared" si="319"/>
        <v/>
      </c>
      <c r="AG1460" s="111" t="str">
        <f t="shared" si="320"/>
        <v/>
      </c>
      <c r="AH1460" s="112" t="str">
        <f t="shared" si="312"/>
        <v/>
      </c>
      <c r="AI1460" s="113" t="str">
        <f t="shared" si="313"/>
        <v/>
      </c>
      <c r="AJ1460" s="113" t="str">
        <f t="shared" si="314"/>
        <v/>
      </c>
      <c r="AK1460" s="113" t="str">
        <f t="shared" si="321"/>
        <v/>
      </c>
      <c r="AL1460" s="113" t="str">
        <f t="shared" si="322"/>
        <v/>
      </c>
    </row>
    <row r="1461" spans="2:38" ht="15.75" thickBot="1" x14ac:dyDescent="0.3">
      <c r="B1461" s="72" t="str">
        <f t="shared" si="315"/>
        <v/>
      </c>
      <c r="C1461" s="72" t="str">
        <f t="shared" si="316"/>
        <v/>
      </c>
      <c r="D1461" s="72" t="str">
        <f>IFERROR(IF(J1460&lt;=0,"",IF(C1461="Yes","",B1461-COUNTIF($C$22:C1461,"Yes"))),"")</f>
        <v/>
      </c>
      <c r="E1461" s="73" t="str">
        <f t="shared" si="309"/>
        <v/>
      </c>
      <c r="F1461" s="76" t="str">
        <f t="shared" si="317"/>
        <v/>
      </c>
      <c r="G1461" s="76" t="str">
        <f t="shared" si="310"/>
        <v/>
      </c>
      <c r="H1461" s="76" t="str">
        <f t="shared" si="318"/>
        <v/>
      </c>
      <c r="I1461" s="76" t="str">
        <f t="shared" si="311"/>
        <v/>
      </c>
      <c r="J1461" s="76" t="str">
        <f t="shared" si="319"/>
        <v/>
      </c>
      <c r="AG1461" s="111" t="str">
        <f t="shared" si="320"/>
        <v/>
      </c>
      <c r="AH1461" s="112" t="str">
        <f t="shared" si="312"/>
        <v/>
      </c>
      <c r="AI1461" s="113" t="str">
        <f t="shared" si="313"/>
        <v/>
      </c>
      <c r="AJ1461" s="113" t="str">
        <f t="shared" si="314"/>
        <v/>
      </c>
      <c r="AK1461" s="113" t="str">
        <f t="shared" si="321"/>
        <v/>
      </c>
      <c r="AL1461" s="113" t="str">
        <f t="shared" si="322"/>
        <v/>
      </c>
    </row>
    <row r="1462" spans="2:38" ht="15.75" thickBot="1" x14ac:dyDescent="0.3">
      <c r="B1462" s="72" t="str">
        <f t="shared" si="315"/>
        <v/>
      </c>
      <c r="C1462" s="72" t="str">
        <f t="shared" si="316"/>
        <v/>
      </c>
      <c r="D1462" s="72" t="str">
        <f>IFERROR(IF(J1461&lt;=0,"",IF(C1462="Yes","",B1462-COUNTIF($C$22:C1462,"Yes"))),"")</f>
        <v/>
      </c>
      <c r="E1462" s="73" t="str">
        <f t="shared" si="309"/>
        <v/>
      </c>
      <c r="F1462" s="76" t="str">
        <f t="shared" si="317"/>
        <v/>
      </c>
      <c r="G1462" s="76" t="str">
        <f t="shared" si="310"/>
        <v/>
      </c>
      <c r="H1462" s="76" t="str">
        <f t="shared" si="318"/>
        <v/>
      </c>
      <c r="I1462" s="76" t="str">
        <f t="shared" si="311"/>
        <v/>
      </c>
      <c r="J1462" s="76" t="str">
        <f t="shared" si="319"/>
        <v/>
      </c>
      <c r="AG1462" s="111" t="str">
        <f t="shared" si="320"/>
        <v/>
      </c>
      <c r="AH1462" s="112" t="str">
        <f t="shared" si="312"/>
        <v/>
      </c>
      <c r="AI1462" s="113" t="str">
        <f t="shared" si="313"/>
        <v/>
      </c>
      <c r="AJ1462" s="113" t="str">
        <f t="shared" si="314"/>
        <v/>
      </c>
      <c r="AK1462" s="113" t="str">
        <f t="shared" si="321"/>
        <v/>
      </c>
      <c r="AL1462" s="113" t="str">
        <f t="shared" si="322"/>
        <v/>
      </c>
    </row>
    <row r="1463" spans="2:38" ht="15.75" thickBot="1" x14ac:dyDescent="0.3">
      <c r="B1463" s="72" t="str">
        <f t="shared" si="315"/>
        <v/>
      </c>
      <c r="C1463" s="72" t="str">
        <f t="shared" si="316"/>
        <v/>
      </c>
      <c r="D1463" s="72" t="str">
        <f>IFERROR(IF(J1462&lt;=0,"",IF(C1463="Yes","",B1463-COUNTIF($C$22:C1463,"Yes"))),"")</f>
        <v/>
      </c>
      <c r="E1463" s="73" t="str">
        <f t="shared" si="309"/>
        <v/>
      </c>
      <c r="F1463" s="76" t="str">
        <f t="shared" si="317"/>
        <v/>
      </c>
      <c r="G1463" s="76" t="str">
        <f t="shared" si="310"/>
        <v/>
      </c>
      <c r="H1463" s="76" t="str">
        <f t="shared" si="318"/>
        <v/>
      </c>
      <c r="I1463" s="76" t="str">
        <f t="shared" si="311"/>
        <v/>
      </c>
      <c r="J1463" s="76" t="str">
        <f t="shared" si="319"/>
        <v/>
      </c>
      <c r="AG1463" s="111" t="str">
        <f t="shared" si="320"/>
        <v/>
      </c>
      <c r="AH1463" s="112" t="str">
        <f t="shared" si="312"/>
        <v/>
      </c>
      <c r="AI1463" s="113" t="str">
        <f t="shared" si="313"/>
        <v/>
      </c>
      <c r="AJ1463" s="113" t="str">
        <f t="shared" si="314"/>
        <v/>
      </c>
      <c r="AK1463" s="113" t="str">
        <f t="shared" si="321"/>
        <v/>
      </c>
      <c r="AL1463" s="113" t="str">
        <f t="shared" si="322"/>
        <v/>
      </c>
    </row>
    <row r="1464" spans="2:38" ht="15.75" thickBot="1" x14ac:dyDescent="0.3">
      <c r="B1464" s="72" t="str">
        <f t="shared" si="315"/>
        <v/>
      </c>
      <c r="C1464" s="72" t="str">
        <f t="shared" si="316"/>
        <v/>
      </c>
      <c r="D1464" s="72" t="str">
        <f>IFERROR(IF(J1463&lt;=0,"",IF(C1464="Yes","",B1464-COUNTIF($C$22:C1464,"Yes"))),"")</f>
        <v/>
      </c>
      <c r="E1464" s="73" t="str">
        <f t="shared" si="309"/>
        <v/>
      </c>
      <c r="F1464" s="76" t="str">
        <f t="shared" si="317"/>
        <v/>
      </c>
      <c r="G1464" s="76" t="str">
        <f t="shared" si="310"/>
        <v/>
      </c>
      <c r="H1464" s="76" t="str">
        <f t="shared" si="318"/>
        <v/>
      </c>
      <c r="I1464" s="76" t="str">
        <f t="shared" si="311"/>
        <v/>
      </c>
      <c r="J1464" s="76" t="str">
        <f t="shared" si="319"/>
        <v/>
      </c>
      <c r="AG1464" s="111" t="str">
        <f t="shared" si="320"/>
        <v/>
      </c>
      <c r="AH1464" s="112" t="str">
        <f t="shared" si="312"/>
        <v/>
      </c>
      <c r="AI1464" s="113" t="str">
        <f t="shared" si="313"/>
        <v/>
      </c>
      <c r="AJ1464" s="113" t="str">
        <f t="shared" si="314"/>
        <v/>
      </c>
      <c r="AK1464" s="113" t="str">
        <f t="shared" si="321"/>
        <v/>
      </c>
      <c r="AL1464" s="113" t="str">
        <f t="shared" si="322"/>
        <v/>
      </c>
    </row>
    <row r="1465" spans="2:38" ht="15.75" thickBot="1" x14ac:dyDescent="0.3">
      <c r="B1465" s="72" t="str">
        <f t="shared" si="315"/>
        <v/>
      </c>
      <c r="C1465" s="72" t="str">
        <f t="shared" si="316"/>
        <v/>
      </c>
      <c r="D1465" s="72" t="str">
        <f>IFERROR(IF(J1464&lt;=0,"",IF(C1465="Yes","",B1465-COUNTIF($C$22:C1465,"Yes"))),"")</f>
        <v/>
      </c>
      <c r="E1465" s="73" t="str">
        <f t="shared" si="309"/>
        <v/>
      </c>
      <c r="F1465" s="76" t="str">
        <f t="shared" si="317"/>
        <v/>
      </c>
      <c r="G1465" s="76" t="str">
        <f t="shared" si="310"/>
        <v/>
      </c>
      <c r="H1465" s="76" t="str">
        <f t="shared" si="318"/>
        <v/>
      </c>
      <c r="I1465" s="76" t="str">
        <f t="shared" si="311"/>
        <v/>
      </c>
      <c r="J1465" s="76" t="str">
        <f t="shared" si="319"/>
        <v/>
      </c>
      <c r="AG1465" s="111" t="str">
        <f t="shared" si="320"/>
        <v/>
      </c>
      <c r="AH1465" s="112" t="str">
        <f t="shared" si="312"/>
        <v/>
      </c>
      <c r="AI1465" s="113" t="str">
        <f t="shared" si="313"/>
        <v/>
      </c>
      <c r="AJ1465" s="113" t="str">
        <f t="shared" si="314"/>
        <v/>
      </c>
      <c r="AK1465" s="113" t="str">
        <f t="shared" si="321"/>
        <v/>
      </c>
      <c r="AL1465" s="113" t="str">
        <f t="shared" si="322"/>
        <v/>
      </c>
    </row>
    <row r="1466" spans="2:38" ht="15.75" thickBot="1" x14ac:dyDescent="0.3">
      <c r="B1466" s="72" t="str">
        <f t="shared" si="315"/>
        <v/>
      </c>
      <c r="C1466" s="72" t="str">
        <f t="shared" si="316"/>
        <v/>
      </c>
      <c r="D1466" s="72" t="str">
        <f>IFERROR(IF(J1465&lt;=0,"",IF(C1466="Yes","",B1466-COUNTIF($C$22:C1466,"Yes"))),"")</f>
        <v/>
      </c>
      <c r="E1466" s="73" t="str">
        <f t="shared" si="309"/>
        <v/>
      </c>
      <c r="F1466" s="76" t="str">
        <f t="shared" si="317"/>
        <v/>
      </c>
      <c r="G1466" s="76" t="str">
        <f t="shared" si="310"/>
        <v/>
      </c>
      <c r="H1466" s="76" t="str">
        <f t="shared" si="318"/>
        <v/>
      </c>
      <c r="I1466" s="76" t="str">
        <f t="shared" si="311"/>
        <v/>
      </c>
      <c r="J1466" s="76" t="str">
        <f t="shared" si="319"/>
        <v/>
      </c>
      <c r="AG1466" s="111" t="str">
        <f t="shared" si="320"/>
        <v/>
      </c>
      <c r="AH1466" s="112" t="str">
        <f t="shared" si="312"/>
        <v/>
      </c>
      <c r="AI1466" s="113" t="str">
        <f t="shared" si="313"/>
        <v/>
      </c>
      <c r="AJ1466" s="113" t="str">
        <f t="shared" si="314"/>
        <v/>
      </c>
      <c r="AK1466" s="113" t="str">
        <f t="shared" si="321"/>
        <v/>
      </c>
      <c r="AL1466" s="113" t="str">
        <f t="shared" si="322"/>
        <v/>
      </c>
    </row>
    <row r="1467" spans="2:38" ht="15.75" thickBot="1" x14ac:dyDescent="0.3">
      <c r="B1467" s="72" t="str">
        <f t="shared" si="315"/>
        <v/>
      </c>
      <c r="C1467" s="72" t="str">
        <f t="shared" si="316"/>
        <v/>
      </c>
      <c r="D1467" s="72" t="str">
        <f>IFERROR(IF(J1466&lt;=0,"",IF(C1467="Yes","",B1467-COUNTIF($C$22:C1467,"Yes"))),"")</f>
        <v/>
      </c>
      <c r="E1467" s="73" t="str">
        <f t="shared" si="309"/>
        <v/>
      </c>
      <c r="F1467" s="76" t="str">
        <f t="shared" si="317"/>
        <v/>
      </c>
      <c r="G1467" s="76" t="str">
        <f t="shared" si="310"/>
        <v/>
      </c>
      <c r="H1467" s="76" t="str">
        <f t="shared" si="318"/>
        <v/>
      </c>
      <c r="I1467" s="76" t="str">
        <f t="shared" si="311"/>
        <v/>
      </c>
      <c r="J1467" s="76" t="str">
        <f t="shared" si="319"/>
        <v/>
      </c>
      <c r="AG1467" s="111" t="str">
        <f t="shared" si="320"/>
        <v/>
      </c>
      <c r="AH1467" s="112" t="str">
        <f t="shared" si="312"/>
        <v/>
      </c>
      <c r="AI1467" s="113" t="str">
        <f t="shared" si="313"/>
        <v/>
      </c>
      <c r="AJ1467" s="113" t="str">
        <f t="shared" si="314"/>
        <v/>
      </c>
      <c r="AK1467" s="113" t="str">
        <f t="shared" si="321"/>
        <v/>
      </c>
      <c r="AL1467" s="113" t="str">
        <f t="shared" si="322"/>
        <v/>
      </c>
    </row>
    <row r="1468" spans="2:38" ht="15.75" thickBot="1" x14ac:dyDescent="0.3">
      <c r="B1468" s="72" t="str">
        <f t="shared" si="315"/>
        <v/>
      </c>
      <c r="C1468" s="72" t="str">
        <f t="shared" si="316"/>
        <v/>
      </c>
      <c r="D1468" s="72" t="str">
        <f>IFERROR(IF(J1467&lt;=0,"",IF(C1468="Yes","",B1468-COUNTIF($C$22:C1468,"Yes"))),"")</f>
        <v/>
      </c>
      <c r="E1468" s="73" t="str">
        <f t="shared" si="309"/>
        <v/>
      </c>
      <c r="F1468" s="76" t="str">
        <f t="shared" si="317"/>
        <v/>
      </c>
      <c r="G1468" s="76" t="str">
        <f t="shared" si="310"/>
        <v/>
      </c>
      <c r="H1468" s="76" t="str">
        <f t="shared" si="318"/>
        <v/>
      </c>
      <c r="I1468" s="76" t="str">
        <f t="shared" si="311"/>
        <v/>
      </c>
      <c r="J1468" s="76" t="str">
        <f t="shared" si="319"/>
        <v/>
      </c>
      <c r="AG1468" s="111" t="str">
        <f t="shared" si="320"/>
        <v/>
      </c>
      <c r="AH1468" s="112" t="str">
        <f t="shared" si="312"/>
        <v/>
      </c>
      <c r="AI1468" s="113" t="str">
        <f t="shared" si="313"/>
        <v/>
      </c>
      <c r="AJ1468" s="113" t="str">
        <f t="shared" si="314"/>
        <v/>
      </c>
      <c r="AK1468" s="113" t="str">
        <f t="shared" si="321"/>
        <v/>
      </c>
      <c r="AL1468" s="113" t="str">
        <f t="shared" si="322"/>
        <v/>
      </c>
    </row>
    <row r="1469" spans="2:38" ht="15.75" thickBot="1" x14ac:dyDescent="0.3">
      <c r="B1469" s="72" t="str">
        <f t="shared" si="315"/>
        <v/>
      </c>
      <c r="C1469" s="72" t="str">
        <f t="shared" si="316"/>
        <v/>
      </c>
      <c r="D1469" s="72" t="str">
        <f>IFERROR(IF(J1468&lt;=0,"",IF(C1469="Yes","",B1469-COUNTIF($C$22:C1469,"Yes"))),"")</f>
        <v/>
      </c>
      <c r="E1469" s="73" t="str">
        <f t="shared" si="309"/>
        <v/>
      </c>
      <c r="F1469" s="76" t="str">
        <f t="shared" si="317"/>
        <v/>
      </c>
      <c r="G1469" s="76" t="str">
        <f t="shared" si="310"/>
        <v/>
      </c>
      <c r="H1469" s="76" t="str">
        <f t="shared" si="318"/>
        <v/>
      </c>
      <c r="I1469" s="76" t="str">
        <f t="shared" si="311"/>
        <v/>
      </c>
      <c r="J1469" s="76" t="str">
        <f t="shared" si="319"/>
        <v/>
      </c>
      <c r="AG1469" s="111" t="str">
        <f t="shared" si="320"/>
        <v/>
      </c>
      <c r="AH1469" s="112" t="str">
        <f t="shared" si="312"/>
        <v/>
      </c>
      <c r="AI1469" s="113" t="str">
        <f t="shared" si="313"/>
        <v/>
      </c>
      <c r="AJ1469" s="113" t="str">
        <f t="shared" si="314"/>
        <v/>
      </c>
      <c r="AK1469" s="113" t="str">
        <f t="shared" si="321"/>
        <v/>
      </c>
      <c r="AL1469" s="113" t="str">
        <f t="shared" si="322"/>
        <v/>
      </c>
    </row>
    <row r="1470" spans="2:38" ht="15.75" thickBot="1" x14ac:dyDescent="0.3">
      <c r="B1470" s="72" t="str">
        <f t="shared" si="315"/>
        <v/>
      </c>
      <c r="C1470" s="72" t="str">
        <f t="shared" si="316"/>
        <v/>
      </c>
      <c r="D1470" s="72" t="str">
        <f>IFERROR(IF(J1469&lt;=0,"",IF(C1470="Yes","",B1470-COUNTIF($C$22:C1470,"Yes"))),"")</f>
        <v/>
      </c>
      <c r="E1470" s="73" t="str">
        <f t="shared" si="309"/>
        <v/>
      </c>
      <c r="F1470" s="76" t="str">
        <f t="shared" si="317"/>
        <v/>
      </c>
      <c r="G1470" s="76" t="str">
        <f t="shared" si="310"/>
        <v/>
      </c>
      <c r="H1470" s="76" t="str">
        <f t="shared" si="318"/>
        <v/>
      </c>
      <c r="I1470" s="76" t="str">
        <f t="shared" si="311"/>
        <v/>
      </c>
      <c r="J1470" s="76" t="str">
        <f t="shared" si="319"/>
        <v/>
      </c>
      <c r="AG1470" s="111" t="str">
        <f t="shared" si="320"/>
        <v/>
      </c>
      <c r="AH1470" s="112" t="str">
        <f t="shared" si="312"/>
        <v/>
      </c>
      <c r="AI1470" s="113" t="str">
        <f t="shared" si="313"/>
        <v/>
      </c>
      <c r="AJ1470" s="113" t="str">
        <f t="shared" si="314"/>
        <v/>
      </c>
      <c r="AK1470" s="113" t="str">
        <f t="shared" si="321"/>
        <v/>
      </c>
      <c r="AL1470" s="113" t="str">
        <f t="shared" si="322"/>
        <v/>
      </c>
    </row>
    <row r="1471" spans="2:38" ht="15.75" thickBot="1" x14ac:dyDescent="0.3">
      <c r="B1471" s="72" t="str">
        <f t="shared" si="315"/>
        <v/>
      </c>
      <c r="C1471" s="72" t="str">
        <f t="shared" si="316"/>
        <v/>
      </c>
      <c r="D1471" s="72" t="str">
        <f>IFERROR(IF(J1470&lt;=0,"",IF(C1471="Yes","",B1471-COUNTIF($C$22:C1471,"Yes"))),"")</f>
        <v/>
      </c>
      <c r="E1471" s="73" t="str">
        <f t="shared" si="309"/>
        <v/>
      </c>
      <c r="F1471" s="76" t="str">
        <f t="shared" si="317"/>
        <v/>
      </c>
      <c r="G1471" s="76" t="str">
        <f t="shared" si="310"/>
        <v/>
      </c>
      <c r="H1471" s="76" t="str">
        <f t="shared" si="318"/>
        <v/>
      </c>
      <c r="I1471" s="76" t="str">
        <f t="shared" si="311"/>
        <v/>
      </c>
      <c r="J1471" s="76" t="str">
        <f t="shared" si="319"/>
        <v/>
      </c>
      <c r="AG1471" s="111" t="str">
        <f t="shared" si="320"/>
        <v/>
      </c>
      <c r="AH1471" s="112" t="str">
        <f t="shared" si="312"/>
        <v/>
      </c>
      <c r="AI1471" s="113" t="str">
        <f t="shared" si="313"/>
        <v/>
      </c>
      <c r="AJ1471" s="113" t="str">
        <f t="shared" si="314"/>
        <v/>
      </c>
      <c r="AK1471" s="113" t="str">
        <f t="shared" si="321"/>
        <v/>
      </c>
      <c r="AL1471" s="113" t="str">
        <f t="shared" si="322"/>
        <v/>
      </c>
    </row>
    <row r="1472" spans="2:38" ht="15.75" thickBot="1" x14ac:dyDescent="0.3">
      <c r="B1472" s="72" t="str">
        <f t="shared" si="315"/>
        <v/>
      </c>
      <c r="C1472" s="72" t="str">
        <f t="shared" si="316"/>
        <v/>
      </c>
      <c r="D1472" s="72" t="str">
        <f>IFERROR(IF(J1471&lt;=0,"",IF(C1472="Yes","",B1472-COUNTIF($C$22:C1472,"Yes"))),"")</f>
        <v/>
      </c>
      <c r="E1472" s="73" t="str">
        <f t="shared" si="309"/>
        <v/>
      </c>
      <c r="F1472" s="76" t="str">
        <f t="shared" si="317"/>
        <v/>
      </c>
      <c r="G1472" s="76" t="str">
        <f t="shared" si="310"/>
        <v/>
      </c>
      <c r="H1472" s="76" t="str">
        <f t="shared" si="318"/>
        <v/>
      </c>
      <c r="I1472" s="76" t="str">
        <f t="shared" si="311"/>
        <v/>
      </c>
      <c r="J1472" s="76" t="str">
        <f t="shared" si="319"/>
        <v/>
      </c>
      <c r="AG1472" s="111" t="str">
        <f t="shared" si="320"/>
        <v/>
      </c>
      <c r="AH1472" s="112" t="str">
        <f t="shared" si="312"/>
        <v/>
      </c>
      <c r="AI1472" s="113" t="str">
        <f t="shared" si="313"/>
        <v/>
      </c>
      <c r="AJ1472" s="113" t="str">
        <f t="shared" si="314"/>
        <v/>
      </c>
      <c r="AK1472" s="113" t="str">
        <f t="shared" si="321"/>
        <v/>
      </c>
      <c r="AL1472" s="113" t="str">
        <f t="shared" si="322"/>
        <v/>
      </c>
    </row>
    <row r="1473" spans="2:38" ht="15.75" thickBot="1" x14ac:dyDescent="0.3">
      <c r="B1473" s="72" t="str">
        <f t="shared" si="315"/>
        <v/>
      </c>
      <c r="C1473" s="72" t="str">
        <f t="shared" si="316"/>
        <v/>
      </c>
      <c r="D1473" s="72" t="str">
        <f>IFERROR(IF(J1472&lt;=0,"",IF(C1473="Yes","",B1473-COUNTIF($C$22:C1473,"Yes"))),"")</f>
        <v/>
      </c>
      <c r="E1473" s="73" t="str">
        <f t="shared" si="309"/>
        <v/>
      </c>
      <c r="F1473" s="76" t="str">
        <f t="shared" si="317"/>
        <v/>
      </c>
      <c r="G1473" s="76" t="str">
        <f t="shared" si="310"/>
        <v/>
      </c>
      <c r="H1473" s="76" t="str">
        <f t="shared" si="318"/>
        <v/>
      </c>
      <c r="I1473" s="76" t="str">
        <f t="shared" si="311"/>
        <v/>
      </c>
      <c r="J1473" s="76" t="str">
        <f t="shared" si="319"/>
        <v/>
      </c>
      <c r="AG1473" s="111" t="str">
        <f t="shared" si="320"/>
        <v/>
      </c>
      <c r="AH1473" s="112" t="str">
        <f t="shared" si="312"/>
        <v/>
      </c>
      <c r="AI1473" s="113" t="str">
        <f t="shared" si="313"/>
        <v/>
      </c>
      <c r="AJ1473" s="113" t="str">
        <f t="shared" si="314"/>
        <v/>
      </c>
      <c r="AK1473" s="113" t="str">
        <f t="shared" si="321"/>
        <v/>
      </c>
      <c r="AL1473" s="113" t="str">
        <f t="shared" si="322"/>
        <v/>
      </c>
    </row>
    <row r="1474" spans="2:38" ht="15.75" thickBot="1" x14ac:dyDescent="0.3">
      <c r="B1474" s="72" t="str">
        <f t="shared" si="315"/>
        <v/>
      </c>
      <c r="C1474" s="72" t="str">
        <f t="shared" si="316"/>
        <v/>
      </c>
      <c r="D1474" s="72" t="str">
        <f>IFERROR(IF(J1473&lt;=0,"",IF(C1474="Yes","",B1474-COUNTIF($C$22:C1474,"Yes"))),"")</f>
        <v/>
      </c>
      <c r="E1474" s="73" t="str">
        <f t="shared" si="309"/>
        <v/>
      </c>
      <c r="F1474" s="76" t="str">
        <f t="shared" si="317"/>
        <v/>
      </c>
      <c r="G1474" s="76" t="str">
        <f t="shared" si="310"/>
        <v/>
      </c>
      <c r="H1474" s="76" t="str">
        <f t="shared" si="318"/>
        <v/>
      </c>
      <c r="I1474" s="76" t="str">
        <f t="shared" si="311"/>
        <v/>
      </c>
      <c r="J1474" s="76" t="str">
        <f t="shared" si="319"/>
        <v/>
      </c>
      <c r="AG1474" s="111" t="str">
        <f t="shared" si="320"/>
        <v/>
      </c>
      <c r="AH1474" s="112" t="str">
        <f t="shared" si="312"/>
        <v/>
      </c>
      <c r="AI1474" s="113" t="str">
        <f t="shared" si="313"/>
        <v/>
      </c>
      <c r="AJ1474" s="113" t="str">
        <f t="shared" si="314"/>
        <v/>
      </c>
      <c r="AK1474" s="113" t="str">
        <f t="shared" si="321"/>
        <v/>
      </c>
      <c r="AL1474" s="113" t="str">
        <f t="shared" si="322"/>
        <v/>
      </c>
    </row>
    <row r="1475" spans="2:38" ht="15.75" thickBot="1" x14ac:dyDescent="0.3">
      <c r="B1475" s="72" t="str">
        <f t="shared" si="315"/>
        <v/>
      </c>
      <c r="C1475" s="72" t="str">
        <f t="shared" si="316"/>
        <v/>
      </c>
      <c r="D1475" s="72" t="str">
        <f>IFERROR(IF(J1474&lt;=0,"",IF(C1475="Yes","",B1475-COUNTIF($C$22:C1475,"Yes"))),"")</f>
        <v/>
      </c>
      <c r="E1475" s="73" t="str">
        <f t="shared" si="309"/>
        <v/>
      </c>
      <c r="F1475" s="76" t="str">
        <f t="shared" si="317"/>
        <v/>
      </c>
      <c r="G1475" s="76" t="str">
        <f t="shared" si="310"/>
        <v/>
      </c>
      <c r="H1475" s="76" t="str">
        <f t="shared" si="318"/>
        <v/>
      </c>
      <c r="I1475" s="76" t="str">
        <f t="shared" si="311"/>
        <v/>
      </c>
      <c r="J1475" s="76" t="str">
        <f t="shared" si="319"/>
        <v/>
      </c>
      <c r="AG1475" s="111" t="str">
        <f t="shared" si="320"/>
        <v/>
      </c>
      <c r="AH1475" s="112" t="str">
        <f t="shared" si="312"/>
        <v/>
      </c>
      <c r="AI1475" s="113" t="str">
        <f t="shared" si="313"/>
        <v/>
      </c>
      <c r="AJ1475" s="113" t="str">
        <f t="shared" si="314"/>
        <v/>
      </c>
      <c r="AK1475" s="113" t="str">
        <f t="shared" si="321"/>
        <v/>
      </c>
      <c r="AL1475" s="113" t="str">
        <f t="shared" si="322"/>
        <v/>
      </c>
    </row>
    <row r="1476" spans="2:38" ht="15.75" thickBot="1" x14ac:dyDescent="0.3">
      <c r="B1476" s="72" t="str">
        <f t="shared" si="315"/>
        <v/>
      </c>
      <c r="C1476" s="72" t="str">
        <f t="shared" si="316"/>
        <v/>
      </c>
      <c r="D1476" s="72" t="str">
        <f>IFERROR(IF(J1475&lt;=0,"",IF(C1476="Yes","",B1476-COUNTIF($C$22:C1476,"Yes"))),"")</f>
        <v/>
      </c>
      <c r="E1476" s="73" t="str">
        <f t="shared" si="309"/>
        <v/>
      </c>
      <c r="F1476" s="76" t="str">
        <f t="shared" si="317"/>
        <v/>
      </c>
      <c r="G1476" s="76" t="str">
        <f t="shared" si="310"/>
        <v/>
      </c>
      <c r="H1476" s="76" t="str">
        <f t="shared" si="318"/>
        <v/>
      </c>
      <c r="I1476" s="76" t="str">
        <f t="shared" si="311"/>
        <v/>
      </c>
      <c r="J1476" s="76" t="str">
        <f t="shared" si="319"/>
        <v/>
      </c>
      <c r="AG1476" s="111" t="str">
        <f t="shared" si="320"/>
        <v/>
      </c>
      <c r="AH1476" s="112" t="str">
        <f t="shared" si="312"/>
        <v/>
      </c>
      <c r="AI1476" s="113" t="str">
        <f t="shared" si="313"/>
        <v/>
      </c>
      <c r="AJ1476" s="113" t="str">
        <f t="shared" si="314"/>
        <v/>
      </c>
      <c r="AK1476" s="113" t="str">
        <f t="shared" si="321"/>
        <v/>
      </c>
      <c r="AL1476" s="113" t="str">
        <f t="shared" si="322"/>
        <v/>
      </c>
    </row>
    <row r="1477" spans="2:38" ht="15.75" thickBot="1" x14ac:dyDescent="0.3">
      <c r="B1477" s="72" t="str">
        <f t="shared" si="315"/>
        <v/>
      </c>
      <c r="C1477" s="72" t="str">
        <f t="shared" si="316"/>
        <v/>
      </c>
      <c r="D1477" s="72" t="str">
        <f>IFERROR(IF(J1476&lt;=0,"",IF(C1477="Yes","",B1477-COUNTIF($C$22:C1477,"Yes"))),"")</f>
        <v/>
      </c>
      <c r="E1477" s="73" t="str">
        <f t="shared" si="309"/>
        <v/>
      </c>
      <c r="F1477" s="76" t="str">
        <f t="shared" si="317"/>
        <v/>
      </c>
      <c r="G1477" s="76" t="str">
        <f t="shared" si="310"/>
        <v/>
      </c>
      <c r="H1477" s="76" t="str">
        <f t="shared" si="318"/>
        <v/>
      </c>
      <c r="I1477" s="76" t="str">
        <f t="shared" si="311"/>
        <v/>
      </c>
      <c r="J1477" s="76" t="str">
        <f t="shared" si="319"/>
        <v/>
      </c>
      <c r="AG1477" s="111" t="str">
        <f t="shared" si="320"/>
        <v/>
      </c>
      <c r="AH1477" s="112" t="str">
        <f t="shared" si="312"/>
        <v/>
      </c>
      <c r="AI1477" s="113" t="str">
        <f t="shared" si="313"/>
        <v/>
      </c>
      <c r="AJ1477" s="113" t="str">
        <f t="shared" si="314"/>
        <v/>
      </c>
      <c r="AK1477" s="113" t="str">
        <f t="shared" si="321"/>
        <v/>
      </c>
      <c r="AL1477" s="113" t="str">
        <f t="shared" si="322"/>
        <v/>
      </c>
    </row>
    <row r="1478" spans="2:38" ht="15.75" thickBot="1" x14ac:dyDescent="0.3">
      <c r="B1478" s="72" t="str">
        <f t="shared" si="315"/>
        <v/>
      </c>
      <c r="C1478" s="72" t="str">
        <f t="shared" si="316"/>
        <v/>
      </c>
      <c r="D1478" s="72" t="str">
        <f>IFERROR(IF(J1477&lt;=0,"",IF(C1478="Yes","",B1478-COUNTIF($C$22:C1478,"Yes"))),"")</f>
        <v/>
      </c>
      <c r="E1478" s="73" t="str">
        <f t="shared" si="309"/>
        <v/>
      </c>
      <c r="F1478" s="76" t="str">
        <f t="shared" si="317"/>
        <v/>
      </c>
      <c r="G1478" s="76" t="str">
        <f t="shared" si="310"/>
        <v/>
      </c>
      <c r="H1478" s="76" t="str">
        <f t="shared" si="318"/>
        <v/>
      </c>
      <c r="I1478" s="76" t="str">
        <f t="shared" si="311"/>
        <v/>
      </c>
      <c r="J1478" s="76" t="str">
        <f t="shared" si="319"/>
        <v/>
      </c>
      <c r="AG1478" s="111" t="str">
        <f t="shared" si="320"/>
        <v/>
      </c>
      <c r="AH1478" s="112" t="str">
        <f t="shared" si="312"/>
        <v/>
      </c>
      <c r="AI1478" s="113" t="str">
        <f t="shared" si="313"/>
        <v/>
      </c>
      <c r="AJ1478" s="113" t="str">
        <f t="shared" si="314"/>
        <v/>
      </c>
      <c r="AK1478" s="113" t="str">
        <f t="shared" si="321"/>
        <v/>
      </c>
      <c r="AL1478" s="113" t="str">
        <f t="shared" si="322"/>
        <v/>
      </c>
    </row>
    <row r="1479" spans="2:38" ht="15.75" thickBot="1" x14ac:dyDescent="0.3">
      <c r="B1479" s="72" t="str">
        <f t="shared" si="315"/>
        <v/>
      </c>
      <c r="C1479" s="72" t="str">
        <f t="shared" si="316"/>
        <v/>
      </c>
      <c r="D1479" s="72" t="str">
        <f>IFERROR(IF(J1478&lt;=0,"",IF(C1479="Yes","",B1479-COUNTIF($C$22:C1479,"Yes"))),"")</f>
        <v/>
      </c>
      <c r="E1479" s="73" t="str">
        <f t="shared" si="309"/>
        <v/>
      </c>
      <c r="F1479" s="76" t="str">
        <f t="shared" si="317"/>
        <v/>
      </c>
      <c r="G1479" s="76" t="str">
        <f t="shared" si="310"/>
        <v/>
      </c>
      <c r="H1479" s="76" t="str">
        <f t="shared" si="318"/>
        <v/>
      </c>
      <c r="I1479" s="76" t="str">
        <f t="shared" si="311"/>
        <v/>
      </c>
      <c r="J1479" s="76" t="str">
        <f t="shared" si="319"/>
        <v/>
      </c>
      <c r="AG1479" s="111" t="str">
        <f t="shared" si="320"/>
        <v/>
      </c>
      <c r="AH1479" s="112" t="str">
        <f t="shared" si="312"/>
        <v/>
      </c>
      <c r="AI1479" s="113" t="str">
        <f t="shared" si="313"/>
        <v/>
      </c>
      <c r="AJ1479" s="113" t="str">
        <f t="shared" si="314"/>
        <v/>
      </c>
      <c r="AK1479" s="113" t="str">
        <f t="shared" si="321"/>
        <v/>
      </c>
      <c r="AL1479" s="113" t="str">
        <f t="shared" si="322"/>
        <v/>
      </c>
    </row>
    <row r="1480" spans="2:38" ht="15.75" thickBot="1" x14ac:dyDescent="0.3">
      <c r="B1480" s="72" t="str">
        <f t="shared" si="315"/>
        <v/>
      </c>
      <c r="C1480" s="72" t="str">
        <f t="shared" si="316"/>
        <v/>
      </c>
      <c r="D1480" s="72" t="str">
        <f>IFERROR(IF(J1479&lt;=0,"",IF(C1480="Yes","",B1480-COUNTIF($C$22:C1480,"Yes"))),"")</f>
        <v/>
      </c>
      <c r="E1480" s="73" t="str">
        <f t="shared" si="309"/>
        <v/>
      </c>
      <c r="F1480" s="76" t="str">
        <f t="shared" si="317"/>
        <v/>
      </c>
      <c r="G1480" s="76" t="str">
        <f t="shared" si="310"/>
        <v/>
      </c>
      <c r="H1480" s="76" t="str">
        <f t="shared" si="318"/>
        <v/>
      </c>
      <c r="I1480" s="76" t="str">
        <f t="shared" si="311"/>
        <v/>
      </c>
      <c r="J1480" s="76" t="str">
        <f t="shared" si="319"/>
        <v/>
      </c>
      <c r="AG1480" s="111" t="str">
        <f t="shared" si="320"/>
        <v/>
      </c>
      <c r="AH1480" s="112" t="str">
        <f t="shared" si="312"/>
        <v/>
      </c>
      <c r="AI1480" s="113" t="str">
        <f t="shared" si="313"/>
        <v/>
      </c>
      <c r="AJ1480" s="113" t="str">
        <f t="shared" si="314"/>
        <v/>
      </c>
      <c r="AK1480" s="113" t="str">
        <f t="shared" si="321"/>
        <v/>
      </c>
      <c r="AL1480" s="113" t="str">
        <f t="shared" si="322"/>
        <v/>
      </c>
    </row>
    <row r="1481" spans="2:38" ht="15.75" thickBot="1" x14ac:dyDescent="0.3">
      <c r="B1481" s="72" t="str">
        <f t="shared" si="315"/>
        <v/>
      </c>
      <c r="C1481" s="72" t="str">
        <f t="shared" si="316"/>
        <v/>
      </c>
      <c r="D1481" s="72" t="str">
        <f>IFERROR(IF(J1480&lt;=0,"",IF(C1481="Yes","",B1481-COUNTIF($C$22:C1481,"Yes"))),"")</f>
        <v/>
      </c>
      <c r="E1481" s="73" t="str">
        <f t="shared" si="309"/>
        <v/>
      </c>
      <c r="F1481" s="76" t="str">
        <f t="shared" si="317"/>
        <v/>
      </c>
      <c r="G1481" s="76" t="str">
        <f t="shared" si="310"/>
        <v/>
      </c>
      <c r="H1481" s="76" t="str">
        <f t="shared" si="318"/>
        <v/>
      </c>
      <c r="I1481" s="76" t="str">
        <f t="shared" si="311"/>
        <v/>
      </c>
      <c r="J1481" s="76" t="str">
        <f t="shared" si="319"/>
        <v/>
      </c>
      <c r="AG1481" s="111" t="str">
        <f t="shared" si="320"/>
        <v/>
      </c>
      <c r="AH1481" s="112" t="str">
        <f t="shared" si="312"/>
        <v/>
      </c>
      <c r="AI1481" s="113" t="str">
        <f t="shared" si="313"/>
        <v/>
      </c>
      <c r="AJ1481" s="113" t="str">
        <f t="shared" si="314"/>
        <v/>
      </c>
      <c r="AK1481" s="113" t="str">
        <f t="shared" si="321"/>
        <v/>
      </c>
      <c r="AL1481" s="113" t="str">
        <f t="shared" si="322"/>
        <v/>
      </c>
    </row>
    <row r="1482" spans="2:38" ht="15.75" thickBot="1" x14ac:dyDescent="0.3">
      <c r="B1482" s="72" t="str">
        <f t="shared" si="315"/>
        <v/>
      </c>
      <c r="C1482" s="72" t="str">
        <f t="shared" si="316"/>
        <v/>
      </c>
      <c r="D1482" s="72" t="str">
        <f>IFERROR(IF(J1481&lt;=0,"",IF(C1482="Yes","",B1482-COUNTIF($C$22:C1482,"Yes"))),"")</f>
        <v/>
      </c>
      <c r="E1482" s="73" t="str">
        <f t="shared" si="309"/>
        <v/>
      </c>
      <c r="F1482" s="76" t="str">
        <f t="shared" si="317"/>
        <v/>
      </c>
      <c r="G1482" s="76" t="str">
        <f t="shared" si="310"/>
        <v/>
      </c>
      <c r="H1482" s="76" t="str">
        <f t="shared" si="318"/>
        <v/>
      </c>
      <c r="I1482" s="76" t="str">
        <f t="shared" si="311"/>
        <v/>
      </c>
      <c r="J1482" s="76" t="str">
        <f t="shared" si="319"/>
        <v/>
      </c>
      <c r="AG1482" s="111" t="str">
        <f t="shared" si="320"/>
        <v/>
      </c>
      <c r="AH1482" s="112" t="str">
        <f t="shared" si="312"/>
        <v/>
      </c>
      <c r="AI1482" s="113" t="str">
        <f t="shared" si="313"/>
        <v/>
      </c>
      <c r="AJ1482" s="113" t="str">
        <f t="shared" si="314"/>
        <v/>
      </c>
      <c r="AK1482" s="113" t="str">
        <f t="shared" si="321"/>
        <v/>
      </c>
      <c r="AL1482" s="113" t="str">
        <f t="shared" si="322"/>
        <v/>
      </c>
    </row>
    <row r="1483" spans="2:38" ht="15.75" thickBot="1" x14ac:dyDescent="0.3">
      <c r="B1483" s="72" t="str">
        <f t="shared" si="315"/>
        <v/>
      </c>
      <c r="C1483" s="72" t="str">
        <f t="shared" si="316"/>
        <v/>
      </c>
      <c r="D1483" s="72" t="str">
        <f>IFERROR(IF(J1482&lt;=0,"",IF(C1483="Yes","",B1483-COUNTIF($C$22:C1483,"Yes"))),"")</f>
        <v/>
      </c>
      <c r="E1483" s="73" t="str">
        <f t="shared" si="309"/>
        <v/>
      </c>
      <c r="F1483" s="76" t="str">
        <f t="shared" si="317"/>
        <v/>
      </c>
      <c r="G1483" s="76" t="str">
        <f t="shared" si="310"/>
        <v/>
      </c>
      <c r="H1483" s="76" t="str">
        <f t="shared" si="318"/>
        <v/>
      </c>
      <c r="I1483" s="76" t="str">
        <f t="shared" si="311"/>
        <v/>
      </c>
      <c r="J1483" s="76" t="str">
        <f t="shared" si="319"/>
        <v/>
      </c>
      <c r="AG1483" s="111" t="str">
        <f t="shared" si="320"/>
        <v/>
      </c>
      <c r="AH1483" s="112" t="str">
        <f t="shared" si="312"/>
        <v/>
      </c>
      <c r="AI1483" s="113" t="str">
        <f t="shared" si="313"/>
        <v/>
      </c>
      <c r="AJ1483" s="113" t="str">
        <f t="shared" si="314"/>
        <v/>
      </c>
      <c r="AK1483" s="113" t="str">
        <f t="shared" si="321"/>
        <v/>
      </c>
      <c r="AL1483" s="113" t="str">
        <f t="shared" si="322"/>
        <v/>
      </c>
    </row>
    <row r="1484" spans="2:38" ht="15.75" thickBot="1" x14ac:dyDescent="0.3">
      <c r="B1484" s="72" t="str">
        <f t="shared" si="315"/>
        <v/>
      </c>
      <c r="C1484" s="72" t="str">
        <f t="shared" si="316"/>
        <v/>
      </c>
      <c r="D1484" s="72" t="str">
        <f>IFERROR(IF(J1483&lt;=0,"",IF(C1484="Yes","",B1484-COUNTIF($C$22:C1484,"Yes"))),"")</f>
        <v/>
      </c>
      <c r="E1484" s="73" t="str">
        <f t="shared" si="309"/>
        <v/>
      </c>
      <c r="F1484" s="76" t="str">
        <f t="shared" si="317"/>
        <v/>
      </c>
      <c r="G1484" s="76" t="str">
        <f t="shared" si="310"/>
        <v/>
      </c>
      <c r="H1484" s="76" t="str">
        <f t="shared" si="318"/>
        <v/>
      </c>
      <c r="I1484" s="76" t="str">
        <f t="shared" si="311"/>
        <v/>
      </c>
      <c r="J1484" s="76" t="str">
        <f t="shared" si="319"/>
        <v/>
      </c>
      <c r="AG1484" s="111" t="str">
        <f t="shared" si="320"/>
        <v/>
      </c>
      <c r="AH1484" s="112" t="str">
        <f t="shared" si="312"/>
        <v/>
      </c>
      <c r="AI1484" s="113" t="str">
        <f t="shared" si="313"/>
        <v/>
      </c>
      <c r="AJ1484" s="113" t="str">
        <f t="shared" si="314"/>
        <v/>
      </c>
      <c r="AK1484" s="113" t="str">
        <f t="shared" si="321"/>
        <v/>
      </c>
      <c r="AL1484" s="113" t="str">
        <f t="shared" si="322"/>
        <v/>
      </c>
    </row>
    <row r="1485" spans="2:38" ht="15.75" thickBot="1" x14ac:dyDescent="0.3">
      <c r="B1485" s="72" t="str">
        <f t="shared" si="315"/>
        <v/>
      </c>
      <c r="C1485" s="72" t="str">
        <f t="shared" si="316"/>
        <v/>
      </c>
      <c r="D1485" s="72" t="str">
        <f>IFERROR(IF(J1484&lt;=0,"",IF(C1485="Yes","",B1485-COUNTIF($C$22:C1485,"Yes"))),"")</f>
        <v/>
      </c>
      <c r="E1485" s="73" t="str">
        <f t="shared" si="309"/>
        <v/>
      </c>
      <c r="F1485" s="76" t="str">
        <f t="shared" si="317"/>
        <v/>
      </c>
      <c r="G1485" s="76" t="str">
        <f t="shared" si="310"/>
        <v/>
      </c>
      <c r="H1485" s="76" t="str">
        <f t="shared" si="318"/>
        <v/>
      </c>
      <c r="I1485" s="76" t="str">
        <f t="shared" si="311"/>
        <v/>
      </c>
      <c r="J1485" s="76" t="str">
        <f t="shared" si="319"/>
        <v/>
      </c>
      <c r="AG1485" s="111" t="str">
        <f t="shared" si="320"/>
        <v/>
      </c>
      <c r="AH1485" s="112" t="str">
        <f t="shared" si="312"/>
        <v/>
      </c>
      <c r="AI1485" s="113" t="str">
        <f t="shared" si="313"/>
        <v/>
      </c>
      <c r="AJ1485" s="113" t="str">
        <f t="shared" si="314"/>
        <v/>
      </c>
      <c r="AK1485" s="113" t="str">
        <f t="shared" si="321"/>
        <v/>
      </c>
      <c r="AL1485" s="113" t="str">
        <f t="shared" si="322"/>
        <v/>
      </c>
    </row>
    <row r="1486" spans="2:38" ht="15.75" thickBot="1" x14ac:dyDescent="0.3">
      <c r="B1486" s="72" t="str">
        <f t="shared" si="315"/>
        <v/>
      </c>
      <c r="C1486" s="72" t="str">
        <f t="shared" si="316"/>
        <v/>
      </c>
      <c r="D1486" s="72" t="str">
        <f>IFERROR(IF(J1485&lt;=0,"",IF(C1486="Yes","",B1486-COUNTIF($C$22:C1486,"Yes"))),"")</f>
        <v/>
      </c>
      <c r="E1486" s="73" t="str">
        <f t="shared" si="309"/>
        <v/>
      </c>
      <c r="F1486" s="76" t="str">
        <f t="shared" si="317"/>
        <v/>
      </c>
      <c r="G1486" s="76" t="str">
        <f t="shared" si="310"/>
        <v/>
      </c>
      <c r="H1486" s="76" t="str">
        <f t="shared" si="318"/>
        <v/>
      </c>
      <c r="I1486" s="76" t="str">
        <f t="shared" si="311"/>
        <v/>
      </c>
      <c r="J1486" s="76" t="str">
        <f t="shared" si="319"/>
        <v/>
      </c>
      <c r="AG1486" s="111" t="str">
        <f t="shared" si="320"/>
        <v/>
      </c>
      <c r="AH1486" s="112" t="str">
        <f t="shared" si="312"/>
        <v/>
      </c>
      <c r="AI1486" s="113" t="str">
        <f t="shared" si="313"/>
        <v/>
      </c>
      <c r="AJ1486" s="113" t="str">
        <f t="shared" si="314"/>
        <v/>
      </c>
      <c r="AK1486" s="113" t="str">
        <f t="shared" si="321"/>
        <v/>
      </c>
      <c r="AL1486" s="113" t="str">
        <f t="shared" si="322"/>
        <v/>
      </c>
    </row>
    <row r="1487" spans="2:38" ht="15.75" thickBot="1" x14ac:dyDescent="0.3">
      <c r="B1487" s="72" t="str">
        <f t="shared" si="315"/>
        <v/>
      </c>
      <c r="C1487" s="72" t="str">
        <f t="shared" si="316"/>
        <v/>
      </c>
      <c r="D1487" s="72" t="str">
        <f>IFERROR(IF(J1486&lt;=0,"",IF(C1487="Yes","",B1487-COUNTIF($C$22:C1487,"Yes"))),"")</f>
        <v/>
      </c>
      <c r="E1487" s="73" t="str">
        <f t="shared" si="309"/>
        <v/>
      </c>
      <c r="F1487" s="76" t="str">
        <f t="shared" si="317"/>
        <v/>
      </c>
      <c r="G1487" s="76" t="str">
        <f t="shared" si="310"/>
        <v/>
      </c>
      <c r="H1487" s="76" t="str">
        <f t="shared" si="318"/>
        <v/>
      </c>
      <c r="I1487" s="76" t="str">
        <f t="shared" si="311"/>
        <v/>
      </c>
      <c r="J1487" s="76" t="str">
        <f t="shared" si="319"/>
        <v/>
      </c>
      <c r="AG1487" s="111" t="str">
        <f t="shared" si="320"/>
        <v/>
      </c>
      <c r="AH1487" s="112" t="str">
        <f t="shared" si="312"/>
        <v/>
      </c>
      <c r="AI1487" s="113" t="str">
        <f t="shared" si="313"/>
        <v/>
      </c>
      <c r="AJ1487" s="113" t="str">
        <f t="shared" si="314"/>
        <v/>
      </c>
      <c r="AK1487" s="113" t="str">
        <f t="shared" si="321"/>
        <v/>
      </c>
      <c r="AL1487" s="113" t="str">
        <f t="shared" si="322"/>
        <v/>
      </c>
    </row>
    <row r="1488" spans="2:38" ht="15.75" thickBot="1" x14ac:dyDescent="0.3">
      <c r="B1488" s="72" t="str">
        <f t="shared" si="315"/>
        <v/>
      </c>
      <c r="C1488" s="72" t="str">
        <f t="shared" si="316"/>
        <v/>
      </c>
      <c r="D1488" s="72" t="str">
        <f>IFERROR(IF(J1487&lt;=0,"",IF(C1488="Yes","",B1488-COUNTIF($C$22:C1488,"Yes"))),"")</f>
        <v/>
      </c>
      <c r="E1488" s="73" t="str">
        <f t="shared" si="309"/>
        <v/>
      </c>
      <c r="F1488" s="76" t="str">
        <f t="shared" si="317"/>
        <v/>
      </c>
      <c r="G1488" s="76" t="str">
        <f t="shared" si="310"/>
        <v/>
      </c>
      <c r="H1488" s="76" t="str">
        <f t="shared" si="318"/>
        <v/>
      </c>
      <c r="I1488" s="76" t="str">
        <f t="shared" si="311"/>
        <v/>
      </c>
      <c r="J1488" s="76" t="str">
        <f t="shared" si="319"/>
        <v/>
      </c>
      <c r="AG1488" s="111" t="str">
        <f t="shared" si="320"/>
        <v/>
      </c>
      <c r="AH1488" s="112" t="str">
        <f t="shared" si="312"/>
        <v/>
      </c>
      <c r="AI1488" s="113" t="str">
        <f t="shared" si="313"/>
        <v/>
      </c>
      <c r="AJ1488" s="113" t="str">
        <f t="shared" si="314"/>
        <v/>
      </c>
      <c r="AK1488" s="113" t="str">
        <f t="shared" si="321"/>
        <v/>
      </c>
      <c r="AL1488" s="113" t="str">
        <f t="shared" si="322"/>
        <v/>
      </c>
    </row>
    <row r="1489" spans="2:38" ht="15.75" thickBot="1" x14ac:dyDescent="0.3">
      <c r="B1489" s="72" t="str">
        <f t="shared" si="315"/>
        <v/>
      </c>
      <c r="C1489" s="72" t="str">
        <f t="shared" si="316"/>
        <v/>
      </c>
      <c r="D1489" s="72" t="str">
        <f>IFERROR(IF(J1488&lt;=0,"",IF(C1489="Yes","",B1489-COUNTIF($C$22:C1489,"Yes"))),"")</f>
        <v/>
      </c>
      <c r="E1489" s="73" t="str">
        <f t="shared" si="309"/>
        <v/>
      </c>
      <c r="F1489" s="76" t="str">
        <f t="shared" si="317"/>
        <v/>
      </c>
      <c r="G1489" s="76" t="str">
        <f t="shared" si="310"/>
        <v/>
      </c>
      <c r="H1489" s="76" t="str">
        <f t="shared" si="318"/>
        <v/>
      </c>
      <c r="I1489" s="76" t="str">
        <f t="shared" si="311"/>
        <v/>
      </c>
      <c r="J1489" s="76" t="str">
        <f t="shared" si="319"/>
        <v/>
      </c>
      <c r="AG1489" s="111" t="str">
        <f t="shared" si="320"/>
        <v/>
      </c>
      <c r="AH1489" s="112" t="str">
        <f t="shared" si="312"/>
        <v/>
      </c>
      <c r="AI1489" s="113" t="str">
        <f t="shared" si="313"/>
        <v/>
      </c>
      <c r="AJ1489" s="113" t="str">
        <f t="shared" si="314"/>
        <v/>
      </c>
      <c r="AK1489" s="113" t="str">
        <f t="shared" si="321"/>
        <v/>
      </c>
      <c r="AL1489" s="113" t="str">
        <f t="shared" si="322"/>
        <v/>
      </c>
    </row>
    <row r="1490" spans="2:38" ht="15.75" thickBot="1" x14ac:dyDescent="0.3">
      <c r="B1490" s="72" t="str">
        <f t="shared" si="315"/>
        <v/>
      </c>
      <c r="C1490" s="72" t="str">
        <f t="shared" si="316"/>
        <v/>
      </c>
      <c r="D1490" s="72" t="str">
        <f>IFERROR(IF(J1489&lt;=0,"",IF(C1490="Yes","",B1490-COUNTIF($C$22:C1490,"Yes"))),"")</f>
        <v/>
      </c>
      <c r="E1490" s="73" t="str">
        <f t="shared" si="309"/>
        <v/>
      </c>
      <c r="F1490" s="76" t="str">
        <f t="shared" si="317"/>
        <v/>
      </c>
      <c r="G1490" s="76" t="str">
        <f t="shared" si="310"/>
        <v/>
      </c>
      <c r="H1490" s="76" t="str">
        <f t="shared" si="318"/>
        <v/>
      </c>
      <c r="I1490" s="76" t="str">
        <f t="shared" si="311"/>
        <v/>
      </c>
      <c r="J1490" s="76" t="str">
        <f t="shared" si="319"/>
        <v/>
      </c>
      <c r="AG1490" s="111" t="str">
        <f t="shared" si="320"/>
        <v/>
      </c>
      <c r="AH1490" s="112" t="str">
        <f t="shared" si="312"/>
        <v/>
      </c>
      <c r="AI1490" s="113" t="str">
        <f t="shared" si="313"/>
        <v/>
      </c>
      <c r="AJ1490" s="113" t="str">
        <f t="shared" si="314"/>
        <v/>
      </c>
      <c r="AK1490" s="113" t="str">
        <f t="shared" si="321"/>
        <v/>
      </c>
      <c r="AL1490" s="113" t="str">
        <f t="shared" si="322"/>
        <v/>
      </c>
    </row>
    <row r="1491" spans="2:38" ht="15.75" thickBot="1" x14ac:dyDescent="0.3">
      <c r="B1491" s="72" t="str">
        <f t="shared" si="315"/>
        <v/>
      </c>
      <c r="C1491" s="72" t="str">
        <f t="shared" si="316"/>
        <v/>
      </c>
      <c r="D1491" s="72" t="str">
        <f>IFERROR(IF(J1490&lt;=0,"",IF(C1491="Yes","",B1491-COUNTIF($C$22:C1491,"Yes"))),"")</f>
        <v/>
      </c>
      <c r="E1491" s="73" t="str">
        <f t="shared" si="309"/>
        <v/>
      </c>
      <c r="F1491" s="76" t="str">
        <f t="shared" si="317"/>
        <v/>
      </c>
      <c r="G1491" s="76" t="str">
        <f t="shared" si="310"/>
        <v/>
      </c>
      <c r="H1491" s="76" t="str">
        <f t="shared" si="318"/>
        <v/>
      </c>
      <c r="I1491" s="76" t="str">
        <f t="shared" si="311"/>
        <v/>
      </c>
      <c r="J1491" s="76" t="str">
        <f t="shared" si="319"/>
        <v/>
      </c>
      <c r="AG1491" s="111" t="str">
        <f t="shared" si="320"/>
        <v/>
      </c>
      <c r="AH1491" s="112" t="str">
        <f t="shared" si="312"/>
        <v/>
      </c>
      <c r="AI1491" s="113" t="str">
        <f t="shared" si="313"/>
        <v/>
      </c>
      <c r="AJ1491" s="113" t="str">
        <f t="shared" si="314"/>
        <v/>
      </c>
      <c r="AK1491" s="113" t="str">
        <f t="shared" si="321"/>
        <v/>
      </c>
      <c r="AL1491" s="113" t="str">
        <f t="shared" si="322"/>
        <v/>
      </c>
    </row>
    <row r="1492" spans="2:38" ht="15.75" thickBot="1" x14ac:dyDescent="0.3">
      <c r="B1492" s="72" t="str">
        <f t="shared" si="315"/>
        <v/>
      </c>
      <c r="C1492" s="72" t="str">
        <f t="shared" si="316"/>
        <v/>
      </c>
      <c r="D1492" s="72" t="str">
        <f>IFERROR(IF(J1491&lt;=0,"",IF(C1492="Yes","",B1492-COUNTIF($C$22:C1492,"Yes"))),"")</f>
        <v/>
      </c>
      <c r="E1492" s="73" t="str">
        <f t="shared" si="309"/>
        <v/>
      </c>
      <c r="F1492" s="76" t="str">
        <f t="shared" si="317"/>
        <v/>
      </c>
      <c r="G1492" s="76" t="str">
        <f t="shared" si="310"/>
        <v/>
      </c>
      <c r="H1492" s="76" t="str">
        <f t="shared" si="318"/>
        <v/>
      </c>
      <c r="I1492" s="76" t="str">
        <f t="shared" si="311"/>
        <v/>
      </c>
      <c r="J1492" s="76" t="str">
        <f t="shared" si="319"/>
        <v/>
      </c>
      <c r="AG1492" s="111" t="str">
        <f t="shared" si="320"/>
        <v/>
      </c>
      <c r="AH1492" s="112" t="str">
        <f t="shared" si="312"/>
        <v/>
      </c>
      <c r="AI1492" s="113" t="str">
        <f t="shared" si="313"/>
        <v/>
      </c>
      <c r="AJ1492" s="113" t="str">
        <f t="shared" si="314"/>
        <v/>
      </c>
      <c r="AK1492" s="113" t="str">
        <f t="shared" si="321"/>
        <v/>
      </c>
      <c r="AL1492" s="113" t="str">
        <f t="shared" si="322"/>
        <v/>
      </c>
    </row>
    <row r="1493" spans="2:38" ht="15.75" thickBot="1" x14ac:dyDescent="0.3">
      <c r="B1493" s="72" t="str">
        <f t="shared" si="315"/>
        <v/>
      </c>
      <c r="C1493" s="72" t="str">
        <f t="shared" si="316"/>
        <v/>
      </c>
      <c r="D1493" s="72" t="str">
        <f>IFERROR(IF(J1492&lt;=0,"",IF(C1493="Yes","",B1493-COUNTIF($C$22:C1493,"Yes"))),"")</f>
        <v/>
      </c>
      <c r="E1493" s="73" t="str">
        <f t="shared" si="309"/>
        <v/>
      </c>
      <c r="F1493" s="76" t="str">
        <f t="shared" si="317"/>
        <v/>
      </c>
      <c r="G1493" s="76" t="str">
        <f t="shared" si="310"/>
        <v/>
      </c>
      <c r="H1493" s="76" t="str">
        <f t="shared" si="318"/>
        <v/>
      </c>
      <c r="I1493" s="76" t="str">
        <f t="shared" si="311"/>
        <v/>
      </c>
      <c r="J1493" s="76" t="str">
        <f t="shared" si="319"/>
        <v/>
      </c>
      <c r="AG1493" s="111" t="str">
        <f t="shared" si="320"/>
        <v/>
      </c>
      <c r="AH1493" s="112" t="str">
        <f t="shared" si="312"/>
        <v/>
      </c>
      <c r="AI1493" s="113" t="str">
        <f t="shared" si="313"/>
        <v/>
      </c>
      <c r="AJ1493" s="113" t="str">
        <f t="shared" si="314"/>
        <v/>
      </c>
      <c r="AK1493" s="113" t="str">
        <f t="shared" si="321"/>
        <v/>
      </c>
      <c r="AL1493" s="113" t="str">
        <f t="shared" si="322"/>
        <v/>
      </c>
    </row>
    <row r="1494" spans="2:38" ht="15.75" thickBot="1" x14ac:dyDescent="0.3">
      <c r="B1494" s="72" t="str">
        <f t="shared" si="315"/>
        <v/>
      </c>
      <c r="C1494" s="72" t="str">
        <f t="shared" si="316"/>
        <v/>
      </c>
      <c r="D1494" s="72" t="str">
        <f>IFERROR(IF(J1493&lt;=0,"",IF(C1494="Yes","",B1494-COUNTIF($C$22:C1494,"Yes"))),"")</f>
        <v/>
      </c>
      <c r="E1494" s="73" t="str">
        <f t="shared" ref="E1494:E1557" si="323">IF($E$9="End of the Period",IF(B1494="","",IF(payment_frequency="Bi-weekly",first_payment_date+B1494*VLOOKUP(payment_frequency,periodic_table,2,0),IF(payment_frequency="Weekly",first_payment_date+B1494*VLOOKUP(payment_frequency,periodic_table,2,0),IF(payment_frequency="Semi-monthly",first_payment_date+B1494*VLOOKUP(payment_frequency,periodic_table,2,0),EDATE(first_payment_date,B1494*VLOOKUP(payment_frequency,periodic_table,2,0)))))),IF(B1494="","",IF(payment_frequency="Bi-weekly",first_payment_date+(B1494-1)*VLOOKUP(payment_frequency,periodic_table,2,0),IF(payment_frequency="Weekly",first_payment_date+(B1494-1)*VLOOKUP(payment_frequency,periodic_table,2,0),IF(payment_frequency="Semi-monthly",first_payment_date+(B1494-1)*VLOOKUP(payment_frequency,periodic_table,2,0),EDATE(first_payment_date,(B1494-1)*VLOOKUP(payment_frequency,periodic_table,2,0)))))))</f>
        <v/>
      </c>
      <c r="F1494" s="76" t="str">
        <f t="shared" si="317"/>
        <v/>
      </c>
      <c r="G1494" s="76" t="str">
        <f t="shared" ref="G1494:G1557" si="324">IF(AND(Payment_Type=1,B1494=1),0,IF(B1494="","",IF(C1494="Yes",0,J1493*Compound_Rate)))</f>
        <v/>
      </c>
      <c r="H1494" s="76" t="str">
        <f t="shared" si="318"/>
        <v/>
      </c>
      <c r="I1494" s="76" t="str">
        <f t="shared" ref="I1494:I1557" si="325">IF(B1494="","",IF(C1494="Yes",J1493*Compound_Rate,0))</f>
        <v/>
      </c>
      <c r="J1494" s="76" t="str">
        <f t="shared" si="319"/>
        <v/>
      </c>
      <c r="AG1494" s="111" t="str">
        <f t="shared" si="320"/>
        <v/>
      </c>
      <c r="AH1494" s="112" t="str">
        <f t="shared" ref="AH1494:AH1557" si="326">IF($E$9="End of the Period",IF(AG1494="","",IF(payment_frequency="Bi-weekly",first_payment_date+AG1494*VLOOKUP(payment_frequency,periodic_table,2,0),IF(payment_frequency="Weekly",first_payment_date+AG1494*VLOOKUP(payment_frequency,periodic_table,2,0),IF(payment_frequency="Semi-monthly",first_payment_date+AG1494*VLOOKUP(payment_frequency,periodic_table,2,0),EDATE(first_payment_date,AG1494*VLOOKUP(payment_frequency,periodic_table,2,0)))))),IF(AG1494="","",IF(payment_frequency="Bi-weekly",first_payment_date+(AG1494-1)*VLOOKUP(payment_frequency,periodic_table,2,0),IF(payment_frequency="Weekly",first_payment_date+(AG1494-1)*VLOOKUP(payment_frequency,periodic_table,2,0),IF(payment_frequency="Semi-monthly",first_payment_date+(AG1494-1)*VLOOKUP(payment_frequency,periodic_table,2,0),EDATE(first_payment_date,(AG1494-1)*VLOOKUP(payment_frequency,periodic_table,2,0)))))))</f>
        <v/>
      </c>
      <c r="AI1494" s="113" t="str">
        <f t="shared" ref="AI1494:AI1557" si="327">IF(AG1494="","",IF(AL1493&lt;payment,AL1493*(1+Compound_Rate),payment))</f>
        <v/>
      </c>
      <c r="AJ1494" s="113" t="str">
        <f t="shared" ref="AJ1494:AJ1557" si="328">IF(AND(Payment_Type=1,AG1494=1),0,IF(AG1494="","",AL1493*Compound_Rate))</f>
        <v/>
      </c>
      <c r="AK1494" s="113" t="str">
        <f t="shared" si="321"/>
        <v/>
      </c>
      <c r="AL1494" s="113" t="str">
        <f t="shared" si="322"/>
        <v/>
      </c>
    </row>
    <row r="1495" spans="2:38" ht="15.75" thickBot="1" x14ac:dyDescent="0.3">
      <c r="B1495" s="72" t="str">
        <f t="shared" ref="B1495:B1558" si="329">IFERROR(IF(TRUNC(J1494)&lt;=0,"",B1494+1),"")</f>
        <v/>
      </c>
      <c r="C1495" s="72" t="str">
        <f t="shared" ref="C1495:C1558" si="330">IF(B1495="","",IF(AND(B1495&lt;=$E$13,B1495&gt;=$E$12),"Yes","No"))</f>
        <v/>
      </c>
      <c r="D1495" s="72" t="str">
        <f>IFERROR(IF(J1494&lt;=0,"",IF(C1495="Yes","",B1495-COUNTIF($C$22:C1495,"Yes"))),"")</f>
        <v/>
      </c>
      <c r="E1495" s="73" t="str">
        <f t="shared" si="323"/>
        <v/>
      </c>
      <c r="F1495" s="76" t="str">
        <f t="shared" ref="F1495:F1558" si="331">IF(B1495="","",IF(C1495="Yes",0,IF(J1494&lt;payment,J1494*(1+Compound_Rate),-PMT($J$5,nper-B1495+1+$E$14,J1494))))</f>
        <v/>
      </c>
      <c r="G1495" s="76" t="str">
        <f t="shared" si="324"/>
        <v/>
      </c>
      <c r="H1495" s="76" t="str">
        <f t="shared" ref="H1495:H1558" si="332">IF(B1495="","",F1495-G1495)</f>
        <v/>
      </c>
      <c r="I1495" s="76" t="str">
        <f t="shared" si="325"/>
        <v/>
      </c>
      <c r="J1495" s="76" t="str">
        <f t="shared" ref="J1495:J1558" si="333">IFERROR(IF(B1495="","",J1494-H1495+I1495),"")</f>
        <v/>
      </c>
      <c r="AG1495" s="111" t="str">
        <f t="shared" ref="AG1495:AG1558" si="334">IFERROR(IF(AL1494&lt;=0,"",AG1494+1),"")</f>
        <v/>
      </c>
      <c r="AH1495" s="112" t="str">
        <f t="shared" si="326"/>
        <v/>
      </c>
      <c r="AI1495" s="113" t="str">
        <f t="shared" si="327"/>
        <v/>
      </c>
      <c r="AJ1495" s="113" t="str">
        <f t="shared" si="328"/>
        <v/>
      </c>
      <c r="AK1495" s="113" t="str">
        <f t="shared" ref="AK1495:AK1558" si="335">IF(AG1495="","",AI1495-AJ1495)</f>
        <v/>
      </c>
      <c r="AL1495" s="113" t="str">
        <f t="shared" ref="AL1495:AL1558" si="336">IFERROR(IF(AK1495&lt;=0,"",AL1494-AK1495),"")</f>
        <v/>
      </c>
    </row>
    <row r="1496" spans="2:38" ht="15.75" thickBot="1" x14ac:dyDescent="0.3">
      <c r="B1496" s="72" t="str">
        <f t="shared" si="329"/>
        <v/>
      </c>
      <c r="C1496" s="72" t="str">
        <f t="shared" si="330"/>
        <v/>
      </c>
      <c r="D1496" s="72" t="str">
        <f>IFERROR(IF(J1495&lt;=0,"",IF(C1496="Yes","",B1496-COUNTIF($C$22:C1496,"Yes"))),"")</f>
        <v/>
      </c>
      <c r="E1496" s="73" t="str">
        <f t="shared" si="323"/>
        <v/>
      </c>
      <c r="F1496" s="76" t="str">
        <f t="shared" si="331"/>
        <v/>
      </c>
      <c r="G1496" s="76" t="str">
        <f t="shared" si="324"/>
        <v/>
      </c>
      <c r="H1496" s="76" t="str">
        <f t="shared" si="332"/>
        <v/>
      </c>
      <c r="I1496" s="76" t="str">
        <f t="shared" si="325"/>
        <v/>
      </c>
      <c r="J1496" s="76" t="str">
        <f t="shared" si="333"/>
        <v/>
      </c>
      <c r="AG1496" s="111" t="str">
        <f t="shared" si="334"/>
        <v/>
      </c>
      <c r="AH1496" s="112" t="str">
        <f t="shared" si="326"/>
        <v/>
      </c>
      <c r="AI1496" s="113" t="str">
        <f t="shared" si="327"/>
        <v/>
      </c>
      <c r="AJ1496" s="113" t="str">
        <f t="shared" si="328"/>
        <v/>
      </c>
      <c r="AK1496" s="113" t="str">
        <f t="shared" si="335"/>
        <v/>
      </c>
      <c r="AL1496" s="113" t="str">
        <f t="shared" si="336"/>
        <v/>
      </c>
    </row>
    <row r="1497" spans="2:38" ht="15.75" thickBot="1" x14ac:dyDescent="0.3">
      <c r="B1497" s="72" t="str">
        <f t="shared" si="329"/>
        <v/>
      </c>
      <c r="C1497" s="72" t="str">
        <f t="shared" si="330"/>
        <v/>
      </c>
      <c r="D1497" s="72" t="str">
        <f>IFERROR(IF(J1496&lt;=0,"",IF(C1497="Yes","",B1497-COUNTIF($C$22:C1497,"Yes"))),"")</f>
        <v/>
      </c>
      <c r="E1497" s="73" t="str">
        <f t="shared" si="323"/>
        <v/>
      </c>
      <c r="F1497" s="76" t="str">
        <f t="shared" si="331"/>
        <v/>
      </c>
      <c r="G1497" s="76" t="str">
        <f t="shared" si="324"/>
        <v/>
      </c>
      <c r="H1497" s="76" t="str">
        <f t="shared" si="332"/>
        <v/>
      </c>
      <c r="I1497" s="76" t="str">
        <f t="shared" si="325"/>
        <v/>
      </c>
      <c r="J1497" s="76" t="str">
        <f t="shared" si="333"/>
        <v/>
      </c>
      <c r="AG1497" s="111" t="str">
        <f t="shared" si="334"/>
        <v/>
      </c>
      <c r="AH1497" s="112" t="str">
        <f t="shared" si="326"/>
        <v/>
      </c>
      <c r="AI1497" s="113" t="str">
        <f t="shared" si="327"/>
        <v/>
      </c>
      <c r="AJ1497" s="113" t="str">
        <f t="shared" si="328"/>
        <v/>
      </c>
      <c r="AK1497" s="113" t="str">
        <f t="shared" si="335"/>
        <v/>
      </c>
      <c r="AL1497" s="113" t="str">
        <f t="shared" si="336"/>
        <v/>
      </c>
    </row>
    <row r="1498" spans="2:38" ht="15.75" thickBot="1" x14ac:dyDescent="0.3">
      <c r="B1498" s="72" t="str">
        <f t="shared" si="329"/>
        <v/>
      </c>
      <c r="C1498" s="72" t="str">
        <f t="shared" si="330"/>
        <v/>
      </c>
      <c r="D1498" s="72" t="str">
        <f>IFERROR(IF(J1497&lt;=0,"",IF(C1498="Yes","",B1498-COUNTIF($C$22:C1498,"Yes"))),"")</f>
        <v/>
      </c>
      <c r="E1498" s="73" t="str">
        <f t="shared" si="323"/>
        <v/>
      </c>
      <c r="F1498" s="76" t="str">
        <f t="shared" si="331"/>
        <v/>
      </c>
      <c r="G1498" s="76" t="str">
        <f t="shared" si="324"/>
        <v/>
      </c>
      <c r="H1498" s="76" t="str">
        <f t="shared" si="332"/>
        <v/>
      </c>
      <c r="I1498" s="76" t="str">
        <f t="shared" si="325"/>
        <v/>
      </c>
      <c r="J1498" s="76" t="str">
        <f t="shared" si="333"/>
        <v/>
      </c>
      <c r="AG1498" s="111" t="str">
        <f t="shared" si="334"/>
        <v/>
      </c>
      <c r="AH1498" s="112" t="str">
        <f t="shared" si="326"/>
        <v/>
      </c>
      <c r="AI1498" s="113" t="str">
        <f t="shared" si="327"/>
        <v/>
      </c>
      <c r="AJ1498" s="113" t="str">
        <f t="shared" si="328"/>
        <v/>
      </c>
      <c r="AK1498" s="113" t="str">
        <f t="shared" si="335"/>
        <v/>
      </c>
      <c r="AL1498" s="113" t="str">
        <f t="shared" si="336"/>
        <v/>
      </c>
    </row>
    <row r="1499" spans="2:38" ht="15.75" thickBot="1" x14ac:dyDescent="0.3">
      <c r="B1499" s="72" t="str">
        <f t="shared" si="329"/>
        <v/>
      </c>
      <c r="C1499" s="72" t="str">
        <f t="shared" si="330"/>
        <v/>
      </c>
      <c r="D1499" s="72" t="str">
        <f>IFERROR(IF(J1498&lt;=0,"",IF(C1499="Yes","",B1499-COUNTIF($C$22:C1499,"Yes"))),"")</f>
        <v/>
      </c>
      <c r="E1499" s="73" t="str">
        <f t="shared" si="323"/>
        <v/>
      </c>
      <c r="F1499" s="76" t="str">
        <f t="shared" si="331"/>
        <v/>
      </c>
      <c r="G1499" s="76" t="str">
        <f t="shared" si="324"/>
        <v/>
      </c>
      <c r="H1499" s="76" t="str">
        <f t="shared" si="332"/>
        <v/>
      </c>
      <c r="I1499" s="76" t="str">
        <f t="shared" si="325"/>
        <v/>
      </c>
      <c r="J1499" s="76" t="str">
        <f t="shared" si="333"/>
        <v/>
      </c>
      <c r="AG1499" s="111" t="str">
        <f t="shared" si="334"/>
        <v/>
      </c>
      <c r="AH1499" s="112" t="str">
        <f t="shared" si="326"/>
        <v/>
      </c>
      <c r="AI1499" s="113" t="str">
        <f t="shared" si="327"/>
        <v/>
      </c>
      <c r="AJ1499" s="113" t="str">
        <f t="shared" si="328"/>
        <v/>
      </c>
      <c r="AK1499" s="113" t="str">
        <f t="shared" si="335"/>
        <v/>
      </c>
      <c r="AL1499" s="113" t="str">
        <f t="shared" si="336"/>
        <v/>
      </c>
    </row>
    <row r="1500" spans="2:38" ht="15.75" thickBot="1" x14ac:dyDescent="0.3">
      <c r="B1500" s="72" t="str">
        <f t="shared" si="329"/>
        <v/>
      </c>
      <c r="C1500" s="72" t="str">
        <f t="shared" si="330"/>
        <v/>
      </c>
      <c r="D1500" s="72" t="str">
        <f>IFERROR(IF(J1499&lt;=0,"",IF(C1500="Yes","",B1500-COUNTIF($C$22:C1500,"Yes"))),"")</f>
        <v/>
      </c>
      <c r="E1500" s="73" t="str">
        <f t="shared" si="323"/>
        <v/>
      </c>
      <c r="F1500" s="76" t="str">
        <f t="shared" si="331"/>
        <v/>
      </c>
      <c r="G1500" s="76" t="str">
        <f t="shared" si="324"/>
        <v/>
      </c>
      <c r="H1500" s="76" t="str">
        <f t="shared" si="332"/>
        <v/>
      </c>
      <c r="I1500" s="76" t="str">
        <f t="shared" si="325"/>
        <v/>
      </c>
      <c r="J1500" s="76" t="str">
        <f t="shared" si="333"/>
        <v/>
      </c>
      <c r="AG1500" s="111" t="str">
        <f t="shared" si="334"/>
        <v/>
      </c>
      <c r="AH1500" s="112" t="str">
        <f t="shared" si="326"/>
        <v/>
      </c>
      <c r="AI1500" s="113" t="str">
        <f t="shared" si="327"/>
        <v/>
      </c>
      <c r="AJ1500" s="113" t="str">
        <f t="shared" si="328"/>
        <v/>
      </c>
      <c r="AK1500" s="113" t="str">
        <f t="shared" si="335"/>
        <v/>
      </c>
      <c r="AL1500" s="113" t="str">
        <f t="shared" si="336"/>
        <v/>
      </c>
    </row>
    <row r="1501" spans="2:38" ht="15.75" thickBot="1" x14ac:dyDescent="0.3">
      <c r="B1501" s="72" t="str">
        <f t="shared" si="329"/>
        <v/>
      </c>
      <c r="C1501" s="72" t="str">
        <f t="shared" si="330"/>
        <v/>
      </c>
      <c r="D1501" s="72" t="str">
        <f>IFERROR(IF(J1500&lt;=0,"",IF(C1501="Yes","",B1501-COUNTIF($C$22:C1501,"Yes"))),"")</f>
        <v/>
      </c>
      <c r="E1501" s="73" t="str">
        <f t="shared" si="323"/>
        <v/>
      </c>
      <c r="F1501" s="76" t="str">
        <f t="shared" si="331"/>
        <v/>
      </c>
      <c r="G1501" s="76" t="str">
        <f t="shared" si="324"/>
        <v/>
      </c>
      <c r="H1501" s="76" t="str">
        <f t="shared" si="332"/>
        <v/>
      </c>
      <c r="I1501" s="76" t="str">
        <f t="shared" si="325"/>
        <v/>
      </c>
      <c r="J1501" s="76" t="str">
        <f t="shared" si="333"/>
        <v/>
      </c>
      <c r="AG1501" s="111" t="str">
        <f t="shared" si="334"/>
        <v/>
      </c>
      <c r="AH1501" s="112" t="str">
        <f t="shared" si="326"/>
        <v/>
      </c>
      <c r="AI1501" s="113" t="str">
        <f t="shared" si="327"/>
        <v/>
      </c>
      <c r="AJ1501" s="113" t="str">
        <f t="shared" si="328"/>
        <v/>
      </c>
      <c r="AK1501" s="113" t="str">
        <f t="shared" si="335"/>
        <v/>
      </c>
      <c r="AL1501" s="113" t="str">
        <f t="shared" si="336"/>
        <v/>
      </c>
    </row>
    <row r="1502" spans="2:38" ht="15.75" thickBot="1" x14ac:dyDescent="0.3">
      <c r="B1502" s="72" t="str">
        <f t="shared" si="329"/>
        <v/>
      </c>
      <c r="C1502" s="72" t="str">
        <f t="shared" si="330"/>
        <v/>
      </c>
      <c r="D1502" s="72" t="str">
        <f>IFERROR(IF(J1501&lt;=0,"",IF(C1502="Yes","",B1502-COUNTIF($C$22:C1502,"Yes"))),"")</f>
        <v/>
      </c>
      <c r="E1502" s="73" t="str">
        <f t="shared" si="323"/>
        <v/>
      </c>
      <c r="F1502" s="76" t="str">
        <f t="shared" si="331"/>
        <v/>
      </c>
      <c r="G1502" s="76" t="str">
        <f t="shared" si="324"/>
        <v/>
      </c>
      <c r="H1502" s="76" t="str">
        <f t="shared" si="332"/>
        <v/>
      </c>
      <c r="I1502" s="76" t="str">
        <f t="shared" si="325"/>
        <v/>
      </c>
      <c r="J1502" s="76" t="str">
        <f t="shared" si="333"/>
        <v/>
      </c>
      <c r="AG1502" s="111" t="str">
        <f t="shared" si="334"/>
        <v/>
      </c>
      <c r="AH1502" s="112" t="str">
        <f t="shared" si="326"/>
        <v/>
      </c>
      <c r="AI1502" s="113" t="str">
        <f t="shared" si="327"/>
        <v/>
      </c>
      <c r="AJ1502" s="113" t="str">
        <f t="shared" si="328"/>
        <v/>
      </c>
      <c r="AK1502" s="113" t="str">
        <f t="shared" si="335"/>
        <v/>
      </c>
      <c r="AL1502" s="113" t="str">
        <f t="shared" si="336"/>
        <v/>
      </c>
    </row>
    <row r="1503" spans="2:38" ht="15.75" thickBot="1" x14ac:dyDescent="0.3">
      <c r="B1503" s="72" t="str">
        <f t="shared" si="329"/>
        <v/>
      </c>
      <c r="C1503" s="72" t="str">
        <f t="shared" si="330"/>
        <v/>
      </c>
      <c r="D1503" s="72" t="str">
        <f>IFERROR(IF(J1502&lt;=0,"",IF(C1503="Yes","",B1503-COUNTIF($C$22:C1503,"Yes"))),"")</f>
        <v/>
      </c>
      <c r="E1503" s="73" t="str">
        <f t="shared" si="323"/>
        <v/>
      </c>
      <c r="F1503" s="76" t="str">
        <f t="shared" si="331"/>
        <v/>
      </c>
      <c r="G1503" s="76" t="str">
        <f t="shared" si="324"/>
        <v/>
      </c>
      <c r="H1503" s="76" t="str">
        <f t="shared" si="332"/>
        <v/>
      </c>
      <c r="I1503" s="76" t="str">
        <f t="shared" si="325"/>
        <v/>
      </c>
      <c r="J1503" s="76" t="str">
        <f t="shared" si="333"/>
        <v/>
      </c>
      <c r="AG1503" s="111" t="str">
        <f t="shared" si="334"/>
        <v/>
      </c>
      <c r="AH1503" s="112" t="str">
        <f t="shared" si="326"/>
        <v/>
      </c>
      <c r="AI1503" s="113" t="str">
        <f t="shared" si="327"/>
        <v/>
      </c>
      <c r="AJ1503" s="113" t="str">
        <f t="shared" si="328"/>
        <v/>
      </c>
      <c r="AK1503" s="113" t="str">
        <f t="shared" si="335"/>
        <v/>
      </c>
      <c r="AL1503" s="113" t="str">
        <f t="shared" si="336"/>
        <v/>
      </c>
    </row>
    <row r="1504" spans="2:38" ht="15.75" thickBot="1" x14ac:dyDescent="0.3">
      <c r="B1504" s="72" t="str">
        <f t="shared" si="329"/>
        <v/>
      </c>
      <c r="C1504" s="72" t="str">
        <f t="shared" si="330"/>
        <v/>
      </c>
      <c r="D1504" s="72" t="str">
        <f>IFERROR(IF(J1503&lt;=0,"",IF(C1504="Yes","",B1504-COUNTIF($C$22:C1504,"Yes"))),"")</f>
        <v/>
      </c>
      <c r="E1504" s="73" t="str">
        <f t="shared" si="323"/>
        <v/>
      </c>
      <c r="F1504" s="76" t="str">
        <f t="shared" si="331"/>
        <v/>
      </c>
      <c r="G1504" s="76" t="str">
        <f t="shared" si="324"/>
        <v/>
      </c>
      <c r="H1504" s="76" t="str">
        <f t="shared" si="332"/>
        <v/>
      </c>
      <c r="I1504" s="76" t="str">
        <f t="shared" si="325"/>
        <v/>
      </c>
      <c r="J1504" s="76" t="str">
        <f t="shared" si="333"/>
        <v/>
      </c>
      <c r="AG1504" s="111" t="str">
        <f t="shared" si="334"/>
        <v/>
      </c>
      <c r="AH1504" s="112" t="str">
        <f t="shared" si="326"/>
        <v/>
      </c>
      <c r="AI1504" s="113" t="str">
        <f t="shared" si="327"/>
        <v/>
      </c>
      <c r="AJ1504" s="113" t="str">
        <f t="shared" si="328"/>
        <v/>
      </c>
      <c r="AK1504" s="113" t="str">
        <f t="shared" si="335"/>
        <v/>
      </c>
      <c r="AL1504" s="113" t="str">
        <f t="shared" si="336"/>
        <v/>
      </c>
    </row>
    <row r="1505" spans="2:38" ht="15.75" thickBot="1" x14ac:dyDescent="0.3">
      <c r="B1505" s="72" t="str">
        <f t="shared" si="329"/>
        <v/>
      </c>
      <c r="C1505" s="72" t="str">
        <f t="shared" si="330"/>
        <v/>
      </c>
      <c r="D1505" s="72" t="str">
        <f>IFERROR(IF(J1504&lt;=0,"",IF(C1505="Yes","",B1505-COUNTIF($C$22:C1505,"Yes"))),"")</f>
        <v/>
      </c>
      <c r="E1505" s="73" t="str">
        <f t="shared" si="323"/>
        <v/>
      </c>
      <c r="F1505" s="76" t="str">
        <f t="shared" si="331"/>
        <v/>
      </c>
      <c r="G1505" s="76" t="str">
        <f t="shared" si="324"/>
        <v/>
      </c>
      <c r="H1505" s="76" t="str">
        <f t="shared" si="332"/>
        <v/>
      </c>
      <c r="I1505" s="76" t="str">
        <f t="shared" si="325"/>
        <v/>
      </c>
      <c r="J1505" s="76" t="str">
        <f t="shared" si="333"/>
        <v/>
      </c>
      <c r="AG1505" s="111" t="str">
        <f t="shared" si="334"/>
        <v/>
      </c>
      <c r="AH1505" s="112" t="str">
        <f t="shared" si="326"/>
        <v/>
      </c>
      <c r="AI1505" s="113" t="str">
        <f t="shared" si="327"/>
        <v/>
      </c>
      <c r="AJ1505" s="113" t="str">
        <f t="shared" si="328"/>
        <v/>
      </c>
      <c r="AK1505" s="113" t="str">
        <f t="shared" si="335"/>
        <v/>
      </c>
      <c r="AL1505" s="113" t="str">
        <f t="shared" si="336"/>
        <v/>
      </c>
    </row>
    <row r="1506" spans="2:38" ht="15.75" thickBot="1" x14ac:dyDescent="0.3">
      <c r="B1506" s="72" t="str">
        <f t="shared" si="329"/>
        <v/>
      </c>
      <c r="C1506" s="72" t="str">
        <f t="shared" si="330"/>
        <v/>
      </c>
      <c r="D1506" s="72" t="str">
        <f>IFERROR(IF(J1505&lt;=0,"",IF(C1506="Yes","",B1506-COUNTIF($C$22:C1506,"Yes"))),"")</f>
        <v/>
      </c>
      <c r="E1506" s="73" t="str">
        <f t="shared" si="323"/>
        <v/>
      </c>
      <c r="F1506" s="76" t="str">
        <f t="shared" si="331"/>
        <v/>
      </c>
      <c r="G1506" s="76" t="str">
        <f t="shared" si="324"/>
        <v/>
      </c>
      <c r="H1506" s="76" t="str">
        <f t="shared" si="332"/>
        <v/>
      </c>
      <c r="I1506" s="76" t="str">
        <f t="shared" si="325"/>
        <v/>
      </c>
      <c r="J1506" s="76" t="str">
        <f t="shared" si="333"/>
        <v/>
      </c>
      <c r="AG1506" s="111" t="str">
        <f t="shared" si="334"/>
        <v/>
      </c>
      <c r="AH1506" s="112" t="str">
        <f t="shared" si="326"/>
        <v/>
      </c>
      <c r="AI1506" s="113" t="str">
        <f t="shared" si="327"/>
        <v/>
      </c>
      <c r="AJ1506" s="113" t="str">
        <f t="shared" si="328"/>
        <v/>
      </c>
      <c r="AK1506" s="113" t="str">
        <f t="shared" si="335"/>
        <v/>
      </c>
      <c r="AL1506" s="113" t="str">
        <f t="shared" si="336"/>
        <v/>
      </c>
    </row>
    <row r="1507" spans="2:38" ht="15.75" thickBot="1" x14ac:dyDescent="0.3">
      <c r="B1507" s="72" t="str">
        <f t="shared" si="329"/>
        <v/>
      </c>
      <c r="C1507" s="72" t="str">
        <f t="shared" si="330"/>
        <v/>
      </c>
      <c r="D1507" s="72" t="str">
        <f>IFERROR(IF(J1506&lt;=0,"",IF(C1507="Yes","",B1507-COUNTIF($C$22:C1507,"Yes"))),"")</f>
        <v/>
      </c>
      <c r="E1507" s="73" t="str">
        <f t="shared" si="323"/>
        <v/>
      </c>
      <c r="F1507" s="76" t="str">
        <f t="shared" si="331"/>
        <v/>
      </c>
      <c r="G1507" s="76" t="str">
        <f t="shared" si="324"/>
        <v/>
      </c>
      <c r="H1507" s="76" t="str">
        <f t="shared" si="332"/>
        <v/>
      </c>
      <c r="I1507" s="76" t="str">
        <f t="shared" si="325"/>
        <v/>
      </c>
      <c r="J1507" s="76" t="str">
        <f t="shared" si="333"/>
        <v/>
      </c>
      <c r="AG1507" s="111" t="str">
        <f t="shared" si="334"/>
        <v/>
      </c>
      <c r="AH1507" s="112" t="str">
        <f t="shared" si="326"/>
        <v/>
      </c>
      <c r="AI1507" s="113" t="str">
        <f t="shared" si="327"/>
        <v/>
      </c>
      <c r="AJ1507" s="113" t="str">
        <f t="shared" si="328"/>
        <v/>
      </c>
      <c r="AK1507" s="113" t="str">
        <f t="shared" si="335"/>
        <v/>
      </c>
      <c r="AL1507" s="113" t="str">
        <f t="shared" si="336"/>
        <v/>
      </c>
    </row>
    <row r="1508" spans="2:38" ht="15.75" thickBot="1" x14ac:dyDescent="0.3">
      <c r="B1508" s="72" t="str">
        <f t="shared" si="329"/>
        <v/>
      </c>
      <c r="C1508" s="72" t="str">
        <f t="shared" si="330"/>
        <v/>
      </c>
      <c r="D1508" s="72" t="str">
        <f>IFERROR(IF(J1507&lt;=0,"",IF(C1508="Yes","",B1508-COUNTIF($C$22:C1508,"Yes"))),"")</f>
        <v/>
      </c>
      <c r="E1508" s="73" t="str">
        <f t="shared" si="323"/>
        <v/>
      </c>
      <c r="F1508" s="76" t="str">
        <f t="shared" si="331"/>
        <v/>
      </c>
      <c r="G1508" s="76" t="str">
        <f t="shared" si="324"/>
        <v/>
      </c>
      <c r="H1508" s="76" t="str">
        <f t="shared" si="332"/>
        <v/>
      </c>
      <c r="I1508" s="76" t="str">
        <f t="shared" si="325"/>
        <v/>
      </c>
      <c r="J1508" s="76" t="str">
        <f t="shared" si="333"/>
        <v/>
      </c>
      <c r="AG1508" s="111" t="str">
        <f t="shared" si="334"/>
        <v/>
      </c>
      <c r="AH1508" s="112" t="str">
        <f t="shared" si="326"/>
        <v/>
      </c>
      <c r="AI1508" s="113" t="str">
        <f t="shared" si="327"/>
        <v/>
      </c>
      <c r="AJ1508" s="113" t="str">
        <f t="shared" si="328"/>
        <v/>
      </c>
      <c r="AK1508" s="113" t="str">
        <f t="shared" si="335"/>
        <v/>
      </c>
      <c r="AL1508" s="113" t="str">
        <f t="shared" si="336"/>
        <v/>
      </c>
    </row>
    <row r="1509" spans="2:38" ht="15.75" thickBot="1" x14ac:dyDescent="0.3">
      <c r="B1509" s="72" t="str">
        <f t="shared" si="329"/>
        <v/>
      </c>
      <c r="C1509" s="72" t="str">
        <f t="shared" si="330"/>
        <v/>
      </c>
      <c r="D1509" s="72" t="str">
        <f>IFERROR(IF(J1508&lt;=0,"",IF(C1509="Yes","",B1509-COUNTIF($C$22:C1509,"Yes"))),"")</f>
        <v/>
      </c>
      <c r="E1509" s="73" t="str">
        <f t="shared" si="323"/>
        <v/>
      </c>
      <c r="F1509" s="76" t="str">
        <f t="shared" si="331"/>
        <v/>
      </c>
      <c r="G1509" s="76" t="str">
        <f t="shared" si="324"/>
        <v/>
      </c>
      <c r="H1509" s="76" t="str">
        <f t="shared" si="332"/>
        <v/>
      </c>
      <c r="I1509" s="76" t="str">
        <f t="shared" si="325"/>
        <v/>
      </c>
      <c r="J1509" s="76" t="str">
        <f t="shared" si="333"/>
        <v/>
      </c>
      <c r="AG1509" s="111" t="str">
        <f t="shared" si="334"/>
        <v/>
      </c>
      <c r="AH1509" s="112" t="str">
        <f t="shared" si="326"/>
        <v/>
      </c>
      <c r="AI1509" s="113" t="str">
        <f t="shared" si="327"/>
        <v/>
      </c>
      <c r="AJ1509" s="113" t="str">
        <f t="shared" si="328"/>
        <v/>
      </c>
      <c r="AK1509" s="113" t="str">
        <f t="shared" si="335"/>
        <v/>
      </c>
      <c r="AL1509" s="113" t="str">
        <f t="shared" si="336"/>
        <v/>
      </c>
    </row>
    <row r="1510" spans="2:38" ht="15.75" thickBot="1" x14ac:dyDescent="0.3">
      <c r="B1510" s="72" t="str">
        <f t="shared" si="329"/>
        <v/>
      </c>
      <c r="C1510" s="72" t="str">
        <f t="shared" si="330"/>
        <v/>
      </c>
      <c r="D1510" s="72" t="str">
        <f>IFERROR(IF(J1509&lt;=0,"",IF(C1510="Yes","",B1510-COUNTIF($C$22:C1510,"Yes"))),"")</f>
        <v/>
      </c>
      <c r="E1510" s="73" t="str">
        <f t="shared" si="323"/>
        <v/>
      </c>
      <c r="F1510" s="76" t="str">
        <f t="shared" si="331"/>
        <v/>
      </c>
      <c r="G1510" s="76" t="str">
        <f t="shared" si="324"/>
        <v/>
      </c>
      <c r="H1510" s="76" t="str">
        <f t="shared" si="332"/>
        <v/>
      </c>
      <c r="I1510" s="76" t="str">
        <f t="shared" si="325"/>
        <v/>
      </c>
      <c r="J1510" s="76" t="str">
        <f t="shared" si="333"/>
        <v/>
      </c>
      <c r="AG1510" s="111" t="str">
        <f t="shared" si="334"/>
        <v/>
      </c>
      <c r="AH1510" s="112" t="str">
        <f t="shared" si="326"/>
        <v/>
      </c>
      <c r="AI1510" s="113" t="str">
        <f t="shared" si="327"/>
        <v/>
      </c>
      <c r="AJ1510" s="113" t="str">
        <f t="shared" si="328"/>
        <v/>
      </c>
      <c r="AK1510" s="113" t="str">
        <f t="shared" si="335"/>
        <v/>
      </c>
      <c r="AL1510" s="113" t="str">
        <f t="shared" si="336"/>
        <v/>
      </c>
    </row>
    <row r="1511" spans="2:38" ht="15.75" thickBot="1" x14ac:dyDescent="0.3">
      <c r="B1511" s="72" t="str">
        <f t="shared" si="329"/>
        <v/>
      </c>
      <c r="C1511" s="72" t="str">
        <f t="shared" si="330"/>
        <v/>
      </c>
      <c r="D1511" s="72" t="str">
        <f>IFERROR(IF(J1510&lt;=0,"",IF(C1511="Yes","",B1511-COUNTIF($C$22:C1511,"Yes"))),"")</f>
        <v/>
      </c>
      <c r="E1511" s="73" t="str">
        <f t="shared" si="323"/>
        <v/>
      </c>
      <c r="F1511" s="76" t="str">
        <f t="shared" si="331"/>
        <v/>
      </c>
      <c r="G1511" s="76" t="str">
        <f t="shared" si="324"/>
        <v/>
      </c>
      <c r="H1511" s="76" t="str">
        <f t="shared" si="332"/>
        <v/>
      </c>
      <c r="I1511" s="76" t="str">
        <f t="shared" si="325"/>
        <v/>
      </c>
      <c r="J1511" s="76" t="str">
        <f t="shared" si="333"/>
        <v/>
      </c>
      <c r="AG1511" s="111" t="str">
        <f t="shared" si="334"/>
        <v/>
      </c>
      <c r="AH1511" s="112" t="str">
        <f t="shared" si="326"/>
        <v/>
      </c>
      <c r="AI1511" s="113" t="str">
        <f t="shared" si="327"/>
        <v/>
      </c>
      <c r="AJ1511" s="113" t="str">
        <f t="shared" si="328"/>
        <v/>
      </c>
      <c r="AK1511" s="113" t="str">
        <f t="shared" si="335"/>
        <v/>
      </c>
      <c r="AL1511" s="113" t="str">
        <f t="shared" si="336"/>
        <v/>
      </c>
    </row>
    <row r="1512" spans="2:38" ht="15.75" thickBot="1" x14ac:dyDescent="0.3">
      <c r="B1512" s="72" t="str">
        <f t="shared" si="329"/>
        <v/>
      </c>
      <c r="C1512" s="72" t="str">
        <f t="shared" si="330"/>
        <v/>
      </c>
      <c r="D1512" s="72" t="str">
        <f>IFERROR(IF(J1511&lt;=0,"",IF(C1512="Yes","",B1512-COUNTIF($C$22:C1512,"Yes"))),"")</f>
        <v/>
      </c>
      <c r="E1512" s="73" t="str">
        <f t="shared" si="323"/>
        <v/>
      </c>
      <c r="F1512" s="76" t="str">
        <f t="shared" si="331"/>
        <v/>
      </c>
      <c r="G1512" s="76" t="str">
        <f t="shared" si="324"/>
        <v/>
      </c>
      <c r="H1512" s="76" t="str">
        <f t="shared" si="332"/>
        <v/>
      </c>
      <c r="I1512" s="76" t="str">
        <f t="shared" si="325"/>
        <v/>
      </c>
      <c r="J1512" s="76" t="str">
        <f t="shared" si="333"/>
        <v/>
      </c>
      <c r="AG1512" s="111" t="str">
        <f t="shared" si="334"/>
        <v/>
      </c>
      <c r="AH1512" s="112" t="str">
        <f t="shared" si="326"/>
        <v/>
      </c>
      <c r="AI1512" s="113" t="str">
        <f t="shared" si="327"/>
        <v/>
      </c>
      <c r="AJ1512" s="113" t="str">
        <f t="shared" si="328"/>
        <v/>
      </c>
      <c r="AK1512" s="113" t="str">
        <f t="shared" si="335"/>
        <v/>
      </c>
      <c r="AL1512" s="113" t="str">
        <f t="shared" si="336"/>
        <v/>
      </c>
    </row>
    <row r="1513" spans="2:38" ht="15.75" thickBot="1" x14ac:dyDescent="0.3">
      <c r="B1513" s="72" t="str">
        <f t="shared" si="329"/>
        <v/>
      </c>
      <c r="C1513" s="72" t="str">
        <f t="shared" si="330"/>
        <v/>
      </c>
      <c r="D1513" s="72" t="str">
        <f>IFERROR(IF(J1512&lt;=0,"",IF(C1513="Yes","",B1513-COUNTIF($C$22:C1513,"Yes"))),"")</f>
        <v/>
      </c>
      <c r="E1513" s="73" t="str">
        <f t="shared" si="323"/>
        <v/>
      </c>
      <c r="F1513" s="76" t="str">
        <f t="shared" si="331"/>
        <v/>
      </c>
      <c r="G1513" s="76" t="str">
        <f t="shared" si="324"/>
        <v/>
      </c>
      <c r="H1513" s="76" t="str">
        <f t="shared" si="332"/>
        <v/>
      </c>
      <c r="I1513" s="76" t="str">
        <f t="shared" si="325"/>
        <v/>
      </c>
      <c r="J1513" s="76" t="str">
        <f t="shared" si="333"/>
        <v/>
      </c>
      <c r="AG1513" s="111" t="str">
        <f t="shared" si="334"/>
        <v/>
      </c>
      <c r="AH1513" s="112" t="str">
        <f t="shared" si="326"/>
        <v/>
      </c>
      <c r="AI1513" s="113" t="str">
        <f t="shared" si="327"/>
        <v/>
      </c>
      <c r="AJ1513" s="113" t="str">
        <f t="shared" si="328"/>
        <v/>
      </c>
      <c r="AK1513" s="113" t="str">
        <f t="shared" si="335"/>
        <v/>
      </c>
      <c r="AL1513" s="113" t="str">
        <f t="shared" si="336"/>
        <v/>
      </c>
    </row>
    <row r="1514" spans="2:38" ht="15.75" thickBot="1" x14ac:dyDescent="0.3">
      <c r="B1514" s="72" t="str">
        <f t="shared" si="329"/>
        <v/>
      </c>
      <c r="C1514" s="72" t="str">
        <f t="shared" si="330"/>
        <v/>
      </c>
      <c r="D1514" s="72" t="str">
        <f>IFERROR(IF(J1513&lt;=0,"",IF(C1514="Yes","",B1514-COUNTIF($C$22:C1514,"Yes"))),"")</f>
        <v/>
      </c>
      <c r="E1514" s="73" t="str">
        <f t="shared" si="323"/>
        <v/>
      </c>
      <c r="F1514" s="76" t="str">
        <f t="shared" si="331"/>
        <v/>
      </c>
      <c r="G1514" s="76" t="str">
        <f t="shared" si="324"/>
        <v/>
      </c>
      <c r="H1514" s="76" t="str">
        <f t="shared" si="332"/>
        <v/>
      </c>
      <c r="I1514" s="76" t="str">
        <f t="shared" si="325"/>
        <v/>
      </c>
      <c r="J1514" s="76" t="str">
        <f t="shared" si="333"/>
        <v/>
      </c>
      <c r="AG1514" s="111" t="str">
        <f t="shared" si="334"/>
        <v/>
      </c>
      <c r="AH1514" s="112" t="str">
        <f t="shared" si="326"/>
        <v/>
      </c>
      <c r="AI1514" s="113" t="str">
        <f t="shared" si="327"/>
        <v/>
      </c>
      <c r="AJ1514" s="113" t="str">
        <f t="shared" si="328"/>
        <v/>
      </c>
      <c r="AK1514" s="113" t="str">
        <f t="shared" si="335"/>
        <v/>
      </c>
      <c r="AL1514" s="113" t="str">
        <f t="shared" si="336"/>
        <v/>
      </c>
    </row>
    <row r="1515" spans="2:38" ht="15.75" thickBot="1" x14ac:dyDescent="0.3">
      <c r="B1515" s="72" t="str">
        <f t="shared" si="329"/>
        <v/>
      </c>
      <c r="C1515" s="72" t="str">
        <f t="shared" si="330"/>
        <v/>
      </c>
      <c r="D1515" s="72" t="str">
        <f>IFERROR(IF(J1514&lt;=0,"",IF(C1515="Yes","",B1515-COUNTIF($C$22:C1515,"Yes"))),"")</f>
        <v/>
      </c>
      <c r="E1515" s="73" t="str">
        <f t="shared" si="323"/>
        <v/>
      </c>
      <c r="F1515" s="76" t="str">
        <f t="shared" si="331"/>
        <v/>
      </c>
      <c r="G1515" s="76" t="str">
        <f t="shared" si="324"/>
        <v/>
      </c>
      <c r="H1515" s="76" t="str">
        <f t="shared" si="332"/>
        <v/>
      </c>
      <c r="I1515" s="76" t="str">
        <f t="shared" si="325"/>
        <v/>
      </c>
      <c r="J1515" s="76" t="str">
        <f t="shared" si="333"/>
        <v/>
      </c>
      <c r="AG1515" s="111" t="str">
        <f t="shared" si="334"/>
        <v/>
      </c>
      <c r="AH1515" s="112" t="str">
        <f t="shared" si="326"/>
        <v/>
      </c>
      <c r="AI1515" s="113" t="str">
        <f t="shared" si="327"/>
        <v/>
      </c>
      <c r="AJ1515" s="113" t="str">
        <f t="shared" si="328"/>
        <v/>
      </c>
      <c r="AK1515" s="113" t="str">
        <f t="shared" si="335"/>
        <v/>
      </c>
      <c r="AL1515" s="113" t="str">
        <f t="shared" si="336"/>
        <v/>
      </c>
    </row>
    <row r="1516" spans="2:38" ht="15.75" thickBot="1" x14ac:dyDescent="0.3">
      <c r="B1516" s="72" t="str">
        <f t="shared" si="329"/>
        <v/>
      </c>
      <c r="C1516" s="72" t="str">
        <f t="shared" si="330"/>
        <v/>
      </c>
      <c r="D1516" s="72" t="str">
        <f>IFERROR(IF(J1515&lt;=0,"",IF(C1516="Yes","",B1516-COUNTIF($C$22:C1516,"Yes"))),"")</f>
        <v/>
      </c>
      <c r="E1516" s="73" t="str">
        <f t="shared" si="323"/>
        <v/>
      </c>
      <c r="F1516" s="76" t="str">
        <f t="shared" si="331"/>
        <v/>
      </c>
      <c r="G1516" s="76" t="str">
        <f t="shared" si="324"/>
        <v/>
      </c>
      <c r="H1516" s="76" t="str">
        <f t="shared" si="332"/>
        <v/>
      </c>
      <c r="I1516" s="76" t="str">
        <f t="shared" si="325"/>
        <v/>
      </c>
      <c r="J1516" s="76" t="str">
        <f t="shared" si="333"/>
        <v/>
      </c>
      <c r="AG1516" s="111" t="str">
        <f t="shared" si="334"/>
        <v/>
      </c>
      <c r="AH1516" s="112" t="str">
        <f t="shared" si="326"/>
        <v/>
      </c>
      <c r="AI1516" s="113" t="str">
        <f t="shared" si="327"/>
        <v/>
      </c>
      <c r="AJ1516" s="113" t="str">
        <f t="shared" si="328"/>
        <v/>
      </c>
      <c r="AK1516" s="113" t="str">
        <f t="shared" si="335"/>
        <v/>
      </c>
      <c r="AL1516" s="113" t="str">
        <f t="shared" si="336"/>
        <v/>
      </c>
    </row>
    <row r="1517" spans="2:38" ht="15.75" thickBot="1" x14ac:dyDescent="0.3">
      <c r="B1517" s="72" t="str">
        <f t="shared" si="329"/>
        <v/>
      </c>
      <c r="C1517" s="72" t="str">
        <f t="shared" si="330"/>
        <v/>
      </c>
      <c r="D1517" s="72" t="str">
        <f>IFERROR(IF(J1516&lt;=0,"",IF(C1517="Yes","",B1517-COUNTIF($C$22:C1517,"Yes"))),"")</f>
        <v/>
      </c>
      <c r="E1517" s="73" t="str">
        <f t="shared" si="323"/>
        <v/>
      </c>
      <c r="F1517" s="76" t="str">
        <f t="shared" si="331"/>
        <v/>
      </c>
      <c r="G1517" s="76" t="str">
        <f t="shared" si="324"/>
        <v/>
      </c>
      <c r="H1517" s="76" t="str">
        <f t="shared" si="332"/>
        <v/>
      </c>
      <c r="I1517" s="76" t="str">
        <f t="shared" si="325"/>
        <v/>
      </c>
      <c r="J1517" s="76" t="str">
        <f t="shared" si="333"/>
        <v/>
      </c>
      <c r="AG1517" s="111" t="str">
        <f t="shared" si="334"/>
        <v/>
      </c>
      <c r="AH1517" s="112" t="str">
        <f t="shared" si="326"/>
        <v/>
      </c>
      <c r="AI1517" s="113" t="str">
        <f t="shared" si="327"/>
        <v/>
      </c>
      <c r="AJ1517" s="113" t="str">
        <f t="shared" si="328"/>
        <v/>
      </c>
      <c r="AK1517" s="113" t="str">
        <f t="shared" si="335"/>
        <v/>
      </c>
      <c r="AL1517" s="113" t="str">
        <f t="shared" si="336"/>
        <v/>
      </c>
    </row>
    <row r="1518" spans="2:38" ht="15.75" thickBot="1" x14ac:dyDescent="0.3">
      <c r="B1518" s="72" t="str">
        <f t="shared" si="329"/>
        <v/>
      </c>
      <c r="C1518" s="72" t="str">
        <f t="shared" si="330"/>
        <v/>
      </c>
      <c r="D1518" s="72" t="str">
        <f>IFERROR(IF(J1517&lt;=0,"",IF(C1518="Yes","",B1518-COUNTIF($C$22:C1518,"Yes"))),"")</f>
        <v/>
      </c>
      <c r="E1518" s="73" t="str">
        <f t="shared" si="323"/>
        <v/>
      </c>
      <c r="F1518" s="76" t="str">
        <f t="shared" si="331"/>
        <v/>
      </c>
      <c r="G1518" s="76" t="str">
        <f t="shared" si="324"/>
        <v/>
      </c>
      <c r="H1518" s="76" t="str">
        <f t="shared" si="332"/>
        <v/>
      </c>
      <c r="I1518" s="76" t="str">
        <f t="shared" si="325"/>
        <v/>
      </c>
      <c r="J1518" s="76" t="str">
        <f t="shared" si="333"/>
        <v/>
      </c>
      <c r="AG1518" s="111" t="str">
        <f t="shared" si="334"/>
        <v/>
      </c>
      <c r="AH1518" s="112" t="str">
        <f t="shared" si="326"/>
        <v/>
      </c>
      <c r="AI1518" s="113" t="str">
        <f t="shared" si="327"/>
        <v/>
      </c>
      <c r="AJ1518" s="113" t="str">
        <f t="shared" si="328"/>
        <v/>
      </c>
      <c r="AK1518" s="113" t="str">
        <f t="shared" si="335"/>
        <v/>
      </c>
      <c r="AL1518" s="113" t="str">
        <f t="shared" si="336"/>
        <v/>
      </c>
    </row>
    <row r="1519" spans="2:38" ht="15.75" thickBot="1" x14ac:dyDescent="0.3">
      <c r="B1519" s="72" t="str">
        <f t="shared" si="329"/>
        <v/>
      </c>
      <c r="C1519" s="72" t="str">
        <f t="shared" si="330"/>
        <v/>
      </c>
      <c r="D1519" s="72" t="str">
        <f>IFERROR(IF(J1518&lt;=0,"",IF(C1519="Yes","",B1519-COUNTIF($C$22:C1519,"Yes"))),"")</f>
        <v/>
      </c>
      <c r="E1519" s="73" t="str">
        <f t="shared" si="323"/>
        <v/>
      </c>
      <c r="F1519" s="76" t="str">
        <f t="shared" si="331"/>
        <v/>
      </c>
      <c r="G1519" s="76" t="str">
        <f t="shared" si="324"/>
        <v/>
      </c>
      <c r="H1519" s="76" t="str">
        <f t="shared" si="332"/>
        <v/>
      </c>
      <c r="I1519" s="76" t="str">
        <f t="shared" si="325"/>
        <v/>
      </c>
      <c r="J1519" s="76" t="str">
        <f t="shared" si="333"/>
        <v/>
      </c>
      <c r="AG1519" s="111" t="str">
        <f t="shared" si="334"/>
        <v/>
      </c>
      <c r="AH1519" s="112" t="str">
        <f t="shared" si="326"/>
        <v/>
      </c>
      <c r="AI1519" s="113" t="str">
        <f t="shared" si="327"/>
        <v/>
      </c>
      <c r="AJ1519" s="113" t="str">
        <f t="shared" si="328"/>
        <v/>
      </c>
      <c r="AK1519" s="113" t="str">
        <f t="shared" si="335"/>
        <v/>
      </c>
      <c r="AL1519" s="113" t="str">
        <f t="shared" si="336"/>
        <v/>
      </c>
    </row>
    <row r="1520" spans="2:38" ht="15.75" thickBot="1" x14ac:dyDescent="0.3">
      <c r="B1520" s="72" t="str">
        <f t="shared" si="329"/>
        <v/>
      </c>
      <c r="C1520" s="72" t="str">
        <f t="shared" si="330"/>
        <v/>
      </c>
      <c r="D1520" s="72" t="str">
        <f>IFERROR(IF(J1519&lt;=0,"",IF(C1520="Yes","",B1520-COUNTIF($C$22:C1520,"Yes"))),"")</f>
        <v/>
      </c>
      <c r="E1520" s="73" t="str">
        <f t="shared" si="323"/>
        <v/>
      </c>
      <c r="F1520" s="76" t="str">
        <f t="shared" si="331"/>
        <v/>
      </c>
      <c r="G1520" s="76" t="str">
        <f t="shared" si="324"/>
        <v/>
      </c>
      <c r="H1520" s="76" t="str">
        <f t="shared" si="332"/>
        <v/>
      </c>
      <c r="I1520" s="76" t="str">
        <f t="shared" si="325"/>
        <v/>
      </c>
      <c r="J1520" s="76" t="str">
        <f t="shared" si="333"/>
        <v/>
      </c>
      <c r="AG1520" s="111" t="str">
        <f t="shared" si="334"/>
        <v/>
      </c>
      <c r="AH1520" s="112" t="str">
        <f t="shared" si="326"/>
        <v/>
      </c>
      <c r="AI1520" s="113" t="str">
        <f t="shared" si="327"/>
        <v/>
      </c>
      <c r="AJ1520" s="113" t="str">
        <f t="shared" si="328"/>
        <v/>
      </c>
      <c r="AK1520" s="113" t="str">
        <f t="shared" si="335"/>
        <v/>
      </c>
      <c r="AL1520" s="113" t="str">
        <f t="shared" si="336"/>
        <v/>
      </c>
    </row>
    <row r="1521" spans="2:38" ht="15.75" thickBot="1" x14ac:dyDescent="0.3">
      <c r="B1521" s="72" t="str">
        <f t="shared" si="329"/>
        <v/>
      </c>
      <c r="C1521" s="72" t="str">
        <f t="shared" si="330"/>
        <v/>
      </c>
      <c r="D1521" s="72" t="str">
        <f>IFERROR(IF(J1520&lt;=0,"",IF(C1521="Yes","",B1521-COUNTIF($C$22:C1521,"Yes"))),"")</f>
        <v/>
      </c>
      <c r="E1521" s="73" t="str">
        <f t="shared" si="323"/>
        <v/>
      </c>
      <c r="F1521" s="76" t="str">
        <f t="shared" si="331"/>
        <v/>
      </c>
      <c r="G1521" s="76" t="str">
        <f t="shared" si="324"/>
        <v/>
      </c>
      <c r="H1521" s="76" t="str">
        <f t="shared" si="332"/>
        <v/>
      </c>
      <c r="I1521" s="76" t="str">
        <f t="shared" si="325"/>
        <v/>
      </c>
      <c r="J1521" s="76" t="str">
        <f t="shared" si="333"/>
        <v/>
      </c>
      <c r="AG1521" s="111" t="str">
        <f t="shared" si="334"/>
        <v/>
      </c>
      <c r="AH1521" s="112" t="str">
        <f t="shared" si="326"/>
        <v/>
      </c>
      <c r="AI1521" s="113" t="str">
        <f t="shared" si="327"/>
        <v/>
      </c>
      <c r="AJ1521" s="113" t="str">
        <f t="shared" si="328"/>
        <v/>
      </c>
      <c r="AK1521" s="113" t="str">
        <f t="shared" si="335"/>
        <v/>
      </c>
      <c r="AL1521" s="113" t="str">
        <f t="shared" si="336"/>
        <v/>
      </c>
    </row>
    <row r="1522" spans="2:38" ht="15.75" thickBot="1" x14ac:dyDescent="0.3">
      <c r="B1522" s="72" t="str">
        <f t="shared" si="329"/>
        <v/>
      </c>
      <c r="C1522" s="72" t="str">
        <f t="shared" si="330"/>
        <v/>
      </c>
      <c r="D1522" s="72" t="str">
        <f>IFERROR(IF(J1521&lt;=0,"",IF(C1522="Yes","",B1522-COUNTIF($C$22:C1522,"Yes"))),"")</f>
        <v/>
      </c>
      <c r="E1522" s="73" t="str">
        <f t="shared" si="323"/>
        <v/>
      </c>
      <c r="F1522" s="76" t="str">
        <f t="shared" si="331"/>
        <v/>
      </c>
      <c r="G1522" s="76" t="str">
        <f t="shared" si="324"/>
        <v/>
      </c>
      <c r="H1522" s="76" t="str">
        <f t="shared" si="332"/>
        <v/>
      </c>
      <c r="I1522" s="76" t="str">
        <f t="shared" si="325"/>
        <v/>
      </c>
      <c r="J1522" s="76" t="str">
        <f t="shared" si="333"/>
        <v/>
      </c>
      <c r="AG1522" s="111" t="str">
        <f t="shared" si="334"/>
        <v/>
      </c>
      <c r="AH1522" s="112" t="str">
        <f t="shared" si="326"/>
        <v/>
      </c>
      <c r="AI1522" s="113" t="str">
        <f t="shared" si="327"/>
        <v/>
      </c>
      <c r="AJ1522" s="113" t="str">
        <f t="shared" si="328"/>
        <v/>
      </c>
      <c r="AK1522" s="113" t="str">
        <f t="shared" si="335"/>
        <v/>
      </c>
      <c r="AL1522" s="113" t="str">
        <f t="shared" si="336"/>
        <v/>
      </c>
    </row>
    <row r="1523" spans="2:38" ht="15.75" thickBot="1" x14ac:dyDescent="0.3">
      <c r="B1523" s="72" t="str">
        <f t="shared" si="329"/>
        <v/>
      </c>
      <c r="C1523" s="72" t="str">
        <f t="shared" si="330"/>
        <v/>
      </c>
      <c r="D1523" s="72" t="str">
        <f>IFERROR(IF(J1522&lt;=0,"",IF(C1523="Yes","",B1523-COUNTIF($C$22:C1523,"Yes"))),"")</f>
        <v/>
      </c>
      <c r="E1523" s="73" t="str">
        <f t="shared" si="323"/>
        <v/>
      </c>
      <c r="F1523" s="76" t="str">
        <f t="shared" si="331"/>
        <v/>
      </c>
      <c r="G1523" s="76" t="str">
        <f t="shared" si="324"/>
        <v/>
      </c>
      <c r="H1523" s="76" t="str">
        <f t="shared" si="332"/>
        <v/>
      </c>
      <c r="I1523" s="76" t="str">
        <f t="shared" si="325"/>
        <v/>
      </c>
      <c r="J1523" s="76" t="str">
        <f t="shared" si="333"/>
        <v/>
      </c>
      <c r="AG1523" s="111" t="str">
        <f t="shared" si="334"/>
        <v/>
      </c>
      <c r="AH1523" s="112" t="str">
        <f t="shared" si="326"/>
        <v/>
      </c>
      <c r="AI1523" s="113" t="str">
        <f t="shared" si="327"/>
        <v/>
      </c>
      <c r="AJ1523" s="113" t="str">
        <f t="shared" si="328"/>
        <v/>
      </c>
      <c r="AK1523" s="113" t="str">
        <f t="shared" si="335"/>
        <v/>
      </c>
      <c r="AL1523" s="113" t="str">
        <f t="shared" si="336"/>
        <v/>
      </c>
    </row>
    <row r="1524" spans="2:38" ht="15.75" thickBot="1" x14ac:dyDescent="0.3">
      <c r="B1524" s="72" t="str">
        <f t="shared" si="329"/>
        <v/>
      </c>
      <c r="C1524" s="72" t="str">
        <f t="shared" si="330"/>
        <v/>
      </c>
      <c r="D1524" s="72" t="str">
        <f>IFERROR(IF(J1523&lt;=0,"",IF(C1524="Yes","",B1524-COUNTIF($C$22:C1524,"Yes"))),"")</f>
        <v/>
      </c>
      <c r="E1524" s="73" t="str">
        <f t="shared" si="323"/>
        <v/>
      </c>
      <c r="F1524" s="76" t="str">
        <f t="shared" si="331"/>
        <v/>
      </c>
      <c r="G1524" s="76" t="str">
        <f t="shared" si="324"/>
        <v/>
      </c>
      <c r="H1524" s="76" t="str">
        <f t="shared" si="332"/>
        <v/>
      </c>
      <c r="I1524" s="76" t="str">
        <f t="shared" si="325"/>
        <v/>
      </c>
      <c r="J1524" s="76" t="str">
        <f t="shared" si="333"/>
        <v/>
      </c>
      <c r="AG1524" s="111" t="str">
        <f t="shared" si="334"/>
        <v/>
      </c>
      <c r="AH1524" s="112" t="str">
        <f t="shared" si="326"/>
        <v/>
      </c>
      <c r="AI1524" s="113" t="str">
        <f t="shared" si="327"/>
        <v/>
      </c>
      <c r="AJ1524" s="113" t="str">
        <f t="shared" si="328"/>
        <v/>
      </c>
      <c r="AK1524" s="113" t="str">
        <f t="shared" si="335"/>
        <v/>
      </c>
      <c r="AL1524" s="113" t="str">
        <f t="shared" si="336"/>
        <v/>
      </c>
    </row>
    <row r="1525" spans="2:38" ht="15.75" thickBot="1" x14ac:dyDescent="0.3">
      <c r="B1525" s="72" t="str">
        <f t="shared" si="329"/>
        <v/>
      </c>
      <c r="C1525" s="72" t="str">
        <f t="shared" si="330"/>
        <v/>
      </c>
      <c r="D1525" s="72" t="str">
        <f>IFERROR(IF(J1524&lt;=0,"",IF(C1525="Yes","",B1525-COUNTIF($C$22:C1525,"Yes"))),"")</f>
        <v/>
      </c>
      <c r="E1525" s="73" t="str">
        <f t="shared" si="323"/>
        <v/>
      </c>
      <c r="F1525" s="76" t="str">
        <f t="shared" si="331"/>
        <v/>
      </c>
      <c r="G1525" s="76" t="str">
        <f t="shared" si="324"/>
        <v/>
      </c>
      <c r="H1525" s="76" t="str">
        <f t="shared" si="332"/>
        <v/>
      </c>
      <c r="I1525" s="76" t="str">
        <f t="shared" si="325"/>
        <v/>
      </c>
      <c r="J1525" s="76" t="str">
        <f t="shared" si="333"/>
        <v/>
      </c>
      <c r="AG1525" s="111" t="str">
        <f t="shared" si="334"/>
        <v/>
      </c>
      <c r="AH1525" s="112" t="str">
        <f t="shared" si="326"/>
        <v/>
      </c>
      <c r="AI1525" s="113" t="str">
        <f t="shared" si="327"/>
        <v/>
      </c>
      <c r="AJ1525" s="113" t="str">
        <f t="shared" si="328"/>
        <v/>
      </c>
      <c r="AK1525" s="113" t="str">
        <f t="shared" si="335"/>
        <v/>
      </c>
      <c r="AL1525" s="113" t="str">
        <f t="shared" si="336"/>
        <v/>
      </c>
    </row>
    <row r="1526" spans="2:38" ht="15.75" thickBot="1" x14ac:dyDescent="0.3">
      <c r="B1526" s="72" t="str">
        <f t="shared" si="329"/>
        <v/>
      </c>
      <c r="C1526" s="72" t="str">
        <f t="shared" si="330"/>
        <v/>
      </c>
      <c r="D1526" s="72" t="str">
        <f>IFERROR(IF(J1525&lt;=0,"",IF(C1526="Yes","",B1526-COUNTIF($C$22:C1526,"Yes"))),"")</f>
        <v/>
      </c>
      <c r="E1526" s="73" t="str">
        <f t="shared" si="323"/>
        <v/>
      </c>
      <c r="F1526" s="76" t="str">
        <f t="shared" si="331"/>
        <v/>
      </c>
      <c r="G1526" s="76" t="str">
        <f t="shared" si="324"/>
        <v/>
      </c>
      <c r="H1526" s="76" t="str">
        <f t="shared" si="332"/>
        <v/>
      </c>
      <c r="I1526" s="76" t="str">
        <f t="shared" si="325"/>
        <v/>
      </c>
      <c r="J1526" s="76" t="str">
        <f t="shared" si="333"/>
        <v/>
      </c>
      <c r="AG1526" s="111" t="str">
        <f t="shared" si="334"/>
        <v/>
      </c>
      <c r="AH1526" s="112" t="str">
        <f t="shared" si="326"/>
        <v/>
      </c>
      <c r="AI1526" s="113" t="str">
        <f t="shared" si="327"/>
        <v/>
      </c>
      <c r="AJ1526" s="113" t="str">
        <f t="shared" si="328"/>
        <v/>
      </c>
      <c r="AK1526" s="113" t="str">
        <f t="shared" si="335"/>
        <v/>
      </c>
      <c r="AL1526" s="113" t="str">
        <f t="shared" si="336"/>
        <v/>
      </c>
    </row>
    <row r="1527" spans="2:38" ht="15.75" thickBot="1" x14ac:dyDescent="0.3">
      <c r="B1527" s="72" t="str">
        <f t="shared" si="329"/>
        <v/>
      </c>
      <c r="C1527" s="72" t="str">
        <f t="shared" si="330"/>
        <v/>
      </c>
      <c r="D1527" s="72" t="str">
        <f>IFERROR(IF(J1526&lt;=0,"",IF(C1527="Yes","",B1527-COUNTIF($C$22:C1527,"Yes"))),"")</f>
        <v/>
      </c>
      <c r="E1527" s="73" t="str">
        <f t="shared" si="323"/>
        <v/>
      </c>
      <c r="F1527" s="76" t="str">
        <f t="shared" si="331"/>
        <v/>
      </c>
      <c r="G1527" s="76" t="str">
        <f t="shared" si="324"/>
        <v/>
      </c>
      <c r="H1527" s="76" t="str">
        <f t="shared" si="332"/>
        <v/>
      </c>
      <c r="I1527" s="76" t="str">
        <f t="shared" si="325"/>
        <v/>
      </c>
      <c r="J1527" s="76" t="str">
        <f t="shared" si="333"/>
        <v/>
      </c>
      <c r="AG1527" s="111" t="str">
        <f t="shared" si="334"/>
        <v/>
      </c>
      <c r="AH1527" s="112" t="str">
        <f t="shared" si="326"/>
        <v/>
      </c>
      <c r="AI1527" s="113" t="str">
        <f t="shared" si="327"/>
        <v/>
      </c>
      <c r="AJ1527" s="113" t="str">
        <f t="shared" si="328"/>
        <v/>
      </c>
      <c r="AK1527" s="113" t="str">
        <f t="shared" si="335"/>
        <v/>
      </c>
      <c r="AL1527" s="113" t="str">
        <f t="shared" si="336"/>
        <v/>
      </c>
    </row>
    <row r="1528" spans="2:38" ht="15.75" thickBot="1" x14ac:dyDescent="0.3">
      <c r="B1528" s="72" t="str">
        <f t="shared" si="329"/>
        <v/>
      </c>
      <c r="C1528" s="72" t="str">
        <f t="shared" si="330"/>
        <v/>
      </c>
      <c r="D1528" s="72" t="str">
        <f>IFERROR(IF(J1527&lt;=0,"",IF(C1528="Yes","",B1528-COUNTIF($C$22:C1528,"Yes"))),"")</f>
        <v/>
      </c>
      <c r="E1528" s="73" t="str">
        <f t="shared" si="323"/>
        <v/>
      </c>
      <c r="F1528" s="76" t="str">
        <f t="shared" si="331"/>
        <v/>
      </c>
      <c r="G1528" s="76" t="str">
        <f t="shared" si="324"/>
        <v/>
      </c>
      <c r="H1528" s="76" t="str">
        <f t="shared" si="332"/>
        <v/>
      </c>
      <c r="I1528" s="76" t="str">
        <f t="shared" si="325"/>
        <v/>
      </c>
      <c r="J1528" s="76" t="str">
        <f t="shared" si="333"/>
        <v/>
      </c>
      <c r="AG1528" s="111" t="str">
        <f t="shared" si="334"/>
        <v/>
      </c>
      <c r="AH1528" s="112" t="str">
        <f t="shared" si="326"/>
        <v/>
      </c>
      <c r="AI1528" s="113" t="str">
        <f t="shared" si="327"/>
        <v/>
      </c>
      <c r="AJ1528" s="113" t="str">
        <f t="shared" si="328"/>
        <v/>
      </c>
      <c r="AK1528" s="113" t="str">
        <f t="shared" si="335"/>
        <v/>
      </c>
      <c r="AL1528" s="113" t="str">
        <f t="shared" si="336"/>
        <v/>
      </c>
    </row>
    <row r="1529" spans="2:38" ht="15.75" thickBot="1" x14ac:dyDescent="0.3">
      <c r="B1529" s="72" t="str">
        <f t="shared" si="329"/>
        <v/>
      </c>
      <c r="C1529" s="72" t="str">
        <f t="shared" si="330"/>
        <v/>
      </c>
      <c r="D1529" s="72" t="str">
        <f>IFERROR(IF(J1528&lt;=0,"",IF(C1529="Yes","",B1529-COUNTIF($C$22:C1529,"Yes"))),"")</f>
        <v/>
      </c>
      <c r="E1529" s="73" t="str">
        <f t="shared" si="323"/>
        <v/>
      </c>
      <c r="F1529" s="76" t="str">
        <f t="shared" si="331"/>
        <v/>
      </c>
      <c r="G1529" s="76" t="str">
        <f t="shared" si="324"/>
        <v/>
      </c>
      <c r="H1529" s="76" t="str">
        <f t="shared" si="332"/>
        <v/>
      </c>
      <c r="I1529" s="76" t="str">
        <f t="shared" si="325"/>
        <v/>
      </c>
      <c r="J1529" s="76" t="str">
        <f t="shared" si="333"/>
        <v/>
      </c>
      <c r="AG1529" s="111" t="str">
        <f t="shared" si="334"/>
        <v/>
      </c>
      <c r="AH1529" s="112" t="str">
        <f t="shared" si="326"/>
        <v/>
      </c>
      <c r="AI1529" s="113" t="str">
        <f t="shared" si="327"/>
        <v/>
      </c>
      <c r="AJ1529" s="113" t="str">
        <f t="shared" si="328"/>
        <v/>
      </c>
      <c r="AK1529" s="113" t="str">
        <f t="shared" si="335"/>
        <v/>
      </c>
      <c r="AL1529" s="113" t="str">
        <f t="shared" si="336"/>
        <v/>
      </c>
    </row>
    <row r="1530" spans="2:38" ht="15.75" thickBot="1" x14ac:dyDescent="0.3">
      <c r="B1530" s="72" t="str">
        <f t="shared" si="329"/>
        <v/>
      </c>
      <c r="C1530" s="72" t="str">
        <f t="shared" si="330"/>
        <v/>
      </c>
      <c r="D1530" s="72" t="str">
        <f>IFERROR(IF(J1529&lt;=0,"",IF(C1530="Yes","",B1530-COUNTIF($C$22:C1530,"Yes"))),"")</f>
        <v/>
      </c>
      <c r="E1530" s="73" t="str">
        <f t="shared" si="323"/>
        <v/>
      </c>
      <c r="F1530" s="76" t="str">
        <f t="shared" si="331"/>
        <v/>
      </c>
      <c r="G1530" s="76" t="str">
        <f t="shared" si="324"/>
        <v/>
      </c>
      <c r="H1530" s="76" t="str">
        <f t="shared" si="332"/>
        <v/>
      </c>
      <c r="I1530" s="76" t="str">
        <f t="shared" si="325"/>
        <v/>
      </c>
      <c r="J1530" s="76" t="str">
        <f t="shared" si="333"/>
        <v/>
      </c>
      <c r="AG1530" s="111" t="str">
        <f t="shared" si="334"/>
        <v/>
      </c>
      <c r="AH1530" s="112" t="str">
        <f t="shared" si="326"/>
        <v/>
      </c>
      <c r="AI1530" s="113" t="str">
        <f t="shared" si="327"/>
        <v/>
      </c>
      <c r="AJ1530" s="113" t="str">
        <f t="shared" si="328"/>
        <v/>
      </c>
      <c r="AK1530" s="113" t="str">
        <f t="shared" si="335"/>
        <v/>
      </c>
      <c r="AL1530" s="113" t="str">
        <f t="shared" si="336"/>
        <v/>
      </c>
    </row>
    <row r="1531" spans="2:38" ht="15.75" thickBot="1" x14ac:dyDescent="0.3">
      <c r="B1531" s="72" t="str">
        <f t="shared" si="329"/>
        <v/>
      </c>
      <c r="C1531" s="72" t="str">
        <f t="shared" si="330"/>
        <v/>
      </c>
      <c r="D1531" s="72" t="str">
        <f>IFERROR(IF(J1530&lt;=0,"",IF(C1531="Yes","",B1531-COUNTIF($C$22:C1531,"Yes"))),"")</f>
        <v/>
      </c>
      <c r="E1531" s="73" t="str">
        <f t="shared" si="323"/>
        <v/>
      </c>
      <c r="F1531" s="76" t="str">
        <f t="shared" si="331"/>
        <v/>
      </c>
      <c r="G1531" s="76" t="str">
        <f t="shared" si="324"/>
        <v/>
      </c>
      <c r="H1531" s="76" t="str">
        <f t="shared" si="332"/>
        <v/>
      </c>
      <c r="I1531" s="76" t="str">
        <f t="shared" si="325"/>
        <v/>
      </c>
      <c r="J1531" s="76" t="str">
        <f t="shared" si="333"/>
        <v/>
      </c>
      <c r="AG1531" s="111" t="str">
        <f t="shared" si="334"/>
        <v/>
      </c>
      <c r="AH1531" s="112" t="str">
        <f t="shared" si="326"/>
        <v/>
      </c>
      <c r="AI1531" s="113" t="str">
        <f t="shared" si="327"/>
        <v/>
      </c>
      <c r="AJ1531" s="113" t="str">
        <f t="shared" si="328"/>
        <v/>
      </c>
      <c r="AK1531" s="113" t="str">
        <f t="shared" si="335"/>
        <v/>
      </c>
      <c r="AL1531" s="113" t="str">
        <f t="shared" si="336"/>
        <v/>
      </c>
    </row>
    <row r="1532" spans="2:38" ht="15.75" thickBot="1" x14ac:dyDescent="0.3">
      <c r="B1532" s="72" t="str">
        <f t="shared" si="329"/>
        <v/>
      </c>
      <c r="C1532" s="72" t="str">
        <f t="shared" si="330"/>
        <v/>
      </c>
      <c r="D1532" s="72" t="str">
        <f>IFERROR(IF(J1531&lt;=0,"",IF(C1532="Yes","",B1532-COUNTIF($C$22:C1532,"Yes"))),"")</f>
        <v/>
      </c>
      <c r="E1532" s="73" t="str">
        <f t="shared" si="323"/>
        <v/>
      </c>
      <c r="F1532" s="76" t="str">
        <f t="shared" si="331"/>
        <v/>
      </c>
      <c r="G1532" s="76" t="str">
        <f t="shared" si="324"/>
        <v/>
      </c>
      <c r="H1532" s="76" t="str">
        <f t="shared" si="332"/>
        <v/>
      </c>
      <c r="I1532" s="76" t="str">
        <f t="shared" si="325"/>
        <v/>
      </c>
      <c r="J1532" s="76" t="str">
        <f t="shared" si="333"/>
        <v/>
      </c>
      <c r="AG1532" s="111" t="str">
        <f t="shared" si="334"/>
        <v/>
      </c>
      <c r="AH1532" s="112" t="str">
        <f t="shared" si="326"/>
        <v/>
      </c>
      <c r="AI1532" s="113" t="str">
        <f t="shared" si="327"/>
        <v/>
      </c>
      <c r="AJ1532" s="113" t="str">
        <f t="shared" si="328"/>
        <v/>
      </c>
      <c r="AK1532" s="113" t="str">
        <f t="shared" si="335"/>
        <v/>
      </c>
      <c r="AL1532" s="113" t="str">
        <f t="shared" si="336"/>
        <v/>
      </c>
    </row>
    <row r="1533" spans="2:38" ht="15.75" thickBot="1" x14ac:dyDescent="0.3">
      <c r="B1533" s="72" t="str">
        <f t="shared" si="329"/>
        <v/>
      </c>
      <c r="C1533" s="72" t="str">
        <f t="shared" si="330"/>
        <v/>
      </c>
      <c r="D1533" s="72" t="str">
        <f>IFERROR(IF(J1532&lt;=0,"",IF(C1533="Yes","",B1533-COUNTIF($C$22:C1533,"Yes"))),"")</f>
        <v/>
      </c>
      <c r="E1533" s="73" t="str">
        <f t="shared" si="323"/>
        <v/>
      </c>
      <c r="F1533" s="76" t="str">
        <f t="shared" si="331"/>
        <v/>
      </c>
      <c r="G1533" s="76" t="str">
        <f t="shared" si="324"/>
        <v/>
      </c>
      <c r="H1533" s="76" t="str">
        <f t="shared" si="332"/>
        <v/>
      </c>
      <c r="I1533" s="76" t="str">
        <f t="shared" si="325"/>
        <v/>
      </c>
      <c r="J1533" s="76" t="str">
        <f t="shared" si="333"/>
        <v/>
      </c>
      <c r="AG1533" s="111" t="str">
        <f t="shared" si="334"/>
        <v/>
      </c>
      <c r="AH1533" s="112" t="str">
        <f t="shared" si="326"/>
        <v/>
      </c>
      <c r="AI1533" s="113" t="str">
        <f t="shared" si="327"/>
        <v/>
      </c>
      <c r="AJ1533" s="113" t="str">
        <f t="shared" si="328"/>
        <v/>
      </c>
      <c r="AK1533" s="113" t="str">
        <f t="shared" si="335"/>
        <v/>
      </c>
      <c r="AL1533" s="113" t="str">
        <f t="shared" si="336"/>
        <v/>
      </c>
    </row>
    <row r="1534" spans="2:38" ht="15.75" thickBot="1" x14ac:dyDescent="0.3">
      <c r="B1534" s="72" t="str">
        <f t="shared" si="329"/>
        <v/>
      </c>
      <c r="C1534" s="72" t="str">
        <f t="shared" si="330"/>
        <v/>
      </c>
      <c r="D1534" s="72" t="str">
        <f>IFERROR(IF(J1533&lt;=0,"",IF(C1534="Yes","",B1534-COUNTIF($C$22:C1534,"Yes"))),"")</f>
        <v/>
      </c>
      <c r="E1534" s="73" t="str">
        <f t="shared" si="323"/>
        <v/>
      </c>
      <c r="F1534" s="76" t="str">
        <f t="shared" si="331"/>
        <v/>
      </c>
      <c r="G1534" s="76" t="str">
        <f t="shared" si="324"/>
        <v/>
      </c>
      <c r="H1534" s="76" t="str">
        <f t="shared" si="332"/>
        <v/>
      </c>
      <c r="I1534" s="76" t="str">
        <f t="shared" si="325"/>
        <v/>
      </c>
      <c r="J1534" s="76" t="str">
        <f t="shared" si="333"/>
        <v/>
      </c>
      <c r="AG1534" s="111" t="str">
        <f t="shared" si="334"/>
        <v/>
      </c>
      <c r="AH1534" s="112" t="str">
        <f t="shared" si="326"/>
        <v/>
      </c>
      <c r="AI1534" s="113" t="str">
        <f t="shared" si="327"/>
        <v/>
      </c>
      <c r="AJ1534" s="113" t="str">
        <f t="shared" si="328"/>
        <v/>
      </c>
      <c r="AK1534" s="113" t="str">
        <f t="shared" si="335"/>
        <v/>
      </c>
      <c r="AL1534" s="113" t="str">
        <f t="shared" si="336"/>
        <v/>
      </c>
    </row>
    <row r="1535" spans="2:38" ht="15.75" thickBot="1" x14ac:dyDescent="0.3">
      <c r="B1535" s="72" t="str">
        <f t="shared" si="329"/>
        <v/>
      </c>
      <c r="C1535" s="72" t="str">
        <f t="shared" si="330"/>
        <v/>
      </c>
      <c r="D1535" s="72" t="str">
        <f>IFERROR(IF(J1534&lt;=0,"",IF(C1535="Yes","",B1535-COUNTIF($C$22:C1535,"Yes"))),"")</f>
        <v/>
      </c>
      <c r="E1535" s="73" t="str">
        <f t="shared" si="323"/>
        <v/>
      </c>
      <c r="F1535" s="76" t="str">
        <f t="shared" si="331"/>
        <v/>
      </c>
      <c r="G1535" s="76" t="str">
        <f t="shared" si="324"/>
        <v/>
      </c>
      <c r="H1535" s="76" t="str">
        <f t="shared" si="332"/>
        <v/>
      </c>
      <c r="I1535" s="76" t="str">
        <f t="shared" si="325"/>
        <v/>
      </c>
      <c r="J1535" s="76" t="str">
        <f t="shared" si="333"/>
        <v/>
      </c>
      <c r="AG1535" s="111" t="str">
        <f t="shared" si="334"/>
        <v/>
      </c>
      <c r="AH1535" s="112" t="str">
        <f t="shared" si="326"/>
        <v/>
      </c>
      <c r="AI1535" s="113" t="str">
        <f t="shared" si="327"/>
        <v/>
      </c>
      <c r="AJ1535" s="113" t="str">
        <f t="shared" si="328"/>
        <v/>
      </c>
      <c r="AK1535" s="113" t="str">
        <f t="shared" si="335"/>
        <v/>
      </c>
      <c r="AL1535" s="113" t="str">
        <f t="shared" si="336"/>
        <v/>
      </c>
    </row>
    <row r="1536" spans="2:38" ht="15.75" thickBot="1" x14ac:dyDescent="0.3">
      <c r="B1536" s="72" t="str">
        <f t="shared" si="329"/>
        <v/>
      </c>
      <c r="C1536" s="72" t="str">
        <f t="shared" si="330"/>
        <v/>
      </c>
      <c r="D1536" s="72" t="str">
        <f>IFERROR(IF(J1535&lt;=0,"",IF(C1536="Yes","",B1536-COUNTIF($C$22:C1536,"Yes"))),"")</f>
        <v/>
      </c>
      <c r="E1536" s="73" t="str">
        <f t="shared" si="323"/>
        <v/>
      </c>
      <c r="F1536" s="76" t="str">
        <f t="shared" si="331"/>
        <v/>
      </c>
      <c r="G1536" s="76" t="str">
        <f t="shared" si="324"/>
        <v/>
      </c>
      <c r="H1536" s="76" t="str">
        <f t="shared" si="332"/>
        <v/>
      </c>
      <c r="I1536" s="76" t="str">
        <f t="shared" si="325"/>
        <v/>
      </c>
      <c r="J1536" s="76" t="str">
        <f t="shared" si="333"/>
        <v/>
      </c>
      <c r="AG1536" s="111" t="str">
        <f t="shared" si="334"/>
        <v/>
      </c>
      <c r="AH1536" s="112" t="str">
        <f t="shared" si="326"/>
        <v/>
      </c>
      <c r="AI1536" s="113" t="str">
        <f t="shared" si="327"/>
        <v/>
      </c>
      <c r="AJ1536" s="113" t="str">
        <f t="shared" si="328"/>
        <v/>
      </c>
      <c r="AK1536" s="113" t="str">
        <f t="shared" si="335"/>
        <v/>
      </c>
      <c r="AL1536" s="113" t="str">
        <f t="shared" si="336"/>
        <v/>
      </c>
    </row>
    <row r="1537" spans="2:38" ht="15.75" thickBot="1" x14ac:dyDescent="0.3">
      <c r="B1537" s="72" t="str">
        <f t="shared" si="329"/>
        <v/>
      </c>
      <c r="C1537" s="72" t="str">
        <f t="shared" si="330"/>
        <v/>
      </c>
      <c r="D1537" s="72" t="str">
        <f>IFERROR(IF(J1536&lt;=0,"",IF(C1537="Yes","",B1537-COUNTIF($C$22:C1537,"Yes"))),"")</f>
        <v/>
      </c>
      <c r="E1537" s="73" t="str">
        <f t="shared" si="323"/>
        <v/>
      </c>
      <c r="F1537" s="76" t="str">
        <f t="shared" si="331"/>
        <v/>
      </c>
      <c r="G1537" s="76" t="str">
        <f t="shared" si="324"/>
        <v/>
      </c>
      <c r="H1537" s="76" t="str">
        <f t="shared" si="332"/>
        <v/>
      </c>
      <c r="I1537" s="76" t="str">
        <f t="shared" si="325"/>
        <v/>
      </c>
      <c r="J1537" s="76" t="str">
        <f t="shared" si="333"/>
        <v/>
      </c>
      <c r="AG1537" s="111" t="str">
        <f t="shared" si="334"/>
        <v/>
      </c>
      <c r="AH1537" s="112" t="str">
        <f t="shared" si="326"/>
        <v/>
      </c>
      <c r="AI1537" s="113" t="str">
        <f t="shared" si="327"/>
        <v/>
      </c>
      <c r="AJ1537" s="113" t="str">
        <f t="shared" si="328"/>
        <v/>
      </c>
      <c r="AK1537" s="113" t="str">
        <f t="shared" si="335"/>
        <v/>
      </c>
      <c r="AL1537" s="113" t="str">
        <f t="shared" si="336"/>
        <v/>
      </c>
    </row>
    <row r="1538" spans="2:38" ht="15.75" thickBot="1" x14ac:dyDescent="0.3">
      <c r="B1538" s="72" t="str">
        <f t="shared" si="329"/>
        <v/>
      </c>
      <c r="C1538" s="72" t="str">
        <f t="shared" si="330"/>
        <v/>
      </c>
      <c r="D1538" s="72" t="str">
        <f>IFERROR(IF(J1537&lt;=0,"",IF(C1538="Yes","",B1538-COUNTIF($C$22:C1538,"Yes"))),"")</f>
        <v/>
      </c>
      <c r="E1538" s="73" t="str">
        <f t="shared" si="323"/>
        <v/>
      </c>
      <c r="F1538" s="76" t="str">
        <f t="shared" si="331"/>
        <v/>
      </c>
      <c r="G1538" s="76" t="str">
        <f t="shared" si="324"/>
        <v/>
      </c>
      <c r="H1538" s="76" t="str">
        <f t="shared" si="332"/>
        <v/>
      </c>
      <c r="I1538" s="76" t="str">
        <f t="shared" si="325"/>
        <v/>
      </c>
      <c r="J1538" s="76" t="str">
        <f t="shared" si="333"/>
        <v/>
      </c>
      <c r="AG1538" s="111" t="str">
        <f t="shared" si="334"/>
        <v/>
      </c>
      <c r="AH1538" s="112" t="str">
        <f t="shared" si="326"/>
        <v/>
      </c>
      <c r="AI1538" s="113" t="str">
        <f t="shared" si="327"/>
        <v/>
      </c>
      <c r="AJ1538" s="113" t="str">
        <f t="shared" si="328"/>
        <v/>
      </c>
      <c r="AK1538" s="113" t="str">
        <f t="shared" si="335"/>
        <v/>
      </c>
      <c r="AL1538" s="113" t="str">
        <f t="shared" si="336"/>
        <v/>
      </c>
    </row>
    <row r="1539" spans="2:38" ht="15.75" thickBot="1" x14ac:dyDescent="0.3">
      <c r="B1539" s="72" t="str">
        <f t="shared" si="329"/>
        <v/>
      </c>
      <c r="C1539" s="72" t="str">
        <f t="shared" si="330"/>
        <v/>
      </c>
      <c r="D1539" s="72" t="str">
        <f>IFERROR(IF(J1538&lt;=0,"",IF(C1539="Yes","",B1539-COUNTIF($C$22:C1539,"Yes"))),"")</f>
        <v/>
      </c>
      <c r="E1539" s="73" t="str">
        <f t="shared" si="323"/>
        <v/>
      </c>
      <c r="F1539" s="76" t="str">
        <f t="shared" si="331"/>
        <v/>
      </c>
      <c r="G1539" s="76" t="str">
        <f t="shared" si="324"/>
        <v/>
      </c>
      <c r="H1539" s="76" t="str">
        <f t="shared" si="332"/>
        <v/>
      </c>
      <c r="I1539" s="76" t="str">
        <f t="shared" si="325"/>
        <v/>
      </c>
      <c r="J1539" s="76" t="str">
        <f t="shared" si="333"/>
        <v/>
      </c>
      <c r="AG1539" s="111" t="str">
        <f t="shared" si="334"/>
        <v/>
      </c>
      <c r="AH1539" s="112" t="str">
        <f t="shared" si="326"/>
        <v/>
      </c>
      <c r="AI1539" s="113" t="str">
        <f t="shared" si="327"/>
        <v/>
      </c>
      <c r="AJ1539" s="113" t="str">
        <f t="shared" si="328"/>
        <v/>
      </c>
      <c r="AK1539" s="113" t="str">
        <f t="shared" si="335"/>
        <v/>
      </c>
      <c r="AL1539" s="113" t="str">
        <f t="shared" si="336"/>
        <v/>
      </c>
    </row>
    <row r="1540" spans="2:38" ht="15.75" thickBot="1" x14ac:dyDescent="0.3">
      <c r="B1540" s="72" t="str">
        <f t="shared" si="329"/>
        <v/>
      </c>
      <c r="C1540" s="72" t="str">
        <f t="shared" si="330"/>
        <v/>
      </c>
      <c r="D1540" s="72" t="str">
        <f>IFERROR(IF(J1539&lt;=0,"",IF(C1540="Yes","",B1540-COUNTIF($C$22:C1540,"Yes"))),"")</f>
        <v/>
      </c>
      <c r="E1540" s="73" t="str">
        <f t="shared" si="323"/>
        <v/>
      </c>
      <c r="F1540" s="76" t="str">
        <f t="shared" si="331"/>
        <v/>
      </c>
      <c r="G1540" s="76" t="str">
        <f t="shared" si="324"/>
        <v/>
      </c>
      <c r="H1540" s="76" t="str">
        <f t="shared" si="332"/>
        <v/>
      </c>
      <c r="I1540" s="76" t="str">
        <f t="shared" si="325"/>
        <v/>
      </c>
      <c r="J1540" s="76" t="str">
        <f t="shared" si="333"/>
        <v/>
      </c>
      <c r="AG1540" s="111" t="str">
        <f t="shared" si="334"/>
        <v/>
      </c>
      <c r="AH1540" s="112" t="str">
        <f t="shared" si="326"/>
        <v/>
      </c>
      <c r="AI1540" s="113" t="str">
        <f t="shared" si="327"/>
        <v/>
      </c>
      <c r="AJ1540" s="113" t="str">
        <f t="shared" si="328"/>
        <v/>
      </c>
      <c r="AK1540" s="113" t="str">
        <f t="shared" si="335"/>
        <v/>
      </c>
      <c r="AL1540" s="113" t="str">
        <f t="shared" si="336"/>
        <v/>
      </c>
    </row>
    <row r="1541" spans="2:38" ht="15.75" thickBot="1" x14ac:dyDescent="0.3">
      <c r="B1541" s="72" t="str">
        <f t="shared" si="329"/>
        <v/>
      </c>
      <c r="C1541" s="72" t="str">
        <f t="shared" si="330"/>
        <v/>
      </c>
      <c r="D1541" s="72" t="str">
        <f>IFERROR(IF(J1540&lt;=0,"",IF(C1541="Yes","",B1541-COUNTIF($C$22:C1541,"Yes"))),"")</f>
        <v/>
      </c>
      <c r="E1541" s="73" t="str">
        <f t="shared" si="323"/>
        <v/>
      </c>
      <c r="F1541" s="76" t="str">
        <f t="shared" si="331"/>
        <v/>
      </c>
      <c r="G1541" s="76" t="str">
        <f t="shared" si="324"/>
        <v/>
      </c>
      <c r="H1541" s="76" t="str">
        <f t="shared" si="332"/>
        <v/>
      </c>
      <c r="I1541" s="76" t="str">
        <f t="shared" si="325"/>
        <v/>
      </c>
      <c r="J1541" s="76" t="str">
        <f t="shared" si="333"/>
        <v/>
      </c>
      <c r="AG1541" s="111" t="str">
        <f t="shared" si="334"/>
        <v/>
      </c>
      <c r="AH1541" s="112" t="str">
        <f t="shared" si="326"/>
        <v/>
      </c>
      <c r="AI1541" s="113" t="str">
        <f t="shared" si="327"/>
        <v/>
      </c>
      <c r="AJ1541" s="113" t="str">
        <f t="shared" si="328"/>
        <v/>
      </c>
      <c r="AK1541" s="113" t="str">
        <f t="shared" si="335"/>
        <v/>
      </c>
      <c r="AL1541" s="113" t="str">
        <f t="shared" si="336"/>
        <v/>
      </c>
    </row>
    <row r="1542" spans="2:38" ht="15.75" thickBot="1" x14ac:dyDescent="0.3">
      <c r="B1542" s="72" t="str">
        <f t="shared" si="329"/>
        <v/>
      </c>
      <c r="C1542" s="72" t="str">
        <f t="shared" si="330"/>
        <v/>
      </c>
      <c r="D1542" s="72" t="str">
        <f>IFERROR(IF(J1541&lt;=0,"",IF(C1542="Yes","",B1542-COUNTIF($C$22:C1542,"Yes"))),"")</f>
        <v/>
      </c>
      <c r="E1542" s="73" t="str">
        <f t="shared" si="323"/>
        <v/>
      </c>
      <c r="F1542" s="76" t="str">
        <f t="shared" si="331"/>
        <v/>
      </c>
      <c r="G1542" s="76" t="str">
        <f t="shared" si="324"/>
        <v/>
      </c>
      <c r="H1542" s="76" t="str">
        <f t="shared" si="332"/>
        <v/>
      </c>
      <c r="I1542" s="76" t="str">
        <f t="shared" si="325"/>
        <v/>
      </c>
      <c r="J1542" s="76" t="str">
        <f t="shared" si="333"/>
        <v/>
      </c>
      <c r="AG1542" s="111" t="str">
        <f t="shared" si="334"/>
        <v/>
      </c>
      <c r="AH1542" s="112" t="str">
        <f t="shared" si="326"/>
        <v/>
      </c>
      <c r="AI1542" s="113" t="str">
        <f t="shared" si="327"/>
        <v/>
      </c>
      <c r="AJ1542" s="113" t="str">
        <f t="shared" si="328"/>
        <v/>
      </c>
      <c r="AK1542" s="113" t="str">
        <f t="shared" si="335"/>
        <v/>
      </c>
      <c r="AL1542" s="113" t="str">
        <f t="shared" si="336"/>
        <v/>
      </c>
    </row>
    <row r="1543" spans="2:38" ht="15.75" thickBot="1" x14ac:dyDescent="0.3">
      <c r="B1543" s="72" t="str">
        <f t="shared" si="329"/>
        <v/>
      </c>
      <c r="C1543" s="72" t="str">
        <f t="shared" si="330"/>
        <v/>
      </c>
      <c r="D1543" s="72" t="str">
        <f>IFERROR(IF(J1542&lt;=0,"",IF(C1543="Yes","",B1543-COUNTIF($C$22:C1543,"Yes"))),"")</f>
        <v/>
      </c>
      <c r="E1543" s="73" t="str">
        <f t="shared" si="323"/>
        <v/>
      </c>
      <c r="F1543" s="76" t="str">
        <f t="shared" si="331"/>
        <v/>
      </c>
      <c r="G1543" s="76" t="str">
        <f t="shared" si="324"/>
        <v/>
      </c>
      <c r="H1543" s="76" t="str">
        <f t="shared" si="332"/>
        <v/>
      </c>
      <c r="I1543" s="76" t="str">
        <f t="shared" si="325"/>
        <v/>
      </c>
      <c r="J1543" s="76" t="str">
        <f t="shared" si="333"/>
        <v/>
      </c>
      <c r="AG1543" s="111" t="str">
        <f t="shared" si="334"/>
        <v/>
      </c>
      <c r="AH1543" s="112" t="str">
        <f t="shared" si="326"/>
        <v/>
      </c>
      <c r="AI1543" s="113" t="str">
        <f t="shared" si="327"/>
        <v/>
      </c>
      <c r="AJ1543" s="113" t="str">
        <f t="shared" si="328"/>
        <v/>
      </c>
      <c r="AK1543" s="113" t="str">
        <f t="shared" si="335"/>
        <v/>
      </c>
      <c r="AL1543" s="113" t="str">
        <f t="shared" si="336"/>
        <v/>
      </c>
    </row>
    <row r="1544" spans="2:38" ht="15.75" thickBot="1" x14ac:dyDescent="0.3">
      <c r="B1544" s="72" t="str">
        <f t="shared" si="329"/>
        <v/>
      </c>
      <c r="C1544" s="72" t="str">
        <f t="shared" si="330"/>
        <v/>
      </c>
      <c r="D1544" s="72" t="str">
        <f>IFERROR(IF(J1543&lt;=0,"",IF(C1544="Yes","",B1544-COUNTIF($C$22:C1544,"Yes"))),"")</f>
        <v/>
      </c>
      <c r="E1544" s="73" t="str">
        <f t="shared" si="323"/>
        <v/>
      </c>
      <c r="F1544" s="76" t="str">
        <f t="shared" si="331"/>
        <v/>
      </c>
      <c r="G1544" s="76" t="str">
        <f t="shared" si="324"/>
        <v/>
      </c>
      <c r="H1544" s="76" t="str">
        <f t="shared" si="332"/>
        <v/>
      </c>
      <c r="I1544" s="76" t="str">
        <f t="shared" si="325"/>
        <v/>
      </c>
      <c r="J1544" s="76" t="str">
        <f t="shared" si="333"/>
        <v/>
      </c>
      <c r="AG1544" s="111" t="str">
        <f t="shared" si="334"/>
        <v/>
      </c>
      <c r="AH1544" s="112" t="str">
        <f t="shared" si="326"/>
        <v/>
      </c>
      <c r="AI1544" s="113" t="str">
        <f t="shared" si="327"/>
        <v/>
      </c>
      <c r="AJ1544" s="113" t="str">
        <f t="shared" si="328"/>
        <v/>
      </c>
      <c r="AK1544" s="113" t="str">
        <f t="shared" si="335"/>
        <v/>
      </c>
      <c r="AL1544" s="113" t="str">
        <f t="shared" si="336"/>
        <v/>
      </c>
    </row>
    <row r="1545" spans="2:38" ht="15.75" thickBot="1" x14ac:dyDescent="0.3">
      <c r="B1545" s="72" t="str">
        <f t="shared" si="329"/>
        <v/>
      </c>
      <c r="C1545" s="72" t="str">
        <f t="shared" si="330"/>
        <v/>
      </c>
      <c r="D1545" s="72" t="str">
        <f>IFERROR(IF(J1544&lt;=0,"",IF(C1545="Yes","",B1545-COUNTIF($C$22:C1545,"Yes"))),"")</f>
        <v/>
      </c>
      <c r="E1545" s="73" t="str">
        <f t="shared" si="323"/>
        <v/>
      </c>
      <c r="F1545" s="76" t="str">
        <f t="shared" si="331"/>
        <v/>
      </c>
      <c r="G1545" s="76" t="str">
        <f t="shared" si="324"/>
        <v/>
      </c>
      <c r="H1545" s="76" t="str">
        <f t="shared" si="332"/>
        <v/>
      </c>
      <c r="I1545" s="76" t="str">
        <f t="shared" si="325"/>
        <v/>
      </c>
      <c r="J1545" s="76" t="str">
        <f t="shared" si="333"/>
        <v/>
      </c>
      <c r="AG1545" s="111" t="str">
        <f t="shared" si="334"/>
        <v/>
      </c>
      <c r="AH1545" s="112" t="str">
        <f t="shared" si="326"/>
        <v/>
      </c>
      <c r="AI1545" s="113" t="str">
        <f t="shared" si="327"/>
        <v/>
      </c>
      <c r="AJ1545" s="113" t="str">
        <f t="shared" si="328"/>
        <v/>
      </c>
      <c r="AK1545" s="113" t="str">
        <f t="shared" si="335"/>
        <v/>
      </c>
      <c r="AL1545" s="113" t="str">
        <f t="shared" si="336"/>
        <v/>
      </c>
    </row>
    <row r="1546" spans="2:38" ht="15.75" thickBot="1" x14ac:dyDescent="0.3">
      <c r="B1546" s="72" t="str">
        <f t="shared" si="329"/>
        <v/>
      </c>
      <c r="C1546" s="72" t="str">
        <f t="shared" si="330"/>
        <v/>
      </c>
      <c r="D1546" s="72" t="str">
        <f>IFERROR(IF(J1545&lt;=0,"",IF(C1546="Yes","",B1546-COUNTIF($C$22:C1546,"Yes"))),"")</f>
        <v/>
      </c>
      <c r="E1546" s="73" t="str">
        <f t="shared" si="323"/>
        <v/>
      </c>
      <c r="F1546" s="76" t="str">
        <f t="shared" si="331"/>
        <v/>
      </c>
      <c r="G1546" s="76" t="str">
        <f t="shared" si="324"/>
        <v/>
      </c>
      <c r="H1546" s="76" t="str">
        <f t="shared" si="332"/>
        <v/>
      </c>
      <c r="I1546" s="76" t="str">
        <f t="shared" si="325"/>
        <v/>
      </c>
      <c r="J1546" s="76" t="str">
        <f t="shared" si="333"/>
        <v/>
      </c>
      <c r="AG1546" s="111" t="str">
        <f t="shared" si="334"/>
        <v/>
      </c>
      <c r="AH1546" s="112" t="str">
        <f t="shared" si="326"/>
        <v/>
      </c>
      <c r="AI1546" s="113" t="str">
        <f t="shared" si="327"/>
        <v/>
      </c>
      <c r="AJ1546" s="113" t="str">
        <f t="shared" si="328"/>
        <v/>
      </c>
      <c r="AK1546" s="113" t="str">
        <f t="shared" si="335"/>
        <v/>
      </c>
      <c r="AL1546" s="113" t="str">
        <f t="shared" si="336"/>
        <v/>
      </c>
    </row>
    <row r="1547" spans="2:38" ht="15.75" thickBot="1" x14ac:dyDescent="0.3">
      <c r="B1547" s="72" t="str">
        <f t="shared" si="329"/>
        <v/>
      </c>
      <c r="C1547" s="72" t="str">
        <f t="shared" si="330"/>
        <v/>
      </c>
      <c r="D1547" s="72" t="str">
        <f>IFERROR(IF(J1546&lt;=0,"",IF(C1547="Yes","",B1547-COUNTIF($C$22:C1547,"Yes"))),"")</f>
        <v/>
      </c>
      <c r="E1547" s="73" t="str">
        <f t="shared" si="323"/>
        <v/>
      </c>
      <c r="F1547" s="76" t="str">
        <f t="shared" si="331"/>
        <v/>
      </c>
      <c r="G1547" s="76" t="str">
        <f t="shared" si="324"/>
        <v/>
      </c>
      <c r="H1547" s="76" t="str">
        <f t="shared" si="332"/>
        <v/>
      </c>
      <c r="I1547" s="76" t="str">
        <f t="shared" si="325"/>
        <v/>
      </c>
      <c r="J1547" s="76" t="str">
        <f t="shared" si="333"/>
        <v/>
      </c>
      <c r="AG1547" s="111" t="str">
        <f t="shared" si="334"/>
        <v/>
      </c>
      <c r="AH1547" s="112" t="str">
        <f t="shared" si="326"/>
        <v/>
      </c>
      <c r="AI1547" s="113" t="str">
        <f t="shared" si="327"/>
        <v/>
      </c>
      <c r="AJ1547" s="113" t="str">
        <f t="shared" si="328"/>
        <v/>
      </c>
      <c r="AK1547" s="113" t="str">
        <f t="shared" si="335"/>
        <v/>
      </c>
      <c r="AL1547" s="113" t="str">
        <f t="shared" si="336"/>
        <v/>
      </c>
    </row>
    <row r="1548" spans="2:38" ht="15.75" thickBot="1" x14ac:dyDescent="0.3">
      <c r="B1548" s="72" t="str">
        <f t="shared" si="329"/>
        <v/>
      </c>
      <c r="C1548" s="72" t="str">
        <f t="shared" si="330"/>
        <v/>
      </c>
      <c r="D1548" s="72" t="str">
        <f>IFERROR(IF(J1547&lt;=0,"",IF(C1548="Yes","",B1548-COUNTIF($C$22:C1548,"Yes"))),"")</f>
        <v/>
      </c>
      <c r="E1548" s="73" t="str">
        <f t="shared" si="323"/>
        <v/>
      </c>
      <c r="F1548" s="76" t="str">
        <f t="shared" si="331"/>
        <v/>
      </c>
      <c r="G1548" s="76" t="str">
        <f t="shared" si="324"/>
        <v/>
      </c>
      <c r="H1548" s="76" t="str">
        <f t="shared" si="332"/>
        <v/>
      </c>
      <c r="I1548" s="76" t="str">
        <f t="shared" si="325"/>
        <v/>
      </c>
      <c r="J1548" s="76" t="str">
        <f t="shared" si="333"/>
        <v/>
      </c>
      <c r="AG1548" s="111" t="str">
        <f t="shared" si="334"/>
        <v/>
      </c>
      <c r="AH1548" s="112" t="str">
        <f t="shared" si="326"/>
        <v/>
      </c>
      <c r="AI1548" s="113" t="str">
        <f t="shared" si="327"/>
        <v/>
      </c>
      <c r="AJ1548" s="113" t="str">
        <f t="shared" si="328"/>
        <v/>
      </c>
      <c r="AK1548" s="113" t="str">
        <f t="shared" si="335"/>
        <v/>
      </c>
      <c r="AL1548" s="113" t="str">
        <f t="shared" si="336"/>
        <v/>
      </c>
    </row>
    <row r="1549" spans="2:38" ht="15.75" thickBot="1" x14ac:dyDescent="0.3">
      <c r="B1549" s="72" t="str">
        <f t="shared" si="329"/>
        <v/>
      </c>
      <c r="C1549" s="72" t="str">
        <f t="shared" si="330"/>
        <v/>
      </c>
      <c r="D1549" s="72" t="str">
        <f>IFERROR(IF(J1548&lt;=0,"",IF(C1549="Yes","",B1549-COUNTIF($C$22:C1549,"Yes"))),"")</f>
        <v/>
      </c>
      <c r="E1549" s="73" t="str">
        <f t="shared" si="323"/>
        <v/>
      </c>
      <c r="F1549" s="76" t="str">
        <f t="shared" si="331"/>
        <v/>
      </c>
      <c r="G1549" s="76" t="str">
        <f t="shared" si="324"/>
        <v/>
      </c>
      <c r="H1549" s="76" t="str">
        <f t="shared" si="332"/>
        <v/>
      </c>
      <c r="I1549" s="76" t="str">
        <f t="shared" si="325"/>
        <v/>
      </c>
      <c r="J1549" s="76" t="str">
        <f t="shared" si="333"/>
        <v/>
      </c>
      <c r="AG1549" s="111" t="str">
        <f t="shared" si="334"/>
        <v/>
      </c>
      <c r="AH1549" s="112" t="str">
        <f t="shared" si="326"/>
        <v/>
      </c>
      <c r="AI1549" s="113" t="str">
        <f t="shared" si="327"/>
        <v/>
      </c>
      <c r="AJ1549" s="113" t="str">
        <f t="shared" si="328"/>
        <v/>
      </c>
      <c r="AK1549" s="113" t="str">
        <f t="shared" si="335"/>
        <v/>
      </c>
      <c r="AL1549" s="113" t="str">
        <f t="shared" si="336"/>
        <v/>
      </c>
    </row>
    <row r="1550" spans="2:38" ht="15.75" thickBot="1" x14ac:dyDescent="0.3">
      <c r="B1550" s="72" t="str">
        <f t="shared" si="329"/>
        <v/>
      </c>
      <c r="C1550" s="72" t="str">
        <f t="shared" si="330"/>
        <v/>
      </c>
      <c r="D1550" s="72" t="str">
        <f>IFERROR(IF(J1549&lt;=0,"",IF(C1550="Yes","",B1550-COUNTIF($C$22:C1550,"Yes"))),"")</f>
        <v/>
      </c>
      <c r="E1550" s="73" t="str">
        <f t="shared" si="323"/>
        <v/>
      </c>
      <c r="F1550" s="76" t="str">
        <f t="shared" si="331"/>
        <v/>
      </c>
      <c r="G1550" s="76" t="str">
        <f t="shared" si="324"/>
        <v/>
      </c>
      <c r="H1550" s="76" t="str">
        <f t="shared" si="332"/>
        <v/>
      </c>
      <c r="I1550" s="76" t="str">
        <f t="shared" si="325"/>
        <v/>
      </c>
      <c r="J1550" s="76" t="str">
        <f t="shared" si="333"/>
        <v/>
      </c>
      <c r="AG1550" s="111" t="str">
        <f t="shared" si="334"/>
        <v/>
      </c>
      <c r="AH1550" s="112" t="str">
        <f t="shared" si="326"/>
        <v/>
      </c>
      <c r="AI1550" s="113" t="str">
        <f t="shared" si="327"/>
        <v/>
      </c>
      <c r="AJ1550" s="113" t="str">
        <f t="shared" si="328"/>
        <v/>
      </c>
      <c r="AK1550" s="113" t="str">
        <f t="shared" si="335"/>
        <v/>
      </c>
      <c r="AL1550" s="113" t="str">
        <f t="shared" si="336"/>
        <v/>
      </c>
    </row>
    <row r="1551" spans="2:38" ht="15.75" thickBot="1" x14ac:dyDescent="0.3">
      <c r="B1551" s="72" t="str">
        <f t="shared" si="329"/>
        <v/>
      </c>
      <c r="C1551" s="72" t="str">
        <f t="shared" si="330"/>
        <v/>
      </c>
      <c r="D1551" s="72" t="str">
        <f>IFERROR(IF(J1550&lt;=0,"",IF(C1551="Yes","",B1551-COUNTIF($C$22:C1551,"Yes"))),"")</f>
        <v/>
      </c>
      <c r="E1551" s="73" t="str">
        <f t="shared" si="323"/>
        <v/>
      </c>
      <c r="F1551" s="76" t="str">
        <f t="shared" si="331"/>
        <v/>
      </c>
      <c r="G1551" s="76" t="str">
        <f t="shared" si="324"/>
        <v/>
      </c>
      <c r="H1551" s="76" t="str">
        <f t="shared" si="332"/>
        <v/>
      </c>
      <c r="I1551" s="76" t="str">
        <f t="shared" si="325"/>
        <v/>
      </c>
      <c r="J1551" s="76" t="str">
        <f t="shared" si="333"/>
        <v/>
      </c>
      <c r="AG1551" s="111" t="str">
        <f t="shared" si="334"/>
        <v/>
      </c>
      <c r="AH1551" s="112" t="str">
        <f t="shared" si="326"/>
        <v/>
      </c>
      <c r="AI1551" s="113" t="str">
        <f t="shared" si="327"/>
        <v/>
      </c>
      <c r="AJ1551" s="113" t="str">
        <f t="shared" si="328"/>
        <v/>
      </c>
      <c r="AK1551" s="113" t="str">
        <f t="shared" si="335"/>
        <v/>
      </c>
      <c r="AL1551" s="113" t="str">
        <f t="shared" si="336"/>
        <v/>
      </c>
    </row>
    <row r="1552" spans="2:38" ht="15.75" thickBot="1" x14ac:dyDescent="0.3">
      <c r="B1552" s="72" t="str">
        <f t="shared" si="329"/>
        <v/>
      </c>
      <c r="C1552" s="72" t="str">
        <f t="shared" si="330"/>
        <v/>
      </c>
      <c r="D1552" s="72" t="str">
        <f>IFERROR(IF(J1551&lt;=0,"",IF(C1552="Yes","",B1552-COUNTIF($C$22:C1552,"Yes"))),"")</f>
        <v/>
      </c>
      <c r="E1552" s="73" t="str">
        <f t="shared" si="323"/>
        <v/>
      </c>
      <c r="F1552" s="76" t="str">
        <f t="shared" si="331"/>
        <v/>
      </c>
      <c r="G1552" s="76" t="str">
        <f t="shared" si="324"/>
        <v/>
      </c>
      <c r="H1552" s="76" t="str">
        <f t="shared" si="332"/>
        <v/>
      </c>
      <c r="I1552" s="76" t="str">
        <f t="shared" si="325"/>
        <v/>
      </c>
      <c r="J1552" s="76" t="str">
        <f t="shared" si="333"/>
        <v/>
      </c>
      <c r="AG1552" s="111" t="str">
        <f t="shared" si="334"/>
        <v/>
      </c>
      <c r="AH1552" s="112" t="str">
        <f t="shared" si="326"/>
        <v/>
      </c>
      <c r="AI1552" s="113" t="str">
        <f t="shared" si="327"/>
        <v/>
      </c>
      <c r="AJ1552" s="113" t="str">
        <f t="shared" si="328"/>
        <v/>
      </c>
      <c r="AK1552" s="113" t="str">
        <f t="shared" si="335"/>
        <v/>
      </c>
      <c r="AL1552" s="113" t="str">
        <f t="shared" si="336"/>
        <v/>
      </c>
    </row>
    <row r="1553" spans="2:38" ht="15.75" thickBot="1" x14ac:dyDescent="0.3">
      <c r="B1553" s="72" t="str">
        <f t="shared" si="329"/>
        <v/>
      </c>
      <c r="C1553" s="72" t="str">
        <f t="shared" si="330"/>
        <v/>
      </c>
      <c r="D1553" s="72" t="str">
        <f>IFERROR(IF(J1552&lt;=0,"",IF(C1553="Yes","",B1553-COUNTIF($C$22:C1553,"Yes"))),"")</f>
        <v/>
      </c>
      <c r="E1553" s="73" t="str">
        <f t="shared" si="323"/>
        <v/>
      </c>
      <c r="F1553" s="76" t="str">
        <f t="shared" si="331"/>
        <v/>
      </c>
      <c r="G1553" s="76" t="str">
        <f t="shared" si="324"/>
        <v/>
      </c>
      <c r="H1553" s="76" t="str">
        <f t="shared" si="332"/>
        <v/>
      </c>
      <c r="I1553" s="76" t="str">
        <f t="shared" si="325"/>
        <v/>
      </c>
      <c r="J1553" s="76" t="str">
        <f t="shared" si="333"/>
        <v/>
      </c>
      <c r="AG1553" s="111" t="str">
        <f t="shared" si="334"/>
        <v/>
      </c>
      <c r="AH1553" s="112" t="str">
        <f t="shared" si="326"/>
        <v/>
      </c>
      <c r="AI1553" s="113" t="str">
        <f t="shared" si="327"/>
        <v/>
      </c>
      <c r="AJ1553" s="113" t="str">
        <f t="shared" si="328"/>
        <v/>
      </c>
      <c r="AK1553" s="113" t="str">
        <f t="shared" si="335"/>
        <v/>
      </c>
      <c r="AL1553" s="113" t="str">
        <f t="shared" si="336"/>
        <v/>
      </c>
    </row>
    <row r="1554" spans="2:38" ht="15.75" thickBot="1" x14ac:dyDescent="0.3">
      <c r="B1554" s="72" t="str">
        <f t="shared" si="329"/>
        <v/>
      </c>
      <c r="C1554" s="72" t="str">
        <f t="shared" si="330"/>
        <v/>
      </c>
      <c r="D1554" s="72" t="str">
        <f>IFERROR(IF(J1553&lt;=0,"",IF(C1554="Yes","",B1554-COUNTIF($C$22:C1554,"Yes"))),"")</f>
        <v/>
      </c>
      <c r="E1554" s="73" t="str">
        <f t="shared" si="323"/>
        <v/>
      </c>
      <c r="F1554" s="76" t="str">
        <f t="shared" si="331"/>
        <v/>
      </c>
      <c r="G1554" s="76" t="str">
        <f t="shared" si="324"/>
        <v/>
      </c>
      <c r="H1554" s="76" t="str">
        <f t="shared" si="332"/>
        <v/>
      </c>
      <c r="I1554" s="76" t="str">
        <f t="shared" si="325"/>
        <v/>
      </c>
      <c r="J1554" s="76" t="str">
        <f t="shared" si="333"/>
        <v/>
      </c>
      <c r="AG1554" s="111" t="str">
        <f t="shared" si="334"/>
        <v/>
      </c>
      <c r="AH1554" s="112" t="str">
        <f t="shared" si="326"/>
        <v/>
      </c>
      <c r="AI1554" s="113" t="str">
        <f t="shared" si="327"/>
        <v/>
      </c>
      <c r="AJ1554" s="113" t="str">
        <f t="shared" si="328"/>
        <v/>
      </c>
      <c r="AK1554" s="113" t="str">
        <f t="shared" si="335"/>
        <v/>
      </c>
      <c r="AL1554" s="113" t="str">
        <f t="shared" si="336"/>
        <v/>
      </c>
    </row>
    <row r="1555" spans="2:38" ht="15.75" thickBot="1" x14ac:dyDescent="0.3">
      <c r="B1555" s="72" t="str">
        <f t="shared" si="329"/>
        <v/>
      </c>
      <c r="C1555" s="72" t="str">
        <f t="shared" si="330"/>
        <v/>
      </c>
      <c r="D1555" s="72" t="str">
        <f>IFERROR(IF(J1554&lt;=0,"",IF(C1555="Yes","",B1555-COUNTIF($C$22:C1555,"Yes"))),"")</f>
        <v/>
      </c>
      <c r="E1555" s="73" t="str">
        <f t="shared" si="323"/>
        <v/>
      </c>
      <c r="F1555" s="76" t="str">
        <f t="shared" si="331"/>
        <v/>
      </c>
      <c r="G1555" s="76" t="str">
        <f t="shared" si="324"/>
        <v/>
      </c>
      <c r="H1555" s="76" t="str">
        <f t="shared" si="332"/>
        <v/>
      </c>
      <c r="I1555" s="76" t="str">
        <f t="shared" si="325"/>
        <v/>
      </c>
      <c r="J1555" s="76" t="str">
        <f t="shared" si="333"/>
        <v/>
      </c>
      <c r="AG1555" s="111" t="str">
        <f t="shared" si="334"/>
        <v/>
      </c>
      <c r="AH1555" s="112" t="str">
        <f t="shared" si="326"/>
        <v/>
      </c>
      <c r="AI1555" s="113" t="str">
        <f t="shared" si="327"/>
        <v/>
      </c>
      <c r="AJ1555" s="113" t="str">
        <f t="shared" si="328"/>
        <v/>
      </c>
      <c r="AK1555" s="113" t="str">
        <f t="shared" si="335"/>
        <v/>
      </c>
      <c r="AL1555" s="113" t="str">
        <f t="shared" si="336"/>
        <v/>
      </c>
    </row>
    <row r="1556" spans="2:38" ht="15.75" thickBot="1" x14ac:dyDescent="0.3">
      <c r="B1556" s="72" t="str">
        <f t="shared" si="329"/>
        <v/>
      </c>
      <c r="C1556" s="72" t="str">
        <f t="shared" si="330"/>
        <v/>
      </c>
      <c r="D1556" s="72" t="str">
        <f>IFERROR(IF(J1555&lt;=0,"",IF(C1556="Yes","",B1556-COUNTIF($C$22:C1556,"Yes"))),"")</f>
        <v/>
      </c>
      <c r="E1556" s="73" t="str">
        <f t="shared" si="323"/>
        <v/>
      </c>
      <c r="F1556" s="76" t="str">
        <f t="shared" si="331"/>
        <v/>
      </c>
      <c r="G1556" s="76" t="str">
        <f t="shared" si="324"/>
        <v/>
      </c>
      <c r="H1556" s="76" t="str">
        <f t="shared" si="332"/>
        <v/>
      </c>
      <c r="I1556" s="76" t="str">
        <f t="shared" si="325"/>
        <v/>
      </c>
      <c r="J1556" s="76" t="str">
        <f t="shared" si="333"/>
        <v/>
      </c>
      <c r="AG1556" s="111" t="str">
        <f t="shared" si="334"/>
        <v/>
      </c>
      <c r="AH1556" s="112" t="str">
        <f t="shared" si="326"/>
        <v/>
      </c>
      <c r="AI1556" s="113" t="str">
        <f t="shared" si="327"/>
        <v/>
      </c>
      <c r="AJ1556" s="113" t="str">
        <f t="shared" si="328"/>
        <v/>
      </c>
      <c r="AK1556" s="113" t="str">
        <f t="shared" si="335"/>
        <v/>
      </c>
      <c r="AL1556" s="113" t="str">
        <f t="shared" si="336"/>
        <v/>
      </c>
    </row>
    <row r="1557" spans="2:38" ht="15.75" thickBot="1" x14ac:dyDescent="0.3">
      <c r="B1557" s="72" t="str">
        <f t="shared" si="329"/>
        <v/>
      </c>
      <c r="C1557" s="72" t="str">
        <f t="shared" si="330"/>
        <v/>
      </c>
      <c r="D1557" s="72" t="str">
        <f>IFERROR(IF(J1556&lt;=0,"",IF(C1557="Yes","",B1557-COUNTIF($C$22:C1557,"Yes"))),"")</f>
        <v/>
      </c>
      <c r="E1557" s="73" t="str">
        <f t="shared" si="323"/>
        <v/>
      </c>
      <c r="F1557" s="76" t="str">
        <f t="shared" si="331"/>
        <v/>
      </c>
      <c r="G1557" s="76" t="str">
        <f t="shared" si="324"/>
        <v/>
      </c>
      <c r="H1557" s="76" t="str">
        <f t="shared" si="332"/>
        <v/>
      </c>
      <c r="I1557" s="76" t="str">
        <f t="shared" si="325"/>
        <v/>
      </c>
      <c r="J1557" s="76" t="str">
        <f t="shared" si="333"/>
        <v/>
      </c>
      <c r="AG1557" s="111" t="str">
        <f t="shared" si="334"/>
        <v/>
      </c>
      <c r="AH1557" s="112" t="str">
        <f t="shared" si="326"/>
        <v/>
      </c>
      <c r="AI1557" s="113" t="str">
        <f t="shared" si="327"/>
        <v/>
      </c>
      <c r="AJ1557" s="113" t="str">
        <f t="shared" si="328"/>
        <v/>
      </c>
      <c r="AK1557" s="113" t="str">
        <f t="shared" si="335"/>
        <v/>
      </c>
      <c r="AL1557" s="113" t="str">
        <f t="shared" si="336"/>
        <v/>
      </c>
    </row>
    <row r="1558" spans="2:38" ht="15.75" thickBot="1" x14ac:dyDescent="0.3">
      <c r="B1558" s="72" t="str">
        <f t="shared" si="329"/>
        <v/>
      </c>
      <c r="C1558" s="72" t="str">
        <f t="shared" si="330"/>
        <v/>
      </c>
      <c r="D1558" s="72" t="str">
        <f>IFERROR(IF(J1557&lt;=0,"",IF(C1558="Yes","",B1558-COUNTIF($C$22:C1558,"Yes"))),"")</f>
        <v/>
      </c>
      <c r="E1558" s="73" t="str">
        <f t="shared" ref="E1558:E1621" si="337">IF($E$9="End of the Period",IF(B1558="","",IF(payment_frequency="Bi-weekly",first_payment_date+B1558*VLOOKUP(payment_frequency,periodic_table,2,0),IF(payment_frequency="Weekly",first_payment_date+B1558*VLOOKUP(payment_frequency,periodic_table,2,0),IF(payment_frequency="Semi-monthly",first_payment_date+B1558*VLOOKUP(payment_frequency,periodic_table,2,0),EDATE(first_payment_date,B1558*VLOOKUP(payment_frequency,periodic_table,2,0)))))),IF(B1558="","",IF(payment_frequency="Bi-weekly",first_payment_date+(B1558-1)*VLOOKUP(payment_frequency,periodic_table,2,0),IF(payment_frequency="Weekly",first_payment_date+(B1558-1)*VLOOKUP(payment_frequency,periodic_table,2,0),IF(payment_frequency="Semi-monthly",first_payment_date+(B1558-1)*VLOOKUP(payment_frequency,periodic_table,2,0),EDATE(first_payment_date,(B1558-1)*VLOOKUP(payment_frequency,periodic_table,2,0)))))))</f>
        <v/>
      </c>
      <c r="F1558" s="76" t="str">
        <f t="shared" si="331"/>
        <v/>
      </c>
      <c r="G1558" s="76" t="str">
        <f t="shared" ref="G1558:G1621" si="338">IF(AND(Payment_Type=1,B1558=1),0,IF(B1558="","",IF(C1558="Yes",0,J1557*Compound_Rate)))</f>
        <v/>
      </c>
      <c r="H1558" s="76" t="str">
        <f t="shared" si="332"/>
        <v/>
      </c>
      <c r="I1558" s="76" t="str">
        <f t="shared" ref="I1558:I1621" si="339">IF(B1558="","",IF(C1558="Yes",J1557*Compound_Rate,0))</f>
        <v/>
      </c>
      <c r="J1558" s="76" t="str">
        <f t="shared" si="333"/>
        <v/>
      </c>
      <c r="AG1558" s="111" t="str">
        <f t="shared" si="334"/>
        <v/>
      </c>
      <c r="AH1558" s="112" t="str">
        <f t="shared" ref="AH1558:AH1621" si="340">IF($E$9="End of the Period",IF(AG1558="","",IF(payment_frequency="Bi-weekly",first_payment_date+AG1558*VLOOKUP(payment_frequency,periodic_table,2,0),IF(payment_frequency="Weekly",first_payment_date+AG1558*VLOOKUP(payment_frequency,periodic_table,2,0),IF(payment_frequency="Semi-monthly",first_payment_date+AG1558*VLOOKUP(payment_frequency,periodic_table,2,0),EDATE(first_payment_date,AG1558*VLOOKUP(payment_frequency,periodic_table,2,0)))))),IF(AG1558="","",IF(payment_frequency="Bi-weekly",first_payment_date+(AG1558-1)*VLOOKUP(payment_frequency,periodic_table,2,0),IF(payment_frequency="Weekly",first_payment_date+(AG1558-1)*VLOOKUP(payment_frequency,periodic_table,2,0),IF(payment_frequency="Semi-monthly",first_payment_date+(AG1558-1)*VLOOKUP(payment_frequency,periodic_table,2,0),EDATE(first_payment_date,(AG1558-1)*VLOOKUP(payment_frequency,periodic_table,2,0)))))))</f>
        <v/>
      </c>
      <c r="AI1558" s="113" t="str">
        <f t="shared" ref="AI1558:AI1621" si="341">IF(AG1558="","",IF(AL1557&lt;payment,AL1557*(1+Compound_Rate),payment))</f>
        <v/>
      </c>
      <c r="AJ1558" s="113" t="str">
        <f t="shared" ref="AJ1558:AJ1621" si="342">IF(AND(Payment_Type=1,AG1558=1),0,IF(AG1558="","",AL1557*Compound_Rate))</f>
        <v/>
      </c>
      <c r="AK1558" s="113" t="str">
        <f t="shared" si="335"/>
        <v/>
      </c>
      <c r="AL1558" s="113" t="str">
        <f t="shared" si="336"/>
        <v/>
      </c>
    </row>
    <row r="1559" spans="2:38" ht="15.75" thickBot="1" x14ac:dyDescent="0.3">
      <c r="B1559" s="72" t="str">
        <f t="shared" ref="B1559:B1622" si="343">IFERROR(IF(TRUNC(J1558)&lt;=0,"",B1558+1),"")</f>
        <v/>
      </c>
      <c r="C1559" s="72" t="str">
        <f t="shared" ref="C1559:C1622" si="344">IF(B1559="","",IF(AND(B1559&lt;=$E$13,B1559&gt;=$E$12),"Yes","No"))</f>
        <v/>
      </c>
      <c r="D1559" s="72" t="str">
        <f>IFERROR(IF(J1558&lt;=0,"",IF(C1559="Yes","",B1559-COUNTIF($C$22:C1559,"Yes"))),"")</f>
        <v/>
      </c>
      <c r="E1559" s="73" t="str">
        <f t="shared" si="337"/>
        <v/>
      </c>
      <c r="F1559" s="76" t="str">
        <f t="shared" ref="F1559:F1622" si="345">IF(B1559="","",IF(C1559="Yes",0,IF(J1558&lt;payment,J1558*(1+Compound_Rate),-PMT($J$5,nper-B1559+1+$E$14,J1558))))</f>
        <v/>
      </c>
      <c r="G1559" s="76" t="str">
        <f t="shared" si="338"/>
        <v/>
      </c>
      <c r="H1559" s="76" t="str">
        <f t="shared" ref="H1559:H1622" si="346">IF(B1559="","",F1559-G1559)</f>
        <v/>
      </c>
      <c r="I1559" s="76" t="str">
        <f t="shared" si="339"/>
        <v/>
      </c>
      <c r="J1559" s="76" t="str">
        <f t="shared" ref="J1559:J1622" si="347">IFERROR(IF(B1559="","",J1558-H1559+I1559),"")</f>
        <v/>
      </c>
      <c r="AG1559" s="111" t="str">
        <f t="shared" ref="AG1559:AG1622" si="348">IFERROR(IF(AL1558&lt;=0,"",AG1558+1),"")</f>
        <v/>
      </c>
      <c r="AH1559" s="112" t="str">
        <f t="shared" si="340"/>
        <v/>
      </c>
      <c r="AI1559" s="113" t="str">
        <f t="shared" si="341"/>
        <v/>
      </c>
      <c r="AJ1559" s="113" t="str">
        <f t="shared" si="342"/>
        <v/>
      </c>
      <c r="AK1559" s="113" t="str">
        <f t="shared" ref="AK1559:AK1622" si="349">IF(AG1559="","",AI1559-AJ1559)</f>
        <v/>
      </c>
      <c r="AL1559" s="113" t="str">
        <f t="shared" ref="AL1559:AL1622" si="350">IFERROR(IF(AK1559&lt;=0,"",AL1558-AK1559),"")</f>
        <v/>
      </c>
    </row>
    <row r="1560" spans="2:38" ht="15.75" thickBot="1" x14ac:dyDescent="0.3">
      <c r="B1560" s="72" t="str">
        <f t="shared" si="343"/>
        <v/>
      </c>
      <c r="C1560" s="72" t="str">
        <f t="shared" si="344"/>
        <v/>
      </c>
      <c r="D1560" s="72" t="str">
        <f>IFERROR(IF(J1559&lt;=0,"",IF(C1560="Yes","",B1560-COUNTIF($C$22:C1560,"Yes"))),"")</f>
        <v/>
      </c>
      <c r="E1560" s="73" t="str">
        <f t="shared" si="337"/>
        <v/>
      </c>
      <c r="F1560" s="76" t="str">
        <f t="shared" si="345"/>
        <v/>
      </c>
      <c r="G1560" s="76" t="str">
        <f t="shared" si="338"/>
        <v/>
      </c>
      <c r="H1560" s="76" t="str">
        <f t="shared" si="346"/>
        <v/>
      </c>
      <c r="I1560" s="76" t="str">
        <f t="shared" si="339"/>
        <v/>
      </c>
      <c r="J1560" s="76" t="str">
        <f t="shared" si="347"/>
        <v/>
      </c>
      <c r="AG1560" s="111" t="str">
        <f t="shared" si="348"/>
        <v/>
      </c>
      <c r="AH1560" s="112" t="str">
        <f t="shared" si="340"/>
        <v/>
      </c>
      <c r="AI1560" s="113" t="str">
        <f t="shared" si="341"/>
        <v/>
      </c>
      <c r="AJ1560" s="113" t="str">
        <f t="shared" si="342"/>
        <v/>
      </c>
      <c r="AK1560" s="113" t="str">
        <f t="shared" si="349"/>
        <v/>
      </c>
      <c r="AL1560" s="113" t="str">
        <f t="shared" si="350"/>
        <v/>
      </c>
    </row>
    <row r="1561" spans="2:38" ht="15.75" thickBot="1" x14ac:dyDescent="0.3">
      <c r="B1561" s="72" t="str">
        <f t="shared" si="343"/>
        <v/>
      </c>
      <c r="C1561" s="72" t="str">
        <f t="shared" si="344"/>
        <v/>
      </c>
      <c r="D1561" s="72" t="str">
        <f>IFERROR(IF(J1560&lt;=0,"",IF(C1561="Yes","",B1561-COUNTIF($C$22:C1561,"Yes"))),"")</f>
        <v/>
      </c>
      <c r="E1561" s="73" t="str">
        <f t="shared" si="337"/>
        <v/>
      </c>
      <c r="F1561" s="76" t="str">
        <f t="shared" si="345"/>
        <v/>
      </c>
      <c r="G1561" s="76" t="str">
        <f t="shared" si="338"/>
        <v/>
      </c>
      <c r="H1561" s="76" t="str">
        <f t="shared" si="346"/>
        <v/>
      </c>
      <c r="I1561" s="76" t="str">
        <f t="shared" si="339"/>
        <v/>
      </c>
      <c r="J1561" s="76" t="str">
        <f t="shared" si="347"/>
        <v/>
      </c>
      <c r="AG1561" s="111" t="str">
        <f t="shared" si="348"/>
        <v/>
      </c>
      <c r="AH1561" s="112" t="str">
        <f t="shared" si="340"/>
        <v/>
      </c>
      <c r="AI1561" s="113" t="str">
        <f t="shared" si="341"/>
        <v/>
      </c>
      <c r="AJ1561" s="113" t="str">
        <f t="shared" si="342"/>
        <v/>
      </c>
      <c r="AK1561" s="113" t="str">
        <f t="shared" si="349"/>
        <v/>
      </c>
      <c r="AL1561" s="113" t="str">
        <f t="shared" si="350"/>
        <v/>
      </c>
    </row>
    <row r="1562" spans="2:38" ht="15.75" thickBot="1" x14ac:dyDescent="0.3">
      <c r="B1562" s="72" t="str">
        <f t="shared" si="343"/>
        <v/>
      </c>
      <c r="C1562" s="72" t="str">
        <f t="shared" si="344"/>
        <v/>
      </c>
      <c r="D1562" s="72" t="str">
        <f>IFERROR(IF(J1561&lt;=0,"",IF(C1562="Yes","",B1562-COUNTIF($C$22:C1562,"Yes"))),"")</f>
        <v/>
      </c>
      <c r="E1562" s="73" t="str">
        <f t="shared" si="337"/>
        <v/>
      </c>
      <c r="F1562" s="76" t="str">
        <f t="shared" si="345"/>
        <v/>
      </c>
      <c r="G1562" s="76" t="str">
        <f t="shared" si="338"/>
        <v/>
      </c>
      <c r="H1562" s="76" t="str">
        <f t="shared" si="346"/>
        <v/>
      </c>
      <c r="I1562" s="76" t="str">
        <f t="shared" si="339"/>
        <v/>
      </c>
      <c r="J1562" s="76" t="str">
        <f t="shared" si="347"/>
        <v/>
      </c>
      <c r="AG1562" s="111" t="str">
        <f t="shared" si="348"/>
        <v/>
      </c>
      <c r="AH1562" s="112" t="str">
        <f t="shared" si="340"/>
        <v/>
      </c>
      <c r="AI1562" s="113" t="str">
        <f t="shared" si="341"/>
        <v/>
      </c>
      <c r="AJ1562" s="113" t="str">
        <f t="shared" si="342"/>
        <v/>
      </c>
      <c r="AK1562" s="113" t="str">
        <f t="shared" si="349"/>
        <v/>
      </c>
      <c r="AL1562" s="113" t="str">
        <f t="shared" si="350"/>
        <v/>
      </c>
    </row>
    <row r="1563" spans="2:38" ht="15.75" thickBot="1" x14ac:dyDescent="0.3">
      <c r="B1563" s="72" t="str">
        <f t="shared" si="343"/>
        <v/>
      </c>
      <c r="C1563" s="72" t="str">
        <f t="shared" si="344"/>
        <v/>
      </c>
      <c r="D1563" s="72" t="str">
        <f>IFERROR(IF(J1562&lt;=0,"",IF(C1563="Yes","",B1563-COUNTIF($C$22:C1563,"Yes"))),"")</f>
        <v/>
      </c>
      <c r="E1563" s="73" t="str">
        <f t="shared" si="337"/>
        <v/>
      </c>
      <c r="F1563" s="76" t="str">
        <f t="shared" si="345"/>
        <v/>
      </c>
      <c r="G1563" s="76" t="str">
        <f t="shared" si="338"/>
        <v/>
      </c>
      <c r="H1563" s="76" t="str">
        <f t="shared" si="346"/>
        <v/>
      </c>
      <c r="I1563" s="76" t="str">
        <f t="shared" si="339"/>
        <v/>
      </c>
      <c r="J1563" s="76" t="str">
        <f t="shared" si="347"/>
        <v/>
      </c>
      <c r="AG1563" s="111" t="str">
        <f t="shared" si="348"/>
        <v/>
      </c>
      <c r="AH1563" s="112" t="str">
        <f t="shared" si="340"/>
        <v/>
      </c>
      <c r="AI1563" s="113" t="str">
        <f t="shared" si="341"/>
        <v/>
      </c>
      <c r="AJ1563" s="113" t="str">
        <f t="shared" si="342"/>
        <v/>
      </c>
      <c r="AK1563" s="113" t="str">
        <f t="shared" si="349"/>
        <v/>
      </c>
      <c r="AL1563" s="113" t="str">
        <f t="shared" si="350"/>
        <v/>
      </c>
    </row>
    <row r="1564" spans="2:38" ht="15.75" thickBot="1" x14ac:dyDescent="0.3">
      <c r="B1564" s="72" t="str">
        <f t="shared" si="343"/>
        <v/>
      </c>
      <c r="C1564" s="72" t="str">
        <f t="shared" si="344"/>
        <v/>
      </c>
      <c r="D1564" s="72" t="str">
        <f>IFERROR(IF(J1563&lt;=0,"",IF(C1564="Yes","",B1564-COUNTIF($C$22:C1564,"Yes"))),"")</f>
        <v/>
      </c>
      <c r="E1564" s="73" t="str">
        <f t="shared" si="337"/>
        <v/>
      </c>
      <c r="F1564" s="76" t="str">
        <f t="shared" si="345"/>
        <v/>
      </c>
      <c r="G1564" s="76" t="str">
        <f t="shared" si="338"/>
        <v/>
      </c>
      <c r="H1564" s="76" t="str">
        <f t="shared" si="346"/>
        <v/>
      </c>
      <c r="I1564" s="76" t="str">
        <f t="shared" si="339"/>
        <v/>
      </c>
      <c r="J1564" s="76" t="str">
        <f t="shared" si="347"/>
        <v/>
      </c>
      <c r="AG1564" s="111" t="str">
        <f t="shared" si="348"/>
        <v/>
      </c>
      <c r="AH1564" s="112" t="str">
        <f t="shared" si="340"/>
        <v/>
      </c>
      <c r="AI1564" s="113" t="str">
        <f t="shared" si="341"/>
        <v/>
      </c>
      <c r="AJ1564" s="113" t="str">
        <f t="shared" si="342"/>
        <v/>
      </c>
      <c r="AK1564" s="113" t="str">
        <f t="shared" si="349"/>
        <v/>
      </c>
      <c r="AL1564" s="113" t="str">
        <f t="shared" si="350"/>
        <v/>
      </c>
    </row>
    <row r="1565" spans="2:38" ht="15.75" thickBot="1" x14ac:dyDescent="0.3">
      <c r="B1565" s="72" t="str">
        <f t="shared" si="343"/>
        <v/>
      </c>
      <c r="C1565" s="72" t="str">
        <f t="shared" si="344"/>
        <v/>
      </c>
      <c r="D1565" s="72" t="str">
        <f>IFERROR(IF(J1564&lt;=0,"",IF(C1565="Yes","",B1565-COUNTIF($C$22:C1565,"Yes"))),"")</f>
        <v/>
      </c>
      <c r="E1565" s="73" t="str">
        <f t="shared" si="337"/>
        <v/>
      </c>
      <c r="F1565" s="76" t="str">
        <f t="shared" si="345"/>
        <v/>
      </c>
      <c r="G1565" s="76" t="str">
        <f t="shared" si="338"/>
        <v/>
      </c>
      <c r="H1565" s="76" t="str">
        <f t="shared" si="346"/>
        <v/>
      </c>
      <c r="I1565" s="76" t="str">
        <f t="shared" si="339"/>
        <v/>
      </c>
      <c r="J1565" s="76" t="str">
        <f t="shared" si="347"/>
        <v/>
      </c>
      <c r="AG1565" s="111" t="str">
        <f t="shared" si="348"/>
        <v/>
      </c>
      <c r="AH1565" s="112" t="str">
        <f t="shared" si="340"/>
        <v/>
      </c>
      <c r="AI1565" s="113" t="str">
        <f t="shared" si="341"/>
        <v/>
      </c>
      <c r="AJ1565" s="113" t="str">
        <f t="shared" si="342"/>
        <v/>
      </c>
      <c r="AK1565" s="113" t="str">
        <f t="shared" si="349"/>
        <v/>
      </c>
      <c r="AL1565" s="113" t="str">
        <f t="shared" si="350"/>
        <v/>
      </c>
    </row>
    <row r="1566" spans="2:38" ht="15.75" thickBot="1" x14ac:dyDescent="0.3">
      <c r="B1566" s="72" t="str">
        <f t="shared" si="343"/>
        <v/>
      </c>
      <c r="C1566" s="72" t="str">
        <f t="shared" si="344"/>
        <v/>
      </c>
      <c r="D1566" s="72" t="str">
        <f>IFERROR(IF(J1565&lt;=0,"",IF(C1566="Yes","",B1566-COUNTIF($C$22:C1566,"Yes"))),"")</f>
        <v/>
      </c>
      <c r="E1566" s="73" t="str">
        <f t="shared" si="337"/>
        <v/>
      </c>
      <c r="F1566" s="76" t="str">
        <f t="shared" si="345"/>
        <v/>
      </c>
      <c r="G1566" s="76" t="str">
        <f t="shared" si="338"/>
        <v/>
      </c>
      <c r="H1566" s="76" t="str">
        <f t="shared" si="346"/>
        <v/>
      </c>
      <c r="I1566" s="76" t="str">
        <f t="shared" si="339"/>
        <v/>
      </c>
      <c r="J1566" s="76" t="str">
        <f t="shared" si="347"/>
        <v/>
      </c>
      <c r="AG1566" s="111" t="str">
        <f t="shared" si="348"/>
        <v/>
      </c>
      <c r="AH1566" s="112" t="str">
        <f t="shared" si="340"/>
        <v/>
      </c>
      <c r="AI1566" s="113" t="str">
        <f t="shared" si="341"/>
        <v/>
      </c>
      <c r="AJ1566" s="113" t="str">
        <f t="shared" si="342"/>
        <v/>
      </c>
      <c r="AK1566" s="113" t="str">
        <f t="shared" si="349"/>
        <v/>
      </c>
      <c r="AL1566" s="113" t="str">
        <f t="shared" si="350"/>
        <v/>
      </c>
    </row>
    <row r="1567" spans="2:38" ht="15.75" thickBot="1" x14ac:dyDescent="0.3">
      <c r="B1567" s="72" t="str">
        <f t="shared" si="343"/>
        <v/>
      </c>
      <c r="C1567" s="72" t="str">
        <f t="shared" si="344"/>
        <v/>
      </c>
      <c r="D1567" s="72" t="str">
        <f>IFERROR(IF(J1566&lt;=0,"",IF(C1567="Yes","",B1567-COUNTIF($C$22:C1567,"Yes"))),"")</f>
        <v/>
      </c>
      <c r="E1567" s="73" t="str">
        <f t="shared" si="337"/>
        <v/>
      </c>
      <c r="F1567" s="76" t="str">
        <f t="shared" si="345"/>
        <v/>
      </c>
      <c r="G1567" s="76" t="str">
        <f t="shared" si="338"/>
        <v/>
      </c>
      <c r="H1567" s="76" t="str">
        <f t="shared" si="346"/>
        <v/>
      </c>
      <c r="I1567" s="76" t="str">
        <f t="shared" si="339"/>
        <v/>
      </c>
      <c r="J1567" s="76" t="str">
        <f t="shared" si="347"/>
        <v/>
      </c>
      <c r="AG1567" s="111" t="str">
        <f t="shared" si="348"/>
        <v/>
      </c>
      <c r="AH1567" s="112" t="str">
        <f t="shared" si="340"/>
        <v/>
      </c>
      <c r="AI1567" s="113" t="str">
        <f t="shared" si="341"/>
        <v/>
      </c>
      <c r="AJ1567" s="113" t="str">
        <f t="shared" si="342"/>
        <v/>
      </c>
      <c r="AK1567" s="113" t="str">
        <f t="shared" si="349"/>
        <v/>
      </c>
      <c r="AL1567" s="113" t="str">
        <f t="shared" si="350"/>
        <v/>
      </c>
    </row>
    <row r="1568" spans="2:38" ht="15.75" thickBot="1" x14ac:dyDescent="0.3">
      <c r="B1568" s="72" t="str">
        <f t="shared" si="343"/>
        <v/>
      </c>
      <c r="C1568" s="72" t="str">
        <f t="shared" si="344"/>
        <v/>
      </c>
      <c r="D1568" s="72" t="str">
        <f>IFERROR(IF(J1567&lt;=0,"",IF(C1568="Yes","",B1568-COUNTIF($C$22:C1568,"Yes"))),"")</f>
        <v/>
      </c>
      <c r="E1568" s="73" t="str">
        <f t="shared" si="337"/>
        <v/>
      </c>
      <c r="F1568" s="76" t="str">
        <f t="shared" si="345"/>
        <v/>
      </c>
      <c r="G1568" s="76" t="str">
        <f t="shared" si="338"/>
        <v/>
      </c>
      <c r="H1568" s="76" t="str">
        <f t="shared" si="346"/>
        <v/>
      </c>
      <c r="I1568" s="76" t="str">
        <f t="shared" si="339"/>
        <v/>
      </c>
      <c r="J1568" s="76" t="str">
        <f t="shared" si="347"/>
        <v/>
      </c>
      <c r="AG1568" s="111" t="str">
        <f t="shared" si="348"/>
        <v/>
      </c>
      <c r="AH1568" s="112" t="str">
        <f t="shared" si="340"/>
        <v/>
      </c>
      <c r="AI1568" s="113" t="str">
        <f t="shared" si="341"/>
        <v/>
      </c>
      <c r="AJ1568" s="113" t="str">
        <f t="shared" si="342"/>
        <v/>
      </c>
      <c r="AK1568" s="113" t="str">
        <f t="shared" si="349"/>
        <v/>
      </c>
      <c r="AL1568" s="113" t="str">
        <f t="shared" si="350"/>
        <v/>
      </c>
    </row>
    <row r="1569" spans="2:38" ht="15.75" thickBot="1" x14ac:dyDescent="0.3">
      <c r="B1569" s="72" t="str">
        <f t="shared" si="343"/>
        <v/>
      </c>
      <c r="C1569" s="72" t="str">
        <f t="shared" si="344"/>
        <v/>
      </c>
      <c r="D1569" s="72" t="str">
        <f>IFERROR(IF(J1568&lt;=0,"",IF(C1569="Yes","",B1569-COUNTIF($C$22:C1569,"Yes"))),"")</f>
        <v/>
      </c>
      <c r="E1569" s="73" t="str">
        <f t="shared" si="337"/>
        <v/>
      </c>
      <c r="F1569" s="76" t="str">
        <f t="shared" si="345"/>
        <v/>
      </c>
      <c r="G1569" s="76" t="str">
        <f t="shared" si="338"/>
        <v/>
      </c>
      <c r="H1569" s="76" t="str">
        <f t="shared" si="346"/>
        <v/>
      </c>
      <c r="I1569" s="76" t="str">
        <f t="shared" si="339"/>
        <v/>
      </c>
      <c r="J1569" s="76" t="str">
        <f t="shared" si="347"/>
        <v/>
      </c>
      <c r="AG1569" s="111" t="str">
        <f t="shared" si="348"/>
        <v/>
      </c>
      <c r="AH1569" s="112" t="str">
        <f t="shared" si="340"/>
        <v/>
      </c>
      <c r="AI1569" s="113" t="str">
        <f t="shared" si="341"/>
        <v/>
      </c>
      <c r="AJ1569" s="113" t="str">
        <f t="shared" si="342"/>
        <v/>
      </c>
      <c r="AK1569" s="113" t="str">
        <f t="shared" si="349"/>
        <v/>
      </c>
      <c r="AL1569" s="113" t="str">
        <f t="shared" si="350"/>
        <v/>
      </c>
    </row>
    <row r="1570" spans="2:38" ht="15.75" thickBot="1" x14ac:dyDescent="0.3">
      <c r="B1570" s="72" t="str">
        <f t="shared" si="343"/>
        <v/>
      </c>
      <c r="C1570" s="72" t="str">
        <f t="shared" si="344"/>
        <v/>
      </c>
      <c r="D1570" s="72" t="str">
        <f>IFERROR(IF(J1569&lt;=0,"",IF(C1570="Yes","",B1570-COUNTIF($C$22:C1570,"Yes"))),"")</f>
        <v/>
      </c>
      <c r="E1570" s="73" t="str">
        <f t="shared" si="337"/>
        <v/>
      </c>
      <c r="F1570" s="76" t="str">
        <f t="shared" si="345"/>
        <v/>
      </c>
      <c r="G1570" s="76" t="str">
        <f t="shared" si="338"/>
        <v/>
      </c>
      <c r="H1570" s="76" t="str">
        <f t="shared" si="346"/>
        <v/>
      </c>
      <c r="I1570" s="76" t="str">
        <f t="shared" si="339"/>
        <v/>
      </c>
      <c r="J1570" s="76" t="str">
        <f t="shared" si="347"/>
        <v/>
      </c>
      <c r="AG1570" s="111" t="str">
        <f t="shared" si="348"/>
        <v/>
      </c>
      <c r="AH1570" s="112" t="str">
        <f t="shared" si="340"/>
        <v/>
      </c>
      <c r="AI1570" s="113" t="str">
        <f t="shared" si="341"/>
        <v/>
      </c>
      <c r="AJ1570" s="113" t="str">
        <f t="shared" si="342"/>
        <v/>
      </c>
      <c r="AK1570" s="113" t="str">
        <f t="shared" si="349"/>
        <v/>
      </c>
      <c r="AL1570" s="113" t="str">
        <f t="shared" si="350"/>
        <v/>
      </c>
    </row>
    <row r="1571" spans="2:38" ht="15.75" thickBot="1" x14ac:dyDescent="0.3">
      <c r="B1571" s="72" t="str">
        <f t="shared" si="343"/>
        <v/>
      </c>
      <c r="C1571" s="72" t="str">
        <f t="shared" si="344"/>
        <v/>
      </c>
      <c r="D1571" s="72" t="str">
        <f>IFERROR(IF(J1570&lt;=0,"",IF(C1571="Yes","",B1571-COUNTIF($C$22:C1571,"Yes"))),"")</f>
        <v/>
      </c>
      <c r="E1571" s="73" t="str">
        <f t="shared" si="337"/>
        <v/>
      </c>
      <c r="F1571" s="76" t="str">
        <f t="shared" si="345"/>
        <v/>
      </c>
      <c r="G1571" s="76" t="str">
        <f t="shared" si="338"/>
        <v/>
      </c>
      <c r="H1571" s="76" t="str">
        <f t="shared" si="346"/>
        <v/>
      </c>
      <c r="I1571" s="76" t="str">
        <f t="shared" si="339"/>
        <v/>
      </c>
      <c r="J1571" s="76" t="str">
        <f t="shared" si="347"/>
        <v/>
      </c>
      <c r="AG1571" s="111" t="str">
        <f t="shared" si="348"/>
        <v/>
      </c>
      <c r="AH1571" s="112" t="str">
        <f t="shared" si="340"/>
        <v/>
      </c>
      <c r="AI1571" s="113" t="str">
        <f t="shared" si="341"/>
        <v/>
      </c>
      <c r="AJ1571" s="113" t="str">
        <f t="shared" si="342"/>
        <v/>
      </c>
      <c r="AK1571" s="113" t="str">
        <f t="shared" si="349"/>
        <v/>
      </c>
      <c r="AL1571" s="113" t="str">
        <f t="shared" si="350"/>
        <v/>
      </c>
    </row>
    <row r="1572" spans="2:38" ht="15.75" thickBot="1" x14ac:dyDescent="0.3">
      <c r="B1572" s="72" t="str">
        <f t="shared" si="343"/>
        <v/>
      </c>
      <c r="C1572" s="72" t="str">
        <f t="shared" si="344"/>
        <v/>
      </c>
      <c r="D1572" s="72" t="str">
        <f>IFERROR(IF(J1571&lt;=0,"",IF(C1572="Yes","",B1572-COUNTIF($C$22:C1572,"Yes"))),"")</f>
        <v/>
      </c>
      <c r="E1572" s="73" t="str">
        <f t="shared" si="337"/>
        <v/>
      </c>
      <c r="F1572" s="76" t="str">
        <f t="shared" si="345"/>
        <v/>
      </c>
      <c r="G1572" s="76" t="str">
        <f t="shared" si="338"/>
        <v/>
      </c>
      <c r="H1572" s="76" t="str">
        <f t="shared" si="346"/>
        <v/>
      </c>
      <c r="I1572" s="76" t="str">
        <f t="shared" si="339"/>
        <v/>
      </c>
      <c r="J1572" s="76" t="str">
        <f t="shared" si="347"/>
        <v/>
      </c>
      <c r="AG1572" s="111" t="str">
        <f t="shared" si="348"/>
        <v/>
      </c>
      <c r="AH1572" s="112" t="str">
        <f t="shared" si="340"/>
        <v/>
      </c>
      <c r="AI1572" s="113" t="str">
        <f t="shared" si="341"/>
        <v/>
      </c>
      <c r="AJ1572" s="113" t="str">
        <f t="shared" si="342"/>
        <v/>
      </c>
      <c r="AK1572" s="113" t="str">
        <f t="shared" si="349"/>
        <v/>
      </c>
      <c r="AL1572" s="113" t="str">
        <f t="shared" si="350"/>
        <v/>
      </c>
    </row>
    <row r="1573" spans="2:38" ht="15.75" thickBot="1" x14ac:dyDescent="0.3">
      <c r="B1573" s="72" t="str">
        <f t="shared" si="343"/>
        <v/>
      </c>
      <c r="C1573" s="72" t="str">
        <f t="shared" si="344"/>
        <v/>
      </c>
      <c r="D1573" s="72" t="str">
        <f>IFERROR(IF(J1572&lt;=0,"",IF(C1573="Yes","",B1573-COUNTIF($C$22:C1573,"Yes"))),"")</f>
        <v/>
      </c>
      <c r="E1573" s="73" t="str">
        <f t="shared" si="337"/>
        <v/>
      </c>
      <c r="F1573" s="76" t="str">
        <f t="shared" si="345"/>
        <v/>
      </c>
      <c r="G1573" s="76" t="str">
        <f t="shared" si="338"/>
        <v/>
      </c>
      <c r="H1573" s="76" t="str">
        <f t="shared" si="346"/>
        <v/>
      </c>
      <c r="I1573" s="76" t="str">
        <f t="shared" si="339"/>
        <v/>
      </c>
      <c r="J1573" s="76" t="str">
        <f t="shared" si="347"/>
        <v/>
      </c>
      <c r="AG1573" s="111" t="str">
        <f t="shared" si="348"/>
        <v/>
      </c>
      <c r="AH1573" s="112" t="str">
        <f t="shared" si="340"/>
        <v/>
      </c>
      <c r="AI1573" s="113" t="str">
        <f t="shared" si="341"/>
        <v/>
      </c>
      <c r="AJ1573" s="113" t="str">
        <f t="shared" si="342"/>
        <v/>
      </c>
      <c r="AK1573" s="113" t="str">
        <f t="shared" si="349"/>
        <v/>
      </c>
      <c r="AL1573" s="113" t="str">
        <f t="shared" si="350"/>
        <v/>
      </c>
    </row>
    <row r="1574" spans="2:38" ht="15.75" thickBot="1" x14ac:dyDescent="0.3">
      <c r="B1574" s="72" t="str">
        <f t="shared" si="343"/>
        <v/>
      </c>
      <c r="C1574" s="72" t="str">
        <f t="shared" si="344"/>
        <v/>
      </c>
      <c r="D1574" s="72" t="str">
        <f>IFERROR(IF(J1573&lt;=0,"",IF(C1574="Yes","",B1574-COUNTIF($C$22:C1574,"Yes"))),"")</f>
        <v/>
      </c>
      <c r="E1574" s="73" t="str">
        <f t="shared" si="337"/>
        <v/>
      </c>
      <c r="F1574" s="76" t="str">
        <f t="shared" si="345"/>
        <v/>
      </c>
      <c r="G1574" s="76" t="str">
        <f t="shared" si="338"/>
        <v/>
      </c>
      <c r="H1574" s="76" t="str">
        <f t="shared" si="346"/>
        <v/>
      </c>
      <c r="I1574" s="76" t="str">
        <f t="shared" si="339"/>
        <v/>
      </c>
      <c r="J1574" s="76" t="str">
        <f t="shared" si="347"/>
        <v/>
      </c>
      <c r="AG1574" s="111" t="str">
        <f t="shared" si="348"/>
        <v/>
      </c>
      <c r="AH1574" s="112" t="str">
        <f t="shared" si="340"/>
        <v/>
      </c>
      <c r="AI1574" s="113" t="str">
        <f t="shared" si="341"/>
        <v/>
      </c>
      <c r="AJ1574" s="113" t="str">
        <f t="shared" si="342"/>
        <v/>
      </c>
      <c r="AK1574" s="113" t="str">
        <f t="shared" si="349"/>
        <v/>
      </c>
      <c r="AL1574" s="113" t="str">
        <f t="shared" si="350"/>
        <v/>
      </c>
    </row>
    <row r="1575" spans="2:38" ht="15.75" thickBot="1" x14ac:dyDescent="0.3">
      <c r="B1575" s="72" t="str">
        <f t="shared" si="343"/>
        <v/>
      </c>
      <c r="C1575" s="72" t="str">
        <f t="shared" si="344"/>
        <v/>
      </c>
      <c r="D1575" s="72" t="str">
        <f>IFERROR(IF(J1574&lt;=0,"",IF(C1575="Yes","",B1575-COUNTIF($C$22:C1575,"Yes"))),"")</f>
        <v/>
      </c>
      <c r="E1575" s="73" t="str">
        <f t="shared" si="337"/>
        <v/>
      </c>
      <c r="F1575" s="76" t="str">
        <f t="shared" si="345"/>
        <v/>
      </c>
      <c r="G1575" s="76" t="str">
        <f t="shared" si="338"/>
        <v/>
      </c>
      <c r="H1575" s="76" t="str">
        <f t="shared" si="346"/>
        <v/>
      </c>
      <c r="I1575" s="76" t="str">
        <f t="shared" si="339"/>
        <v/>
      </c>
      <c r="J1575" s="76" t="str">
        <f t="shared" si="347"/>
        <v/>
      </c>
      <c r="AG1575" s="111" t="str">
        <f t="shared" si="348"/>
        <v/>
      </c>
      <c r="AH1575" s="112" t="str">
        <f t="shared" si="340"/>
        <v/>
      </c>
      <c r="AI1575" s="113" t="str">
        <f t="shared" si="341"/>
        <v/>
      </c>
      <c r="AJ1575" s="113" t="str">
        <f t="shared" si="342"/>
        <v/>
      </c>
      <c r="AK1575" s="113" t="str">
        <f t="shared" si="349"/>
        <v/>
      </c>
      <c r="AL1575" s="113" t="str">
        <f t="shared" si="350"/>
        <v/>
      </c>
    </row>
    <row r="1576" spans="2:38" ht="15.75" thickBot="1" x14ac:dyDescent="0.3">
      <c r="B1576" s="72" t="str">
        <f t="shared" si="343"/>
        <v/>
      </c>
      <c r="C1576" s="72" t="str">
        <f t="shared" si="344"/>
        <v/>
      </c>
      <c r="D1576" s="72" t="str">
        <f>IFERROR(IF(J1575&lt;=0,"",IF(C1576="Yes","",B1576-COUNTIF($C$22:C1576,"Yes"))),"")</f>
        <v/>
      </c>
      <c r="E1576" s="73" t="str">
        <f t="shared" si="337"/>
        <v/>
      </c>
      <c r="F1576" s="76" t="str">
        <f t="shared" si="345"/>
        <v/>
      </c>
      <c r="G1576" s="76" t="str">
        <f t="shared" si="338"/>
        <v/>
      </c>
      <c r="H1576" s="76" t="str">
        <f t="shared" si="346"/>
        <v/>
      </c>
      <c r="I1576" s="76" t="str">
        <f t="shared" si="339"/>
        <v/>
      </c>
      <c r="J1576" s="76" t="str">
        <f t="shared" si="347"/>
        <v/>
      </c>
      <c r="AG1576" s="111" t="str">
        <f t="shared" si="348"/>
        <v/>
      </c>
      <c r="AH1576" s="112" t="str">
        <f t="shared" si="340"/>
        <v/>
      </c>
      <c r="AI1576" s="113" t="str">
        <f t="shared" si="341"/>
        <v/>
      </c>
      <c r="AJ1576" s="113" t="str">
        <f t="shared" si="342"/>
        <v/>
      </c>
      <c r="AK1576" s="113" t="str">
        <f t="shared" si="349"/>
        <v/>
      </c>
      <c r="AL1576" s="113" t="str">
        <f t="shared" si="350"/>
        <v/>
      </c>
    </row>
    <row r="1577" spans="2:38" ht="15.75" thickBot="1" x14ac:dyDescent="0.3">
      <c r="B1577" s="72" t="str">
        <f t="shared" si="343"/>
        <v/>
      </c>
      <c r="C1577" s="72" t="str">
        <f t="shared" si="344"/>
        <v/>
      </c>
      <c r="D1577" s="72" t="str">
        <f>IFERROR(IF(J1576&lt;=0,"",IF(C1577="Yes","",B1577-COUNTIF($C$22:C1577,"Yes"))),"")</f>
        <v/>
      </c>
      <c r="E1577" s="73" t="str">
        <f t="shared" si="337"/>
        <v/>
      </c>
      <c r="F1577" s="76" t="str">
        <f t="shared" si="345"/>
        <v/>
      </c>
      <c r="G1577" s="76" t="str">
        <f t="shared" si="338"/>
        <v/>
      </c>
      <c r="H1577" s="76" t="str">
        <f t="shared" si="346"/>
        <v/>
      </c>
      <c r="I1577" s="76" t="str">
        <f t="shared" si="339"/>
        <v/>
      </c>
      <c r="J1577" s="76" t="str">
        <f t="shared" si="347"/>
        <v/>
      </c>
      <c r="AG1577" s="111" t="str">
        <f t="shared" si="348"/>
        <v/>
      </c>
      <c r="AH1577" s="112" t="str">
        <f t="shared" si="340"/>
        <v/>
      </c>
      <c r="AI1577" s="113" t="str">
        <f t="shared" si="341"/>
        <v/>
      </c>
      <c r="AJ1577" s="113" t="str">
        <f t="shared" si="342"/>
        <v/>
      </c>
      <c r="AK1577" s="113" t="str">
        <f t="shared" si="349"/>
        <v/>
      </c>
      <c r="AL1577" s="113" t="str">
        <f t="shared" si="350"/>
        <v/>
      </c>
    </row>
    <row r="1578" spans="2:38" ht="15.75" thickBot="1" x14ac:dyDescent="0.3">
      <c r="B1578" s="72" t="str">
        <f t="shared" si="343"/>
        <v/>
      </c>
      <c r="C1578" s="72" t="str">
        <f t="shared" si="344"/>
        <v/>
      </c>
      <c r="D1578" s="72" t="str">
        <f>IFERROR(IF(J1577&lt;=0,"",IF(C1578="Yes","",B1578-COUNTIF($C$22:C1578,"Yes"))),"")</f>
        <v/>
      </c>
      <c r="E1578" s="73" t="str">
        <f t="shared" si="337"/>
        <v/>
      </c>
      <c r="F1578" s="76" t="str">
        <f t="shared" si="345"/>
        <v/>
      </c>
      <c r="G1578" s="76" t="str">
        <f t="shared" si="338"/>
        <v/>
      </c>
      <c r="H1578" s="76" t="str">
        <f t="shared" si="346"/>
        <v/>
      </c>
      <c r="I1578" s="76" t="str">
        <f t="shared" si="339"/>
        <v/>
      </c>
      <c r="J1578" s="76" t="str">
        <f t="shared" si="347"/>
        <v/>
      </c>
      <c r="AG1578" s="111" t="str">
        <f t="shared" si="348"/>
        <v/>
      </c>
      <c r="AH1578" s="112" t="str">
        <f t="shared" si="340"/>
        <v/>
      </c>
      <c r="AI1578" s="113" t="str">
        <f t="shared" si="341"/>
        <v/>
      </c>
      <c r="AJ1578" s="113" t="str">
        <f t="shared" si="342"/>
        <v/>
      </c>
      <c r="AK1578" s="113" t="str">
        <f t="shared" si="349"/>
        <v/>
      </c>
      <c r="AL1578" s="113" t="str">
        <f t="shared" si="350"/>
        <v/>
      </c>
    </row>
    <row r="1579" spans="2:38" ht="15.75" thickBot="1" x14ac:dyDescent="0.3">
      <c r="B1579" s="72" t="str">
        <f t="shared" si="343"/>
        <v/>
      </c>
      <c r="C1579" s="72" t="str">
        <f t="shared" si="344"/>
        <v/>
      </c>
      <c r="D1579" s="72" t="str">
        <f>IFERROR(IF(J1578&lt;=0,"",IF(C1579="Yes","",B1579-COUNTIF($C$22:C1579,"Yes"))),"")</f>
        <v/>
      </c>
      <c r="E1579" s="73" t="str">
        <f t="shared" si="337"/>
        <v/>
      </c>
      <c r="F1579" s="76" t="str">
        <f t="shared" si="345"/>
        <v/>
      </c>
      <c r="G1579" s="76" t="str">
        <f t="shared" si="338"/>
        <v/>
      </c>
      <c r="H1579" s="76" t="str">
        <f t="shared" si="346"/>
        <v/>
      </c>
      <c r="I1579" s="76" t="str">
        <f t="shared" si="339"/>
        <v/>
      </c>
      <c r="J1579" s="76" t="str">
        <f t="shared" si="347"/>
        <v/>
      </c>
      <c r="AG1579" s="111" t="str">
        <f t="shared" si="348"/>
        <v/>
      </c>
      <c r="AH1579" s="112" t="str">
        <f t="shared" si="340"/>
        <v/>
      </c>
      <c r="AI1579" s="113" t="str">
        <f t="shared" si="341"/>
        <v/>
      </c>
      <c r="AJ1579" s="113" t="str">
        <f t="shared" si="342"/>
        <v/>
      </c>
      <c r="AK1579" s="113" t="str">
        <f t="shared" si="349"/>
        <v/>
      </c>
      <c r="AL1579" s="113" t="str">
        <f t="shared" si="350"/>
        <v/>
      </c>
    </row>
    <row r="1580" spans="2:38" ht="15.75" thickBot="1" x14ac:dyDescent="0.3">
      <c r="B1580" s="72" t="str">
        <f t="shared" si="343"/>
        <v/>
      </c>
      <c r="C1580" s="72" t="str">
        <f t="shared" si="344"/>
        <v/>
      </c>
      <c r="D1580" s="72" t="str">
        <f>IFERROR(IF(J1579&lt;=0,"",IF(C1580="Yes","",B1580-COUNTIF($C$22:C1580,"Yes"))),"")</f>
        <v/>
      </c>
      <c r="E1580" s="73" t="str">
        <f t="shared" si="337"/>
        <v/>
      </c>
      <c r="F1580" s="76" t="str">
        <f t="shared" si="345"/>
        <v/>
      </c>
      <c r="G1580" s="76" t="str">
        <f t="shared" si="338"/>
        <v/>
      </c>
      <c r="H1580" s="76" t="str">
        <f t="shared" si="346"/>
        <v/>
      </c>
      <c r="I1580" s="76" t="str">
        <f t="shared" si="339"/>
        <v/>
      </c>
      <c r="J1580" s="76" t="str">
        <f t="shared" si="347"/>
        <v/>
      </c>
      <c r="AG1580" s="111" t="str">
        <f t="shared" si="348"/>
        <v/>
      </c>
      <c r="AH1580" s="112" t="str">
        <f t="shared" si="340"/>
        <v/>
      </c>
      <c r="AI1580" s="113" t="str">
        <f t="shared" si="341"/>
        <v/>
      </c>
      <c r="AJ1580" s="113" t="str">
        <f t="shared" si="342"/>
        <v/>
      </c>
      <c r="AK1580" s="113" t="str">
        <f t="shared" si="349"/>
        <v/>
      </c>
      <c r="AL1580" s="113" t="str">
        <f t="shared" si="350"/>
        <v/>
      </c>
    </row>
    <row r="1581" spans="2:38" ht="15.75" thickBot="1" x14ac:dyDescent="0.3">
      <c r="B1581" s="72" t="str">
        <f t="shared" si="343"/>
        <v/>
      </c>
      <c r="C1581" s="72" t="str">
        <f t="shared" si="344"/>
        <v/>
      </c>
      <c r="D1581" s="72" t="str">
        <f>IFERROR(IF(J1580&lt;=0,"",IF(C1581="Yes","",B1581-COUNTIF($C$22:C1581,"Yes"))),"")</f>
        <v/>
      </c>
      <c r="E1581" s="73" t="str">
        <f t="shared" si="337"/>
        <v/>
      </c>
      <c r="F1581" s="76" t="str">
        <f t="shared" si="345"/>
        <v/>
      </c>
      <c r="G1581" s="76" t="str">
        <f t="shared" si="338"/>
        <v/>
      </c>
      <c r="H1581" s="76" t="str">
        <f t="shared" si="346"/>
        <v/>
      </c>
      <c r="I1581" s="76" t="str">
        <f t="shared" si="339"/>
        <v/>
      </c>
      <c r="J1581" s="76" t="str">
        <f t="shared" si="347"/>
        <v/>
      </c>
      <c r="AG1581" s="111" t="str">
        <f t="shared" si="348"/>
        <v/>
      </c>
      <c r="AH1581" s="112" t="str">
        <f t="shared" si="340"/>
        <v/>
      </c>
      <c r="AI1581" s="113" t="str">
        <f t="shared" si="341"/>
        <v/>
      </c>
      <c r="AJ1581" s="113" t="str">
        <f t="shared" si="342"/>
        <v/>
      </c>
      <c r="AK1581" s="113" t="str">
        <f t="shared" si="349"/>
        <v/>
      </c>
      <c r="AL1581" s="113" t="str">
        <f t="shared" si="350"/>
        <v/>
      </c>
    </row>
    <row r="1582" spans="2:38" ht="15.75" thickBot="1" x14ac:dyDescent="0.3">
      <c r="B1582" s="72" t="str">
        <f t="shared" si="343"/>
        <v/>
      </c>
      <c r="C1582" s="72" t="str">
        <f t="shared" si="344"/>
        <v/>
      </c>
      <c r="D1582" s="72" t="str">
        <f>IFERROR(IF(J1581&lt;=0,"",IF(C1582="Yes","",B1582-COUNTIF($C$22:C1582,"Yes"))),"")</f>
        <v/>
      </c>
      <c r="E1582" s="73" t="str">
        <f t="shared" si="337"/>
        <v/>
      </c>
      <c r="F1582" s="76" t="str">
        <f t="shared" si="345"/>
        <v/>
      </c>
      <c r="G1582" s="76" t="str">
        <f t="shared" si="338"/>
        <v/>
      </c>
      <c r="H1582" s="76" t="str">
        <f t="shared" si="346"/>
        <v/>
      </c>
      <c r="I1582" s="76" t="str">
        <f t="shared" si="339"/>
        <v/>
      </c>
      <c r="J1582" s="76" t="str">
        <f t="shared" si="347"/>
        <v/>
      </c>
      <c r="AG1582" s="111" t="str">
        <f t="shared" si="348"/>
        <v/>
      </c>
      <c r="AH1582" s="112" t="str">
        <f t="shared" si="340"/>
        <v/>
      </c>
      <c r="AI1582" s="113" t="str">
        <f t="shared" si="341"/>
        <v/>
      </c>
      <c r="AJ1582" s="113" t="str">
        <f t="shared" si="342"/>
        <v/>
      </c>
      <c r="AK1582" s="113" t="str">
        <f t="shared" si="349"/>
        <v/>
      </c>
      <c r="AL1582" s="113" t="str">
        <f t="shared" si="350"/>
        <v/>
      </c>
    </row>
    <row r="1583" spans="2:38" ht="15.75" thickBot="1" x14ac:dyDescent="0.3">
      <c r="B1583" s="72" t="str">
        <f t="shared" si="343"/>
        <v/>
      </c>
      <c r="C1583" s="72" t="str">
        <f t="shared" si="344"/>
        <v/>
      </c>
      <c r="D1583" s="72" t="str">
        <f>IFERROR(IF(J1582&lt;=0,"",IF(C1583="Yes","",B1583-COUNTIF($C$22:C1583,"Yes"))),"")</f>
        <v/>
      </c>
      <c r="E1583" s="73" t="str">
        <f t="shared" si="337"/>
        <v/>
      </c>
      <c r="F1583" s="76" t="str">
        <f t="shared" si="345"/>
        <v/>
      </c>
      <c r="G1583" s="76" t="str">
        <f t="shared" si="338"/>
        <v/>
      </c>
      <c r="H1583" s="76" t="str">
        <f t="shared" si="346"/>
        <v/>
      </c>
      <c r="I1583" s="76" t="str">
        <f t="shared" si="339"/>
        <v/>
      </c>
      <c r="J1583" s="76" t="str">
        <f t="shared" si="347"/>
        <v/>
      </c>
      <c r="AG1583" s="111" t="str">
        <f t="shared" si="348"/>
        <v/>
      </c>
      <c r="AH1583" s="112" t="str">
        <f t="shared" si="340"/>
        <v/>
      </c>
      <c r="AI1583" s="113" t="str">
        <f t="shared" si="341"/>
        <v/>
      </c>
      <c r="AJ1583" s="113" t="str">
        <f t="shared" si="342"/>
        <v/>
      </c>
      <c r="AK1583" s="113" t="str">
        <f t="shared" si="349"/>
        <v/>
      </c>
      <c r="AL1583" s="113" t="str">
        <f t="shared" si="350"/>
        <v/>
      </c>
    </row>
    <row r="1584" spans="2:38" ht="15.75" thickBot="1" x14ac:dyDescent="0.3">
      <c r="B1584" s="72" t="str">
        <f t="shared" si="343"/>
        <v/>
      </c>
      <c r="C1584" s="72" t="str">
        <f t="shared" si="344"/>
        <v/>
      </c>
      <c r="D1584" s="72" t="str">
        <f>IFERROR(IF(J1583&lt;=0,"",IF(C1584="Yes","",B1584-COUNTIF($C$22:C1584,"Yes"))),"")</f>
        <v/>
      </c>
      <c r="E1584" s="73" t="str">
        <f t="shared" si="337"/>
        <v/>
      </c>
      <c r="F1584" s="76" t="str">
        <f t="shared" si="345"/>
        <v/>
      </c>
      <c r="G1584" s="76" t="str">
        <f t="shared" si="338"/>
        <v/>
      </c>
      <c r="H1584" s="76" t="str">
        <f t="shared" si="346"/>
        <v/>
      </c>
      <c r="I1584" s="76" t="str">
        <f t="shared" si="339"/>
        <v/>
      </c>
      <c r="J1584" s="76" t="str">
        <f t="shared" si="347"/>
        <v/>
      </c>
      <c r="AG1584" s="111" t="str">
        <f t="shared" si="348"/>
        <v/>
      </c>
      <c r="AH1584" s="112" t="str">
        <f t="shared" si="340"/>
        <v/>
      </c>
      <c r="AI1584" s="113" t="str">
        <f t="shared" si="341"/>
        <v/>
      </c>
      <c r="AJ1584" s="113" t="str">
        <f t="shared" si="342"/>
        <v/>
      </c>
      <c r="AK1584" s="113" t="str">
        <f t="shared" si="349"/>
        <v/>
      </c>
      <c r="AL1584" s="113" t="str">
        <f t="shared" si="350"/>
        <v/>
      </c>
    </row>
    <row r="1585" spans="2:38" ht="15.75" thickBot="1" x14ac:dyDescent="0.3">
      <c r="B1585" s="72" t="str">
        <f t="shared" si="343"/>
        <v/>
      </c>
      <c r="C1585" s="72" t="str">
        <f t="shared" si="344"/>
        <v/>
      </c>
      <c r="D1585" s="72" t="str">
        <f>IFERROR(IF(J1584&lt;=0,"",IF(C1585="Yes","",B1585-COUNTIF($C$22:C1585,"Yes"))),"")</f>
        <v/>
      </c>
      <c r="E1585" s="73" t="str">
        <f t="shared" si="337"/>
        <v/>
      </c>
      <c r="F1585" s="76" t="str">
        <f t="shared" si="345"/>
        <v/>
      </c>
      <c r="G1585" s="76" t="str">
        <f t="shared" si="338"/>
        <v/>
      </c>
      <c r="H1585" s="76" t="str">
        <f t="shared" si="346"/>
        <v/>
      </c>
      <c r="I1585" s="76" t="str">
        <f t="shared" si="339"/>
        <v/>
      </c>
      <c r="J1585" s="76" t="str">
        <f t="shared" si="347"/>
        <v/>
      </c>
      <c r="AG1585" s="111" t="str">
        <f t="shared" si="348"/>
        <v/>
      </c>
      <c r="AH1585" s="112" t="str">
        <f t="shared" si="340"/>
        <v/>
      </c>
      <c r="AI1585" s="113" t="str">
        <f t="shared" si="341"/>
        <v/>
      </c>
      <c r="AJ1585" s="113" t="str">
        <f t="shared" si="342"/>
        <v/>
      </c>
      <c r="AK1585" s="113" t="str">
        <f t="shared" si="349"/>
        <v/>
      </c>
      <c r="AL1585" s="113" t="str">
        <f t="shared" si="350"/>
        <v/>
      </c>
    </row>
    <row r="1586" spans="2:38" ht="15.75" thickBot="1" x14ac:dyDescent="0.3">
      <c r="B1586" s="72" t="str">
        <f t="shared" si="343"/>
        <v/>
      </c>
      <c r="C1586" s="72" t="str">
        <f t="shared" si="344"/>
        <v/>
      </c>
      <c r="D1586" s="72" t="str">
        <f>IFERROR(IF(J1585&lt;=0,"",IF(C1586="Yes","",B1586-COUNTIF($C$22:C1586,"Yes"))),"")</f>
        <v/>
      </c>
      <c r="E1586" s="73" t="str">
        <f t="shared" si="337"/>
        <v/>
      </c>
      <c r="F1586" s="76" t="str">
        <f t="shared" si="345"/>
        <v/>
      </c>
      <c r="G1586" s="76" t="str">
        <f t="shared" si="338"/>
        <v/>
      </c>
      <c r="H1586" s="76" t="str">
        <f t="shared" si="346"/>
        <v/>
      </c>
      <c r="I1586" s="76" t="str">
        <f t="shared" si="339"/>
        <v/>
      </c>
      <c r="J1586" s="76" t="str">
        <f t="shared" si="347"/>
        <v/>
      </c>
      <c r="AG1586" s="111" t="str">
        <f t="shared" si="348"/>
        <v/>
      </c>
      <c r="AH1586" s="112" t="str">
        <f t="shared" si="340"/>
        <v/>
      </c>
      <c r="AI1586" s="113" t="str">
        <f t="shared" si="341"/>
        <v/>
      </c>
      <c r="AJ1586" s="113" t="str">
        <f t="shared" si="342"/>
        <v/>
      </c>
      <c r="AK1586" s="113" t="str">
        <f t="shared" si="349"/>
        <v/>
      </c>
      <c r="AL1586" s="113" t="str">
        <f t="shared" si="350"/>
        <v/>
      </c>
    </row>
    <row r="1587" spans="2:38" ht="15.75" thickBot="1" x14ac:dyDescent="0.3">
      <c r="B1587" s="72" t="str">
        <f t="shared" si="343"/>
        <v/>
      </c>
      <c r="C1587" s="72" t="str">
        <f t="shared" si="344"/>
        <v/>
      </c>
      <c r="D1587" s="72" t="str">
        <f>IFERROR(IF(J1586&lt;=0,"",IF(C1587="Yes","",B1587-COUNTIF($C$22:C1587,"Yes"))),"")</f>
        <v/>
      </c>
      <c r="E1587" s="73" t="str">
        <f t="shared" si="337"/>
        <v/>
      </c>
      <c r="F1587" s="76" t="str">
        <f t="shared" si="345"/>
        <v/>
      </c>
      <c r="G1587" s="76" t="str">
        <f t="shared" si="338"/>
        <v/>
      </c>
      <c r="H1587" s="76" t="str">
        <f t="shared" si="346"/>
        <v/>
      </c>
      <c r="I1587" s="76" t="str">
        <f t="shared" si="339"/>
        <v/>
      </c>
      <c r="J1587" s="76" t="str">
        <f t="shared" si="347"/>
        <v/>
      </c>
      <c r="AG1587" s="111" t="str">
        <f t="shared" si="348"/>
        <v/>
      </c>
      <c r="AH1587" s="112" t="str">
        <f t="shared" si="340"/>
        <v/>
      </c>
      <c r="AI1587" s="113" t="str">
        <f t="shared" si="341"/>
        <v/>
      </c>
      <c r="AJ1587" s="113" t="str">
        <f t="shared" si="342"/>
        <v/>
      </c>
      <c r="AK1587" s="113" t="str">
        <f t="shared" si="349"/>
        <v/>
      </c>
      <c r="AL1587" s="113" t="str">
        <f t="shared" si="350"/>
        <v/>
      </c>
    </row>
    <row r="1588" spans="2:38" ht="15.75" thickBot="1" x14ac:dyDescent="0.3">
      <c r="B1588" s="72" t="str">
        <f t="shared" si="343"/>
        <v/>
      </c>
      <c r="C1588" s="72" t="str">
        <f t="shared" si="344"/>
        <v/>
      </c>
      <c r="D1588" s="72" t="str">
        <f>IFERROR(IF(J1587&lt;=0,"",IF(C1588="Yes","",B1588-COUNTIF($C$22:C1588,"Yes"))),"")</f>
        <v/>
      </c>
      <c r="E1588" s="73" t="str">
        <f t="shared" si="337"/>
        <v/>
      </c>
      <c r="F1588" s="76" t="str">
        <f t="shared" si="345"/>
        <v/>
      </c>
      <c r="G1588" s="76" t="str">
        <f t="shared" si="338"/>
        <v/>
      </c>
      <c r="H1588" s="76" t="str">
        <f t="shared" si="346"/>
        <v/>
      </c>
      <c r="I1588" s="76" t="str">
        <f t="shared" si="339"/>
        <v/>
      </c>
      <c r="J1588" s="76" t="str">
        <f t="shared" si="347"/>
        <v/>
      </c>
      <c r="AG1588" s="111" t="str">
        <f t="shared" si="348"/>
        <v/>
      </c>
      <c r="AH1588" s="112" t="str">
        <f t="shared" si="340"/>
        <v/>
      </c>
      <c r="AI1588" s="113" t="str">
        <f t="shared" si="341"/>
        <v/>
      </c>
      <c r="AJ1588" s="113" t="str">
        <f t="shared" si="342"/>
        <v/>
      </c>
      <c r="AK1588" s="113" t="str">
        <f t="shared" si="349"/>
        <v/>
      </c>
      <c r="AL1588" s="113" t="str">
        <f t="shared" si="350"/>
        <v/>
      </c>
    </row>
    <row r="1589" spans="2:38" ht="15.75" thickBot="1" x14ac:dyDescent="0.3">
      <c r="B1589" s="72" t="str">
        <f t="shared" si="343"/>
        <v/>
      </c>
      <c r="C1589" s="72" t="str">
        <f t="shared" si="344"/>
        <v/>
      </c>
      <c r="D1589" s="72" t="str">
        <f>IFERROR(IF(J1588&lt;=0,"",IF(C1589="Yes","",B1589-COUNTIF($C$22:C1589,"Yes"))),"")</f>
        <v/>
      </c>
      <c r="E1589" s="73" t="str">
        <f t="shared" si="337"/>
        <v/>
      </c>
      <c r="F1589" s="76" t="str">
        <f t="shared" si="345"/>
        <v/>
      </c>
      <c r="G1589" s="76" t="str">
        <f t="shared" si="338"/>
        <v/>
      </c>
      <c r="H1589" s="76" t="str">
        <f t="shared" si="346"/>
        <v/>
      </c>
      <c r="I1589" s="76" t="str">
        <f t="shared" si="339"/>
        <v/>
      </c>
      <c r="J1589" s="76" t="str">
        <f t="shared" si="347"/>
        <v/>
      </c>
      <c r="AG1589" s="111" t="str">
        <f t="shared" si="348"/>
        <v/>
      </c>
      <c r="AH1589" s="112" t="str">
        <f t="shared" si="340"/>
        <v/>
      </c>
      <c r="AI1589" s="113" t="str">
        <f t="shared" si="341"/>
        <v/>
      </c>
      <c r="AJ1589" s="113" t="str">
        <f t="shared" si="342"/>
        <v/>
      </c>
      <c r="AK1589" s="113" t="str">
        <f t="shared" si="349"/>
        <v/>
      </c>
      <c r="AL1589" s="113" t="str">
        <f t="shared" si="350"/>
        <v/>
      </c>
    </row>
    <row r="1590" spans="2:38" ht="15.75" thickBot="1" x14ac:dyDescent="0.3">
      <c r="B1590" s="72" t="str">
        <f t="shared" si="343"/>
        <v/>
      </c>
      <c r="C1590" s="72" t="str">
        <f t="shared" si="344"/>
        <v/>
      </c>
      <c r="D1590" s="72" t="str">
        <f>IFERROR(IF(J1589&lt;=0,"",IF(C1590="Yes","",B1590-COUNTIF($C$22:C1590,"Yes"))),"")</f>
        <v/>
      </c>
      <c r="E1590" s="73" t="str">
        <f t="shared" si="337"/>
        <v/>
      </c>
      <c r="F1590" s="76" t="str">
        <f t="shared" si="345"/>
        <v/>
      </c>
      <c r="G1590" s="76" t="str">
        <f t="shared" si="338"/>
        <v/>
      </c>
      <c r="H1590" s="76" t="str">
        <f t="shared" si="346"/>
        <v/>
      </c>
      <c r="I1590" s="76" t="str">
        <f t="shared" si="339"/>
        <v/>
      </c>
      <c r="J1590" s="76" t="str">
        <f t="shared" si="347"/>
        <v/>
      </c>
      <c r="AG1590" s="111" t="str">
        <f t="shared" si="348"/>
        <v/>
      </c>
      <c r="AH1590" s="112" t="str">
        <f t="shared" si="340"/>
        <v/>
      </c>
      <c r="AI1590" s="113" t="str">
        <f t="shared" si="341"/>
        <v/>
      </c>
      <c r="AJ1590" s="113" t="str">
        <f t="shared" si="342"/>
        <v/>
      </c>
      <c r="AK1590" s="113" t="str">
        <f t="shared" si="349"/>
        <v/>
      </c>
      <c r="AL1590" s="113" t="str">
        <f t="shared" si="350"/>
        <v/>
      </c>
    </row>
    <row r="1591" spans="2:38" ht="15.75" thickBot="1" x14ac:dyDescent="0.3">
      <c r="B1591" s="72" t="str">
        <f t="shared" si="343"/>
        <v/>
      </c>
      <c r="C1591" s="72" t="str">
        <f t="shared" si="344"/>
        <v/>
      </c>
      <c r="D1591" s="72" t="str">
        <f>IFERROR(IF(J1590&lt;=0,"",IF(C1591="Yes","",B1591-COUNTIF($C$22:C1591,"Yes"))),"")</f>
        <v/>
      </c>
      <c r="E1591" s="73" t="str">
        <f t="shared" si="337"/>
        <v/>
      </c>
      <c r="F1591" s="76" t="str">
        <f t="shared" si="345"/>
        <v/>
      </c>
      <c r="G1591" s="76" t="str">
        <f t="shared" si="338"/>
        <v/>
      </c>
      <c r="H1591" s="76" t="str">
        <f t="shared" si="346"/>
        <v/>
      </c>
      <c r="I1591" s="76" t="str">
        <f t="shared" si="339"/>
        <v/>
      </c>
      <c r="J1591" s="76" t="str">
        <f t="shared" si="347"/>
        <v/>
      </c>
      <c r="AG1591" s="111" t="str">
        <f t="shared" si="348"/>
        <v/>
      </c>
      <c r="AH1591" s="112" t="str">
        <f t="shared" si="340"/>
        <v/>
      </c>
      <c r="AI1591" s="113" t="str">
        <f t="shared" si="341"/>
        <v/>
      </c>
      <c r="AJ1591" s="113" t="str">
        <f t="shared" si="342"/>
        <v/>
      </c>
      <c r="AK1591" s="113" t="str">
        <f t="shared" si="349"/>
        <v/>
      </c>
      <c r="AL1591" s="113" t="str">
        <f t="shared" si="350"/>
        <v/>
      </c>
    </row>
    <row r="1592" spans="2:38" ht="15.75" thickBot="1" x14ac:dyDescent="0.3">
      <c r="B1592" s="72" t="str">
        <f t="shared" si="343"/>
        <v/>
      </c>
      <c r="C1592" s="72" t="str">
        <f t="shared" si="344"/>
        <v/>
      </c>
      <c r="D1592" s="72" t="str">
        <f>IFERROR(IF(J1591&lt;=0,"",IF(C1592="Yes","",B1592-COUNTIF($C$22:C1592,"Yes"))),"")</f>
        <v/>
      </c>
      <c r="E1592" s="73" t="str">
        <f t="shared" si="337"/>
        <v/>
      </c>
      <c r="F1592" s="76" t="str">
        <f t="shared" si="345"/>
        <v/>
      </c>
      <c r="G1592" s="76" t="str">
        <f t="shared" si="338"/>
        <v/>
      </c>
      <c r="H1592" s="76" t="str">
        <f t="shared" si="346"/>
        <v/>
      </c>
      <c r="I1592" s="76" t="str">
        <f t="shared" si="339"/>
        <v/>
      </c>
      <c r="J1592" s="76" t="str">
        <f t="shared" si="347"/>
        <v/>
      </c>
      <c r="AG1592" s="111" t="str">
        <f t="shared" si="348"/>
        <v/>
      </c>
      <c r="AH1592" s="112" t="str">
        <f t="shared" si="340"/>
        <v/>
      </c>
      <c r="AI1592" s="113" t="str">
        <f t="shared" si="341"/>
        <v/>
      </c>
      <c r="AJ1592" s="113" t="str">
        <f t="shared" si="342"/>
        <v/>
      </c>
      <c r="AK1592" s="113" t="str">
        <f t="shared" si="349"/>
        <v/>
      </c>
      <c r="AL1592" s="113" t="str">
        <f t="shared" si="350"/>
        <v/>
      </c>
    </row>
    <row r="1593" spans="2:38" ht="15.75" thickBot="1" x14ac:dyDescent="0.3">
      <c r="B1593" s="72" t="str">
        <f t="shared" si="343"/>
        <v/>
      </c>
      <c r="C1593" s="72" t="str">
        <f t="shared" si="344"/>
        <v/>
      </c>
      <c r="D1593" s="72" t="str">
        <f>IFERROR(IF(J1592&lt;=0,"",IF(C1593="Yes","",B1593-COUNTIF($C$22:C1593,"Yes"))),"")</f>
        <v/>
      </c>
      <c r="E1593" s="73" t="str">
        <f t="shared" si="337"/>
        <v/>
      </c>
      <c r="F1593" s="76" t="str">
        <f t="shared" si="345"/>
        <v/>
      </c>
      <c r="G1593" s="76" t="str">
        <f t="shared" si="338"/>
        <v/>
      </c>
      <c r="H1593" s="76" t="str">
        <f t="shared" si="346"/>
        <v/>
      </c>
      <c r="I1593" s="76" t="str">
        <f t="shared" si="339"/>
        <v/>
      </c>
      <c r="J1593" s="76" t="str">
        <f t="shared" si="347"/>
        <v/>
      </c>
      <c r="AG1593" s="111" t="str">
        <f t="shared" si="348"/>
        <v/>
      </c>
      <c r="AH1593" s="112" t="str">
        <f t="shared" si="340"/>
        <v/>
      </c>
      <c r="AI1593" s="113" t="str">
        <f t="shared" si="341"/>
        <v/>
      </c>
      <c r="AJ1593" s="113" t="str">
        <f t="shared" si="342"/>
        <v/>
      </c>
      <c r="AK1593" s="113" t="str">
        <f t="shared" si="349"/>
        <v/>
      </c>
      <c r="AL1593" s="113" t="str">
        <f t="shared" si="350"/>
        <v/>
      </c>
    </row>
    <row r="1594" spans="2:38" ht="15.75" thickBot="1" x14ac:dyDescent="0.3">
      <c r="B1594" s="72" t="str">
        <f t="shared" si="343"/>
        <v/>
      </c>
      <c r="C1594" s="72" t="str">
        <f t="shared" si="344"/>
        <v/>
      </c>
      <c r="D1594" s="72" t="str">
        <f>IFERROR(IF(J1593&lt;=0,"",IF(C1594="Yes","",B1594-COUNTIF($C$22:C1594,"Yes"))),"")</f>
        <v/>
      </c>
      <c r="E1594" s="73" t="str">
        <f t="shared" si="337"/>
        <v/>
      </c>
      <c r="F1594" s="76" t="str">
        <f t="shared" si="345"/>
        <v/>
      </c>
      <c r="G1594" s="76" t="str">
        <f t="shared" si="338"/>
        <v/>
      </c>
      <c r="H1594" s="76" t="str">
        <f t="shared" si="346"/>
        <v/>
      </c>
      <c r="I1594" s="76" t="str">
        <f t="shared" si="339"/>
        <v/>
      </c>
      <c r="J1594" s="76" t="str">
        <f t="shared" si="347"/>
        <v/>
      </c>
      <c r="AG1594" s="111" t="str">
        <f t="shared" si="348"/>
        <v/>
      </c>
      <c r="AH1594" s="112" t="str">
        <f t="shared" si="340"/>
        <v/>
      </c>
      <c r="AI1594" s="113" t="str">
        <f t="shared" si="341"/>
        <v/>
      </c>
      <c r="AJ1594" s="113" t="str">
        <f t="shared" si="342"/>
        <v/>
      </c>
      <c r="AK1594" s="113" t="str">
        <f t="shared" si="349"/>
        <v/>
      </c>
      <c r="AL1594" s="113" t="str">
        <f t="shared" si="350"/>
        <v/>
      </c>
    </row>
    <row r="1595" spans="2:38" ht="15.75" thickBot="1" x14ac:dyDescent="0.3">
      <c r="B1595" s="72" t="str">
        <f t="shared" si="343"/>
        <v/>
      </c>
      <c r="C1595" s="72" t="str">
        <f t="shared" si="344"/>
        <v/>
      </c>
      <c r="D1595" s="72" t="str">
        <f>IFERROR(IF(J1594&lt;=0,"",IF(C1595="Yes","",B1595-COUNTIF($C$22:C1595,"Yes"))),"")</f>
        <v/>
      </c>
      <c r="E1595" s="73" t="str">
        <f t="shared" si="337"/>
        <v/>
      </c>
      <c r="F1595" s="76" t="str">
        <f t="shared" si="345"/>
        <v/>
      </c>
      <c r="G1595" s="76" t="str">
        <f t="shared" si="338"/>
        <v/>
      </c>
      <c r="H1595" s="76" t="str">
        <f t="shared" si="346"/>
        <v/>
      </c>
      <c r="I1595" s="76" t="str">
        <f t="shared" si="339"/>
        <v/>
      </c>
      <c r="J1595" s="76" t="str">
        <f t="shared" si="347"/>
        <v/>
      </c>
      <c r="AG1595" s="111" t="str">
        <f t="shared" si="348"/>
        <v/>
      </c>
      <c r="AH1595" s="112" t="str">
        <f t="shared" si="340"/>
        <v/>
      </c>
      <c r="AI1595" s="113" t="str">
        <f t="shared" si="341"/>
        <v/>
      </c>
      <c r="AJ1595" s="113" t="str">
        <f t="shared" si="342"/>
        <v/>
      </c>
      <c r="AK1595" s="113" t="str">
        <f t="shared" si="349"/>
        <v/>
      </c>
      <c r="AL1595" s="113" t="str">
        <f t="shared" si="350"/>
        <v/>
      </c>
    </row>
    <row r="1596" spans="2:38" ht="15.75" thickBot="1" x14ac:dyDescent="0.3">
      <c r="B1596" s="72" t="str">
        <f t="shared" si="343"/>
        <v/>
      </c>
      <c r="C1596" s="72" t="str">
        <f t="shared" si="344"/>
        <v/>
      </c>
      <c r="D1596" s="72" t="str">
        <f>IFERROR(IF(J1595&lt;=0,"",IF(C1596="Yes","",B1596-COUNTIF($C$22:C1596,"Yes"))),"")</f>
        <v/>
      </c>
      <c r="E1596" s="73" t="str">
        <f t="shared" si="337"/>
        <v/>
      </c>
      <c r="F1596" s="76" t="str">
        <f t="shared" si="345"/>
        <v/>
      </c>
      <c r="G1596" s="76" t="str">
        <f t="shared" si="338"/>
        <v/>
      </c>
      <c r="H1596" s="76" t="str">
        <f t="shared" si="346"/>
        <v/>
      </c>
      <c r="I1596" s="76" t="str">
        <f t="shared" si="339"/>
        <v/>
      </c>
      <c r="J1596" s="76" t="str">
        <f t="shared" si="347"/>
        <v/>
      </c>
      <c r="AG1596" s="111" t="str">
        <f t="shared" si="348"/>
        <v/>
      </c>
      <c r="AH1596" s="112" t="str">
        <f t="shared" si="340"/>
        <v/>
      </c>
      <c r="AI1596" s="113" t="str">
        <f t="shared" si="341"/>
        <v/>
      </c>
      <c r="AJ1596" s="113" t="str">
        <f t="shared" si="342"/>
        <v/>
      </c>
      <c r="AK1596" s="113" t="str">
        <f t="shared" si="349"/>
        <v/>
      </c>
      <c r="AL1596" s="113" t="str">
        <f t="shared" si="350"/>
        <v/>
      </c>
    </row>
    <row r="1597" spans="2:38" ht="15.75" thickBot="1" x14ac:dyDescent="0.3">
      <c r="B1597" s="72" t="str">
        <f t="shared" si="343"/>
        <v/>
      </c>
      <c r="C1597" s="72" t="str">
        <f t="shared" si="344"/>
        <v/>
      </c>
      <c r="D1597" s="72" t="str">
        <f>IFERROR(IF(J1596&lt;=0,"",IF(C1597="Yes","",B1597-COUNTIF($C$22:C1597,"Yes"))),"")</f>
        <v/>
      </c>
      <c r="E1597" s="73" t="str">
        <f t="shared" si="337"/>
        <v/>
      </c>
      <c r="F1597" s="76" t="str">
        <f t="shared" si="345"/>
        <v/>
      </c>
      <c r="G1597" s="76" t="str">
        <f t="shared" si="338"/>
        <v/>
      </c>
      <c r="H1597" s="76" t="str">
        <f t="shared" si="346"/>
        <v/>
      </c>
      <c r="I1597" s="76" t="str">
        <f t="shared" si="339"/>
        <v/>
      </c>
      <c r="J1597" s="76" t="str">
        <f t="shared" si="347"/>
        <v/>
      </c>
      <c r="AG1597" s="111" t="str">
        <f t="shared" si="348"/>
        <v/>
      </c>
      <c r="AH1597" s="112" t="str">
        <f t="shared" si="340"/>
        <v/>
      </c>
      <c r="AI1597" s="113" t="str">
        <f t="shared" si="341"/>
        <v/>
      </c>
      <c r="AJ1597" s="113" t="str">
        <f t="shared" si="342"/>
        <v/>
      </c>
      <c r="AK1597" s="113" t="str">
        <f t="shared" si="349"/>
        <v/>
      </c>
      <c r="AL1597" s="113" t="str">
        <f t="shared" si="350"/>
        <v/>
      </c>
    </row>
    <row r="1598" spans="2:38" ht="15.75" thickBot="1" x14ac:dyDescent="0.3">
      <c r="B1598" s="72" t="str">
        <f t="shared" si="343"/>
        <v/>
      </c>
      <c r="C1598" s="72" t="str">
        <f t="shared" si="344"/>
        <v/>
      </c>
      <c r="D1598" s="72" t="str">
        <f>IFERROR(IF(J1597&lt;=0,"",IF(C1598="Yes","",B1598-COUNTIF($C$22:C1598,"Yes"))),"")</f>
        <v/>
      </c>
      <c r="E1598" s="73" t="str">
        <f t="shared" si="337"/>
        <v/>
      </c>
      <c r="F1598" s="76" t="str">
        <f t="shared" si="345"/>
        <v/>
      </c>
      <c r="G1598" s="76" t="str">
        <f t="shared" si="338"/>
        <v/>
      </c>
      <c r="H1598" s="76" t="str">
        <f t="shared" si="346"/>
        <v/>
      </c>
      <c r="I1598" s="76" t="str">
        <f t="shared" si="339"/>
        <v/>
      </c>
      <c r="J1598" s="76" t="str">
        <f t="shared" si="347"/>
        <v/>
      </c>
      <c r="AG1598" s="111" t="str">
        <f t="shared" si="348"/>
        <v/>
      </c>
      <c r="AH1598" s="112" t="str">
        <f t="shared" si="340"/>
        <v/>
      </c>
      <c r="AI1598" s="113" t="str">
        <f t="shared" si="341"/>
        <v/>
      </c>
      <c r="AJ1598" s="113" t="str">
        <f t="shared" si="342"/>
        <v/>
      </c>
      <c r="AK1598" s="113" t="str">
        <f t="shared" si="349"/>
        <v/>
      </c>
      <c r="AL1598" s="113" t="str">
        <f t="shared" si="350"/>
        <v/>
      </c>
    </row>
    <row r="1599" spans="2:38" ht="15.75" thickBot="1" x14ac:dyDescent="0.3">
      <c r="B1599" s="72" t="str">
        <f t="shared" si="343"/>
        <v/>
      </c>
      <c r="C1599" s="72" t="str">
        <f t="shared" si="344"/>
        <v/>
      </c>
      <c r="D1599" s="72" t="str">
        <f>IFERROR(IF(J1598&lt;=0,"",IF(C1599="Yes","",B1599-COUNTIF($C$22:C1599,"Yes"))),"")</f>
        <v/>
      </c>
      <c r="E1599" s="73" t="str">
        <f t="shared" si="337"/>
        <v/>
      </c>
      <c r="F1599" s="76" t="str">
        <f t="shared" si="345"/>
        <v/>
      </c>
      <c r="G1599" s="76" t="str">
        <f t="shared" si="338"/>
        <v/>
      </c>
      <c r="H1599" s="76" t="str">
        <f t="shared" si="346"/>
        <v/>
      </c>
      <c r="I1599" s="76" t="str">
        <f t="shared" si="339"/>
        <v/>
      </c>
      <c r="J1599" s="76" t="str">
        <f t="shared" si="347"/>
        <v/>
      </c>
      <c r="AG1599" s="111" t="str">
        <f t="shared" si="348"/>
        <v/>
      </c>
      <c r="AH1599" s="112" t="str">
        <f t="shared" si="340"/>
        <v/>
      </c>
      <c r="AI1599" s="113" t="str">
        <f t="shared" si="341"/>
        <v/>
      </c>
      <c r="AJ1599" s="113" t="str">
        <f t="shared" si="342"/>
        <v/>
      </c>
      <c r="AK1599" s="113" t="str">
        <f t="shared" si="349"/>
        <v/>
      </c>
      <c r="AL1599" s="113" t="str">
        <f t="shared" si="350"/>
        <v/>
      </c>
    </row>
    <row r="1600" spans="2:38" ht="15.75" thickBot="1" x14ac:dyDescent="0.3">
      <c r="B1600" s="72" t="str">
        <f t="shared" si="343"/>
        <v/>
      </c>
      <c r="C1600" s="72" t="str">
        <f t="shared" si="344"/>
        <v/>
      </c>
      <c r="D1600" s="72" t="str">
        <f>IFERROR(IF(J1599&lt;=0,"",IF(C1600="Yes","",B1600-COUNTIF($C$22:C1600,"Yes"))),"")</f>
        <v/>
      </c>
      <c r="E1600" s="73" t="str">
        <f t="shared" si="337"/>
        <v/>
      </c>
      <c r="F1600" s="76" t="str">
        <f t="shared" si="345"/>
        <v/>
      </c>
      <c r="G1600" s="76" t="str">
        <f t="shared" si="338"/>
        <v/>
      </c>
      <c r="H1600" s="76" t="str">
        <f t="shared" si="346"/>
        <v/>
      </c>
      <c r="I1600" s="76" t="str">
        <f t="shared" si="339"/>
        <v/>
      </c>
      <c r="J1600" s="76" t="str">
        <f t="shared" si="347"/>
        <v/>
      </c>
      <c r="AG1600" s="111" t="str">
        <f t="shared" si="348"/>
        <v/>
      </c>
      <c r="AH1600" s="112" t="str">
        <f t="shared" si="340"/>
        <v/>
      </c>
      <c r="AI1600" s="113" t="str">
        <f t="shared" si="341"/>
        <v/>
      </c>
      <c r="AJ1600" s="113" t="str">
        <f t="shared" si="342"/>
        <v/>
      </c>
      <c r="AK1600" s="113" t="str">
        <f t="shared" si="349"/>
        <v/>
      </c>
      <c r="AL1600" s="113" t="str">
        <f t="shared" si="350"/>
        <v/>
      </c>
    </row>
    <row r="1601" spans="2:38" ht="15.75" thickBot="1" x14ac:dyDescent="0.3">
      <c r="B1601" s="72" t="str">
        <f t="shared" si="343"/>
        <v/>
      </c>
      <c r="C1601" s="72" t="str">
        <f t="shared" si="344"/>
        <v/>
      </c>
      <c r="D1601" s="72" t="str">
        <f>IFERROR(IF(J1600&lt;=0,"",IF(C1601="Yes","",B1601-COUNTIF($C$22:C1601,"Yes"))),"")</f>
        <v/>
      </c>
      <c r="E1601" s="73" t="str">
        <f t="shared" si="337"/>
        <v/>
      </c>
      <c r="F1601" s="76" t="str">
        <f t="shared" si="345"/>
        <v/>
      </c>
      <c r="G1601" s="76" t="str">
        <f t="shared" si="338"/>
        <v/>
      </c>
      <c r="H1601" s="76" t="str">
        <f t="shared" si="346"/>
        <v/>
      </c>
      <c r="I1601" s="76" t="str">
        <f t="shared" si="339"/>
        <v/>
      </c>
      <c r="J1601" s="76" t="str">
        <f t="shared" si="347"/>
        <v/>
      </c>
      <c r="AG1601" s="111" t="str">
        <f t="shared" si="348"/>
        <v/>
      </c>
      <c r="AH1601" s="112" t="str">
        <f t="shared" si="340"/>
        <v/>
      </c>
      <c r="AI1601" s="113" t="str">
        <f t="shared" si="341"/>
        <v/>
      </c>
      <c r="AJ1601" s="113" t="str">
        <f t="shared" si="342"/>
        <v/>
      </c>
      <c r="AK1601" s="113" t="str">
        <f t="shared" si="349"/>
        <v/>
      </c>
      <c r="AL1601" s="113" t="str">
        <f t="shared" si="350"/>
        <v/>
      </c>
    </row>
    <row r="1602" spans="2:38" ht="15.75" thickBot="1" x14ac:dyDescent="0.3">
      <c r="B1602" s="72" t="str">
        <f t="shared" si="343"/>
        <v/>
      </c>
      <c r="C1602" s="72" t="str">
        <f t="shared" si="344"/>
        <v/>
      </c>
      <c r="D1602" s="72" t="str">
        <f>IFERROR(IF(J1601&lt;=0,"",IF(C1602="Yes","",B1602-COUNTIF($C$22:C1602,"Yes"))),"")</f>
        <v/>
      </c>
      <c r="E1602" s="73" t="str">
        <f t="shared" si="337"/>
        <v/>
      </c>
      <c r="F1602" s="76" t="str">
        <f t="shared" si="345"/>
        <v/>
      </c>
      <c r="G1602" s="76" t="str">
        <f t="shared" si="338"/>
        <v/>
      </c>
      <c r="H1602" s="76" t="str">
        <f t="shared" si="346"/>
        <v/>
      </c>
      <c r="I1602" s="76" t="str">
        <f t="shared" si="339"/>
        <v/>
      </c>
      <c r="J1602" s="76" t="str">
        <f t="shared" si="347"/>
        <v/>
      </c>
      <c r="AG1602" s="111" t="str">
        <f t="shared" si="348"/>
        <v/>
      </c>
      <c r="AH1602" s="112" t="str">
        <f t="shared" si="340"/>
        <v/>
      </c>
      <c r="AI1602" s="113" t="str">
        <f t="shared" si="341"/>
        <v/>
      </c>
      <c r="AJ1602" s="113" t="str">
        <f t="shared" si="342"/>
        <v/>
      </c>
      <c r="AK1602" s="113" t="str">
        <f t="shared" si="349"/>
        <v/>
      </c>
      <c r="AL1602" s="113" t="str">
        <f t="shared" si="350"/>
        <v/>
      </c>
    </row>
    <row r="1603" spans="2:38" ht="15.75" thickBot="1" x14ac:dyDescent="0.3">
      <c r="B1603" s="72" t="str">
        <f t="shared" si="343"/>
        <v/>
      </c>
      <c r="C1603" s="72" t="str">
        <f t="shared" si="344"/>
        <v/>
      </c>
      <c r="D1603" s="72" t="str">
        <f>IFERROR(IF(J1602&lt;=0,"",IF(C1603="Yes","",B1603-COUNTIF($C$22:C1603,"Yes"))),"")</f>
        <v/>
      </c>
      <c r="E1603" s="73" t="str">
        <f t="shared" si="337"/>
        <v/>
      </c>
      <c r="F1603" s="76" t="str">
        <f t="shared" si="345"/>
        <v/>
      </c>
      <c r="G1603" s="76" t="str">
        <f t="shared" si="338"/>
        <v/>
      </c>
      <c r="H1603" s="76" t="str">
        <f t="shared" si="346"/>
        <v/>
      </c>
      <c r="I1603" s="76" t="str">
        <f t="shared" si="339"/>
        <v/>
      </c>
      <c r="J1603" s="76" t="str">
        <f t="shared" si="347"/>
        <v/>
      </c>
      <c r="AG1603" s="111" t="str">
        <f t="shared" si="348"/>
        <v/>
      </c>
      <c r="AH1603" s="112" t="str">
        <f t="shared" si="340"/>
        <v/>
      </c>
      <c r="AI1603" s="113" t="str">
        <f t="shared" si="341"/>
        <v/>
      </c>
      <c r="AJ1603" s="113" t="str">
        <f t="shared" si="342"/>
        <v/>
      </c>
      <c r="AK1603" s="113" t="str">
        <f t="shared" si="349"/>
        <v/>
      </c>
      <c r="AL1603" s="113" t="str">
        <f t="shared" si="350"/>
        <v/>
      </c>
    </row>
    <row r="1604" spans="2:38" ht="15.75" thickBot="1" x14ac:dyDescent="0.3">
      <c r="B1604" s="72" t="str">
        <f t="shared" si="343"/>
        <v/>
      </c>
      <c r="C1604" s="72" t="str">
        <f t="shared" si="344"/>
        <v/>
      </c>
      <c r="D1604" s="72" t="str">
        <f>IFERROR(IF(J1603&lt;=0,"",IF(C1604="Yes","",B1604-COUNTIF($C$22:C1604,"Yes"))),"")</f>
        <v/>
      </c>
      <c r="E1604" s="73" t="str">
        <f t="shared" si="337"/>
        <v/>
      </c>
      <c r="F1604" s="76" t="str">
        <f t="shared" si="345"/>
        <v/>
      </c>
      <c r="G1604" s="76" t="str">
        <f t="shared" si="338"/>
        <v/>
      </c>
      <c r="H1604" s="76" t="str">
        <f t="shared" si="346"/>
        <v/>
      </c>
      <c r="I1604" s="76" t="str">
        <f t="shared" si="339"/>
        <v/>
      </c>
      <c r="J1604" s="76" t="str">
        <f t="shared" si="347"/>
        <v/>
      </c>
      <c r="AG1604" s="111" t="str">
        <f t="shared" si="348"/>
        <v/>
      </c>
      <c r="AH1604" s="112" t="str">
        <f t="shared" si="340"/>
        <v/>
      </c>
      <c r="AI1604" s="113" t="str">
        <f t="shared" si="341"/>
        <v/>
      </c>
      <c r="AJ1604" s="113" t="str">
        <f t="shared" si="342"/>
        <v/>
      </c>
      <c r="AK1604" s="113" t="str">
        <f t="shared" si="349"/>
        <v/>
      </c>
      <c r="AL1604" s="113" t="str">
        <f t="shared" si="350"/>
        <v/>
      </c>
    </row>
    <row r="1605" spans="2:38" ht="15.75" thickBot="1" x14ac:dyDescent="0.3">
      <c r="B1605" s="72" t="str">
        <f t="shared" si="343"/>
        <v/>
      </c>
      <c r="C1605" s="72" t="str">
        <f t="shared" si="344"/>
        <v/>
      </c>
      <c r="D1605" s="72" t="str">
        <f>IFERROR(IF(J1604&lt;=0,"",IF(C1605="Yes","",B1605-COUNTIF($C$22:C1605,"Yes"))),"")</f>
        <v/>
      </c>
      <c r="E1605" s="73" t="str">
        <f t="shared" si="337"/>
        <v/>
      </c>
      <c r="F1605" s="76" t="str">
        <f t="shared" si="345"/>
        <v/>
      </c>
      <c r="G1605" s="76" t="str">
        <f t="shared" si="338"/>
        <v/>
      </c>
      <c r="H1605" s="76" t="str">
        <f t="shared" si="346"/>
        <v/>
      </c>
      <c r="I1605" s="76" t="str">
        <f t="shared" si="339"/>
        <v/>
      </c>
      <c r="J1605" s="76" t="str">
        <f t="shared" si="347"/>
        <v/>
      </c>
      <c r="AG1605" s="111" t="str">
        <f t="shared" si="348"/>
        <v/>
      </c>
      <c r="AH1605" s="112" t="str">
        <f t="shared" si="340"/>
        <v/>
      </c>
      <c r="AI1605" s="113" t="str">
        <f t="shared" si="341"/>
        <v/>
      </c>
      <c r="AJ1605" s="113" t="str">
        <f t="shared" si="342"/>
        <v/>
      </c>
      <c r="AK1605" s="113" t="str">
        <f t="shared" si="349"/>
        <v/>
      </c>
      <c r="AL1605" s="113" t="str">
        <f t="shared" si="350"/>
        <v/>
      </c>
    </row>
    <row r="1606" spans="2:38" ht="15.75" thickBot="1" x14ac:dyDescent="0.3">
      <c r="B1606" s="72" t="str">
        <f t="shared" si="343"/>
        <v/>
      </c>
      <c r="C1606" s="72" t="str">
        <f t="shared" si="344"/>
        <v/>
      </c>
      <c r="D1606" s="72" t="str">
        <f>IFERROR(IF(J1605&lt;=0,"",IF(C1606="Yes","",B1606-COUNTIF($C$22:C1606,"Yes"))),"")</f>
        <v/>
      </c>
      <c r="E1606" s="73" t="str">
        <f t="shared" si="337"/>
        <v/>
      </c>
      <c r="F1606" s="76" t="str">
        <f t="shared" si="345"/>
        <v/>
      </c>
      <c r="G1606" s="76" t="str">
        <f t="shared" si="338"/>
        <v/>
      </c>
      <c r="H1606" s="76" t="str">
        <f t="shared" si="346"/>
        <v/>
      </c>
      <c r="I1606" s="76" t="str">
        <f t="shared" si="339"/>
        <v/>
      </c>
      <c r="J1606" s="76" t="str">
        <f t="shared" si="347"/>
        <v/>
      </c>
      <c r="AG1606" s="111" t="str">
        <f t="shared" si="348"/>
        <v/>
      </c>
      <c r="AH1606" s="112" t="str">
        <f t="shared" si="340"/>
        <v/>
      </c>
      <c r="AI1606" s="113" t="str">
        <f t="shared" si="341"/>
        <v/>
      </c>
      <c r="AJ1606" s="113" t="str">
        <f t="shared" si="342"/>
        <v/>
      </c>
      <c r="AK1606" s="113" t="str">
        <f t="shared" si="349"/>
        <v/>
      </c>
      <c r="AL1606" s="113" t="str">
        <f t="shared" si="350"/>
        <v/>
      </c>
    </row>
    <row r="1607" spans="2:38" ht="15.75" thickBot="1" x14ac:dyDescent="0.3">
      <c r="B1607" s="72" t="str">
        <f t="shared" si="343"/>
        <v/>
      </c>
      <c r="C1607" s="72" t="str">
        <f t="shared" si="344"/>
        <v/>
      </c>
      <c r="D1607" s="72" t="str">
        <f>IFERROR(IF(J1606&lt;=0,"",IF(C1607="Yes","",B1607-COUNTIF($C$22:C1607,"Yes"))),"")</f>
        <v/>
      </c>
      <c r="E1607" s="73" t="str">
        <f t="shared" si="337"/>
        <v/>
      </c>
      <c r="F1607" s="76" t="str">
        <f t="shared" si="345"/>
        <v/>
      </c>
      <c r="G1607" s="76" t="str">
        <f t="shared" si="338"/>
        <v/>
      </c>
      <c r="H1607" s="76" t="str">
        <f t="shared" si="346"/>
        <v/>
      </c>
      <c r="I1607" s="76" t="str">
        <f t="shared" si="339"/>
        <v/>
      </c>
      <c r="J1607" s="76" t="str">
        <f t="shared" si="347"/>
        <v/>
      </c>
      <c r="AG1607" s="111" t="str">
        <f t="shared" si="348"/>
        <v/>
      </c>
      <c r="AH1607" s="112" t="str">
        <f t="shared" si="340"/>
        <v/>
      </c>
      <c r="AI1607" s="113" t="str">
        <f t="shared" si="341"/>
        <v/>
      </c>
      <c r="AJ1607" s="113" t="str">
        <f t="shared" si="342"/>
        <v/>
      </c>
      <c r="AK1607" s="113" t="str">
        <f t="shared" si="349"/>
        <v/>
      </c>
      <c r="AL1607" s="113" t="str">
        <f t="shared" si="350"/>
        <v/>
      </c>
    </row>
    <row r="1608" spans="2:38" ht="15.75" thickBot="1" x14ac:dyDescent="0.3">
      <c r="B1608" s="72" t="str">
        <f t="shared" si="343"/>
        <v/>
      </c>
      <c r="C1608" s="72" t="str">
        <f t="shared" si="344"/>
        <v/>
      </c>
      <c r="D1608" s="72" t="str">
        <f>IFERROR(IF(J1607&lt;=0,"",IF(C1608="Yes","",B1608-COUNTIF($C$22:C1608,"Yes"))),"")</f>
        <v/>
      </c>
      <c r="E1608" s="73" t="str">
        <f t="shared" si="337"/>
        <v/>
      </c>
      <c r="F1608" s="76" t="str">
        <f t="shared" si="345"/>
        <v/>
      </c>
      <c r="G1608" s="76" t="str">
        <f t="shared" si="338"/>
        <v/>
      </c>
      <c r="H1608" s="76" t="str">
        <f t="shared" si="346"/>
        <v/>
      </c>
      <c r="I1608" s="76" t="str">
        <f t="shared" si="339"/>
        <v/>
      </c>
      <c r="J1608" s="76" t="str">
        <f t="shared" si="347"/>
        <v/>
      </c>
      <c r="AG1608" s="111" t="str">
        <f t="shared" si="348"/>
        <v/>
      </c>
      <c r="AH1608" s="112" t="str">
        <f t="shared" si="340"/>
        <v/>
      </c>
      <c r="AI1608" s="113" t="str">
        <f t="shared" si="341"/>
        <v/>
      </c>
      <c r="AJ1608" s="113" t="str">
        <f t="shared" si="342"/>
        <v/>
      </c>
      <c r="AK1608" s="113" t="str">
        <f t="shared" si="349"/>
        <v/>
      </c>
      <c r="AL1608" s="113" t="str">
        <f t="shared" si="350"/>
        <v/>
      </c>
    </row>
    <row r="1609" spans="2:38" ht="15.75" thickBot="1" x14ac:dyDescent="0.3">
      <c r="B1609" s="72" t="str">
        <f t="shared" si="343"/>
        <v/>
      </c>
      <c r="C1609" s="72" t="str">
        <f t="shared" si="344"/>
        <v/>
      </c>
      <c r="D1609" s="72" t="str">
        <f>IFERROR(IF(J1608&lt;=0,"",IF(C1609="Yes","",B1609-COUNTIF($C$22:C1609,"Yes"))),"")</f>
        <v/>
      </c>
      <c r="E1609" s="73" t="str">
        <f t="shared" si="337"/>
        <v/>
      </c>
      <c r="F1609" s="76" t="str">
        <f t="shared" si="345"/>
        <v/>
      </c>
      <c r="G1609" s="76" t="str">
        <f t="shared" si="338"/>
        <v/>
      </c>
      <c r="H1609" s="76" t="str">
        <f t="shared" si="346"/>
        <v/>
      </c>
      <c r="I1609" s="76" t="str">
        <f t="shared" si="339"/>
        <v/>
      </c>
      <c r="J1609" s="76" t="str">
        <f t="shared" si="347"/>
        <v/>
      </c>
      <c r="AG1609" s="111" t="str">
        <f t="shared" si="348"/>
        <v/>
      </c>
      <c r="AH1609" s="112" t="str">
        <f t="shared" si="340"/>
        <v/>
      </c>
      <c r="AI1609" s="113" t="str">
        <f t="shared" si="341"/>
        <v/>
      </c>
      <c r="AJ1609" s="113" t="str">
        <f t="shared" si="342"/>
        <v/>
      </c>
      <c r="AK1609" s="113" t="str">
        <f t="shared" si="349"/>
        <v/>
      </c>
      <c r="AL1609" s="113" t="str">
        <f t="shared" si="350"/>
        <v/>
      </c>
    </row>
    <row r="1610" spans="2:38" ht="15.75" thickBot="1" x14ac:dyDescent="0.3">
      <c r="B1610" s="72" t="str">
        <f t="shared" si="343"/>
        <v/>
      </c>
      <c r="C1610" s="72" t="str">
        <f t="shared" si="344"/>
        <v/>
      </c>
      <c r="D1610" s="72" t="str">
        <f>IFERROR(IF(J1609&lt;=0,"",IF(C1610="Yes","",B1610-COUNTIF($C$22:C1610,"Yes"))),"")</f>
        <v/>
      </c>
      <c r="E1610" s="73" t="str">
        <f t="shared" si="337"/>
        <v/>
      </c>
      <c r="F1610" s="76" t="str">
        <f t="shared" si="345"/>
        <v/>
      </c>
      <c r="G1610" s="76" t="str">
        <f t="shared" si="338"/>
        <v/>
      </c>
      <c r="H1610" s="76" t="str">
        <f t="shared" si="346"/>
        <v/>
      </c>
      <c r="I1610" s="76" t="str">
        <f t="shared" si="339"/>
        <v/>
      </c>
      <c r="J1610" s="76" t="str">
        <f t="shared" si="347"/>
        <v/>
      </c>
      <c r="AG1610" s="111" t="str">
        <f t="shared" si="348"/>
        <v/>
      </c>
      <c r="AH1610" s="112" t="str">
        <f t="shared" si="340"/>
        <v/>
      </c>
      <c r="AI1610" s="113" t="str">
        <f t="shared" si="341"/>
        <v/>
      </c>
      <c r="AJ1610" s="113" t="str">
        <f t="shared" si="342"/>
        <v/>
      </c>
      <c r="AK1610" s="113" t="str">
        <f t="shared" si="349"/>
        <v/>
      </c>
      <c r="AL1610" s="113" t="str">
        <f t="shared" si="350"/>
        <v/>
      </c>
    </row>
    <row r="1611" spans="2:38" ht="15.75" thickBot="1" x14ac:dyDescent="0.3">
      <c r="B1611" s="72" t="str">
        <f t="shared" si="343"/>
        <v/>
      </c>
      <c r="C1611" s="72" t="str">
        <f t="shared" si="344"/>
        <v/>
      </c>
      <c r="D1611" s="72" t="str">
        <f>IFERROR(IF(J1610&lt;=0,"",IF(C1611="Yes","",B1611-COUNTIF($C$22:C1611,"Yes"))),"")</f>
        <v/>
      </c>
      <c r="E1611" s="73" t="str">
        <f t="shared" si="337"/>
        <v/>
      </c>
      <c r="F1611" s="76" t="str">
        <f t="shared" si="345"/>
        <v/>
      </c>
      <c r="G1611" s="76" t="str">
        <f t="shared" si="338"/>
        <v/>
      </c>
      <c r="H1611" s="76" t="str">
        <f t="shared" si="346"/>
        <v/>
      </c>
      <c r="I1611" s="76" t="str">
        <f t="shared" si="339"/>
        <v/>
      </c>
      <c r="J1611" s="76" t="str">
        <f t="shared" si="347"/>
        <v/>
      </c>
      <c r="AG1611" s="111" t="str">
        <f t="shared" si="348"/>
        <v/>
      </c>
      <c r="AH1611" s="112" t="str">
        <f t="shared" si="340"/>
        <v/>
      </c>
      <c r="AI1611" s="113" t="str">
        <f t="shared" si="341"/>
        <v/>
      </c>
      <c r="AJ1611" s="113" t="str">
        <f t="shared" si="342"/>
        <v/>
      </c>
      <c r="AK1611" s="113" t="str">
        <f t="shared" si="349"/>
        <v/>
      </c>
      <c r="AL1611" s="113" t="str">
        <f t="shared" si="350"/>
        <v/>
      </c>
    </row>
    <row r="1612" spans="2:38" ht="15.75" thickBot="1" x14ac:dyDescent="0.3">
      <c r="B1612" s="72" t="str">
        <f t="shared" si="343"/>
        <v/>
      </c>
      <c r="C1612" s="72" t="str">
        <f t="shared" si="344"/>
        <v/>
      </c>
      <c r="D1612" s="72" t="str">
        <f>IFERROR(IF(J1611&lt;=0,"",IF(C1612="Yes","",B1612-COUNTIF($C$22:C1612,"Yes"))),"")</f>
        <v/>
      </c>
      <c r="E1612" s="73" t="str">
        <f t="shared" si="337"/>
        <v/>
      </c>
      <c r="F1612" s="76" t="str">
        <f t="shared" si="345"/>
        <v/>
      </c>
      <c r="G1612" s="76" t="str">
        <f t="shared" si="338"/>
        <v/>
      </c>
      <c r="H1612" s="76" t="str">
        <f t="shared" si="346"/>
        <v/>
      </c>
      <c r="I1612" s="76" t="str">
        <f t="shared" si="339"/>
        <v/>
      </c>
      <c r="J1612" s="76" t="str">
        <f t="shared" si="347"/>
        <v/>
      </c>
      <c r="AG1612" s="111" t="str">
        <f t="shared" si="348"/>
        <v/>
      </c>
      <c r="AH1612" s="112" t="str">
        <f t="shared" si="340"/>
        <v/>
      </c>
      <c r="AI1612" s="113" t="str">
        <f t="shared" si="341"/>
        <v/>
      </c>
      <c r="AJ1612" s="113" t="str">
        <f t="shared" si="342"/>
        <v/>
      </c>
      <c r="AK1612" s="113" t="str">
        <f t="shared" si="349"/>
        <v/>
      </c>
      <c r="AL1612" s="113" t="str">
        <f t="shared" si="350"/>
        <v/>
      </c>
    </row>
    <row r="1613" spans="2:38" ht="15.75" thickBot="1" x14ac:dyDescent="0.3">
      <c r="B1613" s="72" t="str">
        <f t="shared" si="343"/>
        <v/>
      </c>
      <c r="C1613" s="72" t="str">
        <f t="shared" si="344"/>
        <v/>
      </c>
      <c r="D1613" s="72" t="str">
        <f>IFERROR(IF(J1612&lt;=0,"",IF(C1613="Yes","",B1613-COUNTIF($C$22:C1613,"Yes"))),"")</f>
        <v/>
      </c>
      <c r="E1613" s="73" t="str">
        <f t="shared" si="337"/>
        <v/>
      </c>
      <c r="F1613" s="76" t="str">
        <f t="shared" si="345"/>
        <v/>
      </c>
      <c r="G1613" s="76" t="str">
        <f t="shared" si="338"/>
        <v/>
      </c>
      <c r="H1613" s="76" t="str">
        <f t="shared" si="346"/>
        <v/>
      </c>
      <c r="I1613" s="76" t="str">
        <f t="shared" si="339"/>
        <v/>
      </c>
      <c r="J1613" s="76" t="str">
        <f t="shared" si="347"/>
        <v/>
      </c>
      <c r="AG1613" s="111" t="str">
        <f t="shared" si="348"/>
        <v/>
      </c>
      <c r="AH1613" s="112" t="str">
        <f t="shared" si="340"/>
        <v/>
      </c>
      <c r="AI1613" s="113" t="str">
        <f t="shared" si="341"/>
        <v/>
      </c>
      <c r="AJ1613" s="113" t="str">
        <f t="shared" si="342"/>
        <v/>
      </c>
      <c r="AK1613" s="113" t="str">
        <f t="shared" si="349"/>
        <v/>
      </c>
      <c r="AL1613" s="113" t="str">
        <f t="shared" si="350"/>
        <v/>
      </c>
    </row>
    <row r="1614" spans="2:38" ht="15.75" thickBot="1" x14ac:dyDescent="0.3">
      <c r="B1614" s="72" t="str">
        <f t="shared" si="343"/>
        <v/>
      </c>
      <c r="C1614" s="72" t="str">
        <f t="shared" si="344"/>
        <v/>
      </c>
      <c r="D1614" s="72" t="str">
        <f>IFERROR(IF(J1613&lt;=0,"",IF(C1614="Yes","",B1614-COUNTIF($C$22:C1614,"Yes"))),"")</f>
        <v/>
      </c>
      <c r="E1614" s="73" t="str">
        <f t="shared" si="337"/>
        <v/>
      </c>
      <c r="F1614" s="76" t="str">
        <f t="shared" si="345"/>
        <v/>
      </c>
      <c r="G1614" s="76" t="str">
        <f t="shared" si="338"/>
        <v/>
      </c>
      <c r="H1614" s="76" t="str">
        <f t="shared" si="346"/>
        <v/>
      </c>
      <c r="I1614" s="76" t="str">
        <f t="shared" si="339"/>
        <v/>
      </c>
      <c r="J1614" s="76" t="str">
        <f t="shared" si="347"/>
        <v/>
      </c>
      <c r="AG1614" s="111" t="str">
        <f t="shared" si="348"/>
        <v/>
      </c>
      <c r="AH1614" s="112" t="str">
        <f t="shared" si="340"/>
        <v/>
      </c>
      <c r="AI1614" s="113" t="str">
        <f t="shared" si="341"/>
        <v/>
      </c>
      <c r="AJ1614" s="113" t="str">
        <f t="shared" si="342"/>
        <v/>
      </c>
      <c r="AK1614" s="113" t="str">
        <f t="shared" si="349"/>
        <v/>
      </c>
      <c r="AL1614" s="113" t="str">
        <f t="shared" si="350"/>
        <v/>
      </c>
    </row>
    <row r="1615" spans="2:38" ht="15.75" thickBot="1" x14ac:dyDescent="0.3">
      <c r="B1615" s="72" t="str">
        <f t="shared" si="343"/>
        <v/>
      </c>
      <c r="C1615" s="72" t="str">
        <f t="shared" si="344"/>
        <v/>
      </c>
      <c r="D1615" s="72" t="str">
        <f>IFERROR(IF(J1614&lt;=0,"",IF(C1615="Yes","",B1615-COUNTIF($C$22:C1615,"Yes"))),"")</f>
        <v/>
      </c>
      <c r="E1615" s="73" t="str">
        <f t="shared" si="337"/>
        <v/>
      </c>
      <c r="F1615" s="76" t="str">
        <f t="shared" si="345"/>
        <v/>
      </c>
      <c r="G1615" s="76" t="str">
        <f t="shared" si="338"/>
        <v/>
      </c>
      <c r="H1615" s="76" t="str">
        <f t="shared" si="346"/>
        <v/>
      </c>
      <c r="I1615" s="76" t="str">
        <f t="shared" si="339"/>
        <v/>
      </c>
      <c r="J1615" s="76" t="str">
        <f t="shared" si="347"/>
        <v/>
      </c>
      <c r="AG1615" s="111" t="str">
        <f t="shared" si="348"/>
        <v/>
      </c>
      <c r="AH1615" s="112" t="str">
        <f t="shared" si="340"/>
        <v/>
      </c>
      <c r="AI1615" s="113" t="str">
        <f t="shared" si="341"/>
        <v/>
      </c>
      <c r="AJ1615" s="113" t="str">
        <f t="shared" si="342"/>
        <v/>
      </c>
      <c r="AK1615" s="113" t="str">
        <f t="shared" si="349"/>
        <v/>
      </c>
      <c r="AL1615" s="113" t="str">
        <f t="shared" si="350"/>
        <v/>
      </c>
    </row>
    <row r="1616" spans="2:38" ht="15.75" thickBot="1" x14ac:dyDescent="0.3">
      <c r="B1616" s="72" t="str">
        <f t="shared" si="343"/>
        <v/>
      </c>
      <c r="C1616" s="72" t="str">
        <f t="shared" si="344"/>
        <v/>
      </c>
      <c r="D1616" s="72" t="str">
        <f>IFERROR(IF(J1615&lt;=0,"",IF(C1616="Yes","",B1616-COUNTIF($C$22:C1616,"Yes"))),"")</f>
        <v/>
      </c>
      <c r="E1616" s="73" t="str">
        <f t="shared" si="337"/>
        <v/>
      </c>
      <c r="F1616" s="76" t="str">
        <f t="shared" si="345"/>
        <v/>
      </c>
      <c r="G1616" s="76" t="str">
        <f t="shared" si="338"/>
        <v/>
      </c>
      <c r="H1616" s="76" t="str">
        <f t="shared" si="346"/>
        <v/>
      </c>
      <c r="I1616" s="76" t="str">
        <f t="shared" si="339"/>
        <v/>
      </c>
      <c r="J1616" s="76" t="str">
        <f t="shared" si="347"/>
        <v/>
      </c>
      <c r="AG1616" s="111" t="str">
        <f t="shared" si="348"/>
        <v/>
      </c>
      <c r="AH1616" s="112" t="str">
        <f t="shared" si="340"/>
        <v/>
      </c>
      <c r="AI1616" s="113" t="str">
        <f t="shared" si="341"/>
        <v/>
      </c>
      <c r="AJ1616" s="113" t="str">
        <f t="shared" si="342"/>
        <v/>
      </c>
      <c r="AK1616" s="113" t="str">
        <f t="shared" si="349"/>
        <v/>
      </c>
      <c r="AL1616" s="113" t="str">
        <f t="shared" si="350"/>
        <v/>
      </c>
    </row>
    <row r="1617" spans="2:38" ht="15.75" thickBot="1" x14ac:dyDescent="0.3">
      <c r="B1617" s="72" t="str">
        <f t="shared" si="343"/>
        <v/>
      </c>
      <c r="C1617" s="72" t="str">
        <f t="shared" si="344"/>
        <v/>
      </c>
      <c r="D1617" s="72" t="str">
        <f>IFERROR(IF(J1616&lt;=0,"",IF(C1617="Yes","",B1617-COUNTIF($C$22:C1617,"Yes"))),"")</f>
        <v/>
      </c>
      <c r="E1617" s="73" t="str">
        <f t="shared" si="337"/>
        <v/>
      </c>
      <c r="F1617" s="76" t="str">
        <f t="shared" si="345"/>
        <v/>
      </c>
      <c r="G1617" s="76" t="str">
        <f t="shared" si="338"/>
        <v/>
      </c>
      <c r="H1617" s="76" t="str">
        <f t="shared" si="346"/>
        <v/>
      </c>
      <c r="I1617" s="76" t="str">
        <f t="shared" si="339"/>
        <v/>
      </c>
      <c r="J1617" s="76" t="str">
        <f t="shared" si="347"/>
        <v/>
      </c>
      <c r="AG1617" s="111" t="str">
        <f t="shared" si="348"/>
        <v/>
      </c>
      <c r="AH1617" s="112" t="str">
        <f t="shared" si="340"/>
        <v/>
      </c>
      <c r="AI1617" s="113" t="str">
        <f t="shared" si="341"/>
        <v/>
      </c>
      <c r="AJ1617" s="113" t="str">
        <f t="shared" si="342"/>
        <v/>
      </c>
      <c r="AK1617" s="113" t="str">
        <f t="shared" si="349"/>
        <v/>
      </c>
      <c r="AL1617" s="113" t="str">
        <f t="shared" si="350"/>
        <v/>
      </c>
    </row>
    <row r="1618" spans="2:38" ht="15.75" thickBot="1" x14ac:dyDescent="0.3">
      <c r="B1618" s="72" t="str">
        <f t="shared" si="343"/>
        <v/>
      </c>
      <c r="C1618" s="72" t="str">
        <f t="shared" si="344"/>
        <v/>
      </c>
      <c r="D1618" s="72" t="str">
        <f>IFERROR(IF(J1617&lt;=0,"",IF(C1618="Yes","",B1618-COUNTIF($C$22:C1618,"Yes"))),"")</f>
        <v/>
      </c>
      <c r="E1618" s="73" t="str">
        <f t="shared" si="337"/>
        <v/>
      </c>
      <c r="F1618" s="76" t="str">
        <f t="shared" si="345"/>
        <v/>
      </c>
      <c r="G1618" s="76" t="str">
        <f t="shared" si="338"/>
        <v/>
      </c>
      <c r="H1618" s="76" t="str">
        <f t="shared" si="346"/>
        <v/>
      </c>
      <c r="I1618" s="76" t="str">
        <f t="shared" si="339"/>
        <v/>
      </c>
      <c r="J1618" s="76" t="str">
        <f t="shared" si="347"/>
        <v/>
      </c>
      <c r="AG1618" s="111" t="str">
        <f t="shared" si="348"/>
        <v/>
      </c>
      <c r="AH1618" s="112" t="str">
        <f t="shared" si="340"/>
        <v/>
      </c>
      <c r="AI1618" s="113" t="str">
        <f t="shared" si="341"/>
        <v/>
      </c>
      <c r="AJ1618" s="113" t="str">
        <f t="shared" si="342"/>
        <v/>
      </c>
      <c r="AK1618" s="113" t="str">
        <f t="shared" si="349"/>
        <v/>
      </c>
      <c r="AL1618" s="113" t="str">
        <f t="shared" si="350"/>
        <v/>
      </c>
    </row>
    <row r="1619" spans="2:38" ht="15.75" thickBot="1" x14ac:dyDescent="0.3">
      <c r="B1619" s="72" t="str">
        <f t="shared" si="343"/>
        <v/>
      </c>
      <c r="C1619" s="72" t="str">
        <f t="shared" si="344"/>
        <v/>
      </c>
      <c r="D1619" s="72" t="str">
        <f>IFERROR(IF(J1618&lt;=0,"",IF(C1619="Yes","",B1619-COUNTIF($C$22:C1619,"Yes"))),"")</f>
        <v/>
      </c>
      <c r="E1619" s="73" t="str">
        <f t="shared" si="337"/>
        <v/>
      </c>
      <c r="F1619" s="76" t="str">
        <f t="shared" si="345"/>
        <v/>
      </c>
      <c r="G1619" s="76" t="str">
        <f t="shared" si="338"/>
        <v/>
      </c>
      <c r="H1619" s="76" t="str">
        <f t="shared" si="346"/>
        <v/>
      </c>
      <c r="I1619" s="76" t="str">
        <f t="shared" si="339"/>
        <v/>
      </c>
      <c r="J1619" s="76" t="str">
        <f t="shared" si="347"/>
        <v/>
      </c>
      <c r="AG1619" s="111" t="str">
        <f t="shared" si="348"/>
        <v/>
      </c>
      <c r="AH1619" s="112" t="str">
        <f t="shared" si="340"/>
        <v/>
      </c>
      <c r="AI1619" s="113" t="str">
        <f t="shared" si="341"/>
        <v/>
      </c>
      <c r="AJ1619" s="113" t="str">
        <f t="shared" si="342"/>
        <v/>
      </c>
      <c r="AK1619" s="113" t="str">
        <f t="shared" si="349"/>
        <v/>
      </c>
      <c r="AL1619" s="113" t="str">
        <f t="shared" si="350"/>
        <v/>
      </c>
    </row>
    <row r="1620" spans="2:38" ht="15.75" thickBot="1" x14ac:dyDescent="0.3">
      <c r="B1620" s="72" t="str">
        <f t="shared" si="343"/>
        <v/>
      </c>
      <c r="C1620" s="72" t="str">
        <f t="shared" si="344"/>
        <v/>
      </c>
      <c r="D1620" s="72" t="str">
        <f>IFERROR(IF(J1619&lt;=0,"",IF(C1620="Yes","",B1620-COUNTIF($C$22:C1620,"Yes"))),"")</f>
        <v/>
      </c>
      <c r="E1620" s="73" t="str">
        <f t="shared" si="337"/>
        <v/>
      </c>
      <c r="F1620" s="76" t="str">
        <f t="shared" si="345"/>
        <v/>
      </c>
      <c r="G1620" s="76" t="str">
        <f t="shared" si="338"/>
        <v/>
      </c>
      <c r="H1620" s="76" t="str">
        <f t="shared" si="346"/>
        <v/>
      </c>
      <c r="I1620" s="76" t="str">
        <f t="shared" si="339"/>
        <v/>
      </c>
      <c r="J1620" s="76" t="str">
        <f t="shared" si="347"/>
        <v/>
      </c>
      <c r="AG1620" s="111" t="str">
        <f t="shared" si="348"/>
        <v/>
      </c>
      <c r="AH1620" s="112" t="str">
        <f t="shared" si="340"/>
        <v/>
      </c>
      <c r="AI1620" s="113" t="str">
        <f t="shared" si="341"/>
        <v/>
      </c>
      <c r="AJ1620" s="113" t="str">
        <f t="shared" si="342"/>
        <v/>
      </c>
      <c r="AK1620" s="113" t="str">
        <f t="shared" si="349"/>
        <v/>
      </c>
      <c r="AL1620" s="113" t="str">
        <f t="shared" si="350"/>
        <v/>
      </c>
    </row>
    <row r="1621" spans="2:38" ht="15.75" thickBot="1" x14ac:dyDescent="0.3">
      <c r="B1621" s="72" t="str">
        <f t="shared" si="343"/>
        <v/>
      </c>
      <c r="C1621" s="72" t="str">
        <f t="shared" si="344"/>
        <v/>
      </c>
      <c r="D1621" s="72" t="str">
        <f>IFERROR(IF(J1620&lt;=0,"",IF(C1621="Yes","",B1621-COUNTIF($C$22:C1621,"Yes"))),"")</f>
        <v/>
      </c>
      <c r="E1621" s="73" t="str">
        <f t="shared" si="337"/>
        <v/>
      </c>
      <c r="F1621" s="76" t="str">
        <f t="shared" si="345"/>
        <v/>
      </c>
      <c r="G1621" s="76" t="str">
        <f t="shared" si="338"/>
        <v/>
      </c>
      <c r="H1621" s="76" t="str">
        <f t="shared" si="346"/>
        <v/>
      </c>
      <c r="I1621" s="76" t="str">
        <f t="shared" si="339"/>
        <v/>
      </c>
      <c r="J1621" s="76" t="str">
        <f t="shared" si="347"/>
        <v/>
      </c>
      <c r="AG1621" s="111" t="str">
        <f t="shared" si="348"/>
        <v/>
      </c>
      <c r="AH1621" s="112" t="str">
        <f t="shared" si="340"/>
        <v/>
      </c>
      <c r="AI1621" s="113" t="str">
        <f t="shared" si="341"/>
        <v/>
      </c>
      <c r="AJ1621" s="113" t="str">
        <f t="shared" si="342"/>
        <v/>
      </c>
      <c r="AK1621" s="113" t="str">
        <f t="shared" si="349"/>
        <v/>
      </c>
      <c r="AL1621" s="113" t="str">
        <f t="shared" si="350"/>
        <v/>
      </c>
    </row>
    <row r="1622" spans="2:38" ht="15.75" thickBot="1" x14ac:dyDescent="0.3">
      <c r="B1622" s="72" t="str">
        <f t="shared" si="343"/>
        <v/>
      </c>
      <c r="C1622" s="72" t="str">
        <f t="shared" si="344"/>
        <v/>
      </c>
      <c r="D1622" s="72" t="str">
        <f>IFERROR(IF(J1621&lt;=0,"",IF(C1622="Yes","",B1622-COUNTIF($C$22:C1622,"Yes"))),"")</f>
        <v/>
      </c>
      <c r="E1622" s="73" t="str">
        <f t="shared" ref="E1622:E1685" si="351">IF($E$9="End of the Period",IF(B1622="","",IF(payment_frequency="Bi-weekly",first_payment_date+B1622*VLOOKUP(payment_frequency,periodic_table,2,0),IF(payment_frequency="Weekly",first_payment_date+B1622*VLOOKUP(payment_frequency,periodic_table,2,0),IF(payment_frequency="Semi-monthly",first_payment_date+B1622*VLOOKUP(payment_frequency,periodic_table,2,0),EDATE(first_payment_date,B1622*VLOOKUP(payment_frequency,periodic_table,2,0)))))),IF(B1622="","",IF(payment_frequency="Bi-weekly",first_payment_date+(B1622-1)*VLOOKUP(payment_frequency,periodic_table,2,0),IF(payment_frequency="Weekly",first_payment_date+(B1622-1)*VLOOKUP(payment_frequency,periodic_table,2,0),IF(payment_frequency="Semi-monthly",first_payment_date+(B1622-1)*VLOOKUP(payment_frequency,periodic_table,2,0),EDATE(first_payment_date,(B1622-1)*VLOOKUP(payment_frequency,periodic_table,2,0)))))))</f>
        <v/>
      </c>
      <c r="F1622" s="76" t="str">
        <f t="shared" si="345"/>
        <v/>
      </c>
      <c r="G1622" s="76" t="str">
        <f t="shared" ref="G1622:G1685" si="352">IF(AND(Payment_Type=1,B1622=1),0,IF(B1622="","",IF(C1622="Yes",0,J1621*Compound_Rate)))</f>
        <v/>
      </c>
      <c r="H1622" s="76" t="str">
        <f t="shared" si="346"/>
        <v/>
      </c>
      <c r="I1622" s="76" t="str">
        <f t="shared" ref="I1622:I1685" si="353">IF(B1622="","",IF(C1622="Yes",J1621*Compound_Rate,0))</f>
        <v/>
      </c>
      <c r="J1622" s="76" t="str">
        <f t="shared" si="347"/>
        <v/>
      </c>
      <c r="AG1622" s="111" t="str">
        <f t="shared" si="348"/>
        <v/>
      </c>
      <c r="AH1622" s="112" t="str">
        <f t="shared" ref="AH1622:AH1685" si="354">IF($E$9="End of the Period",IF(AG1622="","",IF(payment_frequency="Bi-weekly",first_payment_date+AG1622*VLOOKUP(payment_frequency,periodic_table,2,0),IF(payment_frequency="Weekly",first_payment_date+AG1622*VLOOKUP(payment_frequency,periodic_table,2,0),IF(payment_frequency="Semi-monthly",first_payment_date+AG1622*VLOOKUP(payment_frequency,periodic_table,2,0),EDATE(first_payment_date,AG1622*VLOOKUP(payment_frequency,periodic_table,2,0)))))),IF(AG1622="","",IF(payment_frequency="Bi-weekly",first_payment_date+(AG1622-1)*VLOOKUP(payment_frequency,periodic_table,2,0),IF(payment_frequency="Weekly",first_payment_date+(AG1622-1)*VLOOKUP(payment_frequency,periodic_table,2,0),IF(payment_frequency="Semi-monthly",first_payment_date+(AG1622-1)*VLOOKUP(payment_frequency,periodic_table,2,0),EDATE(first_payment_date,(AG1622-1)*VLOOKUP(payment_frequency,periodic_table,2,0)))))))</f>
        <v/>
      </c>
      <c r="AI1622" s="113" t="str">
        <f t="shared" ref="AI1622:AI1685" si="355">IF(AG1622="","",IF(AL1621&lt;payment,AL1621*(1+Compound_Rate),payment))</f>
        <v/>
      </c>
      <c r="AJ1622" s="113" t="str">
        <f t="shared" ref="AJ1622:AJ1685" si="356">IF(AND(Payment_Type=1,AG1622=1),0,IF(AG1622="","",AL1621*Compound_Rate))</f>
        <v/>
      </c>
      <c r="AK1622" s="113" t="str">
        <f t="shared" si="349"/>
        <v/>
      </c>
      <c r="AL1622" s="113" t="str">
        <f t="shared" si="350"/>
        <v/>
      </c>
    </row>
    <row r="1623" spans="2:38" ht="15.75" thickBot="1" x14ac:dyDescent="0.3">
      <c r="B1623" s="72" t="str">
        <f t="shared" ref="B1623:B1686" si="357">IFERROR(IF(TRUNC(J1622)&lt;=0,"",B1622+1),"")</f>
        <v/>
      </c>
      <c r="C1623" s="72" t="str">
        <f t="shared" ref="C1623:C1686" si="358">IF(B1623="","",IF(AND(B1623&lt;=$E$13,B1623&gt;=$E$12),"Yes","No"))</f>
        <v/>
      </c>
      <c r="D1623" s="72" t="str">
        <f>IFERROR(IF(J1622&lt;=0,"",IF(C1623="Yes","",B1623-COUNTIF($C$22:C1623,"Yes"))),"")</f>
        <v/>
      </c>
      <c r="E1623" s="73" t="str">
        <f t="shared" si="351"/>
        <v/>
      </c>
      <c r="F1623" s="76" t="str">
        <f t="shared" ref="F1623:F1686" si="359">IF(B1623="","",IF(C1623="Yes",0,IF(J1622&lt;payment,J1622*(1+Compound_Rate),-PMT($J$5,nper-B1623+1+$E$14,J1622))))</f>
        <v/>
      </c>
      <c r="G1623" s="76" t="str">
        <f t="shared" si="352"/>
        <v/>
      </c>
      <c r="H1623" s="76" t="str">
        <f t="shared" ref="H1623:H1686" si="360">IF(B1623="","",F1623-G1623)</f>
        <v/>
      </c>
      <c r="I1623" s="76" t="str">
        <f t="shared" si="353"/>
        <v/>
      </c>
      <c r="J1623" s="76" t="str">
        <f t="shared" ref="J1623:J1686" si="361">IFERROR(IF(B1623="","",J1622-H1623+I1623),"")</f>
        <v/>
      </c>
      <c r="AG1623" s="111" t="str">
        <f t="shared" ref="AG1623:AG1686" si="362">IFERROR(IF(AL1622&lt;=0,"",AG1622+1),"")</f>
        <v/>
      </c>
      <c r="AH1623" s="112" t="str">
        <f t="shared" si="354"/>
        <v/>
      </c>
      <c r="AI1623" s="113" t="str">
        <f t="shared" si="355"/>
        <v/>
      </c>
      <c r="AJ1623" s="113" t="str">
        <f t="shared" si="356"/>
        <v/>
      </c>
      <c r="AK1623" s="113" t="str">
        <f t="shared" ref="AK1623:AK1686" si="363">IF(AG1623="","",AI1623-AJ1623)</f>
        <v/>
      </c>
      <c r="AL1623" s="113" t="str">
        <f t="shared" ref="AL1623:AL1686" si="364">IFERROR(IF(AK1623&lt;=0,"",AL1622-AK1623),"")</f>
        <v/>
      </c>
    </row>
    <row r="1624" spans="2:38" ht="15.75" thickBot="1" x14ac:dyDescent="0.3">
      <c r="B1624" s="72" t="str">
        <f t="shared" si="357"/>
        <v/>
      </c>
      <c r="C1624" s="72" t="str">
        <f t="shared" si="358"/>
        <v/>
      </c>
      <c r="D1624" s="72" t="str">
        <f>IFERROR(IF(J1623&lt;=0,"",IF(C1624="Yes","",B1624-COUNTIF($C$22:C1624,"Yes"))),"")</f>
        <v/>
      </c>
      <c r="E1624" s="73" t="str">
        <f t="shared" si="351"/>
        <v/>
      </c>
      <c r="F1624" s="76" t="str">
        <f t="shared" si="359"/>
        <v/>
      </c>
      <c r="G1624" s="76" t="str">
        <f t="shared" si="352"/>
        <v/>
      </c>
      <c r="H1624" s="76" t="str">
        <f t="shared" si="360"/>
        <v/>
      </c>
      <c r="I1624" s="76" t="str">
        <f t="shared" si="353"/>
        <v/>
      </c>
      <c r="J1624" s="76" t="str">
        <f t="shared" si="361"/>
        <v/>
      </c>
      <c r="AG1624" s="111" t="str">
        <f t="shared" si="362"/>
        <v/>
      </c>
      <c r="AH1624" s="112" t="str">
        <f t="shared" si="354"/>
        <v/>
      </c>
      <c r="AI1624" s="113" t="str">
        <f t="shared" si="355"/>
        <v/>
      </c>
      <c r="AJ1624" s="113" t="str">
        <f t="shared" si="356"/>
        <v/>
      </c>
      <c r="AK1624" s="113" t="str">
        <f t="shared" si="363"/>
        <v/>
      </c>
      <c r="AL1624" s="113" t="str">
        <f t="shared" si="364"/>
        <v/>
      </c>
    </row>
    <row r="1625" spans="2:38" ht="15.75" thickBot="1" x14ac:dyDescent="0.3">
      <c r="B1625" s="72" t="str">
        <f t="shared" si="357"/>
        <v/>
      </c>
      <c r="C1625" s="72" t="str">
        <f t="shared" si="358"/>
        <v/>
      </c>
      <c r="D1625" s="72" t="str">
        <f>IFERROR(IF(J1624&lt;=0,"",IF(C1625="Yes","",B1625-COUNTIF($C$22:C1625,"Yes"))),"")</f>
        <v/>
      </c>
      <c r="E1625" s="73" t="str">
        <f t="shared" si="351"/>
        <v/>
      </c>
      <c r="F1625" s="76" t="str">
        <f t="shared" si="359"/>
        <v/>
      </c>
      <c r="G1625" s="76" t="str">
        <f t="shared" si="352"/>
        <v/>
      </c>
      <c r="H1625" s="76" t="str">
        <f t="shared" si="360"/>
        <v/>
      </c>
      <c r="I1625" s="76" t="str">
        <f t="shared" si="353"/>
        <v/>
      </c>
      <c r="J1625" s="76" t="str">
        <f t="shared" si="361"/>
        <v/>
      </c>
      <c r="AG1625" s="111" t="str">
        <f t="shared" si="362"/>
        <v/>
      </c>
      <c r="AH1625" s="112" t="str">
        <f t="shared" si="354"/>
        <v/>
      </c>
      <c r="AI1625" s="113" t="str">
        <f t="shared" si="355"/>
        <v/>
      </c>
      <c r="AJ1625" s="113" t="str">
        <f t="shared" si="356"/>
        <v/>
      </c>
      <c r="AK1625" s="113" t="str">
        <f t="shared" si="363"/>
        <v/>
      </c>
      <c r="AL1625" s="113" t="str">
        <f t="shared" si="364"/>
        <v/>
      </c>
    </row>
    <row r="1626" spans="2:38" ht="15.75" thickBot="1" x14ac:dyDescent="0.3">
      <c r="B1626" s="72" t="str">
        <f t="shared" si="357"/>
        <v/>
      </c>
      <c r="C1626" s="72" t="str">
        <f t="shared" si="358"/>
        <v/>
      </c>
      <c r="D1626" s="72" t="str">
        <f>IFERROR(IF(J1625&lt;=0,"",IF(C1626="Yes","",B1626-COUNTIF($C$22:C1626,"Yes"))),"")</f>
        <v/>
      </c>
      <c r="E1626" s="73" t="str">
        <f t="shared" si="351"/>
        <v/>
      </c>
      <c r="F1626" s="76" t="str">
        <f t="shared" si="359"/>
        <v/>
      </c>
      <c r="G1626" s="76" t="str">
        <f t="shared" si="352"/>
        <v/>
      </c>
      <c r="H1626" s="76" t="str">
        <f t="shared" si="360"/>
        <v/>
      </c>
      <c r="I1626" s="76" t="str">
        <f t="shared" si="353"/>
        <v/>
      </c>
      <c r="J1626" s="76" t="str">
        <f t="shared" si="361"/>
        <v/>
      </c>
      <c r="AG1626" s="111" t="str">
        <f t="shared" si="362"/>
        <v/>
      </c>
      <c r="AH1626" s="112" t="str">
        <f t="shared" si="354"/>
        <v/>
      </c>
      <c r="AI1626" s="113" t="str">
        <f t="shared" si="355"/>
        <v/>
      </c>
      <c r="AJ1626" s="113" t="str">
        <f t="shared" si="356"/>
        <v/>
      </c>
      <c r="AK1626" s="113" t="str">
        <f t="shared" si="363"/>
        <v/>
      </c>
      <c r="AL1626" s="113" t="str">
        <f t="shared" si="364"/>
        <v/>
      </c>
    </row>
    <row r="1627" spans="2:38" ht="15.75" thickBot="1" x14ac:dyDescent="0.3">
      <c r="B1627" s="72" t="str">
        <f t="shared" si="357"/>
        <v/>
      </c>
      <c r="C1627" s="72" t="str">
        <f t="shared" si="358"/>
        <v/>
      </c>
      <c r="D1627" s="72" t="str">
        <f>IFERROR(IF(J1626&lt;=0,"",IF(C1627="Yes","",B1627-COUNTIF($C$22:C1627,"Yes"))),"")</f>
        <v/>
      </c>
      <c r="E1627" s="73" t="str">
        <f t="shared" si="351"/>
        <v/>
      </c>
      <c r="F1627" s="76" t="str">
        <f t="shared" si="359"/>
        <v/>
      </c>
      <c r="G1627" s="76" t="str">
        <f t="shared" si="352"/>
        <v/>
      </c>
      <c r="H1627" s="76" t="str">
        <f t="shared" si="360"/>
        <v/>
      </c>
      <c r="I1627" s="76" t="str">
        <f t="shared" si="353"/>
        <v/>
      </c>
      <c r="J1627" s="76" t="str">
        <f t="shared" si="361"/>
        <v/>
      </c>
      <c r="AG1627" s="111" t="str">
        <f t="shared" si="362"/>
        <v/>
      </c>
      <c r="AH1627" s="112" t="str">
        <f t="shared" si="354"/>
        <v/>
      </c>
      <c r="AI1627" s="113" t="str">
        <f t="shared" si="355"/>
        <v/>
      </c>
      <c r="AJ1627" s="113" t="str">
        <f t="shared" si="356"/>
        <v/>
      </c>
      <c r="AK1627" s="113" t="str">
        <f t="shared" si="363"/>
        <v/>
      </c>
      <c r="AL1627" s="113" t="str">
        <f t="shared" si="364"/>
        <v/>
      </c>
    </row>
    <row r="1628" spans="2:38" ht="15.75" thickBot="1" x14ac:dyDescent="0.3">
      <c r="B1628" s="72" t="str">
        <f t="shared" si="357"/>
        <v/>
      </c>
      <c r="C1628" s="72" t="str">
        <f t="shared" si="358"/>
        <v/>
      </c>
      <c r="D1628" s="72" t="str">
        <f>IFERROR(IF(J1627&lt;=0,"",IF(C1628="Yes","",B1628-COUNTIF($C$22:C1628,"Yes"))),"")</f>
        <v/>
      </c>
      <c r="E1628" s="73" t="str">
        <f t="shared" si="351"/>
        <v/>
      </c>
      <c r="F1628" s="76" t="str">
        <f t="shared" si="359"/>
        <v/>
      </c>
      <c r="G1628" s="76" t="str">
        <f t="shared" si="352"/>
        <v/>
      </c>
      <c r="H1628" s="76" t="str">
        <f t="shared" si="360"/>
        <v/>
      </c>
      <c r="I1628" s="76" t="str">
        <f t="shared" si="353"/>
        <v/>
      </c>
      <c r="J1628" s="76" t="str">
        <f t="shared" si="361"/>
        <v/>
      </c>
      <c r="AG1628" s="111" t="str">
        <f t="shared" si="362"/>
        <v/>
      </c>
      <c r="AH1628" s="112" t="str">
        <f t="shared" si="354"/>
        <v/>
      </c>
      <c r="AI1628" s="113" t="str">
        <f t="shared" si="355"/>
        <v/>
      </c>
      <c r="AJ1628" s="113" t="str">
        <f t="shared" si="356"/>
        <v/>
      </c>
      <c r="AK1628" s="113" t="str">
        <f t="shared" si="363"/>
        <v/>
      </c>
      <c r="AL1628" s="113" t="str">
        <f t="shared" si="364"/>
        <v/>
      </c>
    </row>
    <row r="1629" spans="2:38" ht="15.75" thickBot="1" x14ac:dyDescent="0.3">
      <c r="B1629" s="72" t="str">
        <f t="shared" si="357"/>
        <v/>
      </c>
      <c r="C1629" s="72" t="str">
        <f t="shared" si="358"/>
        <v/>
      </c>
      <c r="D1629" s="72" t="str">
        <f>IFERROR(IF(J1628&lt;=0,"",IF(C1629="Yes","",B1629-COUNTIF($C$22:C1629,"Yes"))),"")</f>
        <v/>
      </c>
      <c r="E1629" s="73" t="str">
        <f t="shared" si="351"/>
        <v/>
      </c>
      <c r="F1629" s="76" t="str">
        <f t="shared" si="359"/>
        <v/>
      </c>
      <c r="G1629" s="76" t="str">
        <f t="shared" si="352"/>
        <v/>
      </c>
      <c r="H1629" s="76" t="str">
        <f t="shared" si="360"/>
        <v/>
      </c>
      <c r="I1629" s="76" t="str">
        <f t="shared" si="353"/>
        <v/>
      </c>
      <c r="J1629" s="76" t="str">
        <f t="shared" si="361"/>
        <v/>
      </c>
      <c r="AG1629" s="111" t="str">
        <f t="shared" si="362"/>
        <v/>
      </c>
      <c r="AH1629" s="112" t="str">
        <f t="shared" si="354"/>
        <v/>
      </c>
      <c r="AI1629" s="113" t="str">
        <f t="shared" si="355"/>
        <v/>
      </c>
      <c r="AJ1629" s="113" t="str">
        <f t="shared" si="356"/>
        <v/>
      </c>
      <c r="AK1629" s="113" t="str">
        <f t="shared" si="363"/>
        <v/>
      </c>
      <c r="AL1629" s="113" t="str">
        <f t="shared" si="364"/>
        <v/>
      </c>
    </row>
    <row r="1630" spans="2:38" ht="15.75" thickBot="1" x14ac:dyDescent="0.3">
      <c r="B1630" s="72" t="str">
        <f t="shared" si="357"/>
        <v/>
      </c>
      <c r="C1630" s="72" t="str">
        <f t="shared" si="358"/>
        <v/>
      </c>
      <c r="D1630" s="72" t="str">
        <f>IFERROR(IF(J1629&lt;=0,"",IF(C1630="Yes","",B1630-COUNTIF($C$22:C1630,"Yes"))),"")</f>
        <v/>
      </c>
      <c r="E1630" s="73" t="str">
        <f t="shared" si="351"/>
        <v/>
      </c>
      <c r="F1630" s="76" t="str">
        <f t="shared" si="359"/>
        <v/>
      </c>
      <c r="G1630" s="76" t="str">
        <f t="shared" si="352"/>
        <v/>
      </c>
      <c r="H1630" s="76" t="str">
        <f t="shared" si="360"/>
        <v/>
      </c>
      <c r="I1630" s="76" t="str">
        <f t="shared" si="353"/>
        <v/>
      </c>
      <c r="J1630" s="76" t="str">
        <f t="shared" si="361"/>
        <v/>
      </c>
      <c r="AG1630" s="111" t="str">
        <f t="shared" si="362"/>
        <v/>
      </c>
      <c r="AH1630" s="112" t="str">
        <f t="shared" si="354"/>
        <v/>
      </c>
      <c r="AI1630" s="113" t="str">
        <f t="shared" si="355"/>
        <v/>
      </c>
      <c r="AJ1630" s="113" t="str">
        <f t="shared" si="356"/>
        <v/>
      </c>
      <c r="AK1630" s="113" t="str">
        <f t="shared" si="363"/>
        <v/>
      </c>
      <c r="AL1630" s="113" t="str">
        <f t="shared" si="364"/>
        <v/>
      </c>
    </row>
    <row r="1631" spans="2:38" ht="15.75" thickBot="1" x14ac:dyDescent="0.3">
      <c r="B1631" s="72" t="str">
        <f t="shared" si="357"/>
        <v/>
      </c>
      <c r="C1631" s="72" t="str">
        <f t="shared" si="358"/>
        <v/>
      </c>
      <c r="D1631" s="72" t="str">
        <f>IFERROR(IF(J1630&lt;=0,"",IF(C1631="Yes","",B1631-COUNTIF($C$22:C1631,"Yes"))),"")</f>
        <v/>
      </c>
      <c r="E1631" s="73" t="str">
        <f t="shared" si="351"/>
        <v/>
      </c>
      <c r="F1631" s="76" t="str">
        <f t="shared" si="359"/>
        <v/>
      </c>
      <c r="G1631" s="76" t="str">
        <f t="shared" si="352"/>
        <v/>
      </c>
      <c r="H1631" s="76" t="str">
        <f t="shared" si="360"/>
        <v/>
      </c>
      <c r="I1631" s="76" t="str">
        <f t="shared" si="353"/>
        <v/>
      </c>
      <c r="J1631" s="76" t="str">
        <f t="shared" si="361"/>
        <v/>
      </c>
      <c r="AG1631" s="111" t="str">
        <f t="shared" si="362"/>
        <v/>
      </c>
      <c r="AH1631" s="112" t="str">
        <f t="shared" si="354"/>
        <v/>
      </c>
      <c r="AI1631" s="113" t="str">
        <f t="shared" si="355"/>
        <v/>
      </c>
      <c r="AJ1631" s="113" t="str">
        <f t="shared" si="356"/>
        <v/>
      </c>
      <c r="AK1631" s="113" t="str">
        <f t="shared" si="363"/>
        <v/>
      </c>
      <c r="AL1631" s="113" t="str">
        <f t="shared" si="364"/>
        <v/>
      </c>
    </row>
    <row r="1632" spans="2:38" ht="15.75" thickBot="1" x14ac:dyDescent="0.3">
      <c r="B1632" s="72" t="str">
        <f t="shared" si="357"/>
        <v/>
      </c>
      <c r="C1632" s="72" t="str">
        <f t="shared" si="358"/>
        <v/>
      </c>
      <c r="D1632" s="72" t="str">
        <f>IFERROR(IF(J1631&lt;=0,"",IF(C1632="Yes","",B1632-COUNTIF($C$22:C1632,"Yes"))),"")</f>
        <v/>
      </c>
      <c r="E1632" s="73" t="str">
        <f t="shared" si="351"/>
        <v/>
      </c>
      <c r="F1632" s="76" t="str">
        <f t="shared" si="359"/>
        <v/>
      </c>
      <c r="G1632" s="76" t="str">
        <f t="shared" si="352"/>
        <v/>
      </c>
      <c r="H1632" s="76" t="str">
        <f t="shared" si="360"/>
        <v/>
      </c>
      <c r="I1632" s="76" t="str">
        <f t="shared" si="353"/>
        <v/>
      </c>
      <c r="J1632" s="76" t="str">
        <f t="shared" si="361"/>
        <v/>
      </c>
      <c r="AG1632" s="111" t="str">
        <f t="shared" si="362"/>
        <v/>
      </c>
      <c r="AH1632" s="112" t="str">
        <f t="shared" si="354"/>
        <v/>
      </c>
      <c r="AI1632" s="113" t="str">
        <f t="shared" si="355"/>
        <v/>
      </c>
      <c r="AJ1632" s="113" t="str">
        <f t="shared" si="356"/>
        <v/>
      </c>
      <c r="AK1632" s="113" t="str">
        <f t="shared" si="363"/>
        <v/>
      </c>
      <c r="AL1632" s="113" t="str">
        <f t="shared" si="364"/>
        <v/>
      </c>
    </row>
    <row r="1633" spans="2:38" ht="15.75" thickBot="1" x14ac:dyDescent="0.3">
      <c r="B1633" s="72" t="str">
        <f t="shared" si="357"/>
        <v/>
      </c>
      <c r="C1633" s="72" t="str">
        <f t="shared" si="358"/>
        <v/>
      </c>
      <c r="D1633" s="72" t="str">
        <f>IFERROR(IF(J1632&lt;=0,"",IF(C1633="Yes","",B1633-COUNTIF($C$22:C1633,"Yes"))),"")</f>
        <v/>
      </c>
      <c r="E1633" s="73" t="str">
        <f t="shared" si="351"/>
        <v/>
      </c>
      <c r="F1633" s="76" t="str">
        <f t="shared" si="359"/>
        <v/>
      </c>
      <c r="G1633" s="76" t="str">
        <f t="shared" si="352"/>
        <v/>
      </c>
      <c r="H1633" s="76" t="str">
        <f t="shared" si="360"/>
        <v/>
      </c>
      <c r="I1633" s="76" t="str">
        <f t="shared" si="353"/>
        <v/>
      </c>
      <c r="J1633" s="76" t="str">
        <f t="shared" si="361"/>
        <v/>
      </c>
      <c r="AG1633" s="111" t="str">
        <f t="shared" si="362"/>
        <v/>
      </c>
      <c r="AH1633" s="112" t="str">
        <f t="shared" si="354"/>
        <v/>
      </c>
      <c r="AI1633" s="113" t="str">
        <f t="shared" si="355"/>
        <v/>
      </c>
      <c r="AJ1633" s="113" t="str">
        <f t="shared" si="356"/>
        <v/>
      </c>
      <c r="AK1633" s="113" t="str">
        <f t="shared" si="363"/>
        <v/>
      </c>
      <c r="AL1633" s="113" t="str">
        <f t="shared" si="364"/>
        <v/>
      </c>
    </row>
    <row r="1634" spans="2:38" ht="15.75" thickBot="1" x14ac:dyDescent="0.3">
      <c r="B1634" s="72" t="str">
        <f t="shared" si="357"/>
        <v/>
      </c>
      <c r="C1634" s="72" t="str">
        <f t="shared" si="358"/>
        <v/>
      </c>
      <c r="D1634" s="72" t="str">
        <f>IFERROR(IF(J1633&lt;=0,"",IF(C1634="Yes","",B1634-COUNTIF($C$22:C1634,"Yes"))),"")</f>
        <v/>
      </c>
      <c r="E1634" s="73" t="str">
        <f t="shared" si="351"/>
        <v/>
      </c>
      <c r="F1634" s="76" t="str">
        <f t="shared" si="359"/>
        <v/>
      </c>
      <c r="G1634" s="76" t="str">
        <f t="shared" si="352"/>
        <v/>
      </c>
      <c r="H1634" s="76" t="str">
        <f t="shared" si="360"/>
        <v/>
      </c>
      <c r="I1634" s="76" t="str">
        <f t="shared" si="353"/>
        <v/>
      </c>
      <c r="J1634" s="76" t="str">
        <f t="shared" si="361"/>
        <v/>
      </c>
      <c r="AG1634" s="111" t="str">
        <f t="shared" si="362"/>
        <v/>
      </c>
      <c r="AH1634" s="112" t="str">
        <f t="shared" si="354"/>
        <v/>
      </c>
      <c r="AI1634" s="113" t="str">
        <f t="shared" si="355"/>
        <v/>
      </c>
      <c r="AJ1634" s="113" t="str">
        <f t="shared" si="356"/>
        <v/>
      </c>
      <c r="AK1634" s="113" t="str">
        <f t="shared" si="363"/>
        <v/>
      </c>
      <c r="AL1634" s="113" t="str">
        <f t="shared" si="364"/>
        <v/>
      </c>
    </row>
    <row r="1635" spans="2:38" ht="15.75" thickBot="1" x14ac:dyDescent="0.3">
      <c r="B1635" s="72" t="str">
        <f t="shared" si="357"/>
        <v/>
      </c>
      <c r="C1635" s="72" t="str">
        <f t="shared" si="358"/>
        <v/>
      </c>
      <c r="D1635" s="72" t="str">
        <f>IFERROR(IF(J1634&lt;=0,"",IF(C1635="Yes","",B1635-COUNTIF($C$22:C1635,"Yes"))),"")</f>
        <v/>
      </c>
      <c r="E1635" s="73" t="str">
        <f t="shared" si="351"/>
        <v/>
      </c>
      <c r="F1635" s="76" t="str">
        <f t="shared" si="359"/>
        <v/>
      </c>
      <c r="G1635" s="76" t="str">
        <f t="shared" si="352"/>
        <v/>
      </c>
      <c r="H1635" s="76" t="str">
        <f t="shared" si="360"/>
        <v/>
      </c>
      <c r="I1635" s="76" t="str">
        <f t="shared" si="353"/>
        <v/>
      </c>
      <c r="J1635" s="76" t="str">
        <f t="shared" si="361"/>
        <v/>
      </c>
      <c r="AG1635" s="111" t="str">
        <f t="shared" si="362"/>
        <v/>
      </c>
      <c r="AH1635" s="112" t="str">
        <f t="shared" si="354"/>
        <v/>
      </c>
      <c r="AI1635" s="113" t="str">
        <f t="shared" si="355"/>
        <v/>
      </c>
      <c r="AJ1635" s="113" t="str">
        <f t="shared" si="356"/>
        <v/>
      </c>
      <c r="AK1635" s="113" t="str">
        <f t="shared" si="363"/>
        <v/>
      </c>
      <c r="AL1635" s="113" t="str">
        <f t="shared" si="364"/>
        <v/>
      </c>
    </row>
    <row r="1636" spans="2:38" ht="15.75" thickBot="1" x14ac:dyDescent="0.3">
      <c r="B1636" s="72" t="str">
        <f t="shared" si="357"/>
        <v/>
      </c>
      <c r="C1636" s="72" t="str">
        <f t="shared" si="358"/>
        <v/>
      </c>
      <c r="D1636" s="72" t="str">
        <f>IFERROR(IF(J1635&lt;=0,"",IF(C1636="Yes","",B1636-COUNTIF($C$22:C1636,"Yes"))),"")</f>
        <v/>
      </c>
      <c r="E1636" s="73" t="str">
        <f t="shared" si="351"/>
        <v/>
      </c>
      <c r="F1636" s="76" t="str">
        <f t="shared" si="359"/>
        <v/>
      </c>
      <c r="G1636" s="76" t="str">
        <f t="shared" si="352"/>
        <v/>
      </c>
      <c r="H1636" s="76" t="str">
        <f t="shared" si="360"/>
        <v/>
      </c>
      <c r="I1636" s="76" t="str">
        <f t="shared" si="353"/>
        <v/>
      </c>
      <c r="J1636" s="76" t="str">
        <f t="shared" si="361"/>
        <v/>
      </c>
      <c r="AG1636" s="111" t="str">
        <f t="shared" si="362"/>
        <v/>
      </c>
      <c r="AH1636" s="112" t="str">
        <f t="shared" si="354"/>
        <v/>
      </c>
      <c r="AI1636" s="113" t="str">
        <f t="shared" si="355"/>
        <v/>
      </c>
      <c r="AJ1636" s="113" t="str">
        <f t="shared" si="356"/>
        <v/>
      </c>
      <c r="AK1636" s="113" t="str">
        <f t="shared" si="363"/>
        <v/>
      </c>
      <c r="AL1636" s="113" t="str">
        <f t="shared" si="364"/>
        <v/>
      </c>
    </row>
    <row r="1637" spans="2:38" ht="15.75" thickBot="1" x14ac:dyDescent="0.3">
      <c r="B1637" s="72" t="str">
        <f t="shared" si="357"/>
        <v/>
      </c>
      <c r="C1637" s="72" t="str">
        <f t="shared" si="358"/>
        <v/>
      </c>
      <c r="D1637" s="72" t="str">
        <f>IFERROR(IF(J1636&lt;=0,"",IF(C1637="Yes","",B1637-COUNTIF($C$22:C1637,"Yes"))),"")</f>
        <v/>
      </c>
      <c r="E1637" s="73" t="str">
        <f t="shared" si="351"/>
        <v/>
      </c>
      <c r="F1637" s="76" t="str">
        <f t="shared" si="359"/>
        <v/>
      </c>
      <c r="G1637" s="76" t="str">
        <f t="shared" si="352"/>
        <v/>
      </c>
      <c r="H1637" s="76" t="str">
        <f t="shared" si="360"/>
        <v/>
      </c>
      <c r="I1637" s="76" t="str">
        <f t="shared" si="353"/>
        <v/>
      </c>
      <c r="J1637" s="76" t="str">
        <f t="shared" si="361"/>
        <v/>
      </c>
      <c r="AG1637" s="111" t="str">
        <f t="shared" si="362"/>
        <v/>
      </c>
      <c r="AH1637" s="112" t="str">
        <f t="shared" si="354"/>
        <v/>
      </c>
      <c r="AI1637" s="113" t="str">
        <f t="shared" si="355"/>
        <v/>
      </c>
      <c r="AJ1637" s="113" t="str">
        <f t="shared" si="356"/>
        <v/>
      </c>
      <c r="AK1637" s="113" t="str">
        <f t="shared" si="363"/>
        <v/>
      </c>
      <c r="AL1637" s="113" t="str">
        <f t="shared" si="364"/>
        <v/>
      </c>
    </row>
    <row r="1638" spans="2:38" ht="15.75" thickBot="1" x14ac:dyDescent="0.3">
      <c r="B1638" s="72" t="str">
        <f t="shared" si="357"/>
        <v/>
      </c>
      <c r="C1638" s="72" t="str">
        <f t="shared" si="358"/>
        <v/>
      </c>
      <c r="D1638" s="72" t="str">
        <f>IFERROR(IF(J1637&lt;=0,"",IF(C1638="Yes","",B1638-COUNTIF($C$22:C1638,"Yes"))),"")</f>
        <v/>
      </c>
      <c r="E1638" s="73" t="str">
        <f t="shared" si="351"/>
        <v/>
      </c>
      <c r="F1638" s="76" t="str">
        <f t="shared" si="359"/>
        <v/>
      </c>
      <c r="G1638" s="76" t="str">
        <f t="shared" si="352"/>
        <v/>
      </c>
      <c r="H1638" s="76" t="str">
        <f t="shared" si="360"/>
        <v/>
      </c>
      <c r="I1638" s="76" t="str">
        <f t="shared" si="353"/>
        <v/>
      </c>
      <c r="J1638" s="76" t="str">
        <f t="shared" si="361"/>
        <v/>
      </c>
      <c r="AG1638" s="111" t="str">
        <f t="shared" si="362"/>
        <v/>
      </c>
      <c r="AH1638" s="112" t="str">
        <f t="shared" si="354"/>
        <v/>
      </c>
      <c r="AI1638" s="113" t="str">
        <f t="shared" si="355"/>
        <v/>
      </c>
      <c r="AJ1638" s="113" t="str">
        <f t="shared" si="356"/>
        <v/>
      </c>
      <c r="AK1638" s="113" t="str">
        <f t="shared" si="363"/>
        <v/>
      </c>
      <c r="AL1638" s="113" t="str">
        <f t="shared" si="364"/>
        <v/>
      </c>
    </row>
    <row r="1639" spans="2:38" ht="15.75" thickBot="1" x14ac:dyDescent="0.3">
      <c r="B1639" s="72" t="str">
        <f t="shared" si="357"/>
        <v/>
      </c>
      <c r="C1639" s="72" t="str">
        <f t="shared" si="358"/>
        <v/>
      </c>
      <c r="D1639" s="72" t="str">
        <f>IFERROR(IF(J1638&lt;=0,"",IF(C1639="Yes","",B1639-COUNTIF($C$22:C1639,"Yes"))),"")</f>
        <v/>
      </c>
      <c r="E1639" s="73" t="str">
        <f t="shared" si="351"/>
        <v/>
      </c>
      <c r="F1639" s="76" t="str">
        <f t="shared" si="359"/>
        <v/>
      </c>
      <c r="G1639" s="76" t="str">
        <f t="shared" si="352"/>
        <v/>
      </c>
      <c r="H1639" s="76" t="str">
        <f t="shared" si="360"/>
        <v/>
      </c>
      <c r="I1639" s="76" t="str">
        <f t="shared" si="353"/>
        <v/>
      </c>
      <c r="J1639" s="76" t="str">
        <f t="shared" si="361"/>
        <v/>
      </c>
      <c r="AG1639" s="111" t="str">
        <f t="shared" si="362"/>
        <v/>
      </c>
      <c r="AH1639" s="112" t="str">
        <f t="shared" si="354"/>
        <v/>
      </c>
      <c r="AI1639" s="113" t="str">
        <f t="shared" si="355"/>
        <v/>
      </c>
      <c r="AJ1639" s="113" t="str">
        <f t="shared" si="356"/>
        <v/>
      </c>
      <c r="AK1639" s="113" t="str">
        <f t="shared" si="363"/>
        <v/>
      </c>
      <c r="AL1639" s="113" t="str">
        <f t="shared" si="364"/>
        <v/>
      </c>
    </row>
    <row r="1640" spans="2:38" ht="15.75" thickBot="1" x14ac:dyDescent="0.3">
      <c r="B1640" s="72" t="str">
        <f t="shared" si="357"/>
        <v/>
      </c>
      <c r="C1640" s="72" t="str">
        <f t="shared" si="358"/>
        <v/>
      </c>
      <c r="D1640" s="72" t="str">
        <f>IFERROR(IF(J1639&lt;=0,"",IF(C1640="Yes","",B1640-COUNTIF($C$22:C1640,"Yes"))),"")</f>
        <v/>
      </c>
      <c r="E1640" s="73" t="str">
        <f t="shared" si="351"/>
        <v/>
      </c>
      <c r="F1640" s="76" t="str">
        <f t="shared" si="359"/>
        <v/>
      </c>
      <c r="G1640" s="76" t="str">
        <f t="shared" si="352"/>
        <v/>
      </c>
      <c r="H1640" s="76" t="str">
        <f t="shared" si="360"/>
        <v/>
      </c>
      <c r="I1640" s="76" t="str">
        <f t="shared" si="353"/>
        <v/>
      </c>
      <c r="J1640" s="76" t="str">
        <f t="shared" si="361"/>
        <v/>
      </c>
      <c r="AG1640" s="111" t="str">
        <f t="shared" si="362"/>
        <v/>
      </c>
      <c r="AH1640" s="112" t="str">
        <f t="shared" si="354"/>
        <v/>
      </c>
      <c r="AI1640" s="113" t="str">
        <f t="shared" si="355"/>
        <v/>
      </c>
      <c r="AJ1640" s="113" t="str">
        <f t="shared" si="356"/>
        <v/>
      </c>
      <c r="AK1640" s="113" t="str">
        <f t="shared" si="363"/>
        <v/>
      </c>
      <c r="AL1640" s="113" t="str">
        <f t="shared" si="364"/>
        <v/>
      </c>
    </row>
    <row r="1641" spans="2:38" ht="15.75" thickBot="1" x14ac:dyDescent="0.3">
      <c r="B1641" s="72" t="str">
        <f t="shared" si="357"/>
        <v/>
      </c>
      <c r="C1641" s="72" t="str">
        <f t="shared" si="358"/>
        <v/>
      </c>
      <c r="D1641" s="72" t="str">
        <f>IFERROR(IF(J1640&lt;=0,"",IF(C1641="Yes","",B1641-COUNTIF($C$22:C1641,"Yes"))),"")</f>
        <v/>
      </c>
      <c r="E1641" s="73" t="str">
        <f t="shared" si="351"/>
        <v/>
      </c>
      <c r="F1641" s="76" t="str">
        <f t="shared" si="359"/>
        <v/>
      </c>
      <c r="G1641" s="76" t="str">
        <f t="shared" si="352"/>
        <v/>
      </c>
      <c r="H1641" s="76" t="str">
        <f t="shared" si="360"/>
        <v/>
      </c>
      <c r="I1641" s="76" t="str">
        <f t="shared" si="353"/>
        <v/>
      </c>
      <c r="J1641" s="76" t="str">
        <f t="shared" si="361"/>
        <v/>
      </c>
      <c r="AG1641" s="111" t="str">
        <f t="shared" si="362"/>
        <v/>
      </c>
      <c r="AH1641" s="112" t="str">
        <f t="shared" si="354"/>
        <v/>
      </c>
      <c r="AI1641" s="113" t="str">
        <f t="shared" si="355"/>
        <v/>
      </c>
      <c r="AJ1641" s="113" t="str">
        <f t="shared" si="356"/>
        <v/>
      </c>
      <c r="AK1641" s="113" t="str">
        <f t="shared" si="363"/>
        <v/>
      </c>
      <c r="AL1641" s="113" t="str">
        <f t="shared" si="364"/>
        <v/>
      </c>
    </row>
    <row r="1642" spans="2:38" ht="15.75" thickBot="1" x14ac:dyDescent="0.3">
      <c r="B1642" s="72" t="str">
        <f t="shared" si="357"/>
        <v/>
      </c>
      <c r="C1642" s="72" t="str">
        <f t="shared" si="358"/>
        <v/>
      </c>
      <c r="D1642" s="72" t="str">
        <f>IFERROR(IF(J1641&lt;=0,"",IF(C1642="Yes","",B1642-COUNTIF($C$22:C1642,"Yes"))),"")</f>
        <v/>
      </c>
      <c r="E1642" s="73" t="str">
        <f t="shared" si="351"/>
        <v/>
      </c>
      <c r="F1642" s="76" t="str">
        <f t="shared" si="359"/>
        <v/>
      </c>
      <c r="G1642" s="76" t="str">
        <f t="shared" si="352"/>
        <v/>
      </c>
      <c r="H1642" s="76" t="str">
        <f t="shared" si="360"/>
        <v/>
      </c>
      <c r="I1642" s="76" t="str">
        <f t="shared" si="353"/>
        <v/>
      </c>
      <c r="J1642" s="76" t="str">
        <f t="shared" si="361"/>
        <v/>
      </c>
      <c r="AG1642" s="111" t="str">
        <f t="shared" si="362"/>
        <v/>
      </c>
      <c r="AH1642" s="112" t="str">
        <f t="shared" si="354"/>
        <v/>
      </c>
      <c r="AI1642" s="113" t="str">
        <f t="shared" si="355"/>
        <v/>
      </c>
      <c r="AJ1642" s="113" t="str">
        <f t="shared" si="356"/>
        <v/>
      </c>
      <c r="AK1642" s="113" t="str">
        <f t="shared" si="363"/>
        <v/>
      </c>
      <c r="AL1642" s="113" t="str">
        <f t="shared" si="364"/>
        <v/>
      </c>
    </row>
    <row r="1643" spans="2:38" ht="15.75" thickBot="1" x14ac:dyDescent="0.3">
      <c r="B1643" s="72" t="str">
        <f t="shared" si="357"/>
        <v/>
      </c>
      <c r="C1643" s="72" t="str">
        <f t="shared" si="358"/>
        <v/>
      </c>
      <c r="D1643" s="72" t="str">
        <f>IFERROR(IF(J1642&lt;=0,"",IF(C1643="Yes","",B1643-COUNTIF($C$22:C1643,"Yes"))),"")</f>
        <v/>
      </c>
      <c r="E1643" s="73" t="str">
        <f t="shared" si="351"/>
        <v/>
      </c>
      <c r="F1643" s="76" t="str">
        <f t="shared" si="359"/>
        <v/>
      </c>
      <c r="G1643" s="76" t="str">
        <f t="shared" si="352"/>
        <v/>
      </c>
      <c r="H1643" s="76" t="str">
        <f t="shared" si="360"/>
        <v/>
      </c>
      <c r="I1643" s="76" t="str">
        <f t="shared" si="353"/>
        <v/>
      </c>
      <c r="J1643" s="76" t="str">
        <f t="shared" si="361"/>
        <v/>
      </c>
      <c r="AG1643" s="111" t="str">
        <f t="shared" si="362"/>
        <v/>
      </c>
      <c r="AH1643" s="112" t="str">
        <f t="shared" si="354"/>
        <v/>
      </c>
      <c r="AI1643" s="113" t="str">
        <f t="shared" si="355"/>
        <v/>
      </c>
      <c r="AJ1643" s="113" t="str">
        <f t="shared" si="356"/>
        <v/>
      </c>
      <c r="AK1643" s="113" t="str">
        <f t="shared" si="363"/>
        <v/>
      </c>
      <c r="AL1643" s="113" t="str">
        <f t="shared" si="364"/>
        <v/>
      </c>
    </row>
    <row r="1644" spans="2:38" ht="15.75" thickBot="1" x14ac:dyDescent="0.3">
      <c r="B1644" s="72" t="str">
        <f t="shared" si="357"/>
        <v/>
      </c>
      <c r="C1644" s="72" t="str">
        <f t="shared" si="358"/>
        <v/>
      </c>
      <c r="D1644" s="72" t="str">
        <f>IFERROR(IF(J1643&lt;=0,"",IF(C1644="Yes","",B1644-COUNTIF($C$22:C1644,"Yes"))),"")</f>
        <v/>
      </c>
      <c r="E1644" s="73" t="str">
        <f t="shared" si="351"/>
        <v/>
      </c>
      <c r="F1644" s="76" t="str">
        <f t="shared" si="359"/>
        <v/>
      </c>
      <c r="G1644" s="76" t="str">
        <f t="shared" si="352"/>
        <v/>
      </c>
      <c r="H1644" s="76" t="str">
        <f t="shared" si="360"/>
        <v/>
      </c>
      <c r="I1644" s="76" t="str">
        <f t="shared" si="353"/>
        <v/>
      </c>
      <c r="J1644" s="76" t="str">
        <f t="shared" si="361"/>
        <v/>
      </c>
      <c r="AG1644" s="111" t="str">
        <f t="shared" si="362"/>
        <v/>
      </c>
      <c r="AH1644" s="112" t="str">
        <f t="shared" si="354"/>
        <v/>
      </c>
      <c r="AI1644" s="113" t="str">
        <f t="shared" si="355"/>
        <v/>
      </c>
      <c r="AJ1644" s="113" t="str">
        <f t="shared" si="356"/>
        <v/>
      </c>
      <c r="AK1644" s="113" t="str">
        <f t="shared" si="363"/>
        <v/>
      </c>
      <c r="AL1644" s="113" t="str">
        <f t="shared" si="364"/>
        <v/>
      </c>
    </row>
    <row r="1645" spans="2:38" ht="15.75" thickBot="1" x14ac:dyDescent="0.3">
      <c r="B1645" s="72" t="str">
        <f t="shared" si="357"/>
        <v/>
      </c>
      <c r="C1645" s="72" t="str">
        <f t="shared" si="358"/>
        <v/>
      </c>
      <c r="D1645" s="72" t="str">
        <f>IFERROR(IF(J1644&lt;=0,"",IF(C1645="Yes","",B1645-COUNTIF($C$22:C1645,"Yes"))),"")</f>
        <v/>
      </c>
      <c r="E1645" s="73" t="str">
        <f t="shared" si="351"/>
        <v/>
      </c>
      <c r="F1645" s="76" t="str">
        <f t="shared" si="359"/>
        <v/>
      </c>
      <c r="G1645" s="76" t="str">
        <f t="shared" si="352"/>
        <v/>
      </c>
      <c r="H1645" s="76" t="str">
        <f t="shared" si="360"/>
        <v/>
      </c>
      <c r="I1645" s="76" t="str">
        <f t="shared" si="353"/>
        <v/>
      </c>
      <c r="J1645" s="76" t="str">
        <f t="shared" si="361"/>
        <v/>
      </c>
      <c r="AG1645" s="111" t="str">
        <f t="shared" si="362"/>
        <v/>
      </c>
      <c r="AH1645" s="112" t="str">
        <f t="shared" si="354"/>
        <v/>
      </c>
      <c r="AI1645" s="113" t="str">
        <f t="shared" si="355"/>
        <v/>
      </c>
      <c r="AJ1645" s="113" t="str">
        <f t="shared" si="356"/>
        <v/>
      </c>
      <c r="AK1645" s="113" t="str">
        <f t="shared" si="363"/>
        <v/>
      </c>
      <c r="AL1645" s="113" t="str">
        <f t="shared" si="364"/>
        <v/>
      </c>
    </row>
    <row r="1646" spans="2:38" ht="15.75" thickBot="1" x14ac:dyDescent="0.3">
      <c r="B1646" s="72" t="str">
        <f t="shared" si="357"/>
        <v/>
      </c>
      <c r="C1646" s="72" t="str">
        <f t="shared" si="358"/>
        <v/>
      </c>
      <c r="D1646" s="72" t="str">
        <f>IFERROR(IF(J1645&lt;=0,"",IF(C1646="Yes","",B1646-COUNTIF($C$22:C1646,"Yes"))),"")</f>
        <v/>
      </c>
      <c r="E1646" s="73" t="str">
        <f t="shared" si="351"/>
        <v/>
      </c>
      <c r="F1646" s="76" t="str">
        <f t="shared" si="359"/>
        <v/>
      </c>
      <c r="G1646" s="76" t="str">
        <f t="shared" si="352"/>
        <v/>
      </c>
      <c r="H1646" s="76" t="str">
        <f t="shared" si="360"/>
        <v/>
      </c>
      <c r="I1646" s="76" t="str">
        <f t="shared" si="353"/>
        <v/>
      </c>
      <c r="J1646" s="76" t="str">
        <f t="shared" si="361"/>
        <v/>
      </c>
      <c r="AG1646" s="111" t="str">
        <f t="shared" si="362"/>
        <v/>
      </c>
      <c r="AH1646" s="112" t="str">
        <f t="shared" si="354"/>
        <v/>
      </c>
      <c r="AI1646" s="113" t="str">
        <f t="shared" si="355"/>
        <v/>
      </c>
      <c r="AJ1646" s="113" t="str">
        <f t="shared" si="356"/>
        <v/>
      </c>
      <c r="AK1646" s="113" t="str">
        <f t="shared" si="363"/>
        <v/>
      </c>
      <c r="AL1646" s="113" t="str">
        <f t="shared" si="364"/>
        <v/>
      </c>
    </row>
    <row r="1647" spans="2:38" ht="15.75" thickBot="1" x14ac:dyDescent="0.3">
      <c r="B1647" s="72" t="str">
        <f t="shared" si="357"/>
        <v/>
      </c>
      <c r="C1647" s="72" t="str">
        <f t="shared" si="358"/>
        <v/>
      </c>
      <c r="D1647" s="72" t="str">
        <f>IFERROR(IF(J1646&lt;=0,"",IF(C1647="Yes","",B1647-COUNTIF($C$22:C1647,"Yes"))),"")</f>
        <v/>
      </c>
      <c r="E1647" s="73" t="str">
        <f t="shared" si="351"/>
        <v/>
      </c>
      <c r="F1647" s="76" t="str">
        <f t="shared" si="359"/>
        <v/>
      </c>
      <c r="G1647" s="76" t="str">
        <f t="shared" si="352"/>
        <v/>
      </c>
      <c r="H1647" s="76" t="str">
        <f t="shared" si="360"/>
        <v/>
      </c>
      <c r="I1647" s="76" t="str">
        <f t="shared" si="353"/>
        <v/>
      </c>
      <c r="J1647" s="76" t="str">
        <f t="shared" si="361"/>
        <v/>
      </c>
      <c r="AG1647" s="111" t="str">
        <f t="shared" si="362"/>
        <v/>
      </c>
      <c r="AH1647" s="112" t="str">
        <f t="shared" si="354"/>
        <v/>
      </c>
      <c r="AI1647" s="113" t="str">
        <f t="shared" si="355"/>
        <v/>
      </c>
      <c r="AJ1647" s="113" t="str">
        <f t="shared" si="356"/>
        <v/>
      </c>
      <c r="AK1647" s="113" t="str">
        <f t="shared" si="363"/>
        <v/>
      </c>
      <c r="AL1647" s="113" t="str">
        <f t="shared" si="364"/>
        <v/>
      </c>
    </row>
    <row r="1648" spans="2:38" ht="15.75" thickBot="1" x14ac:dyDescent="0.3">
      <c r="B1648" s="72" t="str">
        <f t="shared" si="357"/>
        <v/>
      </c>
      <c r="C1648" s="72" t="str">
        <f t="shared" si="358"/>
        <v/>
      </c>
      <c r="D1648" s="72" t="str">
        <f>IFERROR(IF(J1647&lt;=0,"",IF(C1648="Yes","",B1648-COUNTIF($C$22:C1648,"Yes"))),"")</f>
        <v/>
      </c>
      <c r="E1648" s="73" t="str">
        <f t="shared" si="351"/>
        <v/>
      </c>
      <c r="F1648" s="76" t="str">
        <f t="shared" si="359"/>
        <v/>
      </c>
      <c r="G1648" s="76" t="str">
        <f t="shared" si="352"/>
        <v/>
      </c>
      <c r="H1648" s="76" t="str">
        <f t="shared" si="360"/>
        <v/>
      </c>
      <c r="I1648" s="76" t="str">
        <f t="shared" si="353"/>
        <v/>
      </c>
      <c r="J1648" s="76" t="str">
        <f t="shared" si="361"/>
        <v/>
      </c>
      <c r="AG1648" s="111" t="str">
        <f t="shared" si="362"/>
        <v/>
      </c>
      <c r="AH1648" s="112" t="str">
        <f t="shared" si="354"/>
        <v/>
      </c>
      <c r="AI1648" s="113" t="str">
        <f t="shared" si="355"/>
        <v/>
      </c>
      <c r="AJ1648" s="113" t="str">
        <f t="shared" si="356"/>
        <v/>
      </c>
      <c r="AK1648" s="113" t="str">
        <f t="shared" si="363"/>
        <v/>
      </c>
      <c r="AL1648" s="113" t="str">
        <f t="shared" si="364"/>
        <v/>
      </c>
    </row>
    <row r="1649" spans="2:38" ht="15.75" thickBot="1" x14ac:dyDescent="0.3">
      <c r="B1649" s="72" t="str">
        <f t="shared" si="357"/>
        <v/>
      </c>
      <c r="C1649" s="72" t="str">
        <f t="shared" si="358"/>
        <v/>
      </c>
      <c r="D1649" s="72" t="str">
        <f>IFERROR(IF(J1648&lt;=0,"",IF(C1649="Yes","",B1649-COUNTIF($C$22:C1649,"Yes"))),"")</f>
        <v/>
      </c>
      <c r="E1649" s="73" t="str">
        <f t="shared" si="351"/>
        <v/>
      </c>
      <c r="F1649" s="76" t="str">
        <f t="shared" si="359"/>
        <v/>
      </c>
      <c r="G1649" s="76" t="str">
        <f t="shared" si="352"/>
        <v/>
      </c>
      <c r="H1649" s="76" t="str">
        <f t="shared" si="360"/>
        <v/>
      </c>
      <c r="I1649" s="76" t="str">
        <f t="shared" si="353"/>
        <v/>
      </c>
      <c r="J1649" s="76" t="str">
        <f t="shared" si="361"/>
        <v/>
      </c>
      <c r="AG1649" s="111" t="str">
        <f t="shared" si="362"/>
        <v/>
      </c>
      <c r="AH1649" s="112" t="str">
        <f t="shared" si="354"/>
        <v/>
      </c>
      <c r="AI1649" s="113" t="str">
        <f t="shared" si="355"/>
        <v/>
      </c>
      <c r="AJ1649" s="113" t="str">
        <f t="shared" si="356"/>
        <v/>
      </c>
      <c r="AK1649" s="113" t="str">
        <f t="shared" si="363"/>
        <v/>
      </c>
      <c r="AL1649" s="113" t="str">
        <f t="shared" si="364"/>
        <v/>
      </c>
    </row>
    <row r="1650" spans="2:38" ht="15.75" thickBot="1" x14ac:dyDescent="0.3">
      <c r="B1650" s="72" t="str">
        <f t="shared" si="357"/>
        <v/>
      </c>
      <c r="C1650" s="72" t="str">
        <f t="shared" si="358"/>
        <v/>
      </c>
      <c r="D1650" s="72" t="str">
        <f>IFERROR(IF(J1649&lt;=0,"",IF(C1650="Yes","",B1650-COUNTIF($C$22:C1650,"Yes"))),"")</f>
        <v/>
      </c>
      <c r="E1650" s="73" t="str">
        <f t="shared" si="351"/>
        <v/>
      </c>
      <c r="F1650" s="76" t="str">
        <f t="shared" si="359"/>
        <v/>
      </c>
      <c r="G1650" s="76" t="str">
        <f t="shared" si="352"/>
        <v/>
      </c>
      <c r="H1650" s="76" t="str">
        <f t="shared" si="360"/>
        <v/>
      </c>
      <c r="I1650" s="76" t="str">
        <f t="shared" si="353"/>
        <v/>
      </c>
      <c r="J1650" s="76" t="str">
        <f t="shared" si="361"/>
        <v/>
      </c>
      <c r="AG1650" s="111" t="str">
        <f t="shared" si="362"/>
        <v/>
      </c>
      <c r="AH1650" s="112" t="str">
        <f t="shared" si="354"/>
        <v/>
      </c>
      <c r="AI1650" s="113" t="str">
        <f t="shared" si="355"/>
        <v/>
      </c>
      <c r="AJ1650" s="113" t="str">
        <f t="shared" si="356"/>
        <v/>
      </c>
      <c r="AK1650" s="113" t="str">
        <f t="shared" si="363"/>
        <v/>
      </c>
      <c r="AL1650" s="113" t="str">
        <f t="shared" si="364"/>
        <v/>
      </c>
    </row>
    <row r="1651" spans="2:38" ht="15.75" thickBot="1" x14ac:dyDescent="0.3">
      <c r="B1651" s="72" t="str">
        <f t="shared" si="357"/>
        <v/>
      </c>
      <c r="C1651" s="72" t="str">
        <f t="shared" si="358"/>
        <v/>
      </c>
      <c r="D1651" s="72" t="str">
        <f>IFERROR(IF(J1650&lt;=0,"",IF(C1651="Yes","",B1651-COUNTIF($C$22:C1651,"Yes"))),"")</f>
        <v/>
      </c>
      <c r="E1651" s="73" t="str">
        <f t="shared" si="351"/>
        <v/>
      </c>
      <c r="F1651" s="76" t="str">
        <f t="shared" si="359"/>
        <v/>
      </c>
      <c r="G1651" s="76" t="str">
        <f t="shared" si="352"/>
        <v/>
      </c>
      <c r="H1651" s="76" t="str">
        <f t="shared" si="360"/>
        <v/>
      </c>
      <c r="I1651" s="76" t="str">
        <f t="shared" si="353"/>
        <v/>
      </c>
      <c r="J1651" s="76" t="str">
        <f t="shared" si="361"/>
        <v/>
      </c>
      <c r="AG1651" s="111" t="str">
        <f t="shared" si="362"/>
        <v/>
      </c>
      <c r="AH1651" s="112" t="str">
        <f t="shared" si="354"/>
        <v/>
      </c>
      <c r="AI1651" s="113" t="str">
        <f t="shared" si="355"/>
        <v/>
      </c>
      <c r="AJ1651" s="113" t="str">
        <f t="shared" si="356"/>
        <v/>
      </c>
      <c r="AK1651" s="113" t="str">
        <f t="shared" si="363"/>
        <v/>
      </c>
      <c r="AL1651" s="113" t="str">
        <f t="shared" si="364"/>
        <v/>
      </c>
    </row>
    <row r="1652" spans="2:38" ht="15.75" thickBot="1" x14ac:dyDescent="0.3">
      <c r="B1652" s="72" t="str">
        <f t="shared" si="357"/>
        <v/>
      </c>
      <c r="C1652" s="72" t="str">
        <f t="shared" si="358"/>
        <v/>
      </c>
      <c r="D1652" s="72" t="str">
        <f>IFERROR(IF(J1651&lt;=0,"",IF(C1652="Yes","",B1652-COUNTIF($C$22:C1652,"Yes"))),"")</f>
        <v/>
      </c>
      <c r="E1652" s="73" t="str">
        <f t="shared" si="351"/>
        <v/>
      </c>
      <c r="F1652" s="76" t="str">
        <f t="shared" si="359"/>
        <v/>
      </c>
      <c r="G1652" s="76" t="str">
        <f t="shared" si="352"/>
        <v/>
      </c>
      <c r="H1652" s="76" t="str">
        <f t="shared" si="360"/>
        <v/>
      </c>
      <c r="I1652" s="76" t="str">
        <f t="shared" si="353"/>
        <v/>
      </c>
      <c r="J1652" s="76" t="str">
        <f t="shared" si="361"/>
        <v/>
      </c>
      <c r="AG1652" s="111" t="str">
        <f t="shared" si="362"/>
        <v/>
      </c>
      <c r="AH1652" s="112" t="str">
        <f t="shared" si="354"/>
        <v/>
      </c>
      <c r="AI1652" s="113" t="str">
        <f t="shared" si="355"/>
        <v/>
      </c>
      <c r="AJ1652" s="113" t="str">
        <f t="shared" si="356"/>
        <v/>
      </c>
      <c r="AK1652" s="113" t="str">
        <f t="shared" si="363"/>
        <v/>
      </c>
      <c r="AL1652" s="113" t="str">
        <f t="shared" si="364"/>
        <v/>
      </c>
    </row>
    <row r="1653" spans="2:38" ht="15.75" thickBot="1" x14ac:dyDescent="0.3">
      <c r="B1653" s="72" t="str">
        <f t="shared" si="357"/>
        <v/>
      </c>
      <c r="C1653" s="72" t="str">
        <f t="shared" si="358"/>
        <v/>
      </c>
      <c r="D1653" s="72" t="str">
        <f>IFERROR(IF(J1652&lt;=0,"",IF(C1653="Yes","",B1653-COUNTIF($C$22:C1653,"Yes"))),"")</f>
        <v/>
      </c>
      <c r="E1653" s="73" t="str">
        <f t="shared" si="351"/>
        <v/>
      </c>
      <c r="F1653" s="76" t="str">
        <f t="shared" si="359"/>
        <v/>
      </c>
      <c r="G1653" s="76" t="str">
        <f t="shared" si="352"/>
        <v/>
      </c>
      <c r="H1653" s="76" t="str">
        <f t="shared" si="360"/>
        <v/>
      </c>
      <c r="I1653" s="76" t="str">
        <f t="shared" si="353"/>
        <v/>
      </c>
      <c r="J1653" s="76" t="str">
        <f t="shared" si="361"/>
        <v/>
      </c>
      <c r="AG1653" s="111" t="str">
        <f t="shared" si="362"/>
        <v/>
      </c>
      <c r="AH1653" s="112" t="str">
        <f t="shared" si="354"/>
        <v/>
      </c>
      <c r="AI1653" s="113" t="str">
        <f t="shared" si="355"/>
        <v/>
      </c>
      <c r="AJ1653" s="113" t="str">
        <f t="shared" si="356"/>
        <v/>
      </c>
      <c r="AK1653" s="113" t="str">
        <f t="shared" si="363"/>
        <v/>
      </c>
      <c r="AL1653" s="113" t="str">
        <f t="shared" si="364"/>
        <v/>
      </c>
    </row>
    <row r="1654" spans="2:38" ht="15.75" thickBot="1" x14ac:dyDescent="0.3">
      <c r="B1654" s="72" t="str">
        <f t="shared" si="357"/>
        <v/>
      </c>
      <c r="C1654" s="72" t="str">
        <f t="shared" si="358"/>
        <v/>
      </c>
      <c r="D1654" s="72" t="str">
        <f>IFERROR(IF(J1653&lt;=0,"",IF(C1654="Yes","",B1654-COUNTIF($C$22:C1654,"Yes"))),"")</f>
        <v/>
      </c>
      <c r="E1654" s="73" t="str">
        <f t="shared" si="351"/>
        <v/>
      </c>
      <c r="F1654" s="76" t="str">
        <f t="shared" si="359"/>
        <v/>
      </c>
      <c r="G1654" s="76" t="str">
        <f t="shared" si="352"/>
        <v/>
      </c>
      <c r="H1654" s="76" t="str">
        <f t="shared" si="360"/>
        <v/>
      </c>
      <c r="I1654" s="76" t="str">
        <f t="shared" si="353"/>
        <v/>
      </c>
      <c r="J1654" s="76" t="str">
        <f t="shared" si="361"/>
        <v/>
      </c>
      <c r="AG1654" s="111" t="str">
        <f t="shared" si="362"/>
        <v/>
      </c>
      <c r="AH1654" s="112" t="str">
        <f t="shared" si="354"/>
        <v/>
      </c>
      <c r="AI1654" s="113" t="str">
        <f t="shared" si="355"/>
        <v/>
      </c>
      <c r="AJ1654" s="113" t="str">
        <f t="shared" si="356"/>
        <v/>
      </c>
      <c r="AK1654" s="113" t="str">
        <f t="shared" si="363"/>
        <v/>
      </c>
      <c r="AL1654" s="113" t="str">
        <f t="shared" si="364"/>
        <v/>
      </c>
    </row>
    <row r="1655" spans="2:38" ht="15.75" thickBot="1" x14ac:dyDescent="0.3">
      <c r="B1655" s="72" t="str">
        <f t="shared" si="357"/>
        <v/>
      </c>
      <c r="C1655" s="72" t="str">
        <f t="shared" si="358"/>
        <v/>
      </c>
      <c r="D1655" s="72" t="str">
        <f>IFERROR(IF(J1654&lt;=0,"",IF(C1655="Yes","",B1655-COUNTIF($C$22:C1655,"Yes"))),"")</f>
        <v/>
      </c>
      <c r="E1655" s="73" t="str">
        <f t="shared" si="351"/>
        <v/>
      </c>
      <c r="F1655" s="76" t="str">
        <f t="shared" si="359"/>
        <v/>
      </c>
      <c r="G1655" s="76" t="str">
        <f t="shared" si="352"/>
        <v/>
      </c>
      <c r="H1655" s="76" t="str">
        <f t="shared" si="360"/>
        <v/>
      </c>
      <c r="I1655" s="76" t="str">
        <f t="shared" si="353"/>
        <v/>
      </c>
      <c r="J1655" s="76" t="str">
        <f t="shared" si="361"/>
        <v/>
      </c>
      <c r="AG1655" s="111" t="str">
        <f t="shared" si="362"/>
        <v/>
      </c>
      <c r="AH1655" s="112" t="str">
        <f t="shared" si="354"/>
        <v/>
      </c>
      <c r="AI1655" s="113" t="str">
        <f t="shared" si="355"/>
        <v/>
      </c>
      <c r="AJ1655" s="113" t="str">
        <f t="shared" si="356"/>
        <v/>
      </c>
      <c r="AK1655" s="113" t="str">
        <f t="shared" si="363"/>
        <v/>
      </c>
      <c r="AL1655" s="113" t="str">
        <f t="shared" si="364"/>
        <v/>
      </c>
    </row>
    <row r="1656" spans="2:38" ht="15.75" thickBot="1" x14ac:dyDescent="0.3">
      <c r="B1656" s="72" t="str">
        <f t="shared" si="357"/>
        <v/>
      </c>
      <c r="C1656" s="72" t="str">
        <f t="shared" si="358"/>
        <v/>
      </c>
      <c r="D1656" s="72" t="str">
        <f>IFERROR(IF(J1655&lt;=0,"",IF(C1656="Yes","",B1656-COUNTIF($C$22:C1656,"Yes"))),"")</f>
        <v/>
      </c>
      <c r="E1656" s="73" t="str">
        <f t="shared" si="351"/>
        <v/>
      </c>
      <c r="F1656" s="76" t="str">
        <f t="shared" si="359"/>
        <v/>
      </c>
      <c r="G1656" s="76" t="str">
        <f t="shared" si="352"/>
        <v/>
      </c>
      <c r="H1656" s="76" t="str">
        <f t="shared" si="360"/>
        <v/>
      </c>
      <c r="I1656" s="76" t="str">
        <f t="shared" si="353"/>
        <v/>
      </c>
      <c r="J1656" s="76" t="str">
        <f t="shared" si="361"/>
        <v/>
      </c>
      <c r="AG1656" s="111" t="str">
        <f t="shared" si="362"/>
        <v/>
      </c>
      <c r="AH1656" s="112" t="str">
        <f t="shared" si="354"/>
        <v/>
      </c>
      <c r="AI1656" s="113" t="str">
        <f t="shared" si="355"/>
        <v/>
      </c>
      <c r="AJ1656" s="113" t="str">
        <f t="shared" si="356"/>
        <v/>
      </c>
      <c r="AK1656" s="113" t="str">
        <f t="shared" si="363"/>
        <v/>
      </c>
      <c r="AL1656" s="113" t="str">
        <f t="shared" si="364"/>
        <v/>
      </c>
    </row>
    <row r="1657" spans="2:38" ht="15.75" thickBot="1" x14ac:dyDescent="0.3">
      <c r="B1657" s="72" t="str">
        <f t="shared" si="357"/>
        <v/>
      </c>
      <c r="C1657" s="72" t="str">
        <f t="shared" si="358"/>
        <v/>
      </c>
      <c r="D1657" s="72" t="str">
        <f>IFERROR(IF(J1656&lt;=0,"",IF(C1657="Yes","",B1657-COUNTIF($C$22:C1657,"Yes"))),"")</f>
        <v/>
      </c>
      <c r="E1657" s="73" t="str">
        <f t="shared" si="351"/>
        <v/>
      </c>
      <c r="F1657" s="76" t="str">
        <f t="shared" si="359"/>
        <v/>
      </c>
      <c r="G1657" s="76" t="str">
        <f t="shared" si="352"/>
        <v/>
      </c>
      <c r="H1657" s="76" t="str">
        <f t="shared" si="360"/>
        <v/>
      </c>
      <c r="I1657" s="76" t="str">
        <f t="shared" si="353"/>
        <v/>
      </c>
      <c r="J1657" s="76" t="str">
        <f t="shared" si="361"/>
        <v/>
      </c>
      <c r="AG1657" s="111" t="str">
        <f t="shared" si="362"/>
        <v/>
      </c>
      <c r="AH1657" s="112" t="str">
        <f t="shared" si="354"/>
        <v/>
      </c>
      <c r="AI1657" s="113" t="str">
        <f t="shared" si="355"/>
        <v/>
      </c>
      <c r="AJ1657" s="113" t="str">
        <f t="shared" si="356"/>
        <v/>
      </c>
      <c r="AK1657" s="113" t="str">
        <f t="shared" si="363"/>
        <v/>
      </c>
      <c r="AL1657" s="113" t="str">
        <f t="shared" si="364"/>
        <v/>
      </c>
    </row>
    <row r="1658" spans="2:38" ht="15.75" thickBot="1" x14ac:dyDescent="0.3">
      <c r="B1658" s="72" t="str">
        <f t="shared" si="357"/>
        <v/>
      </c>
      <c r="C1658" s="72" t="str">
        <f t="shared" si="358"/>
        <v/>
      </c>
      <c r="D1658" s="72" t="str">
        <f>IFERROR(IF(J1657&lt;=0,"",IF(C1658="Yes","",B1658-COUNTIF($C$22:C1658,"Yes"))),"")</f>
        <v/>
      </c>
      <c r="E1658" s="73" t="str">
        <f t="shared" si="351"/>
        <v/>
      </c>
      <c r="F1658" s="76" t="str">
        <f t="shared" si="359"/>
        <v/>
      </c>
      <c r="G1658" s="76" t="str">
        <f t="shared" si="352"/>
        <v/>
      </c>
      <c r="H1658" s="76" t="str">
        <f t="shared" si="360"/>
        <v/>
      </c>
      <c r="I1658" s="76" t="str">
        <f t="shared" si="353"/>
        <v/>
      </c>
      <c r="J1658" s="76" t="str">
        <f t="shared" si="361"/>
        <v/>
      </c>
      <c r="AG1658" s="111" t="str">
        <f t="shared" si="362"/>
        <v/>
      </c>
      <c r="AH1658" s="112" t="str">
        <f t="shared" si="354"/>
        <v/>
      </c>
      <c r="AI1658" s="113" t="str">
        <f t="shared" si="355"/>
        <v/>
      </c>
      <c r="AJ1658" s="113" t="str">
        <f t="shared" si="356"/>
        <v/>
      </c>
      <c r="AK1658" s="113" t="str">
        <f t="shared" si="363"/>
        <v/>
      </c>
      <c r="AL1658" s="113" t="str">
        <f t="shared" si="364"/>
        <v/>
      </c>
    </row>
    <row r="1659" spans="2:38" ht="15.75" thickBot="1" x14ac:dyDescent="0.3">
      <c r="B1659" s="72" t="str">
        <f t="shared" si="357"/>
        <v/>
      </c>
      <c r="C1659" s="72" t="str">
        <f t="shared" si="358"/>
        <v/>
      </c>
      <c r="D1659" s="72" t="str">
        <f>IFERROR(IF(J1658&lt;=0,"",IF(C1659="Yes","",B1659-COUNTIF($C$22:C1659,"Yes"))),"")</f>
        <v/>
      </c>
      <c r="E1659" s="73" t="str">
        <f t="shared" si="351"/>
        <v/>
      </c>
      <c r="F1659" s="76" t="str">
        <f t="shared" si="359"/>
        <v/>
      </c>
      <c r="G1659" s="76" t="str">
        <f t="shared" si="352"/>
        <v/>
      </c>
      <c r="H1659" s="76" t="str">
        <f t="shared" si="360"/>
        <v/>
      </c>
      <c r="I1659" s="76" t="str">
        <f t="shared" si="353"/>
        <v/>
      </c>
      <c r="J1659" s="76" t="str">
        <f t="shared" si="361"/>
        <v/>
      </c>
      <c r="AG1659" s="111" t="str">
        <f t="shared" si="362"/>
        <v/>
      </c>
      <c r="AH1659" s="112" t="str">
        <f t="shared" si="354"/>
        <v/>
      </c>
      <c r="AI1659" s="113" t="str">
        <f t="shared" si="355"/>
        <v/>
      </c>
      <c r="AJ1659" s="113" t="str">
        <f t="shared" si="356"/>
        <v/>
      </c>
      <c r="AK1659" s="113" t="str">
        <f t="shared" si="363"/>
        <v/>
      </c>
      <c r="AL1659" s="113" t="str">
        <f t="shared" si="364"/>
        <v/>
      </c>
    </row>
    <row r="1660" spans="2:38" ht="15.75" thickBot="1" x14ac:dyDescent="0.3">
      <c r="B1660" s="72" t="str">
        <f t="shared" si="357"/>
        <v/>
      </c>
      <c r="C1660" s="72" t="str">
        <f t="shared" si="358"/>
        <v/>
      </c>
      <c r="D1660" s="72" t="str">
        <f>IFERROR(IF(J1659&lt;=0,"",IF(C1660="Yes","",B1660-COUNTIF($C$22:C1660,"Yes"))),"")</f>
        <v/>
      </c>
      <c r="E1660" s="73" t="str">
        <f t="shared" si="351"/>
        <v/>
      </c>
      <c r="F1660" s="76" t="str">
        <f t="shared" si="359"/>
        <v/>
      </c>
      <c r="G1660" s="76" t="str">
        <f t="shared" si="352"/>
        <v/>
      </c>
      <c r="H1660" s="76" t="str">
        <f t="shared" si="360"/>
        <v/>
      </c>
      <c r="I1660" s="76" t="str">
        <f t="shared" si="353"/>
        <v/>
      </c>
      <c r="J1660" s="76" t="str">
        <f t="shared" si="361"/>
        <v/>
      </c>
      <c r="AG1660" s="111" t="str">
        <f t="shared" si="362"/>
        <v/>
      </c>
      <c r="AH1660" s="112" t="str">
        <f t="shared" si="354"/>
        <v/>
      </c>
      <c r="AI1660" s="113" t="str">
        <f t="shared" si="355"/>
        <v/>
      </c>
      <c r="AJ1660" s="113" t="str">
        <f t="shared" si="356"/>
        <v/>
      </c>
      <c r="AK1660" s="113" t="str">
        <f t="shared" si="363"/>
        <v/>
      </c>
      <c r="AL1660" s="113" t="str">
        <f t="shared" si="364"/>
        <v/>
      </c>
    </row>
    <row r="1661" spans="2:38" ht="15.75" thickBot="1" x14ac:dyDescent="0.3">
      <c r="B1661" s="72" t="str">
        <f t="shared" si="357"/>
        <v/>
      </c>
      <c r="C1661" s="72" t="str">
        <f t="shared" si="358"/>
        <v/>
      </c>
      <c r="D1661" s="72" t="str">
        <f>IFERROR(IF(J1660&lt;=0,"",IF(C1661="Yes","",B1661-COUNTIF($C$22:C1661,"Yes"))),"")</f>
        <v/>
      </c>
      <c r="E1661" s="73" t="str">
        <f t="shared" si="351"/>
        <v/>
      </c>
      <c r="F1661" s="76" t="str">
        <f t="shared" si="359"/>
        <v/>
      </c>
      <c r="G1661" s="76" t="str">
        <f t="shared" si="352"/>
        <v/>
      </c>
      <c r="H1661" s="76" t="str">
        <f t="shared" si="360"/>
        <v/>
      </c>
      <c r="I1661" s="76" t="str">
        <f t="shared" si="353"/>
        <v/>
      </c>
      <c r="J1661" s="76" t="str">
        <f t="shared" si="361"/>
        <v/>
      </c>
      <c r="AG1661" s="111" t="str">
        <f t="shared" si="362"/>
        <v/>
      </c>
      <c r="AH1661" s="112" t="str">
        <f t="shared" si="354"/>
        <v/>
      </c>
      <c r="AI1661" s="113" t="str">
        <f t="shared" si="355"/>
        <v/>
      </c>
      <c r="AJ1661" s="113" t="str">
        <f t="shared" si="356"/>
        <v/>
      </c>
      <c r="AK1661" s="113" t="str">
        <f t="shared" si="363"/>
        <v/>
      </c>
      <c r="AL1661" s="113" t="str">
        <f t="shared" si="364"/>
        <v/>
      </c>
    </row>
    <row r="1662" spans="2:38" ht="15.75" thickBot="1" x14ac:dyDescent="0.3">
      <c r="B1662" s="72" t="str">
        <f t="shared" si="357"/>
        <v/>
      </c>
      <c r="C1662" s="72" t="str">
        <f t="shared" si="358"/>
        <v/>
      </c>
      <c r="D1662" s="72" t="str">
        <f>IFERROR(IF(J1661&lt;=0,"",IF(C1662="Yes","",B1662-COUNTIF($C$22:C1662,"Yes"))),"")</f>
        <v/>
      </c>
      <c r="E1662" s="73" t="str">
        <f t="shared" si="351"/>
        <v/>
      </c>
      <c r="F1662" s="76" t="str">
        <f t="shared" si="359"/>
        <v/>
      </c>
      <c r="G1662" s="76" t="str">
        <f t="shared" si="352"/>
        <v/>
      </c>
      <c r="H1662" s="76" t="str">
        <f t="shared" si="360"/>
        <v/>
      </c>
      <c r="I1662" s="76" t="str">
        <f t="shared" si="353"/>
        <v/>
      </c>
      <c r="J1662" s="76" t="str">
        <f t="shared" si="361"/>
        <v/>
      </c>
      <c r="AG1662" s="111" t="str">
        <f t="shared" si="362"/>
        <v/>
      </c>
      <c r="AH1662" s="112" t="str">
        <f t="shared" si="354"/>
        <v/>
      </c>
      <c r="AI1662" s="113" t="str">
        <f t="shared" si="355"/>
        <v/>
      </c>
      <c r="AJ1662" s="113" t="str">
        <f t="shared" si="356"/>
        <v/>
      </c>
      <c r="AK1662" s="113" t="str">
        <f t="shared" si="363"/>
        <v/>
      </c>
      <c r="AL1662" s="113" t="str">
        <f t="shared" si="364"/>
        <v/>
      </c>
    </row>
    <row r="1663" spans="2:38" ht="15.75" thickBot="1" x14ac:dyDescent="0.3">
      <c r="B1663" s="72" t="str">
        <f t="shared" si="357"/>
        <v/>
      </c>
      <c r="C1663" s="72" t="str">
        <f t="shared" si="358"/>
        <v/>
      </c>
      <c r="D1663" s="72" t="str">
        <f>IFERROR(IF(J1662&lt;=0,"",IF(C1663="Yes","",B1663-COUNTIF($C$22:C1663,"Yes"))),"")</f>
        <v/>
      </c>
      <c r="E1663" s="73" t="str">
        <f t="shared" si="351"/>
        <v/>
      </c>
      <c r="F1663" s="76" t="str">
        <f t="shared" si="359"/>
        <v/>
      </c>
      <c r="G1663" s="76" t="str">
        <f t="shared" si="352"/>
        <v/>
      </c>
      <c r="H1663" s="76" t="str">
        <f t="shared" si="360"/>
        <v/>
      </c>
      <c r="I1663" s="76" t="str">
        <f t="shared" si="353"/>
        <v/>
      </c>
      <c r="J1663" s="76" t="str">
        <f t="shared" si="361"/>
        <v/>
      </c>
      <c r="AG1663" s="111" t="str">
        <f t="shared" si="362"/>
        <v/>
      </c>
      <c r="AH1663" s="112" t="str">
        <f t="shared" si="354"/>
        <v/>
      </c>
      <c r="AI1663" s="113" t="str">
        <f t="shared" si="355"/>
        <v/>
      </c>
      <c r="AJ1663" s="113" t="str">
        <f t="shared" si="356"/>
        <v/>
      </c>
      <c r="AK1663" s="113" t="str">
        <f t="shared" si="363"/>
        <v/>
      </c>
      <c r="AL1663" s="113" t="str">
        <f t="shared" si="364"/>
        <v/>
      </c>
    </row>
    <row r="1664" spans="2:38" ht="15.75" thickBot="1" x14ac:dyDescent="0.3">
      <c r="B1664" s="72" t="str">
        <f t="shared" si="357"/>
        <v/>
      </c>
      <c r="C1664" s="72" t="str">
        <f t="shared" si="358"/>
        <v/>
      </c>
      <c r="D1664" s="72" t="str">
        <f>IFERROR(IF(J1663&lt;=0,"",IF(C1664="Yes","",B1664-COUNTIF($C$22:C1664,"Yes"))),"")</f>
        <v/>
      </c>
      <c r="E1664" s="73" t="str">
        <f t="shared" si="351"/>
        <v/>
      </c>
      <c r="F1664" s="76" t="str">
        <f t="shared" si="359"/>
        <v/>
      </c>
      <c r="G1664" s="76" t="str">
        <f t="shared" si="352"/>
        <v/>
      </c>
      <c r="H1664" s="76" t="str">
        <f t="shared" si="360"/>
        <v/>
      </c>
      <c r="I1664" s="76" t="str">
        <f t="shared" si="353"/>
        <v/>
      </c>
      <c r="J1664" s="76" t="str">
        <f t="shared" si="361"/>
        <v/>
      </c>
      <c r="AG1664" s="111" t="str">
        <f t="shared" si="362"/>
        <v/>
      </c>
      <c r="AH1664" s="112" t="str">
        <f t="shared" si="354"/>
        <v/>
      </c>
      <c r="AI1664" s="113" t="str">
        <f t="shared" si="355"/>
        <v/>
      </c>
      <c r="AJ1664" s="113" t="str">
        <f t="shared" si="356"/>
        <v/>
      </c>
      <c r="AK1664" s="113" t="str">
        <f t="shared" si="363"/>
        <v/>
      </c>
      <c r="AL1664" s="113" t="str">
        <f t="shared" si="364"/>
        <v/>
      </c>
    </row>
    <row r="1665" spans="2:38" ht="15.75" thickBot="1" x14ac:dyDescent="0.3">
      <c r="B1665" s="72" t="str">
        <f t="shared" si="357"/>
        <v/>
      </c>
      <c r="C1665" s="72" t="str">
        <f t="shared" si="358"/>
        <v/>
      </c>
      <c r="D1665" s="72" t="str">
        <f>IFERROR(IF(J1664&lt;=0,"",IF(C1665="Yes","",B1665-COUNTIF($C$22:C1665,"Yes"))),"")</f>
        <v/>
      </c>
      <c r="E1665" s="73" t="str">
        <f t="shared" si="351"/>
        <v/>
      </c>
      <c r="F1665" s="76" t="str">
        <f t="shared" si="359"/>
        <v/>
      </c>
      <c r="G1665" s="76" t="str">
        <f t="shared" si="352"/>
        <v/>
      </c>
      <c r="H1665" s="76" t="str">
        <f t="shared" si="360"/>
        <v/>
      </c>
      <c r="I1665" s="76" t="str">
        <f t="shared" si="353"/>
        <v/>
      </c>
      <c r="J1665" s="76" t="str">
        <f t="shared" si="361"/>
        <v/>
      </c>
      <c r="AG1665" s="111" t="str">
        <f t="shared" si="362"/>
        <v/>
      </c>
      <c r="AH1665" s="112" t="str">
        <f t="shared" si="354"/>
        <v/>
      </c>
      <c r="AI1665" s="113" t="str">
        <f t="shared" si="355"/>
        <v/>
      </c>
      <c r="AJ1665" s="113" t="str">
        <f t="shared" si="356"/>
        <v/>
      </c>
      <c r="AK1665" s="113" t="str">
        <f t="shared" si="363"/>
        <v/>
      </c>
      <c r="AL1665" s="113" t="str">
        <f t="shared" si="364"/>
        <v/>
      </c>
    </row>
    <row r="1666" spans="2:38" ht="15.75" thickBot="1" x14ac:dyDescent="0.3">
      <c r="B1666" s="72" t="str">
        <f t="shared" si="357"/>
        <v/>
      </c>
      <c r="C1666" s="72" t="str">
        <f t="shared" si="358"/>
        <v/>
      </c>
      <c r="D1666" s="72" t="str">
        <f>IFERROR(IF(J1665&lt;=0,"",IF(C1666="Yes","",B1666-COUNTIF($C$22:C1666,"Yes"))),"")</f>
        <v/>
      </c>
      <c r="E1666" s="73" t="str">
        <f t="shared" si="351"/>
        <v/>
      </c>
      <c r="F1666" s="76" t="str">
        <f t="shared" si="359"/>
        <v/>
      </c>
      <c r="G1666" s="76" t="str">
        <f t="shared" si="352"/>
        <v/>
      </c>
      <c r="H1666" s="76" t="str">
        <f t="shared" si="360"/>
        <v/>
      </c>
      <c r="I1666" s="76" t="str">
        <f t="shared" si="353"/>
        <v/>
      </c>
      <c r="J1666" s="76" t="str">
        <f t="shared" si="361"/>
        <v/>
      </c>
      <c r="AG1666" s="111" t="str">
        <f t="shared" si="362"/>
        <v/>
      </c>
      <c r="AH1666" s="112" t="str">
        <f t="shared" si="354"/>
        <v/>
      </c>
      <c r="AI1666" s="113" t="str">
        <f t="shared" si="355"/>
        <v/>
      </c>
      <c r="AJ1666" s="113" t="str">
        <f t="shared" si="356"/>
        <v/>
      </c>
      <c r="AK1666" s="113" t="str">
        <f t="shared" si="363"/>
        <v/>
      </c>
      <c r="AL1666" s="113" t="str">
        <f t="shared" si="364"/>
        <v/>
      </c>
    </row>
    <row r="1667" spans="2:38" ht="15.75" thickBot="1" x14ac:dyDescent="0.3">
      <c r="B1667" s="72" t="str">
        <f t="shared" si="357"/>
        <v/>
      </c>
      <c r="C1667" s="72" t="str">
        <f t="shared" si="358"/>
        <v/>
      </c>
      <c r="D1667" s="72" t="str">
        <f>IFERROR(IF(J1666&lt;=0,"",IF(C1667="Yes","",B1667-COUNTIF($C$22:C1667,"Yes"))),"")</f>
        <v/>
      </c>
      <c r="E1667" s="73" t="str">
        <f t="shared" si="351"/>
        <v/>
      </c>
      <c r="F1667" s="76" t="str">
        <f t="shared" si="359"/>
        <v/>
      </c>
      <c r="G1667" s="76" t="str">
        <f t="shared" si="352"/>
        <v/>
      </c>
      <c r="H1667" s="76" t="str">
        <f t="shared" si="360"/>
        <v/>
      </c>
      <c r="I1667" s="76" t="str">
        <f t="shared" si="353"/>
        <v/>
      </c>
      <c r="J1667" s="76" t="str">
        <f t="shared" si="361"/>
        <v/>
      </c>
      <c r="AG1667" s="111" t="str">
        <f t="shared" si="362"/>
        <v/>
      </c>
      <c r="AH1667" s="112" t="str">
        <f t="shared" si="354"/>
        <v/>
      </c>
      <c r="AI1667" s="113" t="str">
        <f t="shared" si="355"/>
        <v/>
      </c>
      <c r="AJ1667" s="113" t="str">
        <f t="shared" si="356"/>
        <v/>
      </c>
      <c r="AK1667" s="113" t="str">
        <f t="shared" si="363"/>
        <v/>
      </c>
      <c r="AL1667" s="113" t="str">
        <f t="shared" si="364"/>
        <v/>
      </c>
    </row>
    <row r="1668" spans="2:38" ht="15.75" thickBot="1" x14ac:dyDescent="0.3">
      <c r="B1668" s="72" t="str">
        <f t="shared" si="357"/>
        <v/>
      </c>
      <c r="C1668" s="72" t="str">
        <f t="shared" si="358"/>
        <v/>
      </c>
      <c r="D1668" s="72" t="str">
        <f>IFERROR(IF(J1667&lt;=0,"",IF(C1668="Yes","",B1668-COUNTIF($C$22:C1668,"Yes"))),"")</f>
        <v/>
      </c>
      <c r="E1668" s="73" t="str">
        <f t="shared" si="351"/>
        <v/>
      </c>
      <c r="F1668" s="76" t="str">
        <f t="shared" si="359"/>
        <v/>
      </c>
      <c r="G1668" s="76" t="str">
        <f t="shared" si="352"/>
        <v/>
      </c>
      <c r="H1668" s="76" t="str">
        <f t="shared" si="360"/>
        <v/>
      </c>
      <c r="I1668" s="76" t="str">
        <f t="shared" si="353"/>
        <v/>
      </c>
      <c r="J1668" s="76" t="str">
        <f t="shared" si="361"/>
        <v/>
      </c>
      <c r="AG1668" s="111" t="str">
        <f t="shared" si="362"/>
        <v/>
      </c>
      <c r="AH1668" s="112" t="str">
        <f t="shared" si="354"/>
        <v/>
      </c>
      <c r="AI1668" s="113" t="str">
        <f t="shared" si="355"/>
        <v/>
      </c>
      <c r="AJ1668" s="113" t="str">
        <f t="shared" si="356"/>
        <v/>
      </c>
      <c r="AK1668" s="113" t="str">
        <f t="shared" si="363"/>
        <v/>
      </c>
      <c r="AL1668" s="113" t="str">
        <f t="shared" si="364"/>
        <v/>
      </c>
    </row>
    <row r="1669" spans="2:38" ht="15.75" thickBot="1" x14ac:dyDescent="0.3">
      <c r="B1669" s="72" t="str">
        <f t="shared" si="357"/>
        <v/>
      </c>
      <c r="C1669" s="72" t="str">
        <f t="shared" si="358"/>
        <v/>
      </c>
      <c r="D1669" s="72" t="str">
        <f>IFERROR(IF(J1668&lt;=0,"",IF(C1669="Yes","",B1669-COUNTIF($C$22:C1669,"Yes"))),"")</f>
        <v/>
      </c>
      <c r="E1669" s="73" t="str">
        <f t="shared" si="351"/>
        <v/>
      </c>
      <c r="F1669" s="76" t="str">
        <f t="shared" si="359"/>
        <v/>
      </c>
      <c r="G1669" s="76" t="str">
        <f t="shared" si="352"/>
        <v/>
      </c>
      <c r="H1669" s="76" t="str">
        <f t="shared" si="360"/>
        <v/>
      </c>
      <c r="I1669" s="76" t="str">
        <f t="shared" si="353"/>
        <v/>
      </c>
      <c r="J1669" s="76" t="str">
        <f t="shared" si="361"/>
        <v/>
      </c>
      <c r="AG1669" s="111" t="str">
        <f t="shared" si="362"/>
        <v/>
      </c>
      <c r="AH1669" s="112" t="str">
        <f t="shared" si="354"/>
        <v/>
      </c>
      <c r="AI1669" s="113" t="str">
        <f t="shared" si="355"/>
        <v/>
      </c>
      <c r="AJ1669" s="113" t="str">
        <f t="shared" si="356"/>
        <v/>
      </c>
      <c r="AK1669" s="113" t="str">
        <f t="shared" si="363"/>
        <v/>
      </c>
      <c r="AL1669" s="113" t="str">
        <f t="shared" si="364"/>
        <v/>
      </c>
    </row>
    <row r="1670" spans="2:38" ht="15.75" thickBot="1" x14ac:dyDescent="0.3">
      <c r="B1670" s="72" t="str">
        <f t="shared" si="357"/>
        <v/>
      </c>
      <c r="C1670" s="72" t="str">
        <f t="shared" si="358"/>
        <v/>
      </c>
      <c r="D1670" s="72" t="str">
        <f>IFERROR(IF(J1669&lt;=0,"",IF(C1670="Yes","",B1670-COUNTIF($C$22:C1670,"Yes"))),"")</f>
        <v/>
      </c>
      <c r="E1670" s="73" t="str">
        <f t="shared" si="351"/>
        <v/>
      </c>
      <c r="F1670" s="76" t="str">
        <f t="shared" si="359"/>
        <v/>
      </c>
      <c r="G1670" s="76" t="str">
        <f t="shared" si="352"/>
        <v/>
      </c>
      <c r="H1670" s="76" t="str">
        <f t="shared" si="360"/>
        <v/>
      </c>
      <c r="I1670" s="76" t="str">
        <f t="shared" si="353"/>
        <v/>
      </c>
      <c r="J1670" s="76" t="str">
        <f t="shared" si="361"/>
        <v/>
      </c>
      <c r="AG1670" s="111" t="str">
        <f t="shared" si="362"/>
        <v/>
      </c>
      <c r="AH1670" s="112" t="str">
        <f t="shared" si="354"/>
        <v/>
      </c>
      <c r="AI1670" s="113" t="str">
        <f t="shared" si="355"/>
        <v/>
      </c>
      <c r="AJ1670" s="113" t="str">
        <f t="shared" si="356"/>
        <v/>
      </c>
      <c r="AK1670" s="113" t="str">
        <f t="shared" si="363"/>
        <v/>
      </c>
      <c r="AL1670" s="113" t="str">
        <f t="shared" si="364"/>
        <v/>
      </c>
    </row>
    <row r="1671" spans="2:38" ht="15.75" thickBot="1" x14ac:dyDescent="0.3">
      <c r="B1671" s="72" t="str">
        <f t="shared" si="357"/>
        <v/>
      </c>
      <c r="C1671" s="72" t="str">
        <f t="shared" si="358"/>
        <v/>
      </c>
      <c r="D1671" s="72" t="str">
        <f>IFERROR(IF(J1670&lt;=0,"",IF(C1671="Yes","",B1671-COUNTIF($C$22:C1671,"Yes"))),"")</f>
        <v/>
      </c>
      <c r="E1671" s="73" t="str">
        <f t="shared" si="351"/>
        <v/>
      </c>
      <c r="F1671" s="76" t="str">
        <f t="shared" si="359"/>
        <v/>
      </c>
      <c r="G1671" s="76" t="str">
        <f t="shared" si="352"/>
        <v/>
      </c>
      <c r="H1671" s="76" t="str">
        <f t="shared" si="360"/>
        <v/>
      </c>
      <c r="I1671" s="76" t="str">
        <f t="shared" si="353"/>
        <v/>
      </c>
      <c r="J1671" s="76" t="str">
        <f t="shared" si="361"/>
        <v/>
      </c>
      <c r="AG1671" s="111" t="str">
        <f t="shared" si="362"/>
        <v/>
      </c>
      <c r="AH1671" s="112" t="str">
        <f t="shared" si="354"/>
        <v/>
      </c>
      <c r="AI1671" s="113" t="str">
        <f t="shared" si="355"/>
        <v/>
      </c>
      <c r="AJ1671" s="113" t="str">
        <f t="shared" si="356"/>
        <v/>
      </c>
      <c r="AK1671" s="113" t="str">
        <f t="shared" si="363"/>
        <v/>
      </c>
      <c r="AL1671" s="113" t="str">
        <f t="shared" si="364"/>
        <v/>
      </c>
    </row>
    <row r="1672" spans="2:38" ht="15.75" thickBot="1" x14ac:dyDescent="0.3">
      <c r="B1672" s="72" t="str">
        <f t="shared" si="357"/>
        <v/>
      </c>
      <c r="C1672" s="72" t="str">
        <f t="shared" si="358"/>
        <v/>
      </c>
      <c r="D1672" s="72" t="str">
        <f>IFERROR(IF(J1671&lt;=0,"",IF(C1672="Yes","",B1672-COUNTIF($C$22:C1672,"Yes"))),"")</f>
        <v/>
      </c>
      <c r="E1672" s="73" t="str">
        <f t="shared" si="351"/>
        <v/>
      </c>
      <c r="F1672" s="76" t="str">
        <f t="shared" si="359"/>
        <v/>
      </c>
      <c r="G1672" s="76" t="str">
        <f t="shared" si="352"/>
        <v/>
      </c>
      <c r="H1672" s="76" t="str">
        <f t="shared" si="360"/>
        <v/>
      </c>
      <c r="I1672" s="76" t="str">
        <f t="shared" si="353"/>
        <v/>
      </c>
      <c r="J1672" s="76" t="str">
        <f t="shared" si="361"/>
        <v/>
      </c>
      <c r="AG1672" s="111" t="str">
        <f t="shared" si="362"/>
        <v/>
      </c>
      <c r="AH1672" s="112" t="str">
        <f t="shared" si="354"/>
        <v/>
      </c>
      <c r="AI1672" s="113" t="str">
        <f t="shared" si="355"/>
        <v/>
      </c>
      <c r="AJ1672" s="113" t="str">
        <f t="shared" si="356"/>
        <v/>
      </c>
      <c r="AK1672" s="113" t="str">
        <f t="shared" si="363"/>
        <v/>
      </c>
      <c r="AL1672" s="113" t="str">
        <f t="shared" si="364"/>
        <v/>
      </c>
    </row>
    <row r="1673" spans="2:38" ht="15.75" thickBot="1" x14ac:dyDescent="0.3">
      <c r="B1673" s="72" t="str">
        <f t="shared" si="357"/>
        <v/>
      </c>
      <c r="C1673" s="72" t="str">
        <f t="shared" si="358"/>
        <v/>
      </c>
      <c r="D1673" s="72" t="str">
        <f>IFERROR(IF(J1672&lt;=0,"",IF(C1673="Yes","",B1673-COUNTIF($C$22:C1673,"Yes"))),"")</f>
        <v/>
      </c>
      <c r="E1673" s="73" t="str">
        <f t="shared" si="351"/>
        <v/>
      </c>
      <c r="F1673" s="76" t="str">
        <f t="shared" si="359"/>
        <v/>
      </c>
      <c r="G1673" s="76" t="str">
        <f t="shared" si="352"/>
        <v/>
      </c>
      <c r="H1673" s="76" t="str">
        <f t="shared" si="360"/>
        <v/>
      </c>
      <c r="I1673" s="76" t="str">
        <f t="shared" si="353"/>
        <v/>
      </c>
      <c r="J1673" s="76" t="str">
        <f t="shared" si="361"/>
        <v/>
      </c>
      <c r="AG1673" s="111" t="str">
        <f t="shared" si="362"/>
        <v/>
      </c>
      <c r="AH1673" s="112" t="str">
        <f t="shared" si="354"/>
        <v/>
      </c>
      <c r="AI1673" s="113" t="str">
        <f t="shared" si="355"/>
        <v/>
      </c>
      <c r="AJ1673" s="113" t="str">
        <f t="shared" si="356"/>
        <v/>
      </c>
      <c r="AK1673" s="113" t="str">
        <f t="shared" si="363"/>
        <v/>
      </c>
      <c r="AL1673" s="113" t="str">
        <f t="shared" si="364"/>
        <v/>
      </c>
    </row>
    <row r="1674" spans="2:38" ht="15.75" thickBot="1" x14ac:dyDescent="0.3">
      <c r="B1674" s="72" t="str">
        <f t="shared" si="357"/>
        <v/>
      </c>
      <c r="C1674" s="72" t="str">
        <f t="shared" si="358"/>
        <v/>
      </c>
      <c r="D1674" s="72" t="str">
        <f>IFERROR(IF(J1673&lt;=0,"",IF(C1674="Yes","",B1674-COUNTIF($C$22:C1674,"Yes"))),"")</f>
        <v/>
      </c>
      <c r="E1674" s="73" t="str">
        <f t="shared" si="351"/>
        <v/>
      </c>
      <c r="F1674" s="76" t="str">
        <f t="shared" si="359"/>
        <v/>
      </c>
      <c r="G1674" s="76" t="str">
        <f t="shared" si="352"/>
        <v/>
      </c>
      <c r="H1674" s="76" t="str">
        <f t="shared" si="360"/>
        <v/>
      </c>
      <c r="I1674" s="76" t="str">
        <f t="shared" si="353"/>
        <v/>
      </c>
      <c r="J1674" s="76" t="str">
        <f t="shared" si="361"/>
        <v/>
      </c>
      <c r="AG1674" s="111" t="str">
        <f t="shared" si="362"/>
        <v/>
      </c>
      <c r="AH1674" s="112" t="str">
        <f t="shared" si="354"/>
        <v/>
      </c>
      <c r="AI1674" s="113" t="str">
        <f t="shared" si="355"/>
        <v/>
      </c>
      <c r="AJ1674" s="113" t="str">
        <f t="shared" si="356"/>
        <v/>
      </c>
      <c r="AK1674" s="113" t="str">
        <f t="shared" si="363"/>
        <v/>
      </c>
      <c r="AL1674" s="113" t="str">
        <f t="shared" si="364"/>
        <v/>
      </c>
    </row>
    <row r="1675" spans="2:38" ht="15.75" thickBot="1" x14ac:dyDescent="0.3">
      <c r="B1675" s="72" t="str">
        <f t="shared" si="357"/>
        <v/>
      </c>
      <c r="C1675" s="72" t="str">
        <f t="shared" si="358"/>
        <v/>
      </c>
      <c r="D1675" s="72" t="str">
        <f>IFERROR(IF(J1674&lt;=0,"",IF(C1675="Yes","",B1675-COUNTIF($C$22:C1675,"Yes"))),"")</f>
        <v/>
      </c>
      <c r="E1675" s="73" t="str">
        <f t="shared" si="351"/>
        <v/>
      </c>
      <c r="F1675" s="76" t="str">
        <f t="shared" si="359"/>
        <v/>
      </c>
      <c r="G1675" s="76" t="str">
        <f t="shared" si="352"/>
        <v/>
      </c>
      <c r="H1675" s="76" t="str">
        <f t="shared" si="360"/>
        <v/>
      </c>
      <c r="I1675" s="76" t="str">
        <f t="shared" si="353"/>
        <v/>
      </c>
      <c r="J1675" s="76" t="str">
        <f t="shared" si="361"/>
        <v/>
      </c>
      <c r="AG1675" s="111" t="str">
        <f t="shared" si="362"/>
        <v/>
      </c>
      <c r="AH1675" s="112" t="str">
        <f t="shared" si="354"/>
        <v/>
      </c>
      <c r="AI1675" s="113" t="str">
        <f t="shared" si="355"/>
        <v/>
      </c>
      <c r="AJ1675" s="113" t="str">
        <f t="shared" si="356"/>
        <v/>
      </c>
      <c r="AK1675" s="113" t="str">
        <f t="shared" si="363"/>
        <v/>
      </c>
      <c r="AL1675" s="113" t="str">
        <f t="shared" si="364"/>
        <v/>
      </c>
    </row>
    <row r="1676" spans="2:38" ht="15.75" thickBot="1" x14ac:dyDescent="0.3">
      <c r="B1676" s="72" t="str">
        <f t="shared" si="357"/>
        <v/>
      </c>
      <c r="C1676" s="72" t="str">
        <f t="shared" si="358"/>
        <v/>
      </c>
      <c r="D1676" s="72" t="str">
        <f>IFERROR(IF(J1675&lt;=0,"",IF(C1676="Yes","",B1676-COUNTIF($C$22:C1676,"Yes"))),"")</f>
        <v/>
      </c>
      <c r="E1676" s="73" t="str">
        <f t="shared" si="351"/>
        <v/>
      </c>
      <c r="F1676" s="76" t="str">
        <f t="shared" si="359"/>
        <v/>
      </c>
      <c r="G1676" s="76" t="str">
        <f t="shared" si="352"/>
        <v/>
      </c>
      <c r="H1676" s="76" t="str">
        <f t="shared" si="360"/>
        <v/>
      </c>
      <c r="I1676" s="76" t="str">
        <f t="shared" si="353"/>
        <v/>
      </c>
      <c r="J1676" s="76" t="str">
        <f t="shared" si="361"/>
        <v/>
      </c>
      <c r="AG1676" s="111" t="str">
        <f t="shared" si="362"/>
        <v/>
      </c>
      <c r="AH1676" s="112" t="str">
        <f t="shared" si="354"/>
        <v/>
      </c>
      <c r="AI1676" s="113" t="str">
        <f t="shared" si="355"/>
        <v/>
      </c>
      <c r="AJ1676" s="113" t="str">
        <f t="shared" si="356"/>
        <v/>
      </c>
      <c r="AK1676" s="113" t="str">
        <f t="shared" si="363"/>
        <v/>
      </c>
      <c r="AL1676" s="113" t="str">
        <f t="shared" si="364"/>
        <v/>
      </c>
    </row>
    <row r="1677" spans="2:38" ht="15.75" thickBot="1" x14ac:dyDescent="0.3">
      <c r="B1677" s="72" t="str">
        <f t="shared" si="357"/>
        <v/>
      </c>
      <c r="C1677" s="72" t="str">
        <f t="shared" si="358"/>
        <v/>
      </c>
      <c r="D1677" s="72" t="str">
        <f>IFERROR(IF(J1676&lt;=0,"",IF(C1677="Yes","",B1677-COUNTIF($C$22:C1677,"Yes"))),"")</f>
        <v/>
      </c>
      <c r="E1677" s="73" t="str">
        <f t="shared" si="351"/>
        <v/>
      </c>
      <c r="F1677" s="76" t="str">
        <f t="shared" si="359"/>
        <v/>
      </c>
      <c r="G1677" s="76" t="str">
        <f t="shared" si="352"/>
        <v/>
      </c>
      <c r="H1677" s="76" t="str">
        <f t="shared" si="360"/>
        <v/>
      </c>
      <c r="I1677" s="76" t="str">
        <f t="shared" si="353"/>
        <v/>
      </c>
      <c r="J1677" s="76" t="str">
        <f t="shared" si="361"/>
        <v/>
      </c>
      <c r="AG1677" s="111" t="str">
        <f t="shared" si="362"/>
        <v/>
      </c>
      <c r="AH1677" s="112" t="str">
        <f t="shared" si="354"/>
        <v/>
      </c>
      <c r="AI1677" s="113" t="str">
        <f t="shared" si="355"/>
        <v/>
      </c>
      <c r="AJ1677" s="113" t="str">
        <f t="shared" si="356"/>
        <v/>
      </c>
      <c r="AK1677" s="113" t="str">
        <f t="shared" si="363"/>
        <v/>
      </c>
      <c r="AL1677" s="113" t="str">
        <f t="shared" si="364"/>
        <v/>
      </c>
    </row>
    <row r="1678" spans="2:38" ht="15.75" thickBot="1" x14ac:dyDescent="0.3">
      <c r="B1678" s="72" t="str">
        <f t="shared" si="357"/>
        <v/>
      </c>
      <c r="C1678" s="72" t="str">
        <f t="shared" si="358"/>
        <v/>
      </c>
      <c r="D1678" s="72" t="str">
        <f>IFERROR(IF(J1677&lt;=0,"",IF(C1678="Yes","",B1678-COUNTIF($C$22:C1678,"Yes"))),"")</f>
        <v/>
      </c>
      <c r="E1678" s="73" t="str">
        <f t="shared" si="351"/>
        <v/>
      </c>
      <c r="F1678" s="76" t="str">
        <f t="shared" si="359"/>
        <v/>
      </c>
      <c r="G1678" s="76" t="str">
        <f t="shared" si="352"/>
        <v/>
      </c>
      <c r="H1678" s="76" t="str">
        <f t="shared" si="360"/>
        <v/>
      </c>
      <c r="I1678" s="76" t="str">
        <f t="shared" si="353"/>
        <v/>
      </c>
      <c r="J1678" s="76" t="str">
        <f t="shared" si="361"/>
        <v/>
      </c>
      <c r="AG1678" s="111" t="str">
        <f t="shared" si="362"/>
        <v/>
      </c>
      <c r="AH1678" s="112" t="str">
        <f t="shared" si="354"/>
        <v/>
      </c>
      <c r="AI1678" s="113" t="str">
        <f t="shared" si="355"/>
        <v/>
      </c>
      <c r="AJ1678" s="113" t="str">
        <f t="shared" si="356"/>
        <v/>
      </c>
      <c r="AK1678" s="113" t="str">
        <f t="shared" si="363"/>
        <v/>
      </c>
      <c r="AL1678" s="113" t="str">
        <f t="shared" si="364"/>
        <v/>
      </c>
    </row>
    <row r="1679" spans="2:38" ht="15.75" thickBot="1" x14ac:dyDescent="0.3">
      <c r="B1679" s="72" t="str">
        <f t="shared" si="357"/>
        <v/>
      </c>
      <c r="C1679" s="72" t="str">
        <f t="shared" si="358"/>
        <v/>
      </c>
      <c r="D1679" s="72" t="str">
        <f>IFERROR(IF(J1678&lt;=0,"",IF(C1679="Yes","",B1679-COUNTIF($C$22:C1679,"Yes"))),"")</f>
        <v/>
      </c>
      <c r="E1679" s="73" t="str">
        <f t="shared" si="351"/>
        <v/>
      </c>
      <c r="F1679" s="76" t="str">
        <f t="shared" si="359"/>
        <v/>
      </c>
      <c r="G1679" s="76" t="str">
        <f t="shared" si="352"/>
        <v/>
      </c>
      <c r="H1679" s="76" t="str">
        <f t="shared" si="360"/>
        <v/>
      </c>
      <c r="I1679" s="76" t="str">
        <f t="shared" si="353"/>
        <v/>
      </c>
      <c r="J1679" s="76" t="str">
        <f t="shared" si="361"/>
        <v/>
      </c>
      <c r="AG1679" s="111" t="str">
        <f t="shared" si="362"/>
        <v/>
      </c>
      <c r="AH1679" s="112" t="str">
        <f t="shared" si="354"/>
        <v/>
      </c>
      <c r="AI1679" s="113" t="str">
        <f t="shared" si="355"/>
        <v/>
      </c>
      <c r="AJ1679" s="113" t="str">
        <f t="shared" si="356"/>
        <v/>
      </c>
      <c r="AK1679" s="113" t="str">
        <f t="shared" si="363"/>
        <v/>
      </c>
      <c r="AL1679" s="113" t="str">
        <f t="shared" si="364"/>
        <v/>
      </c>
    </row>
    <row r="1680" spans="2:38" ht="15.75" thickBot="1" x14ac:dyDescent="0.3">
      <c r="B1680" s="72" t="str">
        <f t="shared" si="357"/>
        <v/>
      </c>
      <c r="C1680" s="72" t="str">
        <f t="shared" si="358"/>
        <v/>
      </c>
      <c r="D1680" s="72" t="str">
        <f>IFERROR(IF(J1679&lt;=0,"",IF(C1680="Yes","",B1680-COUNTIF($C$22:C1680,"Yes"))),"")</f>
        <v/>
      </c>
      <c r="E1680" s="73" t="str">
        <f t="shared" si="351"/>
        <v/>
      </c>
      <c r="F1680" s="76" t="str">
        <f t="shared" si="359"/>
        <v/>
      </c>
      <c r="G1680" s="76" t="str">
        <f t="shared" si="352"/>
        <v/>
      </c>
      <c r="H1680" s="76" t="str">
        <f t="shared" si="360"/>
        <v/>
      </c>
      <c r="I1680" s="76" t="str">
        <f t="shared" si="353"/>
        <v/>
      </c>
      <c r="J1680" s="76" t="str">
        <f t="shared" si="361"/>
        <v/>
      </c>
      <c r="AG1680" s="111" t="str">
        <f t="shared" si="362"/>
        <v/>
      </c>
      <c r="AH1680" s="112" t="str">
        <f t="shared" si="354"/>
        <v/>
      </c>
      <c r="AI1680" s="113" t="str">
        <f t="shared" si="355"/>
        <v/>
      </c>
      <c r="AJ1680" s="113" t="str">
        <f t="shared" si="356"/>
        <v/>
      </c>
      <c r="AK1680" s="113" t="str">
        <f t="shared" si="363"/>
        <v/>
      </c>
      <c r="AL1680" s="113" t="str">
        <f t="shared" si="364"/>
        <v/>
      </c>
    </row>
    <row r="1681" spans="2:38" ht="15.75" thickBot="1" x14ac:dyDescent="0.3">
      <c r="B1681" s="72" t="str">
        <f t="shared" si="357"/>
        <v/>
      </c>
      <c r="C1681" s="72" t="str">
        <f t="shared" si="358"/>
        <v/>
      </c>
      <c r="D1681" s="72" t="str">
        <f>IFERROR(IF(J1680&lt;=0,"",IF(C1681="Yes","",B1681-COUNTIF($C$22:C1681,"Yes"))),"")</f>
        <v/>
      </c>
      <c r="E1681" s="73" t="str">
        <f t="shared" si="351"/>
        <v/>
      </c>
      <c r="F1681" s="76" t="str">
        <f t="shared" si="359"/>
        <v/>
      </c>
      <c r="G1681" s="76" t="str">
        <f t="shared" si="352"/>
        <v/>
      </c>
      <c r="H1681" s="76" t="str">
        <f t="shared" si="360"/>
        <v/>
      </c>
      <c r="I1681" s="76" t="str">
        <f t="shared" si="353"/>
        <v/>
      </c>
      <c r="J1681" s="76" t="str">
        <f t="shared" si="361"/>
        <v/>
      </c>
      <c r="AG1681" s="111" t="str">
        <f t="shared" si="362"/>
        <v/>
      </c>
      <c r="AH1681" s="112" t="str">
        <f t="shared" si="354"/>
        <v/>
      </c>
      <c r="AI1681" s="113" t="str">
        <f t="shared" si="355"/>
        <v/>
      </c>
      <c r="AJ1681" s="113" t="str">
        <f t="shared" si="356"/>
        <v/>
      </c>
      <c r="AK1681" s="113" t="str">
        <f t="shared" si="363"/>
        <v/>
      </c>
      <c r="AL1681" s="113" t="str">
        <f t="shared" si="364"/>
        <v/>
      </c>
    </row>
    <row r="1682" spans="2:38" ht="15.75" thickBot="1" x14ac:dyDescent="0.3">
      <c r="B1682" s="72" t="str">
        <f t="shared" si="357"/>
        <v/>
      </c>
      <c r="C1682" s="72" t="str">
        <f t="shared" si="358"/>
        <v/>
      </c>
      <c r="D1682" s="72" t="str">
        <f>IFERROR(IF(J1681&lt;=0,"",IF(C1682="Yes","",B1682-COUNTIF($C$22:C1682,"Yes"))),"")</f>
        <v/>
      </c>
      <c r="E1682" s="73" t="str">
        <f t="shared" si="351"/>
        <v/>
      </c>
      <c r="F1682" s="76" t="str">
        <f t="shared" si="359"/>
        <v/>
      </c>
      <c r="G1682" s="76" t="str">
        <f t="shared" si="352"/>
        <v/>
      </c>
      <c r="H1682" s="76" t="str">
        <f t="shared" si="360"/>
        <v/>
      </c>
      <c r="I1682" s="76" t="str">
        <f t="shared" si="353"/>
        <v/>
      </c>
      <c r="J1682" s="76" t="str">
        <f t="shared" si="361"/>
        <v/>
      </c>
      <c r="AG1682" s="111" t="str">
        <f t="shared" si="362"/>
        <v/>
      </c>
      <c r="AH1682" s="112" t="str">
        <f t="shared" si="354"/>
        <v/>
      </c>
      <c r="AI1682" s="113" t="str">
        <f t="shared" si="355"/>
        <v/>
      </c>
      <c r="AJ1682" s="113" t="str">
        <f t="shared" si="356"/>
        <v/>
      </c>
      <c r="AK1682" s="113" t="str">
        <f t="shared" si="363"/>
        <v/>
      </c>
      <c r="AL1682" s="113" t="str">
        <f t="shared" si="364"/>
        <v/>
      </c>
    </row>
    <row r="1683" spans="2:38" ht="15.75" thickBot="1" x14ac:dyDescent="0.3">
      <c r="B1683" s="72" t="str">
        <f t="shared" si="357"/>
        <v/>
      </c>
      <c r="C1683" s="72" t="str">
        <f t="shared" si="358"/>
        <v/>
      </c>
      <c r="D1683" s="72" t="str">
        <f>IFERROR(IF(J1682&lt;=0,"",IF(C1683="Yes","",B1683-COUNTIF($C$22:C1683,"Yes"))),"")</f>
        <v/>
      </c>
      <c r="E1683" s="73" t="str">
        <f t="shared" si="351"/>
        <v/>
      </c>
      <c r="F1683" s="76" t="str">
        <f t="shared" si="359"/>
        <v/>
      </c>
      <c r="G1683" s="76" t="str">
        <f t="shared" si="352"/>
        <v/>
      </c>
      <c r="H1683" s="76" t="str">
        <f t="shared" si="360"/>
        <v/>
      </c>
      <c r="I1683" s="76" t="str">
        <f t="shared" si="353"/>
        <v/>
      </c>
      <c r="J1683" s="76" t="str">
        <f t="shared" si="361"/>
        <v/>
      </c>
      <c r="AG1683" s="111" t="str">
        <f t="shared" si="362"/>
        <v/>
      </c>
      <c r="AH1683" s="112" t="str">
        <f t="shared" si="354"/>
        <v/>
      </c>
      <c r="AI1683" s="113" t="str">
        <f t="shared" si="355"/>
        <v/>
      </c>
      <c r="AJ1683" s="113" t="str">
        <f t="shared" si="356"/>
        <v/>
      </c>
      <c r="AK1683" s="113" t="str">
        <f t="shared" si="363"/>
        <v/>
      </c>
      <c r="AL1683" s="113" t="str">
        <f t="shared" si="364"/>
        <v/>
      </c>
    </row>
    <row r="1684" spans="2:38" ht="15.75" thickBot="1" x14ac:dyDescent="0.3">
      <c r="B1684" s="72" t="str">
        <f t="shared" si="357"/>
        <v/>
      </c>
      <c r="C1684" s="72" t="str">
        <f t="shared" si="358"/>
        <v/>
      </c>
      <c r="D1684" s="72" t="str">
        <f>IFERROR(IF(J1683&lt;=0,"",IF(C1684="Yes","",B1684-COUNTIF($C$22:C1684,"Yes"))),"")</f>
        <v/>
      </c>
      <c r="E1684" s="73" t="str">
        <f t="shared" si="351"/>
        <v/>
      </c>
      <c r="F1684" s="76" t="str">
        <f t="shared" si="359"/>
        <v/>
      </c>
      <c r="G1684" s="76" t="str">
        <f t="shared" si="352"/>
        <v/>
      </c>
      <c r="H1684" s="76" t="str">
        <f t="shared" si="360"/>
        <v/>
      </c>
      <c r="I1684" s="76" t="str">
        <f t="shared" si="353"/>
        <v/>
      </c>
      <c r="J1684" s="76" t="str">
        <f t="shared" si="361"/>
        <v/>
      </c>
      <c r="AG1684" s="111" t="str">
        <f t="shared" si="362"/>
        <v/>
      </c>
      <c r="AH1684" s="112" t="str">
        <f t="shared" si="354"/>
        <v/>
      </c>
      <c r="AI1684" s="113" t="str">
        <f t="shared" si="355"/>
        <v/>
      </c>
      <c r="AJ1684" s="113" t="str">
        <f t="shared" si="356"/>
        <v/>
      </c>
      <c r="AK1684" s="113" t="str">
        <f t="shared" si="363"/>
        <v/>
      </c>
      <c r="AL1684" s="113" t="str">
        <f t="shared" si="364"/>
        <v/>
      </c>
    </row>
    <row r="1685" spans="2:38" ht="15.75" thickBot="1" x14ac:dyDescent="0.3">
      <c r="B1685" s="72" t="str">
        <f t="shared" si="357"/>
        <v/>
      </c>
      <c r="C1685" s="72" t="str">
        <f t="shared" si="358"/>
        <v/>
      </c>
      <c r="D1685" s="72" t="str">
        <f>IFERROR(IF(J1684&lt;=0,"",IF(C1685="Yes","",B1685-COUNTIF($C$22:C1685,"Yes"))),"")</f>
        <v/>
      </c>
      <c r="E1685" s="73" t="str">
        <f t="shared" si="351"/>
        <v/>
      </c>
      <c r="F1685" s="76" t="str">
        <f t="shared" si="359"/>
        <v/>
      </c>
      <c r="G1685" s="76" t="str">
        <f t="shared" si="352"/>
        <v/>
      </c>
      <c r="H1685" s="76" t="str">
        <f t="shared" si="360"/>
        <v/>
      </c>
      <c r="I1685" s="76" t="str">
        <f t="shared" si="353"/>
        <v/>
      </c>
      <c r="J1685" s="76" t="str">
        <f t="shared" si="361"/>
        <v/>
      </c>
      <c r="AG1685" s="111" t="str">
        <f t="shared" si="362"/>
        <v/>
      </c>
      <c r="AH1685" s="112" t="str">
        <f t="shared" si="354"/>
        <v/>
      </c>
      <c r="AI1685" s="113" t="str">
        <f t="shared" si="355"/>
        <v/>
      </c>
      <c r="AJ1685" s="113" t="str">
        <f t="shared" si="356"/>
        <v/>
      </c>
      <c r="AK1685" s="113" t="str">
        <f t="shared" si="363"/>
        <v/>
      </c>
      <c r="AL1685" s="113" t="str">
        <f t="shared" si="364"/>
        <v/>
      </c>
    </row>
    <row r="1686" spans="2:38" ht="15.75" thickBot="1" x14ac:dyDescent="0.3">
      <c r="B1686" s="72" t="str">
        <f t="shared" si="357"/>
        <v/>
      </c>
      <c r="C1686" s="72" t="str">
        <f t="shared" si="358"/>
        <v/>
      </c>
      <c r="D1686" s="72" t="str">
        <f>IFERROR(IF(J1685&lt;=0,"",IF(C1686="Yes","",B1686-COUNTIF($C$22:C1686,"Yes"))),"")</f>
        <v/>
      </c>
      <c r="E1686" s="73" t="str">
        <f t="shared" ref="E1686:E1749" si="365">IF($E$9="End of the Period",IF(B1686="","",IF(payment_frequency="Bi-weekly",first_payment_date+B1686*VLOOKUP(payment_frequency,periodic_table,2,0),IF(payment_frequency="Weekly",first_payment_date+B1686*VLOOKUP(payment_frequency,periodic_table,2,0),IF(payment_frequency="Semi-monthly",first_payment_date+B1686*VLOOKUP(payment_frequency,periodic_table,2,0),EDATE(first_payment_date,B1686*VLOOKUP(payment_frequency,periodic_table,2,0)))))),IF(B1686="","",IF(payment_frequency="Bi-weekly",first_payment_date+(B1686-1)*VLOOKUP(payment_frequency,periodic_table,2,0),IF(payment_frequency="Weekly",first_payment_date+(B1686-1)*VLOOKUP(payment_frequency,periodic_table,2,0),IF(payment_frequency="Semi-monthly",first_payment_date+(B1686-1)*VLOOKUP(payment_frequency,periodic_table,2,0),EDATE(first_payment_date,(B1686-1)*VLOOKUP(payment_frequency,periodic_table,2,0)))))))</f>
        <v/>
      </c>
      <c r="F1686" s="76" t="str">
        <f t="shared" si="359"/>
        <v/>
      </c>
      <c r="G1686" s="76" t="str">
        <f t="shared" ref="G1686:G1749" si="366">IF(AND(Payment_Type=1,B1686=1),0,IF(B1686="","",IF(C1686="Yes",0,J1685*Compound_Rate)))</f>
        <v/>
      </c>
      <c r="H1686" s="76" t="str">
        <f t="shared" si="360"/>
        <v/>
      </c>
      <c r="I1686" s="76" t="str">
        <f t="shared" ref="I1686:I1749" si="367">IF(B1686="","",IF(C1686="Yes",J1685*Compound_Rate,0))</f>
        <v/>
      </c>
      <c r="J1686" s="76" t="str">
        <f t="shared" si="361"/>
        <v/>
      </c>
      <c r="AG1686" s="111" t="str">
        <f t="shared" si="362"/>
        <v/>
      </c>
      <c r="AH1686" s="112" t="str">
        <f t="shared" ref="AH1686:AH1749" si="368">IF($E$9="End of the Period",IF(AG1686="","",IF(payment_frequency="Bi-weekly",first_payment_date+AG1686*VLOOKUP(payment_frequency,periodic_table,2,0),IF(payment_frequency="Weekly",first_payment_date+AG1686*VLOOKUP(payment_frequency,periodic_table,2,0),IF(payment_frequency="Semi-monthly",first_payment_date+AG1686*VLOOKUP(payment_frequency,periodic_table,2,0),EDATE(first_payment_date,AG1686*VLOOKUP(payment_frequency,periodic_table,2,0)))))),IF(AG1686="","",IF(payment_frequency="Bi-weekly",first_payment_date+(AG1686-1)*VLOOKUP(payment_frequency,periodic_table,2,0),IF(payment_frequency="Weekly",first_payment_date+(AG1686-1)*VLOOKUP(payment_frequency,periodic_table,2,0),IF(payment_frequency="Semi-monthly",first_payment_date+(AG1686-1)*VLOOKUP(payment_frequency,periodic_table,2,0),EDATE(first_payment_date,(AG1686-1)*VLOOKUP(payment_frequency,periodic_table,2,0)))))))</f>
        <v/>
      </c>
      <c r="AI1686" s="113" t="str">
        <f t="shared" ref="AI1686:AI1749" si="369">IF(AG1686="","",IF(AL1685&lt;payment,AL1685*(1+Compound_Rate),payment))</f>
        <v/>
      </c>
      <c r="AJ1686" s="113" t="str">
        <f t="shared" ref="AJ1686:AJ1749" si="370">IF(AND(Payment_Type=1,AG1686=1),0,IF(AG1686="","",AL1685*Compound_Rate))</f>
        <v/>
      </c>
      <c r="AK1686" s="113" t="str">
        <f t="shared" si="363"/>
        <v/>
      </c>
      <c r="AL1686" s="113" t="str">
        <f t="shared" si="364"/>
        <v/>
      </c>
    </row>
    <row r="1687" spans="2:38" ht="15.75" thickBot="1" x14ac:dyDescent="0.3">
      <c r="B1687" s="72" t="str">
        <f t="shared" ref="B1687:B1750" si="371">IFERROR(IF(TRUNC(J1686)&lt;=0,"",B1686+1),"")</f>
        <v/>
      </c>
      <c r="C1687" s="72" t="str">
        <f t="shared" ref="C1687:C1750" si="372">IF(B1687="","",IF(AND(B1687&lt;=$E$13,B1687&gt;=$E$12),"Yes","No"))</f>
        <v/>
      </c>
      <c r="D1687" s="72" t="str">
        <f>IFERROR(IF(J1686&lt;=0,"",IF(C1687="Yes","",B1687-COUNTIF($C$22:C1687,"Yes"))),"")</f>
        <v/>
      </c>
      <c r="E1687" s="73" t="str">
        <f t="shared" si="365"/>
        <v/>
      </c>
      <c r="F1687" s="76" t="str">
        <f t="shared" ref="F1687:F1750" si="373">IF(B1687="","",IF(C1687="Yes",0,IF(J1686&lt;payment,J1686*(1+Compound_Rate),-PMT($J$5,nper-B1687+1+$E$14,J1686))))</f>
        <v/>
      </c>
      <c r="G1687" s="76" t="str">
        <f t="shared" si="366"/>
        <v/>
      </c>
      <c r="H1687" s="76" t="str">
        <f t="shared" ref="H1687:H1750" si="374">IF(B1687="","",F1687-G1687)</f>
        <v/>
      </c>
      <c r="I1687" s="76" t="str">
        <f t="shared" si="367"/>
        <v/>
      </c>
      <c r="J1687" s="76" t="str">
        <f t="shared" ref="J1687:J1750" si="375">IFERROR(IF(B1687="","",J1686-H1687+I1687),"")</f>
        <v/>
      </c>
      <c r="AG1687" s="111" t="str">
        <f t="shared" ref="AG1687:AG1750" si="376">IFERROR(IF(AL1686&lt;=0,"",AG1686+1),"")</f>
        <v/>
      </c>
      <c r="AH1687" s="112" t="str">
        <f t="shared" si="368"/>
        <v/>
      </c>
      <c r="AI1687" s="113" t="str">
        <f t="shared" si="369"/>
        <v/>
      </c>
      <c r="AJ1687" s="113" t="str">
        <f t="shared" si="370"/>
        <v/>
      </c>
      <c r="AK1687" s="113" t="str">
        <f t="shared" ref="AK1687:AK1750" si="377">IF(AG1687="","",AI1687-AJ1687)</f>
        <v/>
      </c>
      <c r="AL1687" s="113" t="str">
        <f t="shared" ref="AL1687:AL1750" si="378">IFERROR(IF(AK1687&lt;=0,"",AL1686-AK1687),"")</f>
        <v/>
      </c>
    </row>
    <row r="1688" spans="2:38" ht="15.75" thickBot="1" x14ac:dyDescent="0.3">
      <c r="B1688" s="72" t="str">
        <f t="shared" si="371"/>
        <v/>
      </c>
      <c r="C1688" s="72" t="str">
        <f t="shared" si="372"/>
        <v/>
      </c>
      <c r="D1688" s="72" t="str">
        <f>IFERROR(IF(J1687&lt;=0,"",IF(C1688="Yes","",B1688-COUNTIF($C$22:C1688,"Yes"))),"")</f>
        <v/>
      </c>
      <c r="E1688" s="73" t="str">
        <f t="shared" si="365"/>
        <v/>
      </c>
      <c r="F1688" s="76" t="str">
        <f t="shared" si="373"/>
        <v/>
      </c>
      <c r="G1688" s="76" t="str">
        <f t="shared" si="366"/>
        <v/>
      </c>
      <c r="H1688" s="76" t="str">
        <f t="shared" si="374"/>
        <v/>
      </c>
      <c r="I1688" s="76" t="str">
        <f t="shared" si="367"/>
        <v/>
      </c>
      <c r="J1688" s="76" t="str">
        <f t="shared" si="375"/>
        <v/>
      </c>
      <c r="AG1688" s="111" t="str">
        <f t="shared" si="376"/>
        <v/>
      </c>
      <c r="AH1688" s="112" t="str">
        <f t="shared" si="368"/>
        <v/>
      </c>
      <c r="AI1688" s="113" t="str">
        <f t="shared" si="369"/>
        <v/>
      </c>
      <c r="AJ1688" s="113" t="str">
        <f t="shared" si="370"/>
        <v/>
      </c>
      <c r="AK1688" s="113" t="str">
        <f t="shared" si="377"/>
        <v/>
      </c>
      <c r="AL1688" s="113" t="str">
        <f t="shared" si="378"/>
        <v/>
      </c>
    </row>
    <row r="1689" spans="2:38" ht="15.75" thickBot="1" x14ac:dyDescent="0.3">
      <c r="B1689" s="72" t="str">
        <f t="shared" si="371"/>
        <v/>
      </c>
      <c r="C1689" s="72" t="str">
        <f t="shared" si="372"/>
        <v/>
      </c>
      <c r="D1689" s="72" t="str">
        <f>IFERROR(IF(J1688&lt;=0,"",IF(C1689="Yes","",B1689-COUNTIF($C$22:C1689,"Yes"))),"")</f>
        <v/>
      </c>
      <c r="E1689" s="73" t="str">
        <f t="shared" si="365"/>
        <v/>
      </c>
      <c r="F1689" s="76" t="str">
        <f t="shared" si="373"/>
        <v/>
      </c>
      <c r="G1689" s="76" t="str">
        <f t="shared" si="366"/>
        <v/>
      </c>
      <c r="H1689" s="76" t="str">
        <f t="shared" si="374"/>
        <v/>
      </c>
      <c r="I1689" s="76" t="str">
        <f t="shared" si="367"/>
        <v/>
      </c>
      <c r="J1689" s="76" t="str">
        <f t="shared" si="375"/>
        <v/>
      </c>
      <c r="AG1689" s="111" t="str">
        <f t="shared" si="376"/>
        <v/>
      </c>
      <c r="AH1689" s="112" t="str">
        <f t="shared" si="368"/>
        <v/>
      </c>
      <c r="AI1689" s="113" t="str">
        <f t="shared" si="369"/>
        <v/>
      </c>
      <c r="AJ1689" s="113" t="str">
        <f t="shared" si="370"/>
        <v/>
      </c>
      <c r="AK1689" s="113" t="str">
        <f t="shared" si="377"/>
        <v/>
      </c>
      <c r="AL1689" s="113" t="str">
        <f t="shared" si="378"/>
        <v/>
      </c>
    </row>
    <row r="1690" spans="2:38" ht="15.75" thickBot="1" x14ac:dyDescent="0.3">
      <c r="B1690" s="72" t="str">
        <f t="shared" si="371"/>
        <v/>
      </c>
      <c r="C1690" s="72" t="str">
        <f t="shared" si="372"/>
        <v/>
      </c>
      <c r="D1690" s="72" t="str">
        <f>IFERROR(IF(J1689&lt;=0,"",IF(C1690="Yes","",B1690-COUNTIF($C$22:C1690,"Yes"))),"")</f>
        <v/>
      </c>
      <c r="E1690" s="73" t="str">
        <f t="shared" si="365"/>
        <v/>
      </c>
      <c r="F1690" s="76" t="str">
        <f t="shared" si="373"/>
        <v/>
      </c>
      <c r="G1690" s="76" t="str">
        <f t="shared" si="366"/>
        <v/>
      </c>
      <c r="H1690" s="76" t="str">
        <f t="shared" si="374"/>
        <v/>
      </c>
      <c r="I1690" s="76" t="str">
        <f t="shared" si="367"/>
        <v/>
      </c>
      <c r="J1690" s="76" t="str">
        <f t="shared" si="375"/>
        <v/>
      </c>
      <c r="AG1690" s="111" t="str">
        <f t="shared" si="376"/>
        <v/>
      </c>
      <c r="AH1690" s="112" t="str">
        <f t="shared" si="368"/>
        <v/>
      </c>
      <c r="AI1690" s="113" t="str">
        <f t="shared" si="369"/>
        <v/>
      </c>
      <c r="AJ1690" s="113" t="str">
        <f t="shared" si="370"/>
        <v/>
      </c>
      <c r="AK1690" s="113" t="str">
        <f t="shared" si="377"/>
        <v/>
      </c>
      <c r="AL1690" s="113" t="str">
        <f t="shared" si="378"/>
        <v/>
      </c>
    </row>
    <row r="1691" spans="2:38" ht="15.75" thickBot="1" x14ac:dyDescent="0.3">
      <c r="B1691" s="72" t="str">
        <f t="shared" si="371"/>
        <v/>
      </c>
      <c r="C1691" s="72" t="str">
        <f t="shared" si="372"/>
        <v/>
      </c>
      <c r="D1691" s="72" t="str">
        <f>IFERROR(IF(J1690&lt;=0,"",IF(C1691="Yes","",B1691-COUNTIF($C$22:C1691,"Yes"))),"")</f>
        <v/>
      </c>
      <c r="E1691" s="73" t="str">
        <f t="shared" si="365"/>
        <v/>
      </c>
      <c r="F1691" s="76" t="str">
        <f t="shared" si="373"/>
        <v/>
      </c>
      <c r="G1691" s="76" t="str">
        <f t="shared" si="366"/>
        <v/>
      </c>
      <c r="H1691" s="76" t="str">
        <f t="shared" si="374"/>
        <v/>
      </c>
      <c r="I1691" s="76" t="str">
        <f t="shared" si="367"/>
        <v/>
      </c>
      <c r="J1691" s="76" t="str">
        <f t="shared" si="375"/>
        <v/>
      </c>
      <c r="AG1691" s="111" t="str">
        <f t="shared" si="376"/>
        <v/>
      </c>
      <c r="AH1691" s="112" t="str">
        <f t="shared" si="368"/>
        <v/>
      </c>
      <c r="AI1691" s="113" t="str">
        <f t="shared" si="369"/>
        <v/>
      </c>
      <c r="AJ1691" s="113" t="str">
        <f t="shared" si="370"/>
        <v/>
      </c>
      <c r="AK1691" s="113" t="str">
        <f t="shared" si="377"/>
        <v/>
      </c>
      <c r="AL1691" s="113" t="str">
        <f t="shared" si="378"/>
        <v/>
      </c>
    </row>
    <row r="1692" spans="2:38" ht="15.75" thickBot="1" x14ac:dyDescent="0.3">
      <c r="B1692" s="72" t="str">
        <f t="shared" si="371"/>
        <v/>
      </c>
      <c r="C1692" s="72" t="str">
        <f t="shared" si="372"/>
        <v/>
      </c>
      <c r="D1692" s="72" t="str">
        <f>IFERROR(IF(J1691&lt;=0,"",IF(C1692="Yes","",B1692-COUNTIF($C$22:C1692,"Yes"))),"")</f>
        <v/>
      </c>
      <c r="E1692" s="73" t="str">
        <f t="shared" si="365"/>
        <v/>
      </c>
      <c r="F1692" s="76" t="str">
        <f t="shared" si="373"/>
        <v/>
      </c>
      <c r="G1692" s="76" t="str">
        <f t="shared" si="366"/>
        <v/>
      </c>
      <c r="H1692" s="76" t="str">
        <f t="shared" si="374"/>
        <v/>
      </c>
      <c r="I1692" s="76" t="str">
        <f t="shared" si="367"/>
        <v/>
      </c>
      <c r="J1692" s="76" t="str">
        <f t="shared" si="375"/>
        <v/>
      </c>
      <c r="AG1692" s="111" t="str">
        <f t="shared" si="376"/>
        <v/>
      </c>
      <c r="AH1692" s="112" t="str">
        <f t="shared" si="368"/>
        <v/>
      </c>
      <c r="AI1692" s="113" t="str">
        <f t="shared" si="369"/>
        <v/>
      </c>
      <c r="AJ1692" s="113" t="str">
        <f t="shared" si="370"/>
        <v/>
      </c>
      <c r="AK1692" s="113" t="str">
        <f t="shared" si="377"/>
        <v/>
      </c>
      <c r="AL1692" s="113" t="str">
        <f t="shared" si="378"/>
        <v/>
      </c>
    </row>
    <row r="1693" spans="2:38" ht="15.75" thickBot="1" x14ac:dyDescent="0.3">
      <c r="B1693" s="72" t="str">
        <f t="shared" si="371"/>
        <v/>
      </c>
      <c r="C1693" s="72" t="str">
        <f t="shared" si="372"/>
        <v/>
      </c>
      <c r="D1693" s="72" t="str">
        <f>IFERROR(IF(J1692&lt;=0,"",IF(C1693="Yes","",B1693-COUNTIF($C$22:C1693,"Yes"))),"")</f>
        <v/>
      </c>
      <c r="E1693" s="73" t="str">
        <f t="shared" si="365"/>
        <v/>
      </c>
      <c r="F1693" s="76" t="str">
        <f t="shared" si="373"/>
        <v/>
      </c>
      <c r="G1693" s="76" t="str">
        <f t="shared" si="366"/>
        <v/>
      </c>
      <c r="H1693" s="76" t="str">
        <f t="shared" si="374"/>
        <v/>
      </c>
      <c r="I1693" s="76" t="str">
        <f t="shared" si="367"/>
        <v/>
      </c>
      <c r="J1693" s="76" t="str">
        <f t="shared" si="375"/>
        <v/>
      </c>
      <c r="AG1693" s="111" t="str">
        <f t="shared" si="376"/>
        <v/>
      </c>
      <c r="AH1693" s="112" t="str">
        <f t="shared" si="368"/>
        <v/>
      </c>
      <c r="AI1693" s="113" t="str">
        <f t="shared" si="369"/>
        <v/>
      </c>
      <c r="AJ1693" s="113" t="str">
        <f t="shared" si="370"/>
        <v/>
      </c>
      <c r="AK1693" s="113" t="str">
        <f t="shared" si="377"/>
        <v/>
      </c>
      <c r="AL1693" s="113" t="str">
        <f t="shared" si="378"/>
        <v/>
      </c>
    </row>
    <row r="1694" spans="2:38" ht="15.75" thickBot="1" x14ac:dyDescent="0.3">
      <c r="B1694" s="72" t="str">
        <f t="shared" si="371"/>
        <v/>
      </c>
      <c r="C1694" s="72" t="str">
        <f t="shared" si="372"/>
        <v/>
      </c>
      <c r="D1694" s="72" t="str">
        <f>IFERROR(IF(J1693&lt;=0,"",IF(C1694="Yes","",B1694-COUNTIF($C$22:C1694,"Yes"))),"")</f>
        <v/>
      </c>
      <c r="E1694" s="73" t="str">
        <f t="shared" si="365"/>
        <v/>
      </c>
      <c r="F1694" s="76" t="str">
        <f t="shared" si="373"/>
        <v/>
      </c>
      <c r="G1694" s="76" t="str">
        <f t="shared" si="366"/>
        <v/>
      </c>
      <c r="H1694" s="76" t="str">
        <f t="shared" si="374"/>
        <v/>
      </c>
      <c r="I1694" s="76" t="str">
        <f t="shared" si="367"/>
        <v/>
      </c>
      <c r="J1694" s="76" t="str">
        <f t="shared" si="375"/>
        <v/>
      </c>
      <c r="AG1694" s="111" t="str">
        <f t="shared" si="376"/>
        <v/>
      </c>
      <c r="AH1694" s="112" t="str">
        <f t="shared" si="368"/>
        <v/>
      </c>
      <c r="AI1694" s="113" t="str">
        <f t="shared" si="369"/>
        <v/>
      </c>
      <c r="AJ1694" s="113" t="str">
        <f t="shared" si="370"/>
        <v/>
      </c>
      <c r="AK1694" s="113" t="str">
        <f t="shared" si="377"/>
        <v/>
      </c>
      <c r="AL1694" s="113" t="str">
        <f t="shared" si="378"/>
        <v/>
      </c>
    </row>
    <row r="1695" spans="2:38" ht="15.75" thickBot="1" x14ac:dyDescent="0.3">
      <c r="B1695" s="72" t="str">
        <f t="shared" si="371"/>
        <v/>
      </c>
      <c r="C1695" s="72" t="str">
        <f t="shared" si="372"/>
        <v/>
      </c>
      <c r="D1695" s="72" t="str">
        <f>IFERROR(IF(J1694&lt;=0,"",IF(C1695="Yes","",B1695-COUNTIF($C$22:C1695,"Yes"))),"")</f>
        <v/>
      </c>
      <c r="E1695" s="73" t="str">
        <f t="shared" si="365"/>
        <v/>
      </c>
      <c r="F1695" s="76" t="str">
        <f t="shared" si="373"/>
        <v/>
      </c>
      <c r="G1695" s="76" t="str">
        <f t="shared" si="366"/>
        <v/>
      </c>
      <c r="H1695" s="76" t="str">
        <f t="shared" si="374"/>
        <v/>
      </c>
      <c r="I1695" s="76" t="str">
        <f t="shared" si="367"/>
        <v/>
      </c>
      <c r="J1695" s="76" t="str">
        <f t="shared" si="375"/>
        <v/>
      </c>
      <c r="AG1695" s="111" t="str">
        <f t="shared" si="376"/>
        <v/>
      </c>
      <c r="AH1695" s="112" t="str">
        <f t="shared" si="368"/>
        <v/>
      </c>
      <c r="AI1695" s="113" t="str">
        <f t="shared" si="369"/>
        <v/>
      </c>
      <c r="AJ1695" s="113" t="str">
        <f t="shared" si="370"/>
        <v/>
      </c>
      <c r="AK1695" s="113" t="str">
        <f t="shared" si="377"/>
        <v/>
      </c>
      <c r="AL1695" s="113" t="str">
        <f t="shared" si="378"/>
        <v/>
      </c>
    </row>
    <row r="1696" spans="2:38" ht="15.75" thickBot="1" x14ac:dyDescent="0.3">
      <c r="B1696" s="72" t="str">
        <f t="shared" si="371"/>
        <v/>
      </c>
      <c r="C1696" s="72" t="str">
        <f t="shared" si="372"/>
        <v/>
      </c>
      <c r="D1696" s="72" t="str">
        <f>IFERROR(IF(J1695&lt;=0,"",IF(C1696="Yes","",B1696-COUNTIF($C$22:C1696,"Yes"))),"")</f>
        <v/>
      </c>
      <c r="E1696" s="73" t="str">
        <f t="shared" si="365"/>
        <v/>
      </c>
      <c r="F1696" s="76" t="str">
        <f t="shared" si="373"/>
        <v/>
      </c>
      <c r="G1696" s="76" t="str">
        <f t="shared" si="366"/>
        <v/>
      </c>
      <c r="H1696" s="76" t="str">
        <f t="shared" si="374"/>
        <v/>
      </c>
      <c r="I1696" s="76" t="str">
        <f t="shared" si="367"/>
        <v/>
      </c>
      <c r="J1696" s="76" t="str">
        <f t="shared" si="375"/>
        <v/>
      </c>
      <c r="AG1696" s="111" t="str">
        <f t="shared" si="376"/>
        <v/>
      </c>
      <c r="AH1696" s="112" t="str">
        <f t="shared" si="368"/>
        <v/>
      </c>
      <c r="AI1696" s="113" t="str">
        <f t="shared" si="369"/>
        <v/>
      </c>
      <c r="AJ1696" s="113" t="str">
        <f t="shared" si="370"/>
        <v/>
      </c>
      <c r="AK1696" s="113" t="str">
        <f t="shared" si="377"/>
        <v/>
      </c>
      <c r="AL1696" s="113" t="str">
        <f t="shared" si="378"/>
        <v/>
      </c>
    </row>
    <row r="1697" spans="2:38" ht="15.75" thickBot="1" x14ac:dyDescent="0.3">
      <c r="B1697" s="72" t="str">
        <f t="shared" si="371"/>
        <v/>
      </c>
      <c r="C1697" s="72" t="str">
        <f t="shared" si="372"/>
        <v/>
      </c>
      <c r="D1697" s="72" t="str">
        <f>IFERROR(IF(J1696&lt;=0,"",IF(C1697="Yes","",B1697-COUNTIF($C$22:C1697,"Yes"))),"")</f>
        <v/>
      </c>
      <c r="E1697" s="73" t="str">
        <f t="shared" si="365"/>
        <v/>
      </c>
      <c r="F1697" s="76" t="str">
        <f t="shared" si="373"/>
        <v/>
      </c>
      <c r="G1697" s="76" t="str">
        <f t="shared" si="366"/>
        <v/>
      </c>
      <c r="H1697" s="76" t="str">
        <f t="shared" si="374"/>
        <v/>
      </c>
      <c r="I1697" s="76" t="str">
        <f t="shared" si="367"/>
        <v/>
      </c>
      <c r="J1697" s="76" t="str">
        <f t="shared" si="375"/>
        <v/>
      </c>
      <c r="AG1697" s="111" t="str">
        <f t="shared" si="376"/>
        <v/>
      </c>
      <c r="AH1697" s="112" t="str">
        <f t="shared" si="368"/>
        <v/>
      </c>
      <c r="AI1697" s="113" t="str">
        <f t="shared" si="369"/>
        <v/>
      </c>
      <c r="AJ1697" s="113" t="str">
        <f t="shared" si="370"/>
        <v/>
      </c>
      <c r="AK1697" s="113" t="str">
        <f t="shared" si="377"/>
        <v/>
      </c>
      <c r="AL1697" s="113" t="str">
        <f t="shared" si="378"/>
        <v/>
      </c>
    </row>
    <row r="1698" spans="2:38" ht="15.75" thickBot="1" x14ac:dyDescent="0.3">
      <c r="B1698" s="72" t="str">
        <f t="shared" si="371"/>
        <v/>
      </c>
      <c r="C1698" s="72" t="str">
        <f t="shared" si="372"/>
        <v/>
      </c>
      <c r="D1698" s="72" t="str">
        <f>IFERROR(IF(J1697&lt;=0,"",IF(C1698="Yes","",B1698-COUNTIF($C$22:C1698,"Yes"))),"")</f>
        <v/>
      </c>
      <c r="E1698" s="73" t="str">
        <f t="shared" si="365"/>
        <v/>
      </c>
      <c r="F1698" s="76" t="str">
        <f t="shared" si="373"/>
        <v/>
      </c>
      <c r="G1698" s="76" t="str">
        <f t="shared" si="366"/>
        <v/>
      </c>
      <c r="H1698" s="76" t="str">
        <f t="shared" si="374"/>
        <v/>
      </c>
      <c r="I1698" s="76" t="str">
        <f t="shared" si="367"/>
        <v/>
      </c>
      <c r="J1698" s="76" t="str">
        <f t="shared" si="375"/>
        <v/>
      </c>
      <c r="AG1698" s="111" t="str">
        <f t="shared" si="376"/>
        <v/>
      </c>
      <c r="AH1698" s="112" t="str">
        <f t="shared" si="368"/>
        <v/>
      </c>
      <c r="AI1698" s="113" t="str">
        <f t="shared" si="369"/>
        <v/>
      </c>
      <c r="AJ1698" s="113" t="str">
        <f t="shared" si="370"/>
        <v/>
      </c>
      <c r="AK1698" s="113" t="str">
        <f t="shared" si="377"/>
        <v/>
      </c>
      <c r="AL1698" s="113" t="str">
        <f t="shared" si="378"/>
        <v/>
      </c>
    </row>
    <row r="1699" spans="2:38" ht="15.75" thickBot="1" x14ac:dyDescent="0.3">
      <c r="B1699" s="72" t="str">
        <f t="shared" si="371"/>
        <v/>
      </c>
      <c r="C1699" s="72" t="str">
        <f t="shared" si="372"/>
        <v/>
      </c>
      <c r="D1699" s="72" t="str">
        <f>IFERROR(IF(J1698&lt;=0,"",IF(C1699="Yes","",B1699-COUNTIF($C$22:C1699,"Yes"))),"")</f>
        <v/>
      </c>
      <c r="E1699" s="73" t="str">
        <f t="shared" si="365"/>
        <v/>
      </c>
      <c r="F1699" s="76" t="str">
        <f t="shared" si="373"/>
        <v/>
      </c>
      <c r="G1699" s="76" t="str">
        <f t="shared" si="366"/>
        <v/>
      </c>
      <c r="H1699" s="76" t="str">
        <f t="shared" si="374"/>
        <v/>
      </c>
      <c r="I1699" s="76" t="str">
        <f t="shared" si="367"/>
        <v/>
      </c>
      <c r="J1699" s="76" t="str">
        <f t="shared" si="375"/>
        <v/>
      </c>
      <c r="AG1699" s="111" t="str">
        <f t="shared" si="376"/>
        <v/>
      </c>
      <c r="AH1699" s="112" t="str">
        <f t="shared" si="368"/>
        <v/>
      </c>
      <c r="AI1699" s="113" t="str">
        <f t="shared" si="369"/>
        <v/>
      </c>
      <c r="AJ1699" s="113" t="str">
        <f t="shared" si="370"/>
        <v/>
      </c>
      <c r="AK1699" s="113" t="str">
        <f t="shared" si="377"/>
        <v/>
      </c>
      <c r="AL1699" s="113" t="str">
        <f t="shared" si="378"/>
        <v/>
      </c>
    </row>
    <row r="1700" spans="2:38" ht="15.75" thickBot="1" x14ac:dyDescent="0.3">
      <c r="B1700" s="72" t="str">
        <f t="shared" si="371"/>
        <v/>
      </c>
      <c r="C1700" s="72" t="str">
        <f t="shared" si="372"/>
        <v/>
      </c>
      <c r="D1700" s="72" t="str">
        <f>IFERROR(IF(J1699&lt;=0,"",IF(C1700="Yes","",B1700-COUNTIF($C$22:C1700,"Yes"))),"")</f>
        <v/>
      </c>
      <c r="E1700" s="73" t="str">
        <f t="shared" si="365"/>
        <v/>
      </c>
      <c r="F1700" s="76" t="str">
        <f t="shared" si="373"/>
        <v/>
      </c>
      <c r="G1700" s="76" t="str">
        <f t="shared" si="366"/>
        <v/>
      </c>
      <c r="H1700" s="76" t="str">
        <f t="shared" si="374"/>
        <v/>
      </c>
      <c r="I1700" s="76" t="str">
        <f t="shared" si="367"/>
        <v/>
      </c>
      <c r="J1700" s="76" t="str">
        <f t="shared" si="375"/>
        <v/>
      </c>
      <c r="AG1700" s="111" t="str">
        <f t="shared" si="376"/>
        <v/>
      </c>
      <c r="AH1700" s="112" t="str">
        <f t="shared" si="368"/>
        <v/>
      </c>
      <c r="AI1700" s="113" t="str">
        <f t="shared" si="369"/>
        <v/>
      </c>
      <c r="AJ1700" s="113" t="str">
        <f t="shared" si="370"/>
        <v/>
      </c>
      <c r="AK1700" s="113" t="str">
        <f t="shared" si="377"/>
        <v/>
      </c>
      <c r="AL1700" s="113" t="str">
        <f t="shared" si="378"/>
        <v/>
      </c>
    </row>
    <row r="1701" spans="2:38" ht="15.75" thickBot="1" x14ac:dyDescent="0.3">
      <c r="B1701" s="72" t="str">
        <f t="shared" si="371"/>
        <v/>
      </c>
      <c r="C1701" s="72" t="str">
        <f t="shared" si="372"/>
        <v/>
      </c>
      <c r="D1701" s="72" t="str">
        <f>IFERROR(IF(J1700&lt;=0,"",IF(C1701="Yes","",B1701-COUNTIF($C$22:C1701,"Yes"))),"")</f>
        <v/>
      </c>
      <c r="E1701" s="73" t="str">
        <f t="shared" si="365"/>
        <v/>
      </c>
      <c r="F1701" s="76" t="str">
        <f t="shared" si="373"/>
        <v/>
      </c>
      <c r="G1701" s="76" t="str">
        <f t="shared" si="366"/>
        <v/>
      </c>
      <c r="H1701" s="76" t="str">
        <f t="shared" si="374"/>
        <v/>
      </c>
      <c r="I1701" s="76" t="str">
        <f t="shared" si="367"/>
        <v/>
      </c>
      <c r="J1701" s="76" t="str">
        <f t="shared" si="375"/>
        <v/>
      </c>
      <c r="AG1701" s="111" t="str">
        <f t="shared" si="376"/>
        <v/>
      </c>
      <c r="AH1701" s="112" t="str">
        <f t="shared" si="368"/>
        <v/>
      </c>
      <c r="AI1701" s="113" t="str">
        <f t="shared" si="369"/>
        <v/>
      </c>
      <c r="AJ1701" s="113" t="str">
        <f t="shared" si="370"/>
        <v/>
      </c>
      <c r="AK1701" s="113" t="str">
        <f t="shared" si="377"/>
        <v/>
      </c>
      <c r="AL1701" s="113" t="str">
        <f t="shared" si="378"/>
        <v/>
      </c>
    </row>
    <row r="1702" spans="2:38" ht="15.75" thickBot="1" x14ac:dyDescent="0.3">
      <c r="B1702" s="72" t="str">
        <f t="shared" si="371"/>
        <v/>
      </c>
      <c r="C1702" s="72" t="str">
        <f t="shared" si="372"/>
        <v/>
      </c>
      <c r="D1702" s="72" t="str">
        <f>IFERROR(IF(J1701&lt;=0,"",IF(C1702="Yes","",B1702-COUNTIF($C$22:C1702,"Yes"))),"")</f>
        <v/>
      </c>
      <c r="E1702" s="73" t="str">
        <f t="shared" si="365"/>
        <v/>
      </c>
      <c r="F1702" s="76" t="str">
        <f t="shared" si="373"/>
        <v/>
      </c>
      <c r="G1702" s="76" t="str">
        <f t="shared" si="366"/>
        <v/>
      </c>
      <c r="H1702" s="76" t="str">
        <f t="shared" si="374"/>
        <v/>
      </c>
      <c r="I1702" s="76" t="str">
        <f t="shared" si="367"/>
        <v/>
      </c>
      <c r="J1702" s="76" t="str">
        <f t="shared" si="375"/>
        <v/>
      </c>
      <c r="AG1702" s="111" t="str">
        <f t="shared" si="376"/>
        <v/>
      </c>
      <c r="AH1702" s="112" t="str">
        <f t="shared" si="368"/>
        <v/>
      </c>
      <c r="AI1702" s="113" t="str">
        <f t="shared" si="369"/>
        <v/>
      </c>
      <c r="AJ1702" s="113" t="str">
        <f t="shared" si="370"/>
        <v/>
      </c>
      <c r="AK1702" s="113" t="str">
        <f t="shared" si="377"/>
        <v/>
      </c>
      <c r="AL1702" s="113" t="str">
        <f t="shared" si="378"/>
        <v/>
      </c>
    </row>
    <row r="1703" spans="2:38" ht="15.75" thickBot="1" x14ac:dyDescent="0.3">
      <c r="B1703" s="72" t="str">
        <f t="shared" si="371"/>
        <v/>
      </c>
      <c r="C1703" s="72" t="str">
        <f t="shared" si="372"/>
        <v/>
      </c>
      <c r="D1703" s="72" t="str">
        <f>IFERROR(IF(J1702&lt;=0,"",IF(C1703="Yes","",B1703-COUNTIF($C$22:C1703,"Yes"))),"")</f>
        <v/>
      </c>
      <c r="E1703" s="73" t="str">
        <f t="shared" si="365"/>
        <v/>
      </c>
      <c r="F1703" s="76" t="str">
        <f t="shared" si="373"/>
        <v/>
      </c>
      <c r="G1703" s="76" t="str">
        <f t="shared" si="366"/>
        <v/>
      </c>
      <c r="H1703" s="76" t="str">
        <f t="shared" si="374"/>
        <v/>
      </c>
      <c r="I1703" s="76" t="str">
        <f t="shared" si="367"/>
        <v/>
      </c>
      <c r="J1703" s="76" t="str">
        <f t="shared" si="375"/>
        <v/>
      </c>
      <c r="AG1703" s="111" t="str">
        <f t="shared" si="376"/>
        <v/>
      </c>
      <c r="AH1703" s="112" t="str">
        <f t="shared" si="368"/>
        <v/>
      </c>
      <c r="AI1703" s="113" t="str">
        <f t="shared" si="369"/>
        <v/>
      </c>
      <c r="AJ1703" s="113" t="str">
        <f t="shared" si="370"/>
        <v/>
      </c>
      <c r="AK1703" s="113" t="str">
        <f t="shared" si="377"/>
        <v/>
      </c>
      <c r="AL1703" s="113" t="str">
        <f t="shared" si="378"/>
        <v/>
      </c>
    </row>
    <row r="1704" spans="2:38" ht="15.75" thickBot="1" x14ac:dyDescent="0.3">
      <c r="B1704" s="72" t="str">
        <f t="shared" si="371"/>
        <v/>
      </c>
      <c r="C1704" s="72" t="str">
        <f t="shared" si="372"/>
        <v/>
      </c>
      <c r="D1704" s="72" t="str">
        <f>IFERROR(IF(J1703&lt;=0,"",IF(C1704="Yes","",B1704-COUNTIF($C$22:C1704,"Yes"))),"")</f>
        <v/>
      </c>
      <c r="E1704" s="73" t="str">
        <f t="shared" si="365"/>
        <v/>
      </c>
      <c r="F1704" s="76" t="str">
        <f t="shared" si="373"/>
        <v/>
      </c>
      <c r="G1704" s="76" t="str">
        <f t="shared" si="366"/>
        <v/>
      </c>
      <c r="H1704" s="76" t="str">
        <f t="shared" si="374"/>
        <v/>
      </c>
      <c r="I1704" s="76" t="str">
        <f t="shared" si="367"/>
        <v/>
      </c>
      <c r="J1704" s="76" t="str">
        <f t="shared" si="375"/>
        <v/>
      </c>
      <c r="AG1704" s="111" t="str">
        <f t="shared" si="376"/>
        <v/>
      </c>
      <c r="AH1704" s="112" t="str">
        <f t="shared" si="368"/>
        <v/>
      </c>
      <c r="AI1704" s="113" t="str">
        <f t="shared" si="369"/>
        <v/>
      </c>
      <c r="AJ1704" s="113" t="str">
        <f t="shared" si="370"/>
        <v/>
      </c>
      <c r="AK1704" s="113" t="str">
        <f t="shared" si="377"/>
        <v/>
      </c>
      <c r="AL1704" s="113" t="str">
        <f t="shared" si="378"/>
        <v/>
      </c>
    </row>
    <row r="1705" spans="2:38" ht="15.75" thickBot="1" x14ac:dyDescent="0.3">
      <c r="B1705" s="72" t="str">
        <f t="shared" si="371"/>
        <v/>
      </c>
      <c r="C1705" s="72" t="str">
        <f t="shared" si="372"/>
        <v/>
      </c>
      <c r="D1705" s="72" t="str">
        <f>IFERROR(IF(J1704&lt;=0,"",IF(C1705="Yes","",B1705-COUNTIF($C$22:C1705,"Yes"))),"")</f>
        <v/>
      </c>
      <c r="E1705" s="73" t="str">
        <f t="shared" si="365"/>
        <v/>
      </c>
      <c r="F1705" s="76" t="str">
        <f t="shared" si="373"/>
        <v/>
      </c>
      <c r="G1705" s="76" t="str">
        <f t="shared" si="366"/>
        <v/>
      </c>
      <c r="H1705" s="76" t="str">
        <f t="shared" si="374"/>
        <v/>
      </c>
      <c r="I1705" s="76" t="str">
        <f t="shared" si="367"/>
        <v/>
      </c>
      <c r="J1705" s="76" t="str">
        <f t="shared" si="375"/>
        <v/>
      </c>
      <c r="AG1705" s="111" t="str">
        <f t="shared" si="376"/>
        <v/>
      </c>
      <c r="AH1705" s="112" t="str">
        <f t="shared" si="368"/>
        <v/>
      </c>
      <c r="AI1705" s="113" t="str">
        <f t="shared" si="369"/>
        <v/>
      </c>
      <c r="AJ1705" s="113" t="str">
        <f t="shared" si="370"/>
        <v/>
      </c>
      <c r="AK1705" s="113" t="str">
        <f t="shared" si="377"/>
        <v/>
      </c>
      <c r="AL1705" s="113" t="str">
        <f t="shared" si="378"/>
        <v/>
      </c>
    </row>
    <row r="1706" spans="2:38" ht="15.75" thickBot="1" x14ac:dyDescent="0.3">
      <c r="B1706" s="72" t="str">
        <f t="shared" si="371"/>
        <v/>
      </c>
      <c r="C1706" s="72" t="str">
        <f t="shared" si="372"/>
        <v/>
      </c>
      <c r="D1706" s="72" t="str">
        <f>IFERROR(IF(J1705&lt;=0,"",IF(C1706="Yes","",B1706-COUNTIF($C$22:C1706,"Yes"))),"")</f>
        <v/>
      </c>
      <c r="E1706" s="73" t="str">
        <f t="shared" si="365"/>
        <v/>
      </c>
      <c r="F1706" s="76" t="str">
        <f t="shared" si="373"/>
        <v/>
      </c>
      <c r="G1706" s="76" t="str">
        <f t="shared" si="366"/>
        <v/>
      </c>
      <c r="H1706" s="76" t="str">
        <f t="shared" si="374"/>
        <v/>
      </c>
      <c r="I1706" s="76" t="str">
        <f t="shared" si="367"/>
        <v/>
      </c>
      <c r="J1706" s="76" t="str">
        <f t="shared" si="375"/>
        <v/>
      </c>
      <c r="AG1706" s="111" t="str">
        <f t="shared" si="376"/>
        <v/>
      </c>
      <c r="AH1706" s="112" t="str">
        <f t="shared" si="368"/>
        <v/>
      </c>
      <c r="AI1706" s="113" t="str">
        <f t="shared" si="369"/>
        <v/>
      </c>
      <c r="AJ1706" s="113" t="str">
        <f t="shared" si="370"/>
        <v/>
      </c>
      <c r="AK1706" s="113" t="str">
        <f t="shared" si="377"/>
        <v/>
      </c>
      <c r="AL1706" s="113" t="str">
        <f t="shared" si="378"/>
        <v/>
      </c>
    </row>
    <row r="1707" spans="2:38" ht="15.75" thickBot="1" x14ac:dyDescent="0.3">
      <c r="B1707" s="72" t="str">
        <f t="shared" si="371"/>
        <v/>
      </c>
      <c r="C1707" s="72" t="str">
        <f t="shared" si="372"/>
        <v/>
      </c>
      <c r="D1707" s="72" t="str">
        <f>IFERROR(IF(J1706&lt;=0,"",IF(C1707="Yes","",B1707-COUNTIF($C$22:C1707,"Yes"))),"")</f>
        <v/>
      </c>
      <c r="E1707" s="73" t="str">
        <f t="shared" si="365"/>
        <v/>
      </c>
      <c r="F1707" s="76" t="str">
        <f t="shared" si="373"/>
        <v/>
      </c>
      <c r="G1707" s="76" t="str">
        <f t="shared" si="366"/>
        <v/>
      </c>
      <c r="H1707" s="76" t="str">
        <f t="shared" si="374"/>
        <v/>
      </c>
      <c r="I1707" s="76" t="str">
        <f t="shared" si="367"/>
        <v/>
      </c>
      <c r="J1707" s="76" t="str">
        <f t="shared" si="375"/>
        <v/>
      </c>
      <c r="AG1707" s="111" t="str">
        <f t="shared" si="376"/>
        <v/>
      </c>
      <c r="AH1707" s="112" t="str">
        <f t="shared" si="368"/>
        <v/>
      </c>
      <c r="AI1707" s="113" t="str">
        <f t="shared" si="369"/>
        <v/>
      </c>
      <c r="AJ1707" s="113" t="str">
        <f t="shared" si="370"/>
        <v/>
      </c>
      <c r="AK1707" s="113" t="str">
        <f t="shared" si="377"/>
        <v/>
      </c>
      <c r="AL1707" s="113" t="str">
        <f t="shared" si="378"/>
        <v/>
      </c>
    </row>
    <row r="1708" spans="2:38" ht="15.75" thickBot="1" x14ac:dyDescent="0.3">
      <c r="B1708" s="72" t="str">
        <f t="shared" si="371"/>
        <v/>
      </c>
      <c r="C1708" s="72" t="str">
        <f t="shared" si="372"/>
        <v/>
      </c>
      <c r="D1708" s="72" t="str">
        <f>IFERROR(IF(J1707&lt;=0,"",IF(C1708="Yes","",B1708-COUNTIF($C$22:C1708,"Yes"))),"")</f>
        <v/>
      </c>
      <c r="E1708" s="73" t="str">
        <f t="shared" si="365"/>
        <v/>
      </c>
      <c r="F1708" s="76" t="str">
        <f t="shared" si="373"/>
        <v/>
      </c>
      <c r="G1708" s="76" t="str">
        <f t="shared" si="366"/>
        <v/>
      </c>
      <c r="H1708" s="76" t="str">
        <f t="shared" si="374"/>
        <v/>
      </c>
      <c r="I1708" s="76" t="str">
        <f t="shared" si="367"/>
        <v/>
      </c>
      <c r="J1708" s="76" t="str">
        <f t="shared" si="375"/>
        <v/>
      </c>
      <c r="AG1708" s="111" t="str">
        <f t="shared" si="376"/>
        <v/>
      </c>
      <c r="AH1708" s="112" t="str">
        <f t="shared" si="368"/>
        <v/>
      </c>
      <c r="AI1708" s="113" t="str">
        <f t="shared" si="369"/>
        <v/>
      </c>
      <c r="AJ1708" s="113" t="str">
        <f t="shared" si="370"/>
        <v/>
      </c>
      <c r="AK1708" s="113" t="str">
        <f t="shared" si="377"/>
        <v/>
      </c>
      <c r="AL1708" s="113" t="str">
        <f t="shared" si="378"/>
        <v/>
      </c>
    </row>
    <row r="1709" spans="2:38" ht="15.75" thickBot="1" x14ac:dyDescent="0.3">
      <c r="B1709" s="72" t="str">
        <f t="shared" si="371"/>
        <v/>
      </c>
      <c r="C1709" s="72" t="str">
        <f t="shared" si="372"/>
        <v/>
      </c>
      <c r="D1709" s="72" t="str">
        <f>IFERROR(IF(J1708&lt;=0,"",IF(C1709="Yes","",B1709-COUNTIF($C$22:C1709,"Yes"))),"")</f>
        <v/>
      </c>
      <c r="E1709" s="73" t="str">
        <f t="shared" si="365"/>
        <v/>
      </c>
      <c r="F1709" s="76" t="str">
        <f t="shared" si="373"/>
        <v/>
      </c>
      <c r="G1709" s="76" t="str">
        <f t="shared" si="366"/>
        <v/>
      </c>
      <c r="H1709" s="76" t="str">
        <f t="shared" si="374"/>
        <v/>
      </c>
      <c r="I1709" s="76" t="str">
        <f t="shared" si="367"/>
        <v/>
      </c>
      <c r="J1709" s="76" t="str">
        <f t="shared" si="375"/>
        <v/>
      </c>
      <c r="AG1709" s="111" t="str">
        <f t="shared" si="376"/>
        <v/>
      </c>
      <c r="AH1709" s="112" t="str">
        <f t="shared" si="368"/>
        <v/>
      </c>
      <c r="AI1709" s="113" t="str">
        <f t="shared" si="369"/>
        <v/>
      </c>
      <c r="AJ1709" s="113" t="str">
        <f t="shared" si="370"/>
        <v/>
      </c>
      <c r="AK1709" s="113" t="str">
        <f t="shared" si="377"/>
        <v/>
      </c>
      <c r="AL1709" s="113" t="str">
        <f t="shared" si="378"/>
        <v/>
      </c>
    </row>
    <row r="1710" spans="2:38" ht="15.75" thickBot="1" x14ac:dyDescent="0.3">
      <c r="B1710" s="72" t="str">
        <f t="shared" si="371"/>
        <v/>
      </c>
      <c r="C1710" s="72" t="str">
        <f t="shared" si="372"/>
        <v/>
      </c>
      <c r="D1710" s="72" t="str">
        <f>IFERROR(IF(J1709&lt;=0,"",IF(C1710="Yes","",B1710-COUNTIF($C$22:C1710,"Yes"))),"")</f>
        <v/>
      </c>
      <c r="E1710" s="73" t="str">
        <f t="shared" si="365"/>
        <v/>
      </c>
      <c r="F1710" s="76" t="str">
        <f t="shared" si="373"/>
        <v/>
      </c>
      <c r="G1710" s="76" t="str">
        <f t="shared" si="366"/>
        <v/>
      </c>
      <c r="H1710" s="76" t="str">
        <f t="shared" si="374"/>
        <v/>
      </c>
      <c r="I1710" s="76" t="str">
        <f t="shared" si="367"/>
        <v/>
      </c>
      <c r="J1710" s="76" t="str">
        <f t="shared" si="375"/>
        <v/>
      </c>
      <c r="AG1710" s="111" t="str">
        <f t="shared" si="376"/>
        <v/>
      </c>
      <c r="AH1710" s="112" t="str">
        <f t="shared" si="368"/>
        <v/>
      </c>
      <c r="AI1710" s="113" t="str">
        <f t="shared" si="369"/>
        <v/>
      </c>
      <c r="AJ1710" s="113" t="str">
        <f t="shared" si="370"/>
        <v/>
      </c>
      <c r="AK1710" s="113" t="str">
        <f t="shared" si="377"/>
        <v/>
      </c>
      <c r="AL1710" s="113" t="str">
        <f t="shared" si="378"/>
        <v/>
      </c>
    </row>
    <row r="1711" spans="2:38" ht="15.75" thickBot="1" x14ac:dyDescent="0.3">
      <c r="B1711" s="72" t="str">
        <f t="shared" si="371"/>
        <v/>
      </c>
      <c r="C1711" s="72" t="str">
        <f t="shared" si="372"/>
        <v/>
      </c>
      <c r="D1711" s="72" t="str">
        <f>IFERROR(IF(J1710&lt;=0,"",IF(C1711="Yes","",B1711-COUNTIF($C$22:C1711,"Yes"))),"")</f>
        <v/>
      </c>
      <c r="E1711" s="73" t="str">
        <f t="shared" si="365"/>
        <v/>
      </c>
      <c r="F1711" s="76" t="str">
        <f t="shared" si="373"/>
        <v/>
      </c>
      <c r="G1711" s="76" t="str">
        <f t="shared" si="366"/>
        <v/>
      </c>
      <c r="H1711" s="76" t="str">
        <f t="shared" si="374"/>
        <v/>
      </c>
      <c r="I1711" s="76" t="str">
        <f t="shared" si="367"/>
        <v/>
      </c>
      <c r="J1711" s="76" t="str">
        <f t="shared" si="375"/>
        <v/>
      </c>
      <c r="AG1711" s="111" t="str">
        <f t="shared" si="376"/>
        <v/>
      </c>
      <c r="AH1711" s="112" t="str">
        <f t="shared" si="368"/>
        <v/>
      </c>
      <c r="AI1711" s="113" t="str">
        <f t="shared" si="369"/>
        <v/>
      </c>
      <c r="AJ1711" s="113" t="str">
        <f t="shared" si="370"/>
        <v/>
      </c>
      <c r="AK1711" s="113" t="str">
        <f t="shared" si="377"/>
        <v/>
      </c>
      <c r="AL1711" s="113" t="str">
        <f t="shared" si="378"/>
        <v/>
      </c>
    </row>
    <row r="1712" spans="2:38" ht="15.75" thickBot="1" x14ac:dyDescent="0.3">
      <c r="B1712" s="72" t="str">
        <f t="shared" si="371"/>
        <v/>
      </c>
      <c r="C1712" s="72" t="str">
        <f t="shared" si="372"/>
        <v/>
      </c>
      <c r="D1712" s="72" t="str">
        <f>IFERROR(IF(J1711&lt;=0,"",IF(C1712="Yes","",B1712-COUNTIF($C$22:C1712,"Yes"))),"")</f>
        <v/>
      </c>
      <c r="E1712" s="73" t="str">
        <f t="shared" si="365"/>
        <v/>
      </c>
      <c r="F1712" s="76" t="str">
        <f t="shared" si="373"/>
        <v/>
      </c>
      <c r="G1712" s="76" t="str">
        <f t="shared" si="366"/>
        <v/>
      </c>
      <c r="H1712" s="76" t="str">
        <f t="shared" si="374"/>
        <v/>
      </c>
      <c r="I1712" s="76" t="str">
        <f t="shared" si="367"/>
        <v/>
      </c>
      <c r="J1712" s="76" t="str">
        <f t="shared" si="375"/>
        <v/>
      </c>
      <c r="AG1712" s="111" t="str">
        <f t="shared" si="376"/>
        <v/>
      </c>
      <c r="AH1712" s="112" t="str">
        <f t="shared" si="368"/>
        <v/>
      </c>
      <c r="AI1712" s="113" t="str">
        <f t="shared" si="369"/>
        <v/>
      </c>
      <c r="AJ1712" s="113" t="str">
        <f t="shared" si="370"/>
        <v/>
      </c>
      <c r="AK1712" s="113" t="str">
        <f t="shared" si="377"/>
        <v/>
      </c>
      <c r="AL1712" s="113" t="str">
        <f t="shared" si="378"/>
        <v/>
      </c>
    </row>
    <row r="1713" spans="2:38" ht="15.75" thickBot="1" x14ac:dyDescent="0.3">
      <c r="B1713" s="72" t="str">
        <f t="shared" si="371"/>
        <v/>
      </c>
      <c r="C1713" s="72" t="str">
        <f t="shared" si="372"/>
        <v/>
      </c>
      <c r="D1713" s="72" t="str">
        <f>IFERROR(IF(J1712&lt;=0,"",IF(C1713="Yes","",B1713-COUNTIF($C$22:C1713,"Yes"))),"")</f>
        <v/>
      </c>
      <c r="E1713" s="73" t="str">
        <f t="shared" si="365"/>
        <v/>
      </c>
      <c r="F1713" s="76" t="str">
        <f t="shared" si="373"/>
        <v/>
      </c>
      <c r="G1713" s="76" t="str">
        <f t="shared" si="366"/>
        <v/>
      </c>
      <c r="H1713" s="76" t="str">
        <f t="shared" si="374"/>
        <v/>
      </c>
      <c r="I1713" s="76" t="str">
        <f t="shared" si="367"/>
        <v/>
      </c>
      <c r="J1713" s="76" t="str">
        <f t="shared" si="375"/>
        <v/>
      </c>
      <c r="AG1713" s="111" t="str">
        <f t="shared" si="376"/>
        <v/>
      </c>
      <c r="AH1713" s="112" t="str">
        <f t="shared" si="368"/>
        <v/>
      </c>
      <c r="AI1713" s="113" t="str">
        <f t="shared" si="369"/>
        <v/>
      </c>
      <c r="AJ1713" s="113" t="str">
        <f t="shared" si="370"/>
        <v/>
      </c>
      <c r="AK1713" s="113" t="str">
        <f t="shared" si="377"/>
        <v/>
      </c>
      <c r="AL1713" s="113" t="str">
        <f t="shared" si="378"/>
        <v/>
      </c>
    </row>
    <row r="1714" spans="2:38" ht="15.75" thickBot="1" x14ac:dyDescent="0.3">
      <c r="B1714" s="72" t="str">
        <f t="shared" si="371"/>
        <v/>
      </c>
      <c r="C1714" s="72" t="str">
        <f t="shared" si="372"/>
        <v/>
      </c>
      <c r="D1714" s="72" t="str">
        <f>IFERROR(IF(J1713&lt;=0,"",IF(C1714="Yes","",B1714-COUNTIF($C$22:C1714,"Yes"))),"")</f>
        <v/>
      </c>
      <c r="E1714" s="73" t="str">
        <f t="shared" si="365"/>
        <v/>
      </c>
      <c r="F1714" s="76" t="str">
        <f t="shared" si="373"/>
        <v/>
      </c>
      <c r="G1714" s="76" t="str">
        <f t="shared" si="366"/>
        <v/>
      </c>
      <c r="H1714" s="76" t="str">
        <f t="shared" si="374"/>
        <v/>
      </c>
      <c r="I1714" s="76" t="str">
        <f t="shared" si="367"/>
        <v/>
      </c>
      <c r="J1714" s="76" t="str">
        <f t="shared" si="375"/>
        <v/>
      </c>
      <c r="AG1714" s="111" t="str">
        <f t="shared" si="376"/>
        <v/>
      </c>
      <c r="AH1714" s="112" t="str">
        <f t="shared" si="368"/>
        <v/>
      </c>
      <c r="AI1714" s="113" t="str">
        <f t="shared" si="369"/>
        <v/>
      </c>
      <c r="AJ1714" s="113" t="str">
        <f t="shared" si="370"/>
        <v/>
      </c>
      <c r="AK1714" s="113" t="str">
        <f t="shared" si="377"/>
        <v/>
      </c>
      <c r="AL1714" s="113" t="str">
        <f t="shared" si="378"/>
        <v/>
      </c>
    </row>
    <row r="1715" spans="2:38" ht="15.75" thickBot="1" x14ac:dyDescent="0.3">
      <c r="B1715" s="72" t="str">
        <f t="shared" si="371"/>
        <v/>
      </c>
      <c r="C1715" s="72" t="str">
        <f t="shared" si="372"/>
        <v/>
      </c>
      <c r="D1715" s="72" t="str">
        <f>IFERROR(IF(J1714&lt;=0,"",IF(C1715="Yes","",B1715-COUNTIF($C$22:C1715,"Yes"))),"")</f>
        <v/>
      </c>
      <c r="E1715" s="73" t="str">
        <f t="shared" si="365"/>
        <v/>
      </c>
      <c r="F1715" s="76" t="str">
        <f t="shared" si="373"/>
        <v/>
      </c>
      <c r="G1715" s="76" t="str">
        <f t="shared" si="366"/>
        <v/>
      </c>
      <c r="H1715" s="76" t="str">
        <f t="shared" si="374"/>
        <v/>
      </c>
      <c r="I1715" s="76" t="str">
        <f t="shared" si="367"/>
        <v/>
      </c>
      <c r="J1715" s="76" t="str">
        <f t="shared" si="375"/>
        <v/>
      </c>
      <c r="AG1715" s="111" t="str">
        <f t="shared" si="376"/>
        <v/>
      </c>
      <c r="AH1715" s="112" t="str">
        <f t="shared" si="368"/>
        <v/>
      </c>
      <c r="AI1715" s="113" t="str">
        <f t="shared" si="369"/>
        <v/>
      </c>
      <c r="AJ1715" s="113" t="str">
        <f t="shared" si="370"/>
        <v/>
      </c>
      <c r="AK1715" s="113" t="str">
        <f t="shared" si="377"/>
        <v/>
      </c>
      <c r="AL1715" s="113" t="str">
        <f t="shared" si="378"/>
        <v/>
      </c>
    </row>
    <row r="1716" spans="2:38" ht="15.75" thickBot="1" x14ac:dyDescent="0.3">
      <c r="B1716" s="72" t="str">
        <f t="shared" si="371"/>
        <v/>
      </c>
      <c r="C1716" s="72" t="str">
        <f t="shared" si="372"/>
        <v/>
      </c>
      <c r="D1716" s="72" t="str">
        <f>IFERROR(IF(J1715&lt;=0,"",IF(C1716="Yes","",B1716-COUNTIF($C$22:C1716,"Yes"))),"")</f>
        <v/>
      </c>
      <c r="E1716" s="73" t="str">
        <f t="shared" si="365"/>
        <v/>
      </c>
      <c r="F1716" s="76" t="str">
        <f t="shared" si="373"/>
        <v/>
      </c>
      <c r="G1716" s="76" t="str">
        <f t="shared" si="366"/>
        <v/>
      </c>
      <c r="H1716" s="76" t="str">
        <f t="shared" si="374"/>
        <v/>
      </c>
      <c r="I1716" s="76" t="str">
        <f t="shared" si="367"/>
        <v/>
      </c>
      <c r="J1716" s="76" t="str">
        <f t="shared" si="375"/>
        <v/>
      </c>
      <c r="AG1716" s="111" t="str">
        <f t="shared" si="376"/>
        <v/>
      </c>
      <c r="AH1716" s="112" t="str">
        <f t="shared" si="368"/>
        <v/>
      </c>
      <c r="AI1716" s="113" t="str">
        <f t="shared" si="369"/>
        <v/>
      </c>
      <c r="AJ1716" s="113" t="str">
        <f t="shared" si="370"/>
        <v/>
      </c>
      <c r="AK1716" s="113" t="str">
        <f t="shared" si="377"/>
        <v/>
      </c>
      <c r="AL1716" s="113" t="str">
        <f t="shared" si="378"/>
        <v/>
      </c>
    </row>
    <row r="1717" spans="2:38" ht="15.75" thickBot="1" x14ac:dyDescent="0.3">
      <c r="B1717" s="72" t="str">
        <f t="shared" si="371"/>
        <v/>
      </c>
      <c r="C1717" s="72" t="str">
        <f t="shared" si="372"/>
        <v/>
      </c>
      <c r="D1717" s="72" t="str">
        <f>IFERROR(IF(J1716&lt;=0,"",IF(C1717="Yes","",B1717-COUNTIF($C$22:C1717,"Yes"))),"")</f>
        <v/>
      </c>
      <c r="E1717" s="73" t="str">
        <f t="shared" si="365"/>
        <v/>
      </c>
      <c r="F1717" s="76" t="str">
        <f t="shared" si="373"/>
        <v/>
      </c>
      <c r="G1717" s="76" t="str">
        <f t="shared" si="366"/>
        <v/>
      </c>
      <c r="H1717" s="76" t="str">
        <f t="shared" si="374"/>
        <v/>
      </c>
      <c r="I1717" s="76" t="str">
        <f t="shared" si="367"/>
        <v/>
      </c>
      <c r="J1717" s="76" t="str">
        <f t="shared" si="375"/>
        <v/>
      </c>
      <c r="AG1717" s="111" t="str">
        <f t="shared" si="376"/>
        <v/>
      </c>
      <c r="AH1717" s="112" t="str">
        <f t="shared" si="368"/>
        <v/>
      </c>
      <c r="AI1717" s="113" t="str">
        <f t="shared" si="369"/>
        <v/>
      </c>
      <c r="AJ1717" s="113" t="str">
        <f t="shared" si="370"/>
        <v/>
      </c>
      <c r="AK1717" s="113" t="str">
        <f t="shared" si="377"/>
        <v/>
      </c>
      <c r="AL1717" s="113" t="str">
        <f t="shared" si="378"/>
        <v/>
      </c>
    </row>
    <row r="1718" spans="2:38" ht="15.75" thickBot="1" x14ac:dyDescent="0.3">
      <c r="B1718" s="72" t="str">
        <f t="shared" si="371"/>
        <v/>
      </c>
      <c r="C1718" s="72" t="str">
        <f t="shared" si="372"/>
        <v/>
      </c>
      <c r="D1718" s="72" t="str">
        <f>IFERROR(IF(J1717&lt;=0,"",IF(C1718="Yes","",B1718-COUNTIF($C$22:C1718,"Yes"))),"")</f>
        <v/>
      </c>
      <c r="E1718" s="73" t="str">
        <f t="shared" si="365"/>
        <v/>
      </c>
      <c r="F1718" s="76" t="str">
        <f t="shared" si="373"/>
        <v/>
      </c>
      <c r="G1718" s="76" t="str">
        <f t="shared" si="366"/>
        <v/>
      </c>
      <c r="H1718" s="76" t="str">
        <f t="shared" si="374"/>
        <v/>
      </c>
      <c r="I1718" s="76" t="str">
        <f t="shared" si="367"/>
        <v/>
      </c>
      <c r="J1718" s="76" t="str">
        <f t="shared" si="375"/>
        <v/>
      </c>
      <c r="AG1718" s="111" t="str">
        <f t="shared" si="376"/>
        <v/>
      </c>
      <c r="AH1718" s="112" t="str">
        <f t="shared" si="368"/>
        <v/>
      </c>
      <c r="AI1718" s="113" t="str">
        <f t="shared" si="369"/>
        <v/>
      </c>
      <c r="AJ1718" s="113" t="str">
        <f t="shared" si="370"/>
        <v/>
      </c>
      <c r="AK1718" s="113" t="str">
        <f t="shared" si="377"/>
        <v/>
      </c>
      <c r="AL1718" s="113" t="str">
        <f t="shared" si="378"/>
        <v/>
      </c>
    </row>
    <row r="1719" spans="2:38" ht="15.75" thickBot="1" x14ac:dyDescent="0.3">
      <c r="B1719" s="72" t="str">
        <f t="shared" si="371"/>
        <v/>
      </c>
      <c r="C1719" s="72" t="str">
        <f t="shared" si="372"/>
        <v/>
      </c>
      <c r="D1719" s="72" t="str">
        <f>IFERROR(IF(J1718&lt;=0,"",IF(C1719="Yes","",B1719-COUNTIF($C$22:C1719,"Yes"))),"")</f>
        <v/>
      </c>
      <c r="E1719" s="73" t="str">
        <f t="shared" si="365"/>
        <v/>
      </c>
      <c r="F1719" s="76" t="str">
        <f t="shared" si="373"/>
        <v/>
      </c>
      <c r="G1719" s="76" t="str">
        <f t="shared" si="366"/>
        <v/>
      </c>
      <c r="H1719" s="76" t="str">
        <f t="shared" si="374"/>
        <v/>
      </c>
      <c r="I1719" s="76" t="str">
        <f t="shared" si="367"/>
        <v/>
      </c>
      <c r="J1719" s="76" t="str">
        <f t="shared" si="375"/>
        <v/>
      </c>
      <c r="AG1719" s="111" t="str">
        <f t="shared" si="376"/>
        <v/>
      </c>
      <c r="AH1719" s="112" t="str">
        <f t="shared" si="368"/>
        <v/>
      </c>
      <c r="AI1719" s="113" t="str">
        <f t="shared" si="369"/>
        <v/>
      </c>
      <c r="AJ1719" s="113" t="str">
        <f t="shared" si="370"/>
        <v/>
      </c>
      <c r="AK1719" s="113" t="str">
        <f t="shared" si="377"/>
        <v/>
      </c>
      <c r="AL1719" s="113" t="str">
        <f t="shared" si="378"/>
        <v/>
      </c>
    </row>
    <row r="1720" spans="2:38" ht="15.75" thickBot="1" x14ac:dyDescent="0.3">
      <c r="B1720" s="72" t="str">
        <f t="shared" si="371"/>
        <v/>
      </c>
      <c r="C1720" s="72" t="str">
        <f t="shared" si="372"/>
        <v/>
      </c>
      <c r="D1720" s="72" t="str">
        <f>IFERROR(IF(J1719&lt;=0,"",IF(C1720="Yes","",B1720-COUNTIF($C$22:C1720,"Yes"))),"")</f>
        <v/>
      </c>
      <c r="E1720" s="73" t="str">
        <f t="shared" si="365"/>
        <v/>
      </c>
      <c r="F1720" s="76" t="str">
        <f t="shared" si="373"/>
        <v/>
      </c>
      <c r="G1720" s="76" t="str">
        <f t="shared" si="366"/>
        <v/>
      </c>
      <c r="H1720" s="76" t="str">
        <f t="shared" si="374"/>
        <v/>
      </c>
      <c r="I1720" s="76" t="str">
        <f t="shared" si="367"/>
        <v/>
      </c>
      <c r="J1720" s="76" t="str">
        <f t="shared" si="375"/>
        <v/>
      </c>
      <c r="AG1720" s="111" t="str">
        <f t="shared" si="376"/>
        <v/>
      </c>
      <c r="AH1720" s="112" t="str">
        <f t="shared" si="368"/>
        <v/>
      </c>
      <c r="AI1720" s="113" t="str">
        <f t="shared" si="369"/>
        <v/>
      </c>
      <c r="AJ1720" s="113" t="str">
        <f t="shared" si="370"/>
        <v/>
      </c>
      <c r="AK1720" s="113" t="str">
        <f t="shared" si="377"/>
        <v/>
      </c>
      <c r="AL1720" s="113" t="str">
        <f t="shared" si="378"/>
        <v/>
      </c>
    </row>
    <row r="1721" spans="2:38" ht="15.75" thickBot="1" x14ac:dyDescent="0.3">
      <c r="B1721" s="72" t="str">
        <f t="shared" si="371"/>
        <v/>
      </c>
      <c r="C1721" s="72" t="str">
        <f t="shared" si="372"/>
        <v/>
      </c>
      <c r="D1721" s="72" t="str">
        <f>IFERROR(IF(J1720&lt;=0,"",IF(C1721="Yes","",B1721-COUNTIF($C$22:C1721,"Yes"))),"")</f>
        <v/>
      </c>
      <c r="E1721" s="73" t="str">
        <f t="shared" si="365"/>
        <v/>
      </c>
      <c r="F1721" s="76" t="str">
        <f t="shared" si="373"/>
        <v/>
      </c>
      <c r="G1721" s="76" t="str">
        <f t="shared" si="366"/>
        <v/>
      </c>
      <c r="H1721" s="76" t="str">
        <f t="shared" si="374"/>
        <v/>
      </c>
      <c r="I1721" s="76" t="str">
        <f t="shared" si="367"/>
        <v/>
      </c>
      <c r="J1721" s="76" t="str">
        <f t="shared" si="375"/>
        <v/>
      </c>
      <c r="AG1721" s="111" t="str">
        <f t="shared" si="376"/>
        <v/>
      </c>
      <c r="AH1721" s="112" t="str">
        <f t="shared" si="368"/>
        <v/>
      </c>
      <c r="AI1721" s="113" t="str">
        <f t="shared" si="369"/>
        <v/>
      </c>
      <c r="AJ1721" s="113" t="str">
        <f t="shared" si="370"/>
        <v/>
      </c>
      <c r="AK1721" s="113" t="str">
        <f t="shared" si="377"/>
        <v/>
      </c>
      <c r="AL1721" s="113" t="str">
        <f t="shared" si="378"/>
        <v/>
      </c>
    </row>
    <row r="1722" spans="2:38" ht="15.75" thickBot="1" x14ac:dyDescent="0.3">
      <c r="B1722" s="72" t="str">
        <f t="shared" si="371"/>
        <v/>
      </c>
      <c r="C1722" s="72" t="str">
        <f t="shared" si="372"/>
        <v/>
      </c>
      <c r="D1722" s="72" t="str">
        <f>IFERROR(IF(J1721&lt;=0,"",IF(C1722="Yes","",B1722-COUNTIF($C$22:C1722,"Yes"))),"")</f>
        <v/>
      </c>
      <c r="E1722" s="73" t="str">
        <f t="shared" si="365"/>
        <v/>
      </c>
      <c r="F1722" s="76" t="str">
        <f t="shared" si="373"/>
        <v/>
      </c>
      <c r="G1722" s="76" t="str">
        <f t="shared" si="366"/>
        <v/>
      </c>
      <c r="H1722" s="76" t="str">
        <f t="shared" si="374"/>
        <v/>
      </c>
      <c r="I1722" s="76" t="str">
        <f t="shared" si="367"/>
        <v/>
      </c>
      <c r="J1722" s="76" t="str">
        <f t="shared" si="375"/>
        <v/>
      </c>
      <c r="AG1722" s="111" t="str">
        <f t="shared" si="376"/>
        <v/>
      </c>
      <c r="AH1722" s="112" t="str">
        <f t="shared" si="368"/>
        <v/>
      </c>
      <c r="AI1722" s="113" t="str">
        <f t="shared" si="369"/>
        <v/>
      </c>
      <c r="AJ1722" s="113" t="str">
        <f t="shared" si="370"/>
        <v/>
      </c>
      <c r="AK1722" s="113" t="str">
        <f t="shared" si="377"/>
        <v/>
      </c>
      <c r="AL1722" s="113" t="str">
        <f t="shared" si="378"/>
        <v/>
      </c>
    </row>
    <row r="1723" spans="2:38" ht="15.75" thickBot="1" x14ac:dyDescent="0.3">
      <c r="B1723" s="72" t="str">
        <f t="shared" si="371"/>
        <v/>
      </c>
      <c r="C1723" s="72" t="str">
        <f t="shared" si="372"/>
        <v/>
      </c>
      <c r="D1723" s="72" t="str">
        <f>IFERROR(IF(J1722&lt;=0,"",IF(C1723="Yes","",B1723-COUNTIF($C$22:C1723,"Yes"))),"")</f>
        <v/>
      </c>
      <c r="E1723" s="73" t="str">
        <f t="shared" si="365"/>
        <v/>
      </c>
      <c r="F1723" s="76" t="str">
        <f t="shared" si="373"/>
        <v/>
      </c>
      <c r="G1723" s="76" t="str">
        <f t="shared" si="366"/>
        <v/>
      </c>
      <c r="H1723" s="76" t="str">
        <f t="shared" si="374"/>
        <v/>
      </c>
      <c r="I1723" s="76" t="str">
        <f t="shared" si="367"/>
        <v/>
      </c>
      <c r="J1723" s="76" t="str">
        <f t="shared" si="375"/>
        <v/>
      </c>
      <c r="AG1723" s="111" t="str">
        <f t="shared" si="376"/>
        <v/>
      </c>
      <c r="AH1723" s="112" t="str">
        <f t="shared" si="368"/>
        <v/>
      </c>
      <c r="AI1723" s="113" t="str">
        <f t="shared" si="369"/>
        <v/>
      </c>
      <c r="AJ1723" s="113" t="str">
        <f t="shared" si="370"/>
        <v/>
      </c>
      <c r="AK1723" s="113" t="str">
        <f t="shared" si="377"/>
        <v/>
      </c>
      <c r="AL1723" s="113" t="str">
        <f t="shared" si="378"/>
        <v/>
      </c>
    </row>
    <row r="1724" spans="2:38" ht="15.75" thickBot="1" x14ac:dyDescent="0.3">
      <c r="B1724" s="72" t="str">
        <f t="shared" si="371"/>
        <v/>
      </c>
      <c r="C1724" s="72" t="str">
        <f t="shared" si="372"/>
        <v/>
      </c>
      <c r="D1724" s="72" t="str">
        <f>IFERROR(IF(J1723&lt;=0,"",IF(C1724="Yes","",B1724-COUNTIF($C$22:C1724,"Yes"))),"")</f>
        <v/>
      </c>
      <c r="E1724" s="73" t="str">
        <f t="shared" si="365"/>
        <v/>
      </c>
      <c r="F1724" s="76" t="str">
        <f t="shared" si="373"/>
        <v/>
      </c>
      <c r="G1724" s="76" t="str">
        <f t="shared" si="366"/>
        <v/>
      </c>
      <c r="H1724" s="76" t="str">
        <f t="shared" si="374"/>
        <v/>
      </c>
      <c r="I1724" s="76" t="str">
        <f t="shared" si="367"/>
        <v/>
      </c>
      <c r="J1724" s="76" t="str">
        <f t="shared" si="375"/>
        <v/>
      </c>
      <c r="AG1724" s="111" t="str">
        <f t="shared" si="376"/>
        <v/>
      </c>
      <c r="AH1724" s="112" t="str">
        <f t="shared" si="368"/>
        <v/>
      </c>
      <c r="AI1724" s="113" t="str">
        <f t="shared" si="369"/>
        <v/>
      </c>
      <c r="AJ1724" s="113" t="str">
        <f t="shared" si="370"/>
        <v/>
      </c>
      <c r="AK1724" s="113" t="str">
        <f t="shared" si="377"/>
        <v/>
      </c>
      <c r="AL1724" s="113" t="str">
        <f t="shared" si="378"/>
        <v/>
      </c>
    </row>
    <row r="1725" spans="2:38" ht="15.75" thickBot="1" x14ac:dyDescent="0.3">
      <c r="B1725" s="72" t="str">
        <f t="shared" si="371"/>
        <v/>
      </c>
      <c r="C1725" s="72" t="str">
        <f t="shared" si="372"/>
        <v/>
      </c>
      <c r="D1725" s="72" t="str">
        <f>IFERROR(IF(J1724&lt;=0,"",IF(C1725="Yes","",B1725-COUNTIF($C$22:C1725,"Yes"))),"")</f>
        <v/>
      </c>
      <c r="E1725" s="73" t="str">
        <f t="shared" si="365"/>
        <v/>
      </c>
      <c r="F1725" s="76" t="str">
        <f t="shared" si="373"/>
        <v/>
      </c>
      <c r="G1725" s="76" t="str">
        <f t="shared" si="366"/>
        <v/>
      </c>
      <c r="H1725" s="76" t="str">
        <f t="shared" si="374"/>
        <v/>
      </c>
      <c r="I1725" s="76" t="str">
        <f t="shared" si="367"/>
        <v/>
      </c>
      <c r="J1725" s="76" t="str">
        <f t="shared" si="375"/>
        <v/>
      </c>
      <c r="AG1725" s="111" t="str">
        <f t="shared" si="376"/>
        <v/>
      </c>
      <c r="AH1725" s="112" t="str">
        <f t="shared" si="368"/>
        <v/>
      </c>
      <c r="AI1725" s="113" t="str">
        <f t="shared" si="369"/>
        <v/>
      </c>
      <c r="AJ1725" s="113" t="str">
        <f t="shared" si="370"/>
        <v/>
      </c>
      <c r="AK1725" s="113" t="str">
        <f t="shared" si="377"/>
        <v/>
      </c>
      <c r="AL1725" s="113" t="str">
        <f t="shared" si="378"/>
        <v/>
      </c>
    </row>
    <row r="1726" spans="2:38" ht="15.75" thickBot="1" x14ac:dyDescent="0.3">
      <c r="B1726" s="72" t="str">
        <f t="shared" si="371"/>
        <v/>
      </c>
      <c r="C1726" s="72" t="str">
        <f t="shared" si="372"/>
        <v/>
      </c>
      <c r="D1726" s="72" t="str">
        <f>IFERROR(IF(J1725&lt;=0,"",IF(C1726="Yes","",B1726-COUNTIF($C$22:C1726,"Yes"))),"")</f>
        <v/>
      </c>
      <c r="E1726" s="73" t="str">
        <f t="shared" si="365"/>
        <v/>
      </c>
      <c r="F1726" s="76" t="str">
        <f t="shared" si="373"/>
        <v/>
      </c>
      <c r="G1726" s="76" t="str">
        <f t="shared" si="366"/>
        <v/>
      </c>
      <c r="H1726" s="76" t="str">
        <f t="shared" si="374"/>
        <v/>
      </c>
      <c r="I1726" s="76" t="str">
        <f t="shared" si="367"/>
        <v/>
      </c>
      <c r="J1726" s="76" t="str">
        <f t="shared" si="375"/>
        <v/>
      </c>
      <c r="AG1726" s="111" t="str">
        <f t="shared" si="376"/>
        <v/>
      </c>
      <c r="AH1726" s="112" t="str">
        <f t="shared" si="368"/>
        <v/>
      </c>
      <c r="AI1726" s="113" t="str">
        <f t="shared" si="369"/>
        <v/>
      </c>
      <c r="AJ1726" s="113" t="str">
        <f t="shared" si="370"/>
        <v/>
      </c>
      <c r="AK1726" s="113" t="str">
        <f t="shared" si="377"/>
        <v/>
      </c>
      <c r="AL1726" s="113" t="str">
        <f t="shared" si="378"/>
        <v/>
      </c>
    </row>
    <row r="1727" spans="2:38" ht="15.75" thickBot="1" x14ac:dyDescent="0.3">
      <c r="B1727" s="72" t="str">
        <f t="shared" si="371"/>
        <v/>
      </c>
      <c r="C1727" s="72" t="str">
        <f t="shared" si="372"/>
        <v/>
      </c>
      <c r="D1727" s="72" t="str">
        <f>IFERROR(IF(J1726&lt;=0,"",IF(C1727="Yes","",B1727-COUNTIF($C$22:C1727,"Yes"))),"")</f>
        <v/>
      </c>
      <c r="E1727" s="73" t="str">
        <f t="shared" si="365"/>
        <v/>
      </c>
      <c r="F1727" s="76" t="str">
        <f t="shared" si="373"/>
        <v/>
      </c>
      <c r="G1727" s="76" t="str">
        <f t="shared" si="366"/>
        <v/>
      </c>
      <c r="H1727" s="76" t="str">
        <f t="shared" si="374"/>
        <v/>
      </c>
      <c r="I1727" s="76" t="str">
        <f t="shared" si="367"/>
        <v/>
      </c>
      <c r="J1727" s="76" t="str">
        <f t="shared" si="375"/>
        <v/>
      </c>
      <c r="AG1727" s="111" t="str">
        <f t="shared" si="376"/>
        <v/>
      </c>
      <c r="AH1727" s="112" t="str">
        <f t="shared" si="368"/>
        <v/>
      </c>
      <c r="AI1727" s="113" t="str">
        <f t="shared" si="369"/>
        <v/>
      </c>
      <c r="AJ1727" s="113" t="str">
        <f t="shared" si="370"/>
        <v/>
      </c>
      <c r="AK1727" s="113" t="str">
        <f t="shared" si="377"/>
        <v/>
      </c>
      <c r="AL1727" s="113" t="str">
        <f t="shared" si="378"/>
        <v/>
      </c>
    </row>
    <row r="1728" spans="2:38" ht="15.75" thickBot="1" x14ac:dyDescent="0.3">
      <c r="B1728" s="72" t="str">
        <f t="shared" si="371"/>
        <v/>
      </c>
      <c r="C1728" s="72" t="str">
        <f t="shared" si="372"/>
        <v/>
      </c>
      <c r="D1728" s="72" t="str">
        <f>IFERROR(IF(J1727&lt;=0,"",IF(C1728="Yes","",B1728-COUNTIF($C$22:C1728,"Yes"))),"")</f>
        <v/>
      </c>
      <c r="E1728" s="73" t="str">
        <f t="shared" si="365"/>
        <v/>
      </c>
      <c r="F1728" s="76" t="str">
        <f t="shared" si="373"/>
        <v/>
      </c>
      <c r="G1728" s="76" t="str">
        <f t="shared" si="366"/>
        <v/>
      </c>
      <c r="H1728" s="76" t="str">
        <f t="shared" si="374"/>
        <v/>
      </c>
      <c r="I1728" s="76" t="str">
        <f t="shared" si="367"/>
        <v/>
      </c>
      <c r="J1728" s="76" t="str">
        <f t="shared" si="375"/>
        <v/>
      </c>
      <c r="AG1728" s="111" t="str">
        <f t="shared" si="376"/>
        <v/>
      </c>
      <c r="AH1728" s="112" t="str">
        <f t="shared" si="368"/>
        <v/>
      </c>
      <c r="AI1728" s="113" t="str">
        <f t="shared" si="369"/>
        <v/>
      </c>
      <c r="AJ1728" s="113" t="str">
        <f t="shared" si="370"/>
        <v/>
      </c>
      <c r="AK1728" s="113" t="str">
        <f t="shared" si="377"/>
        <v/>
      </c>
      <c r="AL1728" s="113" t="str">
        <f t="shared" si="378"/>
        <v/>
      </c>
    </row>
    <row r="1729" spans="2:38" ht="15.75" thickBot="1" x14ac:dyDescent="0.3">
      <c r="B1729" s="72" t="str">
        <f t="shared" si="371"/>
        <v/>
      </c>
      <c r="C1729" s="72" t="str">
        <f t="shared" si="372"/>
        <v/>
      </c>
      <c r="D1729" s="72" t="str">
        <f>IFERROR(IF(J1728&lt;=0,"",IF(C1729="Yes","",B1729-COUNTIF($C$22:C1729,"Yes"))),"")</f>
        <v/>
      </c>
      <c r="E1729" s="73" t="str">
        <f t="shared" si="365"/>
        <v/>
      </c>
      <c r="F1729" s="76" t="str">
        <f t="shared" si="373"/>
        <v/>
      </c>
      <c r="G1729" s="76" t="str">
        <f t="shared" si="366"/>
        <v/>
      </c>
      <c r="H1729" s="76" t="str">
        <f t="shared" si="374"/>
        <v/>
      </c>
      <c r="I1729" s="76" t="str">
        <f t="shared" si="367"/>
        <v/>
      </c>
      <c r="J1729" s="76" t="str">
        <f t="shared" si="375"/>
        <v/>
      </c>
      <c r="AG1729" s="111" t="str">
        <f t="shared" si="376"/>
        <v/>
      </c>
      <c r="AH1729" s="112" t="str">
        <f t="shared" si="368"/>
        <v/>
      </c>
      <c r="AI1729" s="113" t="str">
        <f t="shared" si="369"/>
        <v/>
      </c>
      <c r="AJ1729" s="113" t="str">
        <f t="shared" si="370"/>
        <v/>
      </c>
      <c r="AK1729" s="113" t="str">
        <f t="shared" si="377"/>
        <v/>
      </c>
      <c r="AL1729" s="113" t="str">
        <f t="shared" si="378"/>
        <v/>
      </c>
    </row>
    <row r="1730" spans="2:38" ht="15.75" thickBot="1" x14ac:dyDescent="0.3">
      <c r="B1730" s="72" t="str">
        <f t="shared" si="371"/>
        <v/>
      </c>
      <c r="C1730" s="72" t="str">
        <f t="shared" si="372"/>
        <v/>
      </c>
      <c r="D1730" s="72" t="str">
        <f>IFERROR(IF(J1729&lt;=0,"",IF(C1730="Yes","",B1730-COUNTIF($C$22:C1730,"Yes"))),"")</f>
        <v/>
      </c>
      <c r="E1730" s="73" t="str">
        <f t="shared" si="365"/>
        <v/>
      </c>
      <c r="F1730" s="76" t="str">
        <f t="shared" si="373"/>
        <v/>
      </c>
      <c r="G1730" s="76" t="str">
        <f t="shared" si="366"/>
        <v/>
      </c>
      <c r="H1730" s="76" t="str">
        <f t="shared" si="374"/>
        <v/>
      </c>
      <c r="I1730" s="76" t="str">
        <f t="shared" si="367"/>
        <v/>
      </c>
      <c r="J1730" s="76" t="str">
        <f t="shared" si="375"/>
        <v/>
      </c>
      <c r="AG1730" s="111" t="str">
        <f t="shared" si="376"/>
        <v/>
      </c>
      <c r="AH1730" s="112" t="str">
        <f t="shared" si="368"/>
        <v/>
      </c>
      <c r="AI1730" s="113" t="str">
        <f t="shared" si="369"/>
        <v/>
      </c>
      <c r="AJ1730" s="113" t="str">
        <f t="shared" si="370"/>
        <v/>
      </c>
      <c r="AK1730" s="113" t="str">
        <f t="shared" si="377"/>
        <v/>
      </c>
      <c r="AL1730" s="113" t="str">
        <f t="shared" si="378"/>
        <v/>
      </c>
    </row>
    <row r="1731" spans="2:38" ht="15.75" thickBot="1" x14ac:dyDescent="0.3">
      <c r="B1731" s="72" t="str">
        <f t="shared" si="371"/>
        <v/>
      </c>
      <c r="C1731" s="72" t="str">
        <f t="shared" si="372"/>
        <v/>
      </c>
      <c r="D1731" s="72" t="str">
        <f>IFERROR(IF(J1730&lt;=0,"",IF(C1731="Yes","",B1731-COUNTIF($C$22:C1731,"Yes"))),"")</f>
        <v/>
      </c>
      <c r="E1731" s="73" t="str">
        <f t="shared" si="365"/>
        <v/>
      </c>
      <c r="F1731" s="76" t="str">
        <f t="shared" si="373"/>
        <v/>
      </c>
      <c r="G1731" s="76" t="str">
        <f t="shared" si="366"/>
        <v/>
      </c>
      <c r="H1731" s="76" t="str">
        <f t="shared" si="374"/>
        <v/>
      </c>
      <c r="I1731" s="76" t="str">
        <f t="shared" si="367"/>
        <v/>
      </c>
      <c r="J1731" s="76" t="str">
        <f t="shared" si="375"/>
        <v/>
      </c>
      <c r="AG1731" s="111" t="str">
        <f t="shared" si="376"/>
        <v/>
      </c>
      <c r="AH1731" s="112" t="str">
        <f t="shared" si="368"/>
        <v/>
      </c>
      <c r="AI1731" s="113" t="str">
        <f t="shared" si="369"/>
        <v/>
      </c>
      <c r="AJ1731" s="113" t="str">
        <f t="shared" si="370"/>
        <v/>
      </c>
      <c r="AK1731" s="113" t="str">
        <f t="shared" si="377"/>
        <v/>
      </c>
      <c r="AL1731" s="113" t="str">
        <f t="shared" si="378"/>
        <v/>
      </c>
    </row>
    <row r="1732" spans="2:38" ht="15.75" thickBot="1" x14ac:dyDescent="0.3">
      <c r="B1732" s="72" t="str">
        <f t="shared" si="371"/>
        <v/>
      </c>
      <c r="C1732" s="72" t="str">
        <f t="shared" si="372"/>
        <v/>
      </c>
      <c r="D1732" s="72" t="str">
        <f>IFERROR(IF(J1731&lt;=0,"",IF(C1732="Yes","",B1732-COUNTIF($C$22:C1732,"Yes"))),"")</f>
        <v/>
      </c>
      <c r="E1732" s="73" t="str">
        <f t="shared" si="365"/>
        <v/>
      </c>
      <c r="F1732" s="76" t="str">
        <f t="shared" si="373"/>
        <v/>
      </c>
      <c r="G1732" s="76" t="str">
        <f t="shared" si="366"/>
        <v/>
      </c>
      <c r="H1732" s="76" t="str">
        <f t="shared" si="374"/>
        <v/>
      </c>
      <c r="I1732" s="76" t="str">
        <f t="shared" si="367"/>
        <v/>
      </c>
      <c r="J1732" s="76" t="str">
        <f t="shared" si="375"/>
        <v/>
      </c>
      <c r="AG1732" s="111" t="str">
        <f t="shared" si="376"/>
        <v/>
      </c>
      <c r="AH1732" s="112" t="str">
        <f t="shared" si="368"/>
        <v/>
      </c>
      <c r="AI1732" s="113" t="str">
        <f t="shared" si="369"/>
        <v/>
      </c>
      <c r="AJ1732" s="113" t="str">
        <f t="shared" si="370"/>
        <v/>
      </c>
      <c r="AK1732" s="113" t="str">
        <f t="shared" si="377"/>
        <v/>
      </c>
      <c r="AL1732" s="113" t="str">
        <f t="shared" si="378"/>
        <v/>
      </c>
    </row>
    <row r="1733" spans="2:38" ht="15.75" thickBot="1" x14ac:dyDescent="0.3">
      <c r="B1733" s="72" t="str">
        <f t="shared" si="371"/>
        <v/>
      </c>
      <c r="C1733" s="72" t="str">
        <f t="shared" si="372"/>
        <v/>
      </c>
      <c r="D1733" s="72" t="str">
        <f>IFERROR(IF(J1732&lt;=0,"",IF(C1733="Yes","",B1733-COUNTIF($C$22:C1733,"Yes"))),"")</f>
        <v/>
      </c>
      <c r="E1733" s="73" t="str">
        <f t="shared" si="365"/>
        <v/>
      </c>
      <c r="F1733" s="76" t="str">
        <f t="shared" si="373"/>
        <v/>
      </c>
      <c r="G1733" s="76" t="str">
        <f t="shared" si="366"/>
        <v/>
      </c>
      <c r="H1733" s="76" t="str">
        <f t="shared" si="374"/>
        <v/>
      </c>
      <c r="I1733" s="76" t="str">
        <f t="shared" si="367"/>
        <v/>
      </c>
      <c r="J1733" s="76" t="str">
        <f t="shared" si="375"/>
        <v/>
      </c>
      <c r="AG1733" s="111" t="str">
        <f t="shared" si="376"/>
        <v/>
      </c>
      <c r="AH1733" s="112" t="str">
        <f t="shared" si="368"/>
        <v/>
      </c>
      <c r="AI1733" s="113" t="str">
        <f t="shared" si="369"/>
        <v/>
      </c>
      <c r="AJ1733" s="113" t="str">
        <f t="shared" si="370"/>
        <v/>
      </c>
      <c r="AK1733" s="113" t="str">
        <f t="shared" si="377"/>
        <v/>
      </c>
      <c r="AL1733" s="113" t="str">
        <f t="shared" si="378"/>
        <v/>
      </c>
    </row>
    <row r="1734" spans="2:38" ht="15.75" thickBot="1" x14ac:dyDescent="0.3">
      <c r="B1734" s="72" t="str">
        <f t="shared" si="371"/>
        <v/>
      </c>
      <c r="C1734" s="72" t="str">
        <f t="shared" si="372"/>
        <v/>
      </c>
      <c r="D1734" s="72" t="str">
        <f>IFERROR(IF(J1733&lt;=0,"",IF(C1734="Yes","",B1734-COUNTIF($C$22:C1734,"Yes"))),"")</f>
        <v/>
      </c>
      <c r="E1734" s="73" t="str">
        <f t="shared" si="365"/>
        <v/>
      </c>
      <c r="F1734" s="76" t="str">
        <f t="shared" si="373"/>
        <v/>
      </c>
      <c r="G1734" s="76" t="str">
        <f t="shared" si="366"/>
        <v/>
      </c>
      <c r="H1734" s="76" t="str">
        <f t="shared" si="374"/>
        <v/>
      </c>
      <c r="I1734" s="76" t="str">
        <f t="shared" si="367"/>
        <v/>
      </c>
      <c r="J1734" s="76" t="str">
        <f t="shared" si="375"/>
        <v/>
      </c>
      <c r="AG1734" s="111" t="str">
        <f t="shared" si="376"/>
        <v/>
      </c>
      <c r="AH1734" s="112" t="str">
        <f t="shared" si="368"/>
        <v/>
      </c>
      <c r="AI1734" s="113" t="str">
        <f t="shared" si="369"/>
        <v/>
      </c>
      <c r="AJ1734" s="113" t="str">
        <f t="shared" si="370"/>
        <v/>
      </c>
      <c r="AK1734" s="113" t="str">
        <f t="shared" si="377"/>
        <v/>
      </c>
      <c r="AL1734" s="113" t="str">
        <f t="shared" si="378"/>
        <v/>
      </c>
    </row>
    <row r="1735" spans="2:38" ht="15.75" thickBot="1" x14ac:dyDescent="0.3">
      <c r="B1735" s="72" t="str">
        <f t="shared" si="371"/>
        <v/>
      </c>
      <c r="C1735" s="72" t="str">
        <f t="shared" si="372"/>
        <v/>
      </c>
      <c r="D1735" s="72" t="str">
        <f>IFERROR(IF(J1734&lt;=0,"",IF(C1735="Yes","",B1735-COUNTIF($C$22:C1735,"Yes"))),"")</f>
        <v/>
      </c>
      <c r="E1735" s="73" t="str">
        <f t="shared" si="365"/>
        <v/>
      </c>
      <c r="F1735" s="76" t="str">
        <f t="shared" si="373"/>
        <v/>
      </c>
      <c r="G1735" s="76" t="str">
        <f t="shared" si="366"/>
        <v/>
      </c>
      <c r="H1735" s="76" t="str">
        <f t="shared" si="374"/>
        <v/>
      </c>
      <c r="I1735" s="76" t="str">
        <f t="shared" si="367"/>
        <v/>
      </c>
      <c r="J1735" s="76" t="str">
        <f t="shared" si="375"/>
        <v/>
      </c>
      <c r="AG1735" s="111" t="str">
        <f t="shared" si="376"/>
        <v/>
      </c>
      <c r="AH1735" s="112" t="str">
        <f t="shared" si="368"/>
        <v/>
      </c>
      <c r="AI1735" s="113" t="str">
        <f t="shared" si="369"/>
        <v/>
      </c>
      <c r="AJ1735" s="113" t="str">
        <f t="shared" si="370"/>
        <v/>
      </c>
      <c r="AK1735" s="113" t="str">
        <f t="shared" si="377"/>
        <v/>
      </c>
      <c r="AL1735" s="113" t="str">
        <f t="shared" si="378"/>
        <v/>
      </c>
    </row>
    <row r="1736" spans="2:38" ht="15.75" thickBot="1" x14ac:dyDescent="0.3">
      <c r="B1736" s="72" t="str">
        <f t="shared" si="371"/>
        <v/>
      </c>
      <c r="C1736" s="72" t="str">
        <f t="shared" si="372"/>
        <v/>
      </c>
      <c r="D1736" s="72" t="str">
        <f>IFERROR(IF(J1735&lt;=0,"",IF(C1736="Yes","",B1736-COUNTIF($C$22:C1736,"Yes"))),"")</f>
        <v/>
      </c>
      <c r="E1736" s="73" t="str">
        <f t="shared" si="365"/>
        <v/>
      </c>
      <c r="F1736" s="76" t="str">
        <f t="shared" si="373"/>
        <v/>
      </c>
      <c r="G1736" s="76" t="str">
        <f t="shared" si="366"/>
        <v/>
      </c>
      <c r="H1736" s="76" t="str">
        <f t="shared" si="374"/>
        <v/>
      </c>
      <c r="I1736" s="76" t="str">
        <f t="shared" si="367"/>
        <v/>
      </c>
      <c r="J1736" s="76" t="str">
        <f t="shared" si="375"/>
        <v/>
      </c>
      <c r="AG1736" s="111" t="str">
        <f t="shared" si="376"/>
        <v/>
      </c>
      <c r="AH1736" s="112" t="str">
        <f t="shared" si="368"/>
        <v/>
      </c>
      <c r="AI1736" s="113" t="str">
        <f t="shared" si="369"/>
        <v/>
      </c>
      <c r="AJ1736" s="113" t="str">
        <f t="shared" si="370"/>
        <v/>
      </c>
      <c r="AK1736" s="113" t="str">
        <f t="shared" si="377"/>
        <v/>
      </c>
      <c r="AL1736" s="113" t="str">
        <f t="shared" si="378"/>
        <v/>
      </c>
    </row>
    <row r="1737" spans="2:38" ht="15.75" thickBot="1" x14ac:dyDescent="0.3">
      <c r="B1737" s="72" t="str">
        <f t="shared" si="371"/>
        <v/>
      </c>
      <c r="C1737" s="72" t="str">
        <f t="shared" si="372"/>
        <v/>
      </c>
      <c r="D1737" s="72" t="str">
        <f>IFERROR(IF(J1736&lt;=0,"",IF(C1737="Yes","",B1737-COUNTIF($C$22:C1737,"Yes"))),"")</f>
        <v/>
      </c>
      <c r="E1737" s="73" t="str">
        <f t="shared" si="365"/>
        <v/>
      </c>
      <c r="F1737" s="76" t="str">
        <f t="shared" si="373"/>
        <v/>
      </c>
      <c r="G1737" s="76" t="str">
        <f t="shared" si="366"/>
        <v/>
      </c>
      <c r="H1737" s="76" t="str">
        <f t="shared" si="374"/>
        <v/>
      </c>
      <c r="I1737" s="76" t="str">
        <f t="shared" si="367"/>
        <v/>
      </c>
      <c r="J1737" s="76" t="str">
        <f t="shared" si="375"/>
        <v/>
      </c>
      <c r="AG1737" s="111" t="str">
        <f t="shared" si="376"/>
        <v/>
      </c>
      <c r="AH1737" s="112" t="str">
        <f t="shared" si="368"/>
        <v/>
      </c>
      <c r="AI1737" s="113" t="str">
        <f t="shared" si="369"/>
        <v/>
      </c>
      <c r="AJ1737" s="113" t="str">
        <f t="shared" si="370"/>
        <v/>
      </c>
      <c r="AK1737" s="113" t="str">
        <f t="shared" si="377"/>
        <v/>
      </c>
      <c r="AL1737" s="113" t="str">
        <f t="shared" si="378"/>
        <v/>
      </c>
    </row>
    <row r="1738" spans="2:38" ht="15.75" thickBot="1" x14ac:dyDescent="0.3">
      <c r="B1738" s="72" t="str">
        <f t="shared" si="371"/>
        <v/>
      </c>
      <c r="C1738" s="72" t="str">
        <f t="shared" si="372"/>
        <v/>
      </c>
      <c r="D1738" s="72" t="str">
        <f>IFERROR(IF(J1737&lt;=0,"",IF(C1738="Yes","",B1738-COUNTIF($C$22:C1738,"Yes"))),"")</f>
        <v/>
      </c>
      <c r="E1738" s="73" t="str">
        <f t="shared" si="365"/>
        <v/>
      </c>
      <c r="F1738" s="76" t="str">
        <f t="shared" si="373"/>
        <v/>
      </c>
      <c r="G1738" s="76" t="str">
        <f t="shared" si="366"/>
        <v/>
      </c>
      <c r="H1738" s="76" t="str">
        <f t="shared" si="374"/>
        <v/>
      </c>
      <c r="I1738" s="76" t="str">
        <f t="shared" si="367"/>
        <v/>
      </c>
      <c r="J1738" s="76" t="str">
        <f t="shared" si="375"/>
        <v/>
      </c>
      <c r="AG1738" s="111" t="str">
        <f t="shared" si="376"/>
        <v/>
      </c>
      <c r="AH1738" s="112" t="str">
        <f t="shared" si="368"/>
        <v/>
      </c>
      <c r="AI1738" s="113" t="str">
        <f t="shared" si="369"/>
        <v/>
      </c>
      <c r="AJ1738" s="113" t="str">
        <f t="shared" si="370"/>
        <v/>
      </c>
      <c r="AK1738" s="113" t="str">
        <f t="shared" si="377"/>
        <v/>
      </c>
      <c r="AL1738" s="113" t="str">
        <f t="shared" si="378"/>
        <v/>
      </c>
    </row>
    <row r="1739" spans="2:38" ht="15.75" thickBot="1" x14ac:dyDescent="0.3">
      <c r="B1739" s="72" t="str">
        <f t="shared" si="371"/>
        <v/>
      </c>
      <c r="C1739" s="72" t="str">
        <f t="shared" si="372"/>
        <v/>
      </c>
      <c r="D1739" s="72" t="str">
        <f>IFERROR(IF(J1738&lt;=0,"",IF(C1739="Yes","",B1739-COUNTIF($C$22:C1739,"Yes"))),"")</f>
        <v/>
      </c>
      <c r="E1739" s="73" t="str">
        <f t="shared" si="365"/>
        <v/>
      </c>
      <c r="F1739" s="76" t="str">
        <f t="shared" si="373"/>
        <v/>
      </c>
      <c r="G1739" s="76" t="str">
        <f t="shared" si="366"/>
        <v/>
      </c>
      <c r="H1739" s="76" t="str">
        <f t="shared" si="374"/>
        <v/>
      </c>
      <c r="I1739" s="76" t="str">
        <f t="shared" si="367"/>
        <v/>
      </c>
      <c r="J1739" s="76" t="str">
        <f t="shared" si="375"/>
        <v/>
      </c>
      <c r="AG1739" s="111" t="str">
        <f t="shared" si="376"/>
        <v/>
      </c>
      <c r="AH1739" s="112" t="str">
        <f t="shared" si="368"/>
        <v/>
      </c>
      <c r="AI1739" s="113" t="str">
        <f t="shared" si="369"/>
        <v/>
      </c>
      <c r="AJ1739" s="113" t="str">
        <f t="shared" si="370"/>
        <v/>
      </c>
      <c r="AK1739" s="113" t="str">
        <f t="shared" si="377"/>
        <v/>
      </c>
      <c r="AL1739" s="113" t="str">
        <f t="shared" si="378"/>
        <v/>
      </c>
    </row>
    <row r="1740" spans="2:38" ht="15.75" thickBot="1" x14ac:dyDescent="0.3">
      <c r="B1740" s="72" t="str">
        <f t="shared" si="371"/>
        <v/>
      </c>
      <c r="C1740" s="72" t="str">
        <f t="shared" si="372"/>
        <v/>
      </c>
      <c r="D1740" s="72" t="str">
        <f>IFERROR(IF(J1739&lt;=0,"",IF(C1740="Yes","",B1740-COUNTIF($C$22:C1740,"Yes"))),"")</f>
        <v/>
      </c>
      <c r="E1740" s="73" t="str">
        <f t="shared" si="365"/>
        <v/>
      </c>
      <c r="F1740" s="76" t="str">
        <f t="shared" si="373"/>
        <v/>
      </c>
      <c r="G1740" s="76" t="str">
        <f t="shared" si="366"/>
        <v/>
      </c>
      <c r="H1740" s="76" t="str">
        <f t="shared" si="374"/>
        <v/>
      </c>
      <c r="I1740" s="76" t="str">
        <f t="shared" si="367"/>
        <v/>
      </c>
      <c r="J1740" s="76" t="str">
        <f t="shared" si="375"/>
        <v/>
      </c>
      <c r="AG1740" s="111" t="str">
        <f t="shared" si="376"/>
        <v/>
      </c>
      <c r="AH1740" s="112" t="str">
        <f t="shared" si="368"/>
        <v/>
      </c>
      <c r="AI1740" s="113" t="str">
        <f t="shared" si="369"/>
        <v/>
      </c>
      <c r="AJ1740" s="113" t="str">
        <f t="shared" si="370"/>
        <v/>
      </c>
      <c r="AK1740" s="113" t="str">
        <f t="shared" si="377"/>
        <v/>
      </c>
      <c r="AL1740" s="113" t="str">
        <f t="shared" si="378"/>
        <v/>
      </c>
    </row>
    <row r="1741" spans="2:38" ht="15.75" thickBot="1" x14ac:dyDescent="0.3">
      <c r="B1741" s="72" t="str">
        <f t="shared" si="371"/>
        <v/>
      </c>
      <c r="C1741" s="72" t="str">
        <f t="shared" si="372"/>
        <v/>
      </c>
      <c r="D1741" s="72" t="str">
        <f>IFERROR(IF(J1740&lt;=0,"",IF(C1741="Yes","",B1741-COUNTIF($C$22:C1741,"Yes"))),"")</f>
        <v/>
      </c>
      <c r="E1741" s="73" t="str">
        <f t="shared" si="365"/>
        <v/>
      </c>
      <c r="F1741" s="76" t="str">
        <f t="shared" si="373"/>
        <v/>
      </c>
      <c r="G1741" s="76" t="str">
        <f t="shared" si="366"/>
        <v/>
      </c>
      <c r="H1741" s="76" t="str">
        <f t="shared" si="374"/>
        <v/>
      </c>
      <c r="I1741" s="76" t="str">
        <f t="shared" si="367"/>
        <v/>
      </c>
      <c r="J1741" s="76" t="str">
        <f t="shared" si="375"/>
        <v/>
      </c>
      <c r="AG1741" s="111" t="str">
        <f t="shared" si="376"/>
        <v/>
      </c>
      <c r="AH1741" s="112" t="str">
        <f t="shared" si="368"/>
        <v/>
      </c>
      <c r="AI1741" s="113" t="str">
        <f t="shared" si="369"/>
        <v/>
      </c>
      <c r="AJ1741" s="113" t="str">
        <f t="shared" si="370"/>
        <v/>
      </c>
      <c r="AK1741" s="113" t="str">
        <f t="shared" si="377"/>
        <v/>
      </c>
      <c r="AL1741" s="113" t="str">
        <f t="shared" si="378"/>
        <v/>
      </c>
    </row>
    <row r="1742" spans="2:38" ht="15.75" thickBot="1" x14ac:dyDescent="0.3">
      <c r="B1742" s="72" t="str">
        <f t="shared" si="371"/>
        <v/>
      </c>
      <c r="C1742" s="72" t="str">
        <f t="shared" si="372"/>
        <v/>
      </c>
      <c r="D1742" s="72" t="str">
        <f>IFERROR(IF(J1741&lt;=0,"",IF(C1742="Yes","",B1742-COUNTIF($C$22:C1742,"Yes"))),"")</f>
        <v/>
      </c>
      <c r="E1742" s="73" t="str">
        <f t="shared" si="365"/>
        <v/>
      </c>
      <c r="F1742" s="76" t="str">
        <f t="shared" si="373"/>
        <v/>
      </c>
      <c r="G1742" s="76" t="str">
        <f t="shared" si="366"/>
        <v/>
      </c>
      <c r="H1742" s="76" t="str">
        <f t="shared" si="374"/>
        <v/>
      </c>
      <c r="I1742" s="76" t="str">
        <f t="shared" si="367"/>
        <v/>
      </c>
      <c r="J1742" s="76" t="str">
        <f t="shared" si="375"/>
        <v/>
      </c>
      <c r="AG1742" s="111" t="str">
        <f t="shared" si="376"/>
        <v/>
      </c>
      <c r="AH1742" s="112" t="str">
        <f t="shared" si="368"/>
        <v/>
      </c>
      <c r="AI1742" s="113" t="str">
        <f t="shared" si="369"/>
        <v/>
      </c>
      <c r="AJ1742" s="113" t="str">
        <f t="shared" si="370"/>
        <v/>
      </c>
      <c r="AK1742" s="113" t="str">
        <f t="shared" si="377"/>
        <v/>
      </c>
      <c r="AL1742" s="113" t="str">
        <f t="shared" si="378"/>
        <v/>
      </c>
    </row>
    <row r="1743" spans="2:38" ht="15.75" thickBot="1" x14ac:dyDescent="0.3">
      <c r="B1743" s="72" t="str">
        <f t="shared" si="371"/>
        <v/>
      </c>
      <c r="C1743" s="72" t="str">
        <f t="shared" si="372"/>
        <v/>
      </c>
      <c r="D1743" s="72" t="str">
        <f>IFERROR(IF(J1742&lt;=0,"",IF(C1743="Yes","",B1743-COUNTIF($C$22:C1743,"Yes"))),"")</f>
        <v/>
      </c>
      <c r="E1743" s="73" t="str">
        <f t="shared" si="365"/>
        <v/>
      </c>
      <c r="F1743" s="76" t="str">
        <f t="shared" si="373"/>
        <v/>
      </c>
      <c r="G1743" s="76" t="str">
        <f t="shared" si="366"/>
        <v/>
      </c>
      <c r="H1743" s="76" t="str">
        <f t="shared" si="374"/>
        <v/>
      </c>
      <c r="I1743" s="76" t="str">
        <f t="shared" si="367"/>
        <v/>
      </c>
      <c r="J1743" s="76" t="str">
        <f t="shared" si="375"/>
        <v/>
      </c>
      <c r="AG1743" s="111" t="str">
        <f t="shared" si="376"/>
        <v/>
      </c>
      <c r="AH1743" s="112" t="str">
        <f t="shared" si="368"/>
        <v/>
      </c>
      <c r="AI1743" s="113" t="str">
        <f t="shared" si="369"/>
        <v/>
      </c>
      <c r="AJ1743" s="113" t="str">
        <f t="shared" si="370"/>
        <v/>
      </c>
      <c r="AK1743" s="113" t="str">
        <f t="shared" si="377"/>
        <v/>
      </c>
      <c r="AL1743" s="113" t="str">
        <f t="shared" si="378"/>
        <v/>
      </c>
    </row>
    <row r="1744" spans="2:38" ht="15.75" thickBot="1" x14ac:dyDescent="0.3">
      <c r="B1744" s="72" t="str">
        <f t="shared" si="371"/>
        <v/>
      </c>
      <c r="C1744" s="72" t="str">
        <f t="shared" si="372"/>
        <v/>
      </c>
      <c r="D1744" s="72" t="str">
        <f>IFERROR(IF(J1743&lt;=0,"",IF(C1744="Yes","",B1744-COUNTIF($C$22:C1744,"Yes"))),"")</f>
        <v/>
      </c>
      <c r="E1744" s="73" t="str">
        <f t="shared" si="365"/>
        <v/>
      </c>
      <c r="F1744" s="76" t="str">
        <f t="shared" si="373"/>
        <v/>
      </c>
      <c r="G1744" s="76" t="str">
        <f t="shared" si="366"/>
        <v/>
      </c>
      <c r="H1744" s="76" t="str">
        <f t="shared" si="374"/>
        <v/>
      </c>
      <c r="I1744" s="76" t="str">
        <f t="shared" si="367"/>
        <v/>
      </c>
      <c r="J1744" s="76" t="str">
        <f t="shared" si="375"/>
        <v/>
      </c>
      <c r="AG1744" s="111" t="str">
        <f t="shared" si="376"/>
        <v/>
      </c>
      <c r="AH1744" s="112" t="str">
        <f t="shared" si="368"/>
        <v/>
      </c>
      <c r="AI1744" s="113" t="str">
        <f t="shared" si="369"/>
        <v/>
      </c>
      <c r="AJ1744" s="113" t="str">
        <f t="shared" si="370"/>
        <v/>
      </c>
      <c r="AK1744" s="113" t="str">
        <f t="shared" si="377"/>
        <v/>
      </c>
      <c r="AL1744" s="113" t="str">
        <f t="shared" si="378"/>
        <v/>
      </c>
    </row>
    <row r="1745" spans="2:38" ht="15.75" thickBot="1" x14ac:dyDescent="0.3">
      <c r="B1745" s="72" t="str">
        <f t="shared" si="371"/>
        <v/>
      </c>
      <c r="C1745" s="72" t="str">
        <f t="shared" si="372"/>
        <v/>
      </c>
      <c r="D1745" s="72" t="str">
        <f>IFERROR(IF(J1744&lt;=0,"",IF(C1745="Yes","",B1745-COUNTIF($C$22:C1745,"Yes"))),"")</f>
        <v/>
      </c>
      <c r="E1745" s="73" t="str">
        <f t="shared" si="365"/>
        <v/>
      </c>
      <c r="F1745" s="76" t="str">
        <f t="shared" si="373"/>
        <v/>
      </c>
      <c r="G1745" s="76" t="str">
        <f t="shared" si="366"/>
        <v/>
      </c>
      <c r="H1745" s="76" t="str">
        <f t="shared" si="374"/>
        <v/>
      </c>
      <c r="I1745" s="76" t="str">
        <f t="shared" si="367"/>
        <v/>
      </c>
      <c r="J1745" s="76" t="str">
        <f t="shared" si="375"/>
        <v/>
      </c>
      <c r="AG1745" s="111" t="str">
        <f t="shared" si="376"/>
        <v/>
      </c>
      <c r="AH1745" s="112" t="str">
        <f t="shared" si="368"/>
        <v/>
      </c>
      <c r="AI1745" s="113" t="str">
        <f t="shared" si="369"/>
        <v/>
      </c>
      <c r="AJ1745" s="113" t="str">
        <f t="shared" si="370"/>
        <v/>
      </c>
      <c r="AK1745" s="113" t="str">
        <f t="shared" si="377"/>
        <v/>
      </c>
      <c r="AL1745" s="113" t="str">
        <f t="shared" si="378"/>
        <v/>
      </c>
    </row>
    <row r="1746" spans="2:38" ht="15.75" thickBot="1" x14ac:dyDescent="0.3">
      <c r="B1746" s="72" t="str">
        <f t="shared" si="371"/>
        <v/>
      </c>
      <c r="C1746" s="72" t="str">
        <f t="shared" si="372"/>
        <v/>
      </c>
      <c r="D1746" s="72" t="str">
        <f>IFERROR(IF(J1745&lt;=0,"",IF(C1746="Yes","",B1746-COUNTIF($C$22:C1746,"Yes"))),"")</f>
        <v/>
      </c>
      <c r="E1746" s="73" t="str">
        <f t="shared" si="365"/>
        <v/>
      </c>
      <c r="F1746" s="76" t="str">
        <f t="shared" si="373"/>
        <v/>
      </c>
      <c r="G1746" s="76" t="str">
        <f t="shared" si="366"/>
        <v/>
      </c>
      <c r="H1746" s="76" t="str">
        <f t="shared" si="374"/>
        <v/>
      </c>
      <c r="I1746" s="76" t="str">
        <f t="shared" si="367"/>
        <v/>
      </c>
      <c r="J1746" s="76" t="str">
        <f t="shared" si="375"/>
        <v/>
      </c>
      <c r="AG1746" s="111" t="str">
        <f t="shared" si="376"/>
        <v/>
      </c>
      <c r="AH1746" s="112" t="str">
        <f t="shared" si="368"/>
        <v/>
      </c>
      <c r="AI1746" s="113" t="str">
        <f t="shared" si="369"/>
        <v/>
      </c>
      <c r="AJ1746" s="113" t="str">
        <f t="shared" si="370"/>
        <v/>
      </c>
      <c r="AK1746" s="113" t="str">
        <f t="shared" si="377"/>
        <v/>
      </c>
      <c r="AL1746" s="113" t="str">
        <f t="shared" si="378"/>
        <v/>
      </c>
    </row>
    <row r="1747" spans="2:38" ht="15.75" thickBot="1" x14ac:dyDescent="0.3">
      <c r="B1747" s="72" t="str">
        <f t="shared" si="371"/>
        <v/>
      </c>
      <c r="C1747" s="72" t="str">
        <f t="shared" si="372"/>
        <v/>
      </c>
      <c r="D1747" s="72" t="str">
        <f>IFERROR(IF(J1746&lt;=0,"",IF(C1747="Yes","",B1747-COUNTIF($C$22:C1747,"Yes"))),"")</f>
        <v/>
      </c>
      <c r="E1747" s="73" t="str">
        <f t="shared" si="365"/>
        <v/>
      </c>
      <c r="F1747" s="76" t="str">
        <f t="shared" si="373"/>
        <v/>
      </c>
      <c r="G1747" s="76" t="str">
        <f t="shared" si="366"/>
        <v/>
      </c>
      <c r="H1747" s="76" t="str">
        <f t="shared" si="374"/>
        <v/>
      </c>
      <c r="I1747" s="76" t="str">
        <f t="shared" si="367"/>
        <v/>
      </c>
      <c r="J1747" s="76" t="str">
        <f t="shared" si="375"/>
        <v/>
      </c>
      <c r="AG1747" s="111" t="str">
        <f t="shared" si="376"/>
        <v/>
      </c>
      <c r="AH1747" s="112" t="str">
        <f t="shared" si="368"/>
        <v/>
      </c>
      <c r="AI1747" s="113" t="str">
        <f t="shared" si="369"/>
        <v/>
      </c>
      <c r="AJ1747" s="113" t="str">
        <f t="shared" si="370"/>
        <v/>
      </c>
      <c r="AK1747" s="113" t="str">
        <f t="shared" si="377"/>
        <v/>
      </c>
      <c r="AL1747" s="113" t="str">
        <f t="shared" si="378"/>
        <v/>
      </c>
    </row>
    <row r="1748" spans="2:38" ht="15.75" thickBot="1" x14ac:dyDescent="0.3">
      <c r="B1748" s="72" t="str">
        <f t="shared" si="371"/>
        <v/>
      </c>
      <c r="C1748" s="72" t="str">
        <f t="shared" si="372"/>
        <v/>
      </c>
      <c r="D1748" s="72" t="str">
        <f>IFERROR(IF(J1747&lt;=0,"",IF(C1748="Yes","",B1748-COUNTIF($C$22:C1748,"Yes"))),"")</f>
        <v/>
      </c>
      <c r="E1748" s="73" t="str">
        <f t="shared" si="365"/>
        <v/>
      </c>
      <c r="F1748" s="76" t="str">
        <f t="shared" si="373"/>
        <v/>
      </c>
      <c r="G1748" s="76" t="str">
        <f t="shared" si="366"/>
        <v/>
      </c>
      <c r="H1748" s="76" t="str">
        <f t="shared" si="374"/>
        <v/>
      </c>
      <c r="I1748" s="76" t="str">
        <f t="shared" si="367"/>
        <v/>
      </c>
      <c r="J1748" s="76" t="str">
        <f t="shared" si="375"/>
        <v/>
      </c>
      <c r="AG1748" s="111" t="str">
        <f t="shared" si="376"/>
        <v/>
      </c>
      <c r="AH1748" s="112" t="str">
        <f t="shared" si="368"/>
        <v/>
      </c>
      <c r="AI1748" s="113" t="str">
        <f t="shared" si="369"/>
        <v/>
      </c>
      <c r="AJ1748" s="113" t="str">
        <f t="shared" si="370"/>
        <v/>
      </c>
      <c r="AK1748" s="113" t="str">
        <f t="shared" si="377"/>
        <v/>
      </c>
      <c r="AL1748" s="113" t="str">
        <f t="shared" si="378"/>
        <v/>
      </c>
    </row>
    <row r="1749" spans="2:38" ht="15.75" thickBot="1" x14ac:dyDescent="0.3">
      <c r="B1749" s="72" t="str">
        <f t="shared" si="371"/>
        <v/>
      </c>
      <c r="C1749" s="72" t="str">
        <f t="shared" si="372"/>
        <v/>
      </c>
      <c r="D1749" s="72" t="str">
        <f>IFERROR(IF(J1748&lt;=0,"",IF(C1749="Yes","",B1749-COUNTIF($C$22:C1749,"Yes"))),"")</f>
        <v/>
      </c>
      <c r="E1749" s="73" t="str">
        <f t="shared" si="365"/>
        <v/>
      </c>
      <c r="F1749" s="76" t="str">
        <f t="shared" si="373"/>
        <v/>
      </c>
      <c r="G1749" s="76" t="str">
        <f t="shared" si="366"/>
        <v/>
      </c>
      <c r="H1749" s="76" t="str">
        <f t="shared" si="374"/>
        <v/>
      </c>
      <c r="I1749" s="76" t="str">
        <f t="shared" si="367"/>
        <v/>
      </c>
      <c r="J1749" s="76" t="str">
        <f t="shared" si="375"/>
        <v/>
      </c>
      <c r="AG1749" s="111" t="str">
        <f t="shared" si="376"/>
        <v/>
      </c>
      <c r="AH1749" s="112" t="str">
        <f t="shared" si="368"/>
        <v/>
      </c>
      <c r="AI1749" s="113" t="str">
        <f t="shared" si="369"/>
        <v/>
      </c>
      <c r="AJ1749" s="113" t="str">
        <f t="shared" si="370"/>
        <v/>
      </c>
      <c r="AK1749" s="113" t="str">
        <f t="shared" si="377"/>
        <v/>
      </c>
      <c r="AL1749" s="113" t="str">
        <f t="shared" si="378"/>
        <v/>
      </c>
    </row>
    <row r="1750" spans="2:38" ht="15.75" thickBot="1" x14ac:dyDescent="0.3">
      <c r="B1750" s="72" t="str">
        <f t="shared" si="371"/>
        <v/>
      </c>
      <c r="C1750" s="72" t="str">
        <f t="shared" si="372"/>
        <v/>
      </c>
      <c r="D1750" s="72" t="str">
        <f>IFERROR(IF(J1749&lt;=0,"",IF(C1750="Yes","",B1750-COUNTIF($C$22:C1750,"Yes"))),"")</f>
        <v/>
      </c>
      <c r="E1750" s="73" t="str">
        <f t="shared" ref="E1750:E1813" si="379">IF($E$9="End of the Period",IF(B1750="","",IF(payment_frequency="Bi-weekly",first_payment_date+B1750*VLOOKUP(payment_frequency,periodic_table,2,0),IF(payment_frequency="Weekly",first_payment_date+B1750*VLOOKUP(payment_frequency,periodic_table,2,0),IF(payment_frequency="Semi-monthly",first_payment_date+B1750*VLOOKUP(payment_frequency,periodic_table,2,0),EDATE(first_payment_date,B1750*VLOOKUP(payment_frequency,periodic_table,2,0)))))),IF(B1750="","",IF(payment_frequency="Bi-weekly",first_payment_date+(B1750-1)*VLOOKUP(payment_frequency,periodic_table,2,0),IF(payment_frequency="Weekly",first_payment_date+(B1750-1)*VLOOKUP(payment_frequency,periodic_table,2,0),IF(payment_frequency="Semi-monthly",first_payment_date+(B1750-1)*VLOOKUP(payment_frequency,periodic_table,2,0),EDATE(first_payment_date,(B1750-1)*VLOOKUP(payment_frequency,periodic_table,2,0)))))))</f>
        <v/>
      </c>
      <c r="F1750" s="76" t="str">
        <f t="shared" si="373"/>
        <v/>
      </c>
      <c r="G1750" s="76" t="str">
        <f t="shared" ref="G1750:G1813" si="380">IF(AND(Payment_Type=1,B1750=1),0,IF(B1750="","",IF(C1750="Yes",0,J1749*Compound_Rate)))</f>
        <v/>
      </c>
      <c r="H1750" s="76" t="str">
        <f t="shared" si="374"/>
        <v/>
      </c>
      <c r="I1750" s="76" t="str">
        <f t="shared" ref="I1750:I1813" si="381">IF(B1750="","",IF(C1750="Yes",J1749*Compound_Rate,0))</f>
        <v/>
      </c>
      <c r="J1750" s="76" t="str">
        <f t="shared" si="375"/>
        <v/>
      </c>
      <c r="AG1750" s="111" t="str">
        <f t="shared" si="376"/>
        <v/>
      </c>
      <c r="AH1750" s="112" t="str">
        <f t="shared" ref="AH1750:AH1813" si="382">IF($E$9="End of the Period",IF(AG1750="","",IF(payment_frequency="Bi-weekly",first_payment_date+AG1750*VLOOKUP(payment_frequency,periodic_table,2,0),IF(payment_frequency="Weekly",first_payment_date+AG1750*VLOOKUP(payment_frequency,periodic_table,2,0),IF(payment_frequency="Semi-monthly",first_payment_date+AG1750*VLOOKUP(payment_frequency,periodic_table,2,0),EDATE(first_payment_date,AG1750*VLOOKUP(payment_frequency,periodic_table,2,0)))))),IF(AG1750="","",IF(payment_frequency="Bi-weekly",first_payment_date+(AG1750-1)*VLOOKUP(payment_frequency,periodic_table,2,0),IF(payment_frequency="Weekly",first_payment_date+(AG1750-1)*VLOOKUP(payment_frequency,periodic_table,2,0),IF(payment_frequency="Semi-monthly",first_payment_date+(AG1750-1)*VLOOKUP(payment_frequency,periodic_table,2,0),EDATE(first_payment_date,(AG1750-1)*VLOOKUP(payment_frequency,periodic_table,2,0)))))))</f>
        <v/>
      </c>
      <c r="AI1750" s="113" t="str">
        <f t="shared" ref="AI1750:AI1813" si="383">IF(AG1750="","",IF(AL1749&lt;payment,AL1749*(1+Compound_Rate),payment))</f>
        <v/>
      </c>
      <c r="AJ1750" s="113" t="str">
        <f t="shared" ref="AJ1750:AJ1813" si="384">IF(AND(Payment_Type=1,AG1750=1),0,IF(AG1750="","",AL1749*Compound_Rate))</f>
        <v/>
      </c>
      <c r="AK1750" s="113" t="str">
        <f t="shared" si="377"/>
        <v/>
      </c>
      <c r="AL1750" s="113" t="str">
        <f t="shared" si="378"/>
        <v/>
      </c>
    </row>
    <row r="1751" spans="2:38" ht="15.75" thickBot="1" x14ac:dyDescent="0.3">
      <c r="B1751" s="72" t="str">
        <f t="shared" ref="B1751:B1814" si="385">IFERROR(IF(TRUNC(J1750)&lt;=0,"",B1750+1),"")</f>
        <v/>
      </c>
      <c r="C1751" s="72" t="str">
        <f t="shared" ref="C1751:C1814" si="386">IF(B1751="","",IF(AND(B1751&lt;=$E$13,B1751&gt;=$E$12),"Yes","No"))</f>
        <v/>
      </c>
      <c r="D1751" s="72" t="str">
        <f>IFERROR(IF(J1750&lt;=0,"",IF(C1751="Yes","",B1751-COUNTIF($C$22:C1751,"Yes"))),"")</f>
        <v/>
      </c>
      <c r="E1751" s="73" t="str">
        <f t="shared" si="379"/>
        <v/>
      </c>
      <c r="F1751" s="76" t="str">
        <f t="shared" ref="F1751:F1814" si="387">IF(B1751="","",IF(C1751="Yes",0,IF(J1750&lt;payment,J1750*(1+Compound_Rate),-PMT($J$5,nper-B1751+1+$E$14,J1750))))</f>
        <v/>
      </c>
      <c r="G1751" s="76" t="str">
        <f t="shared" si="380"/>
        <v/>
      </c>
      <c r="H1751" s="76" t="str">
        <f t="shared" ref="H1751:H1814" si="388">IF(B1751="","",F1751-G1751)</f>
        <v/>
      </c>
      <c r="I1751" s="76" t="str">
        <f t="shared" si="381"/>
        <v/>
      </c>
      <c r="J1751" s="76" t="str">
        <f t="shared" ref="J1751:J1814" si="389">IFERROR(IF(B1751="","",J1750-H1751+I1751),"")</f>
        <v/>
      </c>
      <c r="AG1751" s="111" t="str">
        <f t="shared" ref="AG1751:AG1814" si="390">IFERROR(IF(AL1750&lt;=0,"",AG1750+1),"")</f>
        <v/>
      </c>
      <c r="AH1751" s="112" t="str">
        <f t="shared" si="382"/>
        <v/>
      </c>
      <c r="AI1751" s="113" t="str">
        <f t="shared" si="383"/>
        <v/>
      </c>
      <c r="AJ1751" s="113" t="str">
        <f t="shared" si="384"/>
        <v/>
      </c>
      <c r="AK1751" s="113" t="str">
        <f t="shared" ref="AK1751:AK1814" si="391">IF(AG1751="","",AI1751-AJ1751)</f>
        <v/>
      </c>
      <c r="AL1751" s="113" t="str">
        <f t="shared" ref="AL1751:AL1814" si="392">IFERROR(IF(AK1751&lt;=0,"",AL1750-AK1751),"")</f>
        <v/>
      </c>
    </row>
    <row r="1752" spans="2:38" ht="15.75" thickBot="1" x14ac:dyDescent="0.3">
      <c r="B1752" s="72" t="str">
        <f t="shared" si="385"/>
        <v/>
      </c>
      <c r="C1752" s="72" t="str">
        <f t="shared" si="386"/>
        <v/>
      </c>
      <c r="D1752" s="72" t="str">
        <f>IFERROR(IF(J1751&lt;=0,"",IF(C1752="Yes","",B1752-COUNTIF($C$22:C1752,"Yes"))),"")</f>
        <v/>
      </c>
      <c r="E1752" s="73" t="str">
        <f t="shared" si="379"/>
        <v/>
      </c>
      <c r="F1752" s="76" t="str">
        <f t="shared" si="387"/>
        <v/>
      </c>
      <c r="G1752" s="76" t="str">
        <f t="shared" si="380"/>
        <v/>
      </c>
      <c r="H1752" s="76" t="str">
        <f t="shared" si="388"/>
        <v/>
      </c>
      <c r="I1752" s="76" t="str">
        <f t="shared" si="381"/>
        <v/>
      </c>
      <c r="J1752" s="76" t="str">
        <f t="shared" si="389"/>
        <v/>
      </c>
      <c r="AG1752" s="111" t="str">
        <f t="shared" si="390"/>
        <v/>
      </c>
      <c r="AH1752" s="112" t="str">
        <f t="shared" si="382"/>
        <v/>
      </c>
      <c r="AI1752" s="113" t="str">
        <f t="shared" si="383"/>
        <v/>
      </c>
      <c r="AJ1752" s="113" t="str">
        <f t="shared" si="384"/>
        <v/>
      </c>
      <c r="AK1752" s="113" t="str">
        <f t="shared" si="391"/>
        <v/>
      </c>
      <c r="AL1752" s="113" t="str">
        <f t="shared" si="392"/>
        <v/>
      </c>
    </row>
    <row r="1753" spans="2:38" ht="15.75" thickBot="1" x14ac:dyDescent="0.3">
      <c r="B1753" s="72" t="str">
        <f t="shared" si="385"/>
        <v/>
      </c>
      <c r="C1753" s="72" t="str">
        <f t="shared" si="386"/>
        <v/>
      </c>
      <c r="D1753" s="72" t="str">
        <f>IFERROR(IF(J1752&lt;=0,"",IF(C1753="Yes","",B1753-COUNTIF($C$22:C1753,"Yes"))),"")</f>
        <v/>
      </c>
      <c r="E1753" s="73" t="str">
        <f t="shared" si="379"/>
        <v/>
      </c>
      <c r="F1753" s="76" t="str">
        <f t="shared" si="387"/>
        <v/>
      </c>
      <c r="G1753" s="76" t="str">
        <f t="shared" si="380"/>
        <v/>
      </c>
      <c r="H1753" s="76" t="str">
        <f t="shared" si="388"/>
        <v/>
      </c>
      <c r="I1753" s="76" t="str">
        <f t="shared" si="381"/>
        <v/>
      </c>
      <c r="J1753" s="76" t="str">
        <f t="shared" si="389"/>
        <v/>
      </c>
      <c r="AG1753" s="111" t="str">
        <f t="shared" si="390"/>
        <v/>
      </c>
      <c r="AH1753" s="112" t="str">
        <f t="shared" si="382"/>
        <v/>
      </c>
      <c r="AI1753" s="113" t="str">
        <f t="shared" si="383"/>
        <v/>
      </c>
      <c r="AJ1753" s="113" t="str">
        <f t="shared" si="384"/>
        <v/>
      </c>
      <c r="AK1753" s="113" t="str">
        <f t="shared" si="391"/>
        <v/>
      </c>
      <c r="AL1753" s="113" t="str">
        <f t="shared" si="392"/>
        <v/>
      </c>
    </row>
    <row r="1754" spans="2:38" ht="15.75" thickBot="1" x14ac:dyDescent="0.3">
      <c r="B1754" s="72" t="str">
        <f t="shared" si="385"/>
        <v/>
      </c>
      <c r="C1754" s="72" t="str">
        <f t="shared" si="386"/>
        <v/>
      </c>
      <c r="D1754" s="72" t="str">
        <f>IFERROR(IF(J1753&lt;=0,"",IF(C1754="Yes","",B1754-COUNTIF($C$22:C1754,"Yes"))),"")</f>
        <v/>
      </c>
      <c r="E1754" s="73" t="str">
        <f t="shared" si="379"/>
        <v/>
      </c>
      <c r="F1754" s="76" t="str">
        <f t="shared" si="387"/>
        <v/>
      </c>
      <c r="G1754" s="76" t="str">
        <f t="shared" si="380"/>
        <v/>
      </c>
      <c r="H1754" s="76" t="str">
        <f t="shared" si="388"/>
        <v/>
      </c>
      <c r="I1754" s="76" t="str">
        <f t="shared" si="381"/>
        <v/>
      </c>
      <c r="J1754" s="76" t="str">
        <f t="shared" si="389"/>
        <v/>
      </c>
      <c r="AG1754" s="111" t="str">
        <f t="shared" si="390"/>
        <v/>
      </c>
      <c r="AH1754" s="112" t="str">
        <f t="shared" si="382"/>
        <v/>
      </c>
      <c r="AI1754" s="113" t="str">
        <f t="shared" si="383"/>
        <v/>
      </c>
      <c r="AJ1754" s="113" t="str">
        <f t="shared" si="384"/>
        <v/>
      </c>
      <c r="AK1754" s="113" t="str">
        <f t="shared" si="391"/>
        <v/>
      </c>
      <c r="AL1754" s="113" t="str">
        <f t="shared" si="392"/>
        <v/>
      </c>
    </row>
    <row r="1755" spans="2:38" ht="15.75" thickBot="1" x14ac:dyDescent="0.3">
      <c r="B1755" s="72" t="str">
        <f t="shared" si="385"/>
        <v/>
      </c>
      <c r="C1755" s="72" t="str">
        <f t="shared" si="386"/>
        <v/>
      </c>
      <c r="D1755" s="72" t="str">
        <f>IFERROR(IF(J1754&lt;=0,"",IF(C1755="Yes","",B1755-COUNTIF($C$22:C1755,"Yes"))),"")</f>
        <v/>
      </c>
      <c r="E1755" s="73" t="str">
        <f t="shared" si="379"/>
        <v/>
      </c>
      <c r="F1755" s="76" t="str">
        <f t="shared" si="387"/>
        <v/>
      </c>
      <c r="G1755" s="76" t="str">
        <f t="shared" si="380"/>
        <v/>
      </c>
      <c r="H1755" s="76" t="str">
        <f t="shared" si="388"/>
        <v/>
      </c>
      <c r="I1755" s="76" t="str">
        <f t="shared" si="381"/>
        <v/>
      </c>
      <c r="J1755" s="76" t="str">
        <f t="shared" si="389"/>
        <v/>
      </c>
      <c r="AG1755" s="111" t="str">
        <f t="shared" si="390"/>
        <v/>
      </c>
      <c r="AH1755" s="112" t="str">
        <f t="shared" si="382"/>
        <v/>
      </c>
      <c r="AI1755" s="113" t="str">
        <f t="shared" si="383"/>
        <v/>
      </c>
      <c r="AJ1755" s="113" t="str">
        <f t="shared" si="384"/>
        <v/>
      </c>
      <c r="AK1755" s="113" t="str">
        <f t="shared" si="391"/>
        <v/>
      </c>
      <c r="AL1755" s="113" t="str">
        <f t="shared" si="392"/>
        <v/>
      </c>
    </row>
    <row r="1756" spans="2:38" ht="15.75" thickBot="1" x14ac:dyDescent="0.3">
      <c r="B1756" s="72" t="str">
        <f t="shared" si="385"/>
        <v/>
      </c>
      <c r="C1756" s="72" t="str">
        <f t="shared" si="386"/>
        <v/>
      </c>
      <c r="D1756" s="72" t="str">
        <f>IFERROR(IF(J1755&lt;=0,"",IF(C1756="Yes","",B1756-COUNTIF($C$22:C1756,"Yes"))),"")</f>
        <v/>
      </c>
      <c r="E1756" s="73" t="str">
        <f t="shared" si="379"/>
        <v/>
      </c>
      <c r="F1756" s="76" t="str">
        <f t="shared" si="387"/>
        <v/>
      </c>
      <c r="G1756" s="76" t="str">
        <f t="shared" si="380"/>
        <v/>
      </c>
      <c r="H1756" s="76" t="str">
        <f t="shared" si="388"/>
        <v/>
      </c>
      <c r="I1756" s="76" t="str">
        <f t="shared" si="381"/>
        <v/>
      </c>
      <c r="J1756" s="76" t="str">
        <f t="shared" si="389"/>
        <v/>
      </c>
      <c r="AG1756" s="111" t="str">
        <f t="shared" si="390"/>
        <v/>
      </c>
      <c r="AH1756" s="112" t="str">
        <f t="shared" si="382"/>
        <v/>
      </c>
      <c r="AI1756" s="113" t="str">
        <f t="shared" si="383"/>
        <v/>
      </c>
      <c r="AJ1756" s="113" t="str">
        <f t="shared" si="384"/>
        <v/>
      </c>
      <c r="AK1756" s="113" t="str">
        <f t="shared" si="391"/>
        <v/>
      </c>
      <c r="AL1756" s="113" t="str">
        <f t="shared" si="392"/>
        <v/>
      </c>
    </row>
    <row r="1757" spans="2:38" ht="15.75" thickBot="1" x14ac:dyDescent="0.3">
      <c r="B1757" s="72" t="str">
        <f t="shared" si="385"/>
        <v/>
      </c>
      <c r="C1757" s="72" t="str">
        <f t="shared" si="386"/>
        <v/>
      </c>
      <c r="D1757" s="72" t="str">
        <f>IFERROR(IF(J1756&lt;=0,"",IF(C1757="Yes","",B1757-COUNTIF($C$22:C1757,"Yes"))),"")</f>
        <v/>
      </c>
      <c r="E1757" s="73" t="str">
        <f t="shared" si="379"/>
        <v/>
      </c>
      <c r="F1757" s="76" t="str">
        <f t="shared" si="387"/>
        <v/>
      </c>
      <c r="G1757" s="76" t="str">
        <f t="shared" si="380"/>
        <v/>
      </c>
      <c r="H1757" s="76" t="str">
        <f t="shared" si="388"/>
        <v/>
      </c>
      <c r="I1757" s="76" t="str">
        <f t="shared" si="381"/>
        <v/>
      </c>
      <c r="J1757" s="76" t="str">
        <f t="shared" si="389"/>
        <v/>
      </c>
      <c r="AG1757" s="111" t="str">
        <f t="shared" si="390"/>
        <v/>
      </c>
      <c r="AH1757" s="112" t="str">
        <f t="shared" si="382"/>
        <v/>
      </c>
      <c r="AI1757" s="113" t="str">
        <f t="shared" si="383"/>
        <v/>
      </c>
      <c r="AJ1757" s="113" t="str">
        <f t="shared" si="384"/>
        <v/>
      </c>
      <c r="AK1757" s="113" t="str">
        <f t="shared" si="391"/>
        <v/>
      </c>
      <c r="AL1757" s="113" t="str">
        <f t="shared" si="392"/>
        <v/>
      </c>
    </row>
    <row r="1758" spans="2:38" ht="15.75" thickBot="1" x14ac:dyDescent="0.3">
      <c r="B1758" s="72" t="str">
        <f t="shared" si="385"/>
        <v/>
      </c>
      <c r="C1758" s="72" t="str">
        <f t="shared" si="386"/>
        <v/>
      </c>
      <c r="D1758" s="72" t="str">
        <f>IFERROR(IF(J1757&lt;=0,"",IF(C1758="Yes","",B1758-COUNTIF($C$22:C1758,"Yes"))),"")</f>
        <v/>
      </c>
      <c r="E1758" s="73" t="str">
        <f t="shared" si="379"/>
        <v/>
      </c>
      <c r="F1758" s="76" t="str">
        <f t="shared" si="387"/>
        <v/>
      </c>
      <c r="G1758" s="76" t="str">
        <f t="shared" si="380"/>
        <v/>
      </c>
      <c r="H1758" s="76" t="str">
        <f t="shared" si="388"/>
        <v/>
      </c>
      <c r="I1758" s="76" t="str">
        <f t="shared" si="381"/>
        <v/>
      </c>
      <c r="J1758" s="76" t="str">
        <f t="shared" si="389"/>
        <v/>
      </c>
      <c r="AG1758" s="111" t="str">
        <f t="shared" si="390"/>
        <v/>
      </c>
      <c r="AH1758" s="112" t="str">
        <f t="shared" si="382"/>
        <v/>
      </c>
      <c r="AI1758" s="113" t="str">
        <f t="shared" si="383"/>
        <v/>
      </c>
      <c r="AJ1758" s="113" t="str">
        <f t="shared" si="384"/>
        <v/>
      </c>
      <c r="AK1758" s="113" t="str">
        <f t="shared" si="391"/>
        <v/>
      </c>
      <c r="AL1758" s="113" t="str">
        <f t="shared" si="392"/>
        <v/>
      </c>
    </row>
    <row r="1759" spans="2:38" ht="15.75" thickBot="1" x14ac:dyDescent="0.3">
      <c r="B1759" s="72" t="str">
        <f t="shared" si="385"/>
        <v/>
      </c>
      <c r="C1759" s="72" t="str">
        <f t="shared" si="386"/>
        <v/>
      </c>
      <c r="D1759" s="72" t="str">
        <f>IFERROR(IF(J1758&lt;=0,"",IF(C1759="Yes","",B1759-COUNTIF($C$22:C1759,"Yes"))),"")</f>
        <v/>
      </c>
      <c r="E1759" s="73" t="str">
        <f t="shared" si="379"/>
        <v/>
      </c>
      <c r="F1759" s="76" t="str">
        <f t="shared" si="387"/>
        <v/>
      </c>
      <c r="G1759" s="76" t="str">
        <f t="shared" si="380"/>
        <v/>
      </c>
      <c r="H1759" s="76" t="str">
        <f t="shared" si="388"/>
        <v/>
      </c>
      <c r="I1759" s="76" t="str">
        <f t="shared" si="381"/>
        <v/>
      </c>
      <c r="J1759" s="76" t="str">
        <f t="shared" si="389"/>
        <v/>
      </c>
      <c r="AG1759" s="111" t="str">
        <f t="shared" si="390"/>
        <v/>
      </c>
      <c r="AH1759" s="112" t="str">
        <f t="shared" si="382"/>
        <v/>
      </c>
      <c r="AI1759" s="113" t="str">
        <f t="shared" si="383"/>
        <v/>
      </c>
      <c r="AJ1759" s="113" t="str">
        <f t="shared" si="384"/>
        <v/>
      </c>
      <c r="AK1759" s="113" t="str">
        <f t="shared" si="391"/>
        <v/>
      </c>
      <c r="AL1759" s="113" t="str">
        <f t="shared" si="392"/>
        <v/>
      </c>
    </row>
    <row r="1760" spans="2:38" ht="15.75" thickBot="1" x14ac:dyDescent="0.3">
      <c r="B1760" s="72" t="str">
        <f t="shared" si="385"/>
        <v/>
      </c>
      <c r="C1760" s="72" t="str">
        <f t="shared" si="386"/>
        <v/>
      </c>
      <c r="D1760" s="72" t="str">
        <f>IFERROR(IF(J1759&lt;=0,"",IF(C1760="Yes","",B1760-COUNTIF($C$22:C1760,"Yes"))),"")</f>
        <v/>
      </c>
      <c r="E1760" s="73" t="str">
        <f t="shared" si="379"/>
        <v/>
      </c>
      <c r="F1760" s="76" t="str">
        <f t="shared" si="387"/>
        <v/>
      </c>
      <c r="G1760" s="76" t="str">
        <f t="shared" si="380"/>
        <v/>
      </c>
      <c r="H1760" s="76" t="str">
        <f t="shared" si="388"/>
        <v/>
      </c>
      <c r="I1760" s="76" t="str">
        <f t="shared" si="381"/>
        <v/>
      </c>
      <c r="J1760" s="76" t="str">
        <f t="shared" si="389"/>
        <v/>
      </c>
      <c r="AG1760" s="111" t="str">
        <f t="shared" si="390"/>
        <v/>
      </c>
      <c r="AH1760" s="112" t="str">
        <f t="shared" si="382"/>
        <v/>
      </c>
      <c r="AI1760" s="113" t="str">
        <f t="shared" si="383"/>
        <v/>
      </c>
      <c r="AJ1760" s="113" t="str">
        <f t="shared" si="384"/>
        <v/>
      </c>
      <c r="AK1760" s="113" t="str">
        <f t="shared" si="391"/>
        <v/>
      </c>
      <c r="AL1760" s="113" t="str">
        <f t="shared" si="392"/>
        <v/>
      </c>
    </row>
    <row r="1761" spans="2:38" ht="15.75" thickBot="1" x14ac:dyDescent="0.3">
      <c r="B1761" s="72" t="str">
        <f t="shared" si="385"/>
        <v/>
      </c>
      <c r="C1761" s="72" t="str">
        <f t="shared" si="386"/>
        <v/>
      </c>
      <c r="D1761" s="72" t="str">
        <f>IFERROR(IF(J1760&lt;=0,"",IF(C1761="Yes","",B1761-COUNTIF($C$22:C1761,"Yes"))),"")</f>
        <v/>
      </c>
      <c r="E1761" s="73" t="str">
        <f t="shared" si="379"/>
        <v/>
      </c>
      <c r="F1761" s="76" t="str">
        <f t="shared" si="387"/>
        <v/>
      </c>
      <c r="G1761" s="76" t="str">
        <f t="shared" si="380"/>
        <v/>
      </c>
      <c r="H1761" s="76" t="str">
        <f t="shared" si="388"/>
        <v/>
      </c>
      <c r="I1761" s="76" t="str">
        <f t="shared" si="381"/>
        <v/>
      </c>
      <c r="J1761" s="76" t="str">
        <f t="shared" si="389"/>
        <v/>
      </c>
      <c r="AG1761" s="111" t="str">
        <f t="shared" si="390"/>
        <v/>
      </c>
      <c r="AH1761" s="112" t="str">
        <f t="shared" si="382"/>
        <v/>
      </c>
      <c r="AI1761" s="113" t="str">
        <f t="shared" si="383"/>
        <v/>
      </c>
      <c r="AJ1761" s="113" t="str">
        <f t="shared" si="384"/>
        <v/>
      </c>
      <c r="AK1761" s="113" t="str">
        <f t="shared" si="391"/>
        <v/>
      </c>
      <c r="AL1761" s="113" t="str">
        <f t="shared" si="392"/>
        <v/>
      </c>
    </row>
    <row r="1762" spans="2:38" ht="15.75" thickBot="1" x14ac:dyDescent="0.3">
      <c r="B1762" s="72" t="str">
        <f t="shared" si="385"/>
        <v/>
      </c>
      <c r="C1762" s="72" t="str">
        <f t="shared" si="386"/>
        <v/>
      </c>
      <c r="D1762" s="72" t="str">
        <f>IFERROR(IF(J1761&lt;=0,"",IF(C1762="Yes","",B1762-COUNTIF($C$22:C1762,"Yes"))),"")</f>
        <v/>
      </c>
      <c r="E1762" s="73" t="str">
        <f t="shared" si="379"/>
        <v/>
      </c>
      <c r="F1762" s="76" t="str">
        <f t="shared" si="387"/>
        <v/>
      </c>
      <c r="G1762" s="76" t="str">
        <f t="shared" si="380"/>
        <v/>
      </c>
      <c r="H1762" s="76" t="str">
        <f t="shared" si="388"/>
        <v/>
      </c>
      <c r="I1762" s="76" t="str">
        <f t="shared" si="381"/>
        <v/>
      </c>
      <c r="J1762" s="76" t="str">
        <f t="shared" si="389"/>
        <v/>
      </c>
      <c r="AG1762" s="111" t="str">
        <f t="shared" si="390"/>
        <v/>
      </c>
      <c r="AH1762" s="112" t="str">
        <f t="shared" si="382"/>
        <v/>
      </c>
      <c r="AI1762" s="113" t="str">
        <f t="shared" si="383"/>
        <v/>
      </c>
      <c r="AJ1762" s="113" t="str">
        <f t="shared" si="384"/>
        <v/>
      </c>
      <c r="AK1762" s="113" t="str">
        <f t="shared" si="391"/>
        <v/>
      </c>
      <c r="AL1762" s="113" t="str">
        <f t="shared" si="392"/>
        <v/>
      </c>
    </row>
    <row r="1763" spans="2:38" ht="15.75" thickBot="1" x14ac:dyDescent="0.3">
      <c r="B1763" s="72" t="str">
        <f t="shared" si="385"/>
        <v/>
      </c>
      <c r="C1763" s="72" t="str">
        <f t="shared" si="386"/>
        <v/>
      </c>
      <c r="D1763" s="72" t="str">
        <f>IFERROR(IF(J1762&lt;=0,"",IF(C1763="Yes","",B1763-COUNTIF($C$22:C1763,"Yes"))),"")</f>
        <v/>
      </c>
      <c r="E1763" s="73" t="str">
        <f t="shared" si="379"/>
        <v/>
      </c>
      <c r="F1763" s="76" t="str">
        <f t="shared" si="387"/>
        <v/>
      </c>
      <c r="G1763" s="76" t="str">
        <f t="shared" si="380"/>
        <v/>
      </c>
      <c r="H1763" s="76" t="str">
        <f t="shared" si="388"/>
        <v/>
      </c>
      <c r="I1763" s="76" t="str">
        <f t="shared" si="381"/>
        <v/>
      </c>
      <c r="J1763" s="76" t="str">
        <f t="shared" si="389"/>
        <v/>
      </c>
      <c r="AG1763" s="111" t="str">
        <f t="shared" si="390"/>
        <v/>
      </c>
      <c r="AH1763" s="112" t="str">
        <f t="shared" si="382"/>
        <v/>
      </c>
      <c r="AI1763" s="113" t="str">
        <f t="shared" si="383"/>
        <v/>
      </c>
      <c r="AJ1763" s="113" t="str">
        <f t="shared" si="384"/>
        <v/>
      </c>
      <c r="AK1763" s="113" t="str">
        <f t="shared" si="391"/>
        <v/>
      </c>
      <c r="AL1763" s="113" t="str">
        <f t="shared" si="392"/>
        <v/>
      </c>
    </row>
    <row r="1764" spans="2:38" ht="15.75" thickBot="1" x14ac:dyDescent="0.3">
      <c r="B1764" s="72" t="str">
        <f t="shared" si="385"/>
        <v/>
      </c>
      <c r="C1764" s="72" t="str">
        <f t="shared" si="386"/>
        <v/>
      </c>
      <c r="D1764" s="72" t="str">
        <f>IFERROR(IF(J1763&lt;=0,"",IF(C1764="Yes","",B1764-COUNTIF($C$22:C1764,"Yes"))),"")</f>
        <v/>
      </c>
      <c r="E1764" s="73" t="str">
        <f t="shared" si="379"/>
        <v/>
      </c>
      <c r="F1764" s="76" t="str">
        <f t="shared" si="387"/>
        <v/>
      </c>
      <c r="G1764" s="76" t="str">
        <f t="shared" si="380"/>
        <v/>
      </c>
      <c r="H1764" s="76" t="str">
        <f t="shared" si="388"/>
        <v/>
      </c>
      <c r="I1764" s="76" t="str">
        <f t="shared" si="381"/>
        <v/>
      </c>
      <c r="J1764" s="76" t="str">
        <f t="shared" si="389"/>
        <v/>
      </c>
      <c r="AG1764" s="111" t="str">
        <f t="shared" si="390"/>
        <v/>
      </c>
      <c r="AH1764" s="112" t="str">
        <f t="shared" si="382"/>
        <v/>
      </c>
      <c r="AI1764" s="113" t="str">
        <f t="shared" si="383"/>
        <v/>
      </c>
      <c r="AJ1764" s="113" t="str">
        <f t="shared" si="384"/>
        <v/>
      </c>
      <c r="AK1764" s="113" t="str">
        <f t="shared" si="391"/>
        <v/>
      </c>
      <c r="AL1764" s="113" t="str">
        <f t="shared" si="392"/>
        <v/>
      </c>
    </row>
    <row r="1765" spans="2:38" ht="15.75" thickBot="1" x14ac:dyDescent="0.3">
      <c r="B1765" s="72" t="str">
        <f t="shared" si="385"/>
        <v/>
      </c>
      <c r="C1765" s="72" t="str">
        <f t="shared" si="386"/>
        <v/>
      </c>
      <c r="D1765" s="72" t="str">
        <f>IFERROR(IF(J1764&lt;=0,"",IF(C1765="Yes","",B1765-COUNTIF($C$22:C1765,"Yes"))),"")</f>
        <v/>
      </c>
      <c r="E1765" s="73" t="str">
        <f t="shared" si="379"/>
        <v/>
      </c>
      <c r="F1765" s="76" t="str">
        <f t="shared" si="387"/>
        <v/>
      </c>
      <c r="G1765" s="76" t="str">
        <f t="shared" si="380"/>
        <v/>
      </c>
      <c r="H1765" s="76" t="str">
        <f t="shared" si="388"/>
        <v/>
      </c>
      <c r="I1765" s="76" t="str">
        <f t="shared" si="381"/>
        <v/>
      </c>
      <c r="J1765" s="76" t="str">
        <f t="shared" si="389"/>
        <v/>
      </c>
      <c r="AG1765" s="111" t="str">
        <f t="shared" si="390"/>
        <v/>
      </c>
      <c r="AH1765" s="112" t="str">
        <f t="shared" si="382"/>
        <v/>
      </c>
      <c r="AI1765" s="113" t="str">
        <f t="shared" si="383"/>
        <v/>
      </c>
      <c r="AJ1765" s="113" t="str">
        <f t="shared" si="384"/>
        <v/>
      </c>
      <c r="AK1765" s="113" t="str">
        <f t="shared" si="391"/>
        <v/>
      </c>
      <c r="AL1765" s="113" t="str">
        <f t="shared" si="392"/>
        <v/>
      </c>
    </row>
    <row r="1766" spans="2:38" ht="15.75" thickBot="1" x14ac:dyDescent="0.3">
      <c r="B1766" s="72" t="str">
        <f t="shared" si="385"/>
        <v/>
      </c>
      <c r="C1766" s="72" t="str">
        <f t="shared" si="386"/>
        <v/>
      </c>
      <c r="D1766" s="72" t="str">
        <f>IFERROR(IF(J1765&lt;=0,"",IF(C1766="Yes","",B1766-COUNTIF($C$22:C1766,"Yes"))),"")</f>
        <v/>
      </c>
      <c r="E1766" s="73" t="str">
        <f t="shared" si="379"/>
        <v/>
      </c>
      <c r="F1766" s="76" t="str">
        <f t="shared" si="387"/>
        <v/>
      </c>
      <c r="G1766" s="76" t="str">
        <f t="shared" si="380"/>
        <v/>
      </c>
      <c r="H1766" s="76" t="str">
        <f t="shared" si="388"/>
        <v/>
      </c>
      <c r="I1766" s="76" t="str">
        <f t="shared" si="381"/>
        <v/>
      </c>
      <c r="J1766" s="76" t="str">
        <f t="shared" si="389"/>
        <v/>
      </c>
      <c r="AG1766" s="111" t="str">
        <f t="shared" si="390"/>
        <v/>
      </c>
      <c r="AH1766" s="112" t="str">
        <f t="shared" si="382"/>
        <v/>
      </c>
      <c r="AI1766" s="113" t="str">
        <f t="shared" si="383"/>
        <v/>
      </c>
      <c r="AJ1766" s="113" t="str">
        <f t="shared" si="384"/>
        <v/>
      </c>
      <c r="AK1766" s="113" t="str">
        <f t="shared" si="391"/>
        <v/>
      </c>
      <c r="AL1766" s="113" t="str">
        <f t="shared" si="392"/>
        <v/>
      </c>
    </row>
    <row r="1767" spans="2:38" ht="15.75" thickBot="1" x14ac:dyDescent="0.3">
      <c r="B1767" s="72" t="str">
        <f t="shared" si="385"/>
        <v/>
      </c>
      <c r="C1767" s="72" t="str">
        <f t="shared" si="386"/>
        <v/>
      </c>
      <c r="D1767" s="72" t="str">
        <f>IFERROR(IF(J1766&lt;=0,"",IF(C1767="Yes","",B1767-COUNTIF($C$22:C1767,"Yes"))),"")</f>
        <v/>
      </c>
      <c r="E1767" s="73" t="str">
        <f t="shared" si="379"/>
        <v/>
      </c>
      <c r="F1767" s="76" t="str">
        <f t="shared" si="387"/>
        <v/>
      </c>
      <c r="G1767" s="76" t="str">
        <f t="shared" si="380"/>
        <v/>
      </c>
      <c r="H1767" s="76" t="str">
        <f t="shared" si="388"/>
        <v/>
      </c>
      <c r="I1767" s="76" t="str">
        <f t="shared" si="381"/>
        <v/>
      </c>
      <c r="J1767" s="76" t="str">
        <f t="shared" si="389"/>
        <v/>
      </c>
      <c r="AG1767" s="111" t="str">
        <f t="shared" si="390"/>
        <v/>
      </c>
      <c r="AH1767" s="112" t="str">
        <f t="shared" si="382"/>
        <v/>
      </c>
      <c r="AI1767" s="113" t="str">
        <f t="shared" si="383"/>
        <v/>
      </c>
      <c r="AJ1767" s="113" t="str">
        <f t="shared" si="384"/>
        <v/>
      </c>
      <c r="AK1767" s="113" t="str">
        <f t="shared" si="391"/>
        <v/>
      </c>
      <c r="AL1767" s="113" t="str">
        <f t="shared" si="392"/>
        <v/>
      </c>
    </row>
    <row r="1768" spans="2:38" ht="15.75" thickBot="1" x14ac:dyDescent="0.3">
      <c r="B1768" s="72" t="str">
        <f t="shared" si="385"/>
        <v/>
      </c>
      <c r="C1768" s="72" t="str">
        <f t="shared" si="386"/>
        <v/>
      </c>
      <c r="D1768" s="72" t="str">
        <f>IFERROR(IF(J1767&lt;=0,"",IF(C1768="Yes","",B1768-COUNTIF($C$22:C1768,"Yes"))),"")</f>
        <v/>
      </c>
      <c r="E1768" s="73" t="str">
        <f t="shared" si="379"/>
        <v/>
      </c>
      <c r="F1768" s="76" t="str">
        <f t="shared" si="387"/>
        <v/>
      </c>
      <c r="G1768" s="76" t="str">
        <f t="shared" si="380"/>
        <v/>
      </c>
      <c r="H1768" s="76" t="str">
        <f t="shared" si="388"/>
        <v/>
      </c>
      <c r="I1768" s="76" t="str">
        <f t="shared" si="381"/>
        <v/>
      </c>
      <c r="J1768" s="76" t="str">
        <f t="shared" si="389"/>
        <v/>
      </c>
      <c r="AG1768" s="111" t="str">
        <f t="shared" si="390"/>
        <v/>
      </c>
      <c r="AH1768" s="112" t="str">
        <f t="shared" si="382"/>
        <v/>
      </c>
      <c r="AI1768" s="113" t="str">
        <f t="shared" si="383"/>
        <v/>
      </c>
      <c r="AJ1768" s="113" t="str">
        <f t="shared" si="384"/>
        <v/>
      </c>
      <c r="AK1768" s="113" t="str">
        <f t="shared" si="391"/>
        <v/>
      </c>
      <c r="AL1768" s="113" t="str">
        <f t="shared" si="392"/>
        <v/>
      </c>
    </row>
    <row r="1769" spans="2:38" ht="15.75" thickBot="1" x14ac:dyDescent="0.3">
      <c r="B1769" s="72" t="str">
        <f t="shared" si="385"/>
        <v/>
      </c>
      <c r="C1769" s="72" t="str">
        <f t="shared" si="386"/>
        <v/>
      </c>
      <c r="D1769" s="72" t="str">
        <f>IFERROR(IF(J1768&lt;=0,"",IF(C1769="Yes","",B1769-COUNTIF($C$22:C1769,"Yes"))),"")</f>
        <v/>
      </c>
      <c r="E1769" s="73" t="str">
        <f t="shared" si="379"/>
        <v/>
      </c>
      <c r="F1769" s="76" t="str">
        <f t="shared" si="387"/>
        <v/>
      </c>
      <c r="G1769" s="76" t="str">
        <f t="shared" si="380"/>
        <v/>
      </c>
      <c r="H1769" s="76" t="str">
        <f t="shared" si="388"/>
        <v/>
      </c>
      <c r="I1769" s="76" t="str">
        <f t="shared" si="381"/>
        <v/>
      </c>
      <c r="J1769" s="76" t="str">
        <f t="shared" si="389"/>
        <v/>
      </c>
      <c r="AG1769" s="111" t="str">
        <f t="shared" si="390"/>
        <v/>
      </c>
      <c r="AH1769" s="112" t="str">
        <f t="shared" si="382"/>
        <v/>
      </c>
      <c r="AI1769" s="113" t="str">
        <f t="shared" si="383"/>
        <v/>
      </c>
      <c r="AJ1769" s="113" t="str">
        <f t="shared" si="384"/>
        <v/>
      </c>
      <c r="AK1769" s="113" t="str">
        <f t="shared" si="391"/>
        <v/>
      </c>
      <c r="AL1769" s="113" t="str">
        <f t="shared" si="392"/>
        <v/>
      </c>
    </row>
    <row r="1770" spans="2:38" ht="15.75" thickBot="1" x14ac:dyDescent="0.3">
      <c r="B1770" s="72" t="str">
        <f t="shared" si="385"/>
        <v/>
      </c>
      <c r="C1770" s="72" t="str">
        <f t="shared" si="386"/>
        <v/>
      </c>
      <c r="D1770" s="72" t="str">
        <f>IFERROR(IF(J1769&lt;=0,"",IF(C1770="Yes","",B1770-COUNTIF($C$22:C1770,"Yes"))),"")</f>
        <v/>
      </c>
      <c r="E1770" s="73" t="str">
        <f t="shared" si="379"/>
        <v/>
      </c>
      <c r="F1770" s="76" t="str">
        <f t="shared" si="387"/>
        <v/>
      </c>
      <c r="G1770" s="76" t="str">
        <f t="shared" si="380"/>
        <v/>
      </c>
      <c r="H1770" s="76" t="str">
        <f t="shared" si="388"/>
        <v/>
      </c>
      <c r="I1770" s="76" t="str">
        <f t="shared" si="381"/>
        <v/>
      </c>
      <c r="J1770" s="76" t="str">
        <f t="shared" si="389"/>
        <v/>
      </c>
      <c r="AG1770" s="111" t="str">
        <f t="shared" si="390"/>
        <v/>
      </c>
      <c r="AH1770" s="112" t="str">
        <f t="shared" si="382"/>
        <v/>
      </c>
      <c r="AI1770" s="113" t="str">
        <f t="shared" si="383"/>
        <v/>
      </c>
      <c r="AJ1770" s="113" t="str">
        <f t="shared" si="384"/>
        <v/>
      </c>
      <c r="AK1770" s="113" t="str">
        <f t="shared" si="391"/>
        <v/>
      </c>
      <c r="AL1770" s="113" t="str">
        <f t="shared" si="392"/>
        <v/>
      </c>
    </row>
    <row r="1771" spans="2:38" ht="15.75" thickBot="1" x14ac:dyDescent="0.3">
      <c r="B1771" s="72" t="str">
        <f t="shared" si="385"/>
        <v/>
      </c>
      <c r="C1771" s="72" t="str">
        <f t="shared" si="386"/>
        <v/>
      </c>
      <c r="D1771" s="72" t="str">
        <f>IFERROR(IF(J1770&lt;=0,"",IF(C1771="Yes","",B1771-COUNTIF($C$22:C1771,"Yes"))),"")</f>
        <v/>
      </c>
      <c r="E1771" s="73" t="str">
        <f t="shared" si="379"/>
        <v/>
      </c>
      <c r="F1771" s="76" t="str">
        <f t="shared" si="387"/>
        <v/>
      </c>
      <c r="G1771" s="76" t="str">
        <f t="shared" si="380"/>
        <v/>
      </c>
      <c r="H1771" s="76" t="str">
        <f t="shared" si="388"/>
        <v/>
      </c>
      <c r="I1771" s="76" t="str">
        <f t="shared" si="381"/>
        <v/>
      </c>
      <c r="J1771" s="76" t="str">
        <f t="shared" si="389"/>
        <v/>
      </c>
      <c r="AG1771" s="111" t="str">
        <f t="shared" si="390"/>
        <v/>
      </c>
      <c r="AH1771" s="112" t="str">
        <f t="shared" si="382"/>
        <v/>
      </c>
      <c r="AI1771" s="113" t="str">
        <f t="shared" si="383"/>
        <v/>
      </c>
      <c r="AJ1771" s="113" t="str">
        <f t="shared" si="384"/>
        <v/>
      </c>
      <c r="AK1771" s="113" t="str">
        <f t="shared" si="391"/>
        <v/>
      </c>
      <c r="AL1771" s="113" t="str">
        <f t="shared" si="392"/>
        <v/>
      </c>
    </row>
    <row r="1772" spans="2:38" ht="15.75" thickBot="1" x14ac:dyDescent="0.3">
      <c r="B1772" s="72" t="str">
        <f t="shared" si="385"/>
        <v/>
      </c>
      <c r="C1772" s="72" t="str">
        <f t="shared" si="386"/>
        <v/>
      </c>
      <c r="D1772" s="72" t="str">
        <f>IFERROR(IF(J1771&lt;=0,"",IF(C1772="Yes","",B1772-COUNTIF($C$22:C1772,"Yes"))),"")</f>
        <v/>
      </c>
      <c r="E1772" s="73" t="str">
        <f t="shared" si="379"/>
        <v/>
      </c>
      <c r="F1772" s="76" t="str">
        <f t="shared" si="387"/>
        <v/>
      </c>
      <c r="G1772" s="76" t="str">
        <f t="shared" si="380"/>
        <v/>
      </c>
      <c r="H1772" s="76" t="str">
        <f t="shared" si="388"/>
        <v/>
      </c>
      <c r="I1772" s="76" t="str">
        <f t="shared" si="381"/>
        <v/>
      </c>
      <c r="J1772" s="76" t="str">
        <f t="shared" si="389"/>
        <v/>
      </c>
      <c r="AG1772" s="111" t="str">
        <f t="shared" si="390"/>
        <v/>
      </c>
      <c r="AH1772" s="112" t="str">
        <f t="shared" si="382"/>
        <v/>
      </c>
      <c r="AI1772" s="113" t="str">
        <f t="shared" si="383"/>
        <v/>
      </c>
      <c r="AJ1772" s="113" t="str">
        <f t="shared" si="384"/>
        <v/>
      </c>
      <c r="AK1772" s="113" t="str">
        <f t="shared" si="391"/>
        <v/>
      </c>
      <c r="AL1772" s="113" t="str">
        <f t="shared" si="392"/>
        <v/>
      </c>
    </row>
    <row r="1773" spans="2:38" ht="15.75" thickBot="1" x14ac:dyDescent="0.3">
      <c r="B1773" s="72" t="str">
        <f t="shared" si="385"/>
        <v/>
      </c>
      <c r="C1773" s="72" t="str">
        <f t="shared" si="386"/>
        <v/>
      </c>
      <c r="D1773" s="72" t="str">
        <f>IFERROR(IF(J1772&lt;=0,"",IF(C1773="Yes","",B1773-COUNTIF($C$22:C1773,"Yes"))),"")</f>
        <v/>
      </c>
      <c r="E1773" s="73" t="str">
        <f t="shared" si="379"/>
        <v/>
      </c>
      <c r="F1773" s="76" t="str">
        <f t="shared" si="387"/>
        <v/>
      </c>
      <c r="G1773" s="76" t="str">
        <f t="shared" si="380"/>
        <v/>
      </c>
      <c r="H1773" s="76" t="str">
        <f t="shared" si="388"/>
        <v/>
      </c>
      <c r="I1773" s="76" t="str">
        <f t="shared" si="381"/>
        <v/>
      </c>
      <c r="J1773" s="76" t="str">
        <f t="shared" si="389"/>
        <v/>
      </c>
      <c r="AG1773" s="111" t="str">
        <f t="shared" si="390"/>
        <v/>
      </c>
      <c r="AH1773" s="112" t="str">
        <f t="shared" si="382"/>
        <v/>
      </c>
      <c r="AI1773" s="113" t="str">
        <f t="shared" si="383"/>
        <v/>
      </c>
      <c r="AJ1773" s="113" t="str">
        <f t="shared" si="384"/>
        <v/>
      </c>
      <c r="AK1773" s="113" t="str">
        <f t="shared" si="391"/>
        <v/>
      </c>
      <c r="AL1773" s="113" t="str">
        <f t="shared" si="392"/>
        <v/>
      </c>
    </row>
    <row r="1774" spans="2:38" ht="15.75" thickBot="1" x14ac:dyDescent="0.3">
      <c r="B1774" s="72" t="str">
        <f t="shared" si="385"/>
        <v/>
      </c>
      <c r="C1774" s="72" t="str">
        <f t="shared" si="386"/>
        <v/>
      </c>
      <c r="D1774" s="72" t="str">
        <f>IFERROR(IF(J1773&lt;=0,"",IF(C1774="Yes","",B1774-COUNTIF($C$22:C1774,"Yes"))),"")</f>
        <v/>
      </c>
      <c r="E1774" s="73" t="str">
        <f t="shared" si="379"/>
        <v/>
      </c>
      <c r="F1774" s="76" t="str">
        <f t="shared" si="387"/>
        <v/>
      </c>
      <c r="G1774" s="76" t="str">
        <f t="shared" si="380"/>
        <v/>
      </c>
      <c r="H1774" s="76" t="str">
        <f t="shared" si="388"/>
        <v/>
      </c>
      <c r="I1774" s="76" t="str">
        <f t="shared" si="381"/>
        <v/>
      </c>
      <c r="J1774" s="76" t="str">
        <f t="shared" si="389"/>
        <v/>
      </c>
      <c r="AG1774" s="111" t="str">
        <f t="shared" si="390"/>
        <v/>
      </c>
      <c r="AH1774" s="112" t="str">
        <f t="shared" si="382"/>
        <v/>
      </c>
      <c r="AI1774" s="113" t="str">
        <f t="shared" si="383"/>
        <v/>
      </c>
      <c r="AJ1774" s="113" t="str">
        <f t="shared" si="384"/>
        <v/>
      </c>
      <c r="AK1774" s="113" t="str">
        <f t="shared" si="391"/>
        <v/>
      </c>
      <c r="AL1774" s="113" t="str">
        <f t="shared" si="392"/>
        <v/>
      </c>
    </row>
    <row r="1775" spans="2:38" ht="15.75" thickBot="1" x14ac:dyDescent="0.3">
      <c r="B1775" s="72" t="str">
        <f t="shared" si="385"/>
        <v/>
      </c>
      <c r="C1775" s="72" t="str">
        <f t="shared" si="386"/>
        <v/>
      </c>
      <c r="D1775" s="72" t="str">
        <f>IFERROR(IF(J1774&lt;=0,"",IF(C1775="Yes","",B1775-COUNTIF($C$22:C1775,"Yes"))),"")</f>
        <v/>
      </c>
      <c r="E1775" s="73" t="str">
        <f t="shared" si="379"/>
        <v/>
      </c>
      <c r="F1775" s="76" t="str">
        <f t="shared" si="387"/>
        <v/>
      </c>
      <c r="G1775" s="76" t="str">
        <f t="shared" si="380"/>
        <v/>
      </c>
      <c r="H1775" s="76" t="str">
        <f t="shared" si="388"/>
        <v/>
      </c>
      <c r="I1775" s="76" t="str">
        <f t="shared" si="381"/>
        <v/>
      </c>
      <c r="J1775" s="76" t="str">
        <f t="shared" si="389"/>
        <v/>
      </c>
      <c r="AG1775" s="111" t="str">
        <f t="shared" si="390"/>
        <v/>
      </c>
      <c r="AH1775" s="112" t="str">
        <f t="shared" si="382"/>
        <v/>
      </c>
      <c r="AI1775" s="113" t="str">
        <f t="shared" si="383"/>
        <v/>
      </c>
      <c r="AJ1775" s="113" t="str">
        <f t="shared" si="384"/>
        <v/>
      </c>
      <c r="AK1775" s="113" t="str">
        <f t="shared" si="391"/>
        <v/>
      </c>
      <c r="AL1775" s="113" t="str">
        <f t="shared" si="392"/>
        <v/>
      </c>
    </row>
    <row r="1776" spans="2:38" ht="15.75" thickBot="1" x14ac:dyDescent="0.3">
      <c r="B1776" s="72" t="str">
        <f t="shared" si="385"/>
        <v/>
      </c>
      <c r="C1776" s="72" t="str">
        <f t="shared" si="386"/>
        <v/>
      </c>
      <c r="D1776" s="72" t="str">
        <f>IFERROR(IF(J1775&lt;=0,"",IF(C1776="Yes","",B1776-COUNTIF($C$22:C1776,"Yes"))),"")</f>
        <v/>
      </c>
      <c r="E1776" s="73" t="str">
        <f t="shared" si="379"/>
        <v/>
      </c>
      <c r="F1776" s="76" t="str">
        <f t="shared" si="387"/>
        <v/>
      </c>
      <c r="G1776" s="76" t="str">
        <f t="shared" si="380"/>
        <v/>
      </c>
      <c r="H1776" s="76" t="str">
        <f t="shared" si="388"/>
        <v/>
      </c>
      <c r="I1776" s="76" t="str">
        <f t="shared" si="381"/>
        <v/>
      </c>
      <c r="J1776" s="76" t="str">
        <f t="shared" si="389"/>
        <v/>
      </c>
      <c r="AG1776" s="111" t="str">
        <f t="shared" si="390"/>
        <v/>
      </c>
      <c r="AH1776" s="112" t="str">
        <f t="shared" si="382"/>
        <v/>
      </c>
      <c r="AI1776" s="113" t="str">
        <f t="shared" si="383"/>
        <v/>
      </c>
      <c r="AJ1776" s="113" t="str">
        <f t="shared" si="384"/>
        <v/>
      </c>
      <c r="AK1776" s="113" t="str">
        <f t="shared" si="391"/>
        <v/>
      </c>
      <c r="AL1776" s="113" t="str">
        <f t="shared" si="392"/>
        <v/>
      </c>
    </row>
    <row r="1777" spans="2:38" ht="15.75" thickBot="1" x14ac:dyDescent="0.3">
      <c r="B1777" s="72" t="str">
        <f t="shared" si="385"/>
        <v/>
      </c>
      <c r="C1777" s="72" t="str">
        <f t="shared" si="386"/>
        <v/>
      </c>
      <c r="D1777" s="72" t="str">
        <f>IFERROR(IF(J1776&lt;=0,"",IF(C1777="Yes","",B1777-COUNTIF($C$22:C1777,"Yes"))),"")</f>
        <v/>
      </c>
      <c r="E1777" s="73" t="str">
        <f t="shared" si="379"/>
        <v/>
      </c>
      <c r="F1777" s="76" t="str">
        <f t="shared" si="387"/>
        <v/>
      </c>
      <c r="G1777" s="76" t="str">
        <f t="shared" si="380"/>
        <v/>
      </c>
      <c r="H1777" s="76" t="str">
        <f t="shared" si="388"/>
        <v/>
      </c>
      <c r="I1777" s="76" t="str">
        <f t="shared" si="381"/>
        <v/>
      </c>
      <c r="J1777" s="76" t="str">
        <f t="shared" si="389"/>
        <v/>
      </c>
      <c r="AG1777" s="111" t="str">
        <f t="shared" si="390"/>
        <v/>
      </c>
      <c r="AH1777" s="112" t="str">
        <f t="shared" si="382"/>
        <v/>
      </c>
      <c r="AI1777" s="113" t="str">
        <f t="shared" si="383"/>
        <v/>
      </c>
      <c r="AJ1777" s="113" t="str">
        <f t="shared" si="384"/>
        <v/>
      </c>
      <c r="AK1777" s="113" t="str">
        <f t="shared" si="391"/>
        <v/>
      </c>
      <c r="AL1777" s="113" t="str">
        <f t="shared" si="392"/>
        <v/>
      </c>
    </row>
    <row r="1778" spans="2:38" ht="15.75" thickBot="1" x14ac:dyDescent="0.3">
      <c r="B1778" s="72" t="str">
        <f t="shared" si="385"/>
        <v/>
      </c>
      <c r="C1778" s="72" t="str">
        <f t="shared" si="386"/>
        <v/>
      </c>
      <c r="D1778" s="72" t="str">
        <f>IFERROR(IF(J1777&lt;=0,"",IF(C1778="Yes","",B1778-COUNTIF($C$22:C1778,"Yes"))),"")</f>
        <v/>
      </c>
      <c r="E1778" s="73" t="str">
        <f t="shared" si="379"/>
        <v/>
      </c>
      <c r="F1778" s="76" t="str">
        <f t="shared" si="387"/>
        <v/>
      </c>
      <c r="G1778" s="76" t="str">
        <f t="shared" si="380"/>
        <v/>
      </c>
      <c r="H1778" s="76" t="str">
        <f t="shared" si="388"/>
        <v/>
      </c>
      <c r="I1778" s="76" t="str">
        <f t="shared" si="381"/>
        <v/>
      </c>
      <c r="J1778" s="76" t="str">
        <f t="shared" si="389"/>
        <v/>
      </c>
      <c r="AG1778" s="111" t="str">
        <f t="shared" si="390"/>
        <v/>
      </c>
      <c r="AH1778" s="112" t="str">
        <f t="shared" si="382"/>
        <v/>
      </c>
      <c r="AI1778" s="113" t="str">
        <f t="shared" si="383"/>
        <v/>
      </c>
      <c r="AJ1778" s="113" t="str">
        <f t="shared" si="384"/>
        <v/>
      </c>
      <c r="AK1778" s="113" t="str">
        <f t="shared" si="391"/>
        <v/>
      </c>
      <c r="AL1778" s="113" t="str">
        <f t="shared" si="392"/>
        <v/>
      </c>
    </row>
    <row r="1779" spans="2:38" ht="15.75" thickBot="1" x14ac:dyDescent="0.3">
      <c r="B1779" s="72" t="str">
        <f t="shared" si="385"/>
        <v/>
      </c>
      <c r="C1779" s="72" t="str">
        <f t="shared" si="386"/>
        <v/>
      </c>
      <c r="D1779" s="72" t="str">
        <f>IFERROR(IF(J1778&lt;=0,"",IF(C1779="Yes","",B1779-COUNTIF($C$22:C1779,"Yes"))),"")</f>
        <v/>
      </c>
      <c r="E1779" s="73" t="str">
        <f t="shared" si="379"/>
        <v/>
      </c>
      <c r="F1779" s="76" t="str">
        <f t="shared" si="387"/>
        <v/>
      </c>
      <c r="G1779" s="76" t="str">
        <f t="shared" si="380"/>
        <v/>
      </c>
      <c r="H1779" s="76" t="str">
        <f t="shared" si="388"/>
        <v/>
      </c>
      <c r="I1779" s="76" t="str">
        <f t="shared" si="381"/>
        <v/>
      </c>
      <c r="J1779" s="76" t="str">
        <f t="shared" si="389"/>
        <v/>
      </c>
      <c r="AG1779" s="111" t="str">
        <f t="shared" si="390"/>
        <v/>
      </c>
      <c r="AH1779" s="112" t="str">
        <f t="shared" si="382"/>
        <v/>
      </c>
      <c r="AI1779" s="113" t="str">
        <f t="shared" si="383"/>
        <v/>
      </c>
      <c r="AJ1779" s="113" t="str">
        <f t="shared" si="384"/>
        <v/>
      </c>
      <c r="AK1779" s="113" t="str">
        <f t="shared" si="391"/>
        <v/>
      </c>
      <c r="AL1779" s="113" t="str">
        <f t="shared" si="392"/>
        <v/>
      </c>
    </row>
    <row r="1780" spans="2:38" ht="15.75" thickBot="1" x14ac:dyDescent="0.3">
      <c r="B1780" s="72" t="str">
        <f t="shared" si="385"/>
        <v/>
      </c>
      <c r="C1780" s="72" t="str">
        <f t="shared" si="386"/>
        <v/>
      </c>
      <c r="D1780" s="72" t="str">
        <f>IFERROR(IF(J1779&lt;=0,"",IF(C1780="Yes","",B1780-COUNTIF($C$22:C1780,"Yes"))),"")</f>
        <v/>
      </c>
      <c r="E1780" s="73" t="str">
        <f t="shared" si="379"/>
        <v/>
      </c>
      <c r="F1780" s="76" t="str">
        <f t="shared" si="387"/>
        <v/>
      </c>
      <c r="G1780" s="76" t="str">
        <f t="shared" si="380"/>
        <v/>
      </c>
      <c r="H1780" s="76" t="str">
        <f t="shared" si="388"/>
        <v/>
      </c>
      <c r="I1780" s="76" t="str">
        <f t="shared" si="381"/>
        <v/>
      </c>
      <c r="J1780" s="76" t="str">
        <f t="shared" si="389"/>
        <v/>
      </c>
      <c r="AG1780" s="111" t="str">
        <f t="shared" si="390"/>
        <v/>
      </c>
      <c r="AH1780" s="112" t="str">
        <f t="shared" si="382"/>
        <v/>
      </c>
      <c r="AI1780" s="113" t="str">
        <f t="shared" si="383"/>
        <v/>
      </c>
      <c r="AJ1780" s="113" t="str">
        <f t="shared" si="384"/>
        <v/>
      </c>
      <c r="AK1780" s="113" t="str">
        <f t="shared" si="391"/>
        <v/>
      </c>
      <c r="AL1780" s="113" t="str">
        <f t="shared" si="392"/>
        <v/>
      </c>
    </row>
    <row r="1781" spans="2:38" ht="15.75" thickBot="1" x14ac:dyDescent="0.3">
      <c r="B1781" s="72" t="str">
        <f t="shared" si="385"/>
        <v/>
      </c>
      <c r="C1781" s="72" t="str">
        <f t="shared" si="386"/>
        <v/>
      </c>
      <c r="D1781" s="72" t="str">
        <f>IFERROR(IF(J1780&lt;=0,"",IF(C1781="Yes","",B1781-COUNTIF($C$22:C1781,"Yes"))),"")</f>
        <v/>
      </c>
      <c r="E1781" s="73" t="str">
        <f t="shared" si="379"/>
        <v/>
      </c>
      <c r="F1781" s="76" t="str">
        <f t="shared" si="387"/>
        <v/>
      </c>
      <c r="G1781" s="76" t="str">
        <f t="shared" si="380"/>
        <v/>
      </c>
      <c r="H1781" s="76" t="str">
        <f t="shared" si="388"/>
        <v/>
      </c>
      <c r="I1781" s="76" t="str">
        <f t="shared" si="381"/>
        <v/>
      </c>
      <c r="J1781" s="76" t="str">
        <f t="shared" si="389"/>
        <v/>
      </c>
      <c r="AG1781" s="111" t="str">
        <f t="shared" si="390"/>
        <v/>
      </c>
      <c r="AH1781" s="112" t="str">
        <f t="shared" si="382"/>
        <v/>
      </c>
      <c r="AI1781" s="113" t="str">
        <f t="shared" si="383"/>
        <v/>
      </c>
      <c r="AJ1781" s="113" t="str">
        <f t="shared" si="384"/>
        <v/>
      </c>
      <c r="AK1781" s="113" t="str">
        <f t="shared" si="391"/>
        <v/>
      </c>
      <c r="AL1781" s="113" t="str">
        <f t="shared" si="392"/>
        <v/>
      </c>
    </row>
    <row r="1782" spans="2:38" ht="15.75" thickBot="1" x14ac:dyDescent="0.3">
      <c r="B1782" s="72" t="str">
        <f t="shared" si="385"/>
        <v/>
      </c>
      <c r="C1782" s="72" t="str">
        <f t="shared" si="386"/>
        <v/>
      </c>
      <c r="D1782" s="72" t="str">
        <f>IFERROR(IF(J1781&lt;=0,"",IF(C1782="Yes","",B1782-COUNTIF($C$22:C1782,"Yes"))),"")</f>
        <v/>
      </c>
      <c r="E1782" s="73" t="str">
        <f t="shared" si="379"/>
        <v/>
      </c>
      <c r="F1782" s="76" t="str">
        <f t="shared" si="387"/>
        <v/>
      </c>
      <c r="G1782" s="76" t="str">
        <f t="shared" si="380"/>
        <v/>
      </c>
      <c r="H1782" s="76" t="str">
        <f t="shared" si="388"/>
        <v/>
      </c>
      <c r="I1782" s="76" t="str">
        <f t="shared" si="381"/>
        <v/>
      </c>
      <c r="J1782" s="76" t="str">
        <f t="shared" si="389"/>
        <v/>
      </c>
      <c r="AG1782" s="111" t="str">
        <f t="shared" si="390"/>
        <v/>
      </c>
      <c r="AH1782" s="112" t="str">
        <f t="shared" si="382"/>
        <v/>
      </c>
      <c r="AI1782" s="113" t="str">
        <f t="shared" si="383"/>
        <v/>
      </c>
      <c r="AJ1782" s="113" t="str">
        <f t="shared" si="384"/>
        <v/>
      </c>
      <c r="AK1782" s="113" t="str">
        <f t="shared" si="391"/>
        <v/>
      </c>
      <c r="AL1782" s="113" t="str">
        <f t="shared" si="392"/>
        <v/>
      </c>
    </row>
    <row r="1783" spans="2:38" ht="15.75" thickBot="1" x14ac:dyDescent="0.3">
      <c r="B1783" s="72" t="str">
        <f t="shared" si="385"/>
        <v/>
      </c>
      <c r="C1783" s="72" t="str">
        <f t="shared" si="386"/>
        <v/>
      </c>
      <c r="D1783" s="72" t="str">
        <f>IFERROR(IF(J1782&lt;=0,"",IF(C1783="Yes","",B1783-COUNTIF($C$22:C1783,"Yes"))),"")</f>
        <v/>
      </c>
      <c r="E1783" s="73" t="str">
        <f t="shared" si="379"/>
        <v/>
      </c>
      <c r="F1783" s="76" t="str">
        <f t="shared" si="387"/>
        <v/>
      </c>
      <c r="G1783" s="76" t="str">
        <f t="shared" si="380"/>
        <v/>
      </c>
      <c r="H1783" s="76" t="str">
        <f t="shared" si="388"/>
        <v/>
      </c>
      <c r="I1783" s="76" t="str">
        <f t="shared" si="381"/>
        <v/>
      </c>
      <c r="J1783" s="76" t="str">
        <f t="shared" si="389"/>
        <v/>
      </c>
      <c r="AG1783" s="111" t="str">
        <f t="shared" si="390"/>
        <v/>
      </c>
      <c r="AH1783" s="112" t="str">
        <f t="shared" si="382"/>
        <v/>
      </c>
      <c r="AI1783" s="113" t="str">
        <f t="shared" si="383"/>
        <v/>
      </c>
      <c r="AJ1783" s="113" t="str">
        <f t="shared" si="384"/>
        <v/>
      </c>
      <c r="AK1783" s="113" t="str">
        <f t="shared" si="391"/>
        <v/>
      </c>
      <c r="AL1783" s="113" t="str">
        <f t="shared" si="392"/>
        <v/>
      </c>
    </row>
    <row r="1784" spans="2:38" ht="15.75" thickBot="1" x14ac:dyDescent="0.3">
      <c r="B1784" s="72" t="str">
        <f t="shared" si="385"/>
        <v/>
      </c>
      <c r="C1784" s="72" t="str">
        <f t="shared" si="386"/>
        <v/>
      </c>
      <c r="D1784" s="72" t="str">
        <f>IFERROR(IF(J1783&lt;=0,"",IF(C1784="Yes","",B1784-COUNTIF($C$22:C1784,"Yes"))),"")</f>
        <v/>
      </c>
      <c r="E1784" s="73" t="str">
        <f t="shared" si="379"/>
        <v/>
      </c>
      <c r="F1784" s="76" t="str">
        <f t="shared" si="387"/>
        <v/>
      </c>
      <c r="G1784" s="76" t="str">
        <f t="shared" si="380"/>
        <v/>
      </c>
      <c r="H1784" s="76" t="str">
        <f t="shared" si="388"/>
        <v/>
      </c>
      <c r="I1784" s="76" t="str">
        <f t="shared" si="381"/>
        <v/>
      </c>
      <c r="J1784" s="76" t="str">
        <f t="shared" si="389"/>
        <v/>
      </c>
      <c r="AG1784" s="111" t="str">
        <f t="shared" si="390"/>
        <v/>
      </c>
      <c r="AH1784" s="112" t="str">
        <f t="shared" si="382"/>
        <v/>
      </c>
      <c r="AI1784" s="113" t="str">
        <f t="shared" si="383"/>
        <v/>
      </c>
      <c r="AJ1784" s="113" t="str">
        <f t="shared" si="384"/>
        <v/>
      </c>
      <c r="AK1784" s="113" t="str">
        <f t="shared" si="391"/>
        <v/>
      </c>
      <c r="AL1784" s="113" t="str">
        <f t="shared" si="392"/>
        <v/>
      </c>
    </row>
    <row r="1785" spans="2:38" ht="15.75" thickBot="1" x14ac:dyDescent="0.3">
      <c r="B1785" s="72" t="str">
        <f t="shared" si="385"/>
        <v/>
      </c>
      <c r="C1785" s="72" t="str">
        <f t="shared" si="386"/>
        <v/>
      </c>
      <c r="D1785" s="72" t="str">
        <f>IFERROR(IF(J1784&lt;=0,"",IF(C1785="Yes","",B1785-COUNTIF($C$22:C1785,"Yes"))),"")</f>
        <v/>
      </c>
      <c r="E1785" s="73" t="str">
        <f t="shared" si="379"/>
        <v/>
      </c>
      <c r="F1785" s="76" t="str">
        <f t="shared" si="387"/>
        <v/>
      </c>
      <c r="G1785" s="76" t="str">
        <f t="shared" si="380"/>
        <v/>
      </c>
      <c r="H1785" s="76" t="str">
        <f t="shared" si="388"/>
        <v/>
      </c>
      <c r="I1785" s="76" t="str">
        <f t="shared" si="381"/>
        <v/>
      </c>
      <c r="J1785" s="76" t="str">
        <f t="shared" si="389"/>
        <v/>
      </c>
      <c r="AG1785" s="111" t="str">
        <f t="shared" si="390"/>
        <v/>
      </c>
      <c r="AH1785" s="112" t="str">
        <f t="shared" si="382"/>
        <v/>
      </c>
      <c r="AI1785" s="113" t="str">
        <f t="shared" si="383"/>
        <v/>
      </c>
      <c r="AJ1785" s="113" t="str">
        <f t="shared" si="384"/>
        <v/>
      </c>
      <c r="AK1785" s="113" t="str">
        <f t="shared" si="391"/>
        <v/>
      </c>
      <c r="AL1785" s="113" t="str">
        <f t="shared" si="392"/>
        <v/>
      </c>
    </row>
    <row r="1786" spans="2:38" ht="15.75" thickBot="1" x14ac:dyDescent="0.3">
      <c r="B1786" s="72" t="str">
        <f t="shared" si="385"/>
        <v/>
      </c>
      <c r="C1786" s="72" t="str">
        <f t="shared" si="386"/>
        <v/>
      </c>
      <c r="D1786" s="72" t="str">
        <f>IFERROR(IF(J1785&lt;=0,"",IF(C1786="Yes","",B1786-COUNTIF($C$22:C1786,"Yes"))),"")</f>
        <v/>
      </c>
      <c r="E1786" s="73" t="str">
        <f t="shared" si="379"/>
        <v/>
      </c>
      <c r="F1786" s="76" t="str">
        <f t="shared" si="387"/>
        <v/>
      </c>
      <c r="G1786" s="76" t="str">
        <f t="shared" si="380"/>
        <v/>
      </c>
      <c r="H1786" s="76" t="str">
        <f t="shared" si="388"/>
        <v/>
      </c>
      <c r="I1786" s="76" t="str">
        <f t="shared" si="381"/>
        <v/>
      </c>
      <c r="J1786" s="76" t="str">
        <f t="shared" si="389"/>
        <v/>
      </c>
      <c r="AG1786" s="111" t="str">
        <f t="shared" si="390"/>
        <v/>
      </c>
      <c r="AH1786" s="112" t="str">
        <f t="shared" si="382"/>
        <v/>
      </c>
      <c r="AI1786" s="113" t="str">
        <f t="shared" si="383"/>
        <v/>
      </c>
      <c r="AJ1786" s="113" t="str">
        <f t="shared" si="384"/>
        <v/>
      </c>
      <c r="AK1786" s="113" t="str">
        <f t="shared" si="391"/>
        <v/>
      </c>
      <c r="AL1786" s="113" t="str">
        <f t="shared" si="392"/>
        <v/>
      </c>
    </row>
    <row r="1787" spans="2:38" ht="15.75" thickBot="1" x14ac:dyDescent="0.3">
      <c r="B1787" s="72" t="str">
        <f t="shared" si="385"/>
        <v/>
      </c>
      <c r="C1787" s="72" t="str">
        <f t="shared" si="386"/>
        <v/>
      </c>
      <c r="D1787" s="72" t="str">
        <f>IFERROR(IF(J1786&lt;=0,"",IF(C1787="Yes","",B1787-COUNTIF($C$22:C1787,"Yes"))),"")</f>
        <v/>
      </c>
      <c r="E1787" s="73" t="str">
        <f t="shared" si="379"/>
        <v/>
      </c>
      <c r="F1787" s="76" t="str">
        <f t="shared" si="387"/>
        <v/>
      </c>
      <c r="G1787" s="76" t="str">
        <f t="shared" si="380"/>
        <v/>
      </c>
      <c r="H1787" s="76" t="str">
        <f t="shared" si="388"/>
        <v/>
      </c>
      <c r="I1787" s="76" t="str">
        <f t="shared" si="381"/>
        <v/>
      </c>
      <c r="J1787" s="76" t="str">
        <f t="shared" si="389"/>
        <v/>
      </c>
      <c r="AG1787" s="111" t="str">
        <f t="shared" si="390"/>
        <v/>
      </c>
      <c r="AH1787" s="112" t="str">
        <f t="shared" si="382"/>
        <v/>
      </c>
      <c r="AI1787" s="113" t="str">
        <f t="shared" si="383"/>
        <v/>
      </c>
      <c r="AJ1787" s="113" t="str">
        <f t="shared" si="384"/>
        <v/>
      </c>
      <c r="AK1787" s="113" t="str">
        <f t="shared" si="391"/>
        <v/>
      </c>
      <c r="AL1787" s="113" t="str">
        <f t="shared" si="392"/>
        <v/>
      </c>
    </row>
    <row r="1788" spans="2:38" ht="15.75" thickBot="1" x14ac:dyDescent="0.3">
      <c r="B1788" s="72" t="str">
        <f t="shared" si="385"/>
        <v/>
      </c>
      <c r="C1788" s="72" t="str">
        <f t="shared" si="386"/>
        <v/>
      </c>
      <c r="D1788" s="72" t="str">
        <f>IFERROR(IF(J1787&lt;=0,"",IF(C1788="Yes","",B1788-COUNTIF($C$22:C1788,"Yes"))),"")</f>
        <v/>
      </c>
      <c r="E1788" s="73" t="str">
        <f t="shared" si="379"/>
        <v/>
      </c>
      <c r="F1788" s="76" t="str">
        <f t="shared" si="387"/>
        <v/>
      </c>
      <c r="G1788" s="76" t="str">
        <f t="shared" si="380"/>
        <v/>
      </c>
      <c r="H1788" s="76" t="str">
        <f t="shared" si="388"/>
        <v/>
      </c>
      <c r="I1788" s="76" t="str">
        <f t="shared" si="381"/>
        <v/>
      </c>
      <c r="J1788" s="76" t="str">
        <f t="shared" si="389"/>
        <v/>
      </c>
      <c r="AG1788" s="111" t="str">
        <f t="shared" si="390"/>
        <v/>
      </c>
      <c r="AH1788" s="112" t="str">
        <f t="shared" si="382"/>
        <v/>
      </c>
      <c r="AI1788" s="113" t="str">
        <f t="shared" si="383"/>
        <v/>
      </c>
      <c r="AJ1788" s="113" t="str">
        <f t="shared" si="384"/>
        <v/>
      </c>
      <c r="AK1788" s="113" t="str">
        <f t="shared" si="391"/>
        <v/>
      </c>
      <c r="AL1788" s="113" t="str">
        <f t="shared" si="392"/>
        <v/>
      </c>
    </row>
    <row r="1789" spans="2:38" ht="15.75" thickBot="1" x14ac:dyDescent="0.3">
      <c r="B1789" s="72" t="str">
        <f t="shared" si="385"/>
        <v/>
      </c>
      <c r="C1789" s="72" t="str">
        <f t="shared" si="386"/>
        <v/>
      </c>
      <c r="D1789" s="72" t="str">
        <f>IFERROR(IF(J1788&lt;=0,"",IF(C1789="Yes","",B1789-COUNTIF($C$22:C1789,"Yes"))),"")</f>
        <v/>
      </c>
      <c r="E1789" s="73" t="str">
        <f t="shared" si="379"/>
        <v/>
      </c>
      <c r="F1789" s="76" t="str">
        <f t="shared" si="387"/>
        <v/>
      </c>
      <c r="G1789" s="76" t="str">
        <f t="shared" si="380"/>
        <v/>
      </c>
      <c r="H1789" s="76" t="str">
        <f t="shared" si="388"/>
        <v/>
      </c>
      <c r="I1789" s="76" t="str">
        <f t="shared" si="381"/>
        <v/>
      </c>
      <c r="J1789" s="76" t="str">
        <f t="shared" si="389"/>
        <v/>
      </c>
      <c r="AG1789" s="111" t="str">
        <f t="shared" si="390"/>
        <v/>
      </c>
      <c r="AH1789" s="112" t="str">
        <f t="shared" si="382"/>
        <v/>
      </c>
      <c r="AI1789" s="113" t="str">
        <f t="shared" si="383"/>
        <v/>
      </c>
      <c r="AJ1789" s="113" t="str">
        <f t="shared" si="384"/>
        <v/>
      </c>
      <c r="AK1789" s="113" t="str">
        <f t="shared" si="391"/>
        <v/>
      </c>
      <c r="AL1789" s="113" t="str">
        <f t="shared" si="392"/>
        <v/>
      </c>
    </row>
    <row r="1790" spans="2:38" ht="15.75" thickBot="1" x14ac:dyDescent="0.3">
      <c r="B1790" s="72" t="str">
        <f t="shared" si="385"/>
        <v/>
      </c>
      <c r="C1790" s="72" t="str">
        <f t="shared" si="386"/>
        <v/>
      </c>
      <c r="D1790" s="72" t="str">
        <f>IFERROR(IF(J1789&lt;=0,"",IF(C1790="Yes","",B1790-COUNTIF($C$22:C1790,"Yes"))),"")</f>
        <v/>
      </c>
      <c r="E1790" s="73" t="str">
        <f t="shared" si="379"/>
        <v/>
      </c>
      <c r="F1790" s="76" t="str">
        <f t="shared" si="387"/>
        <v/>
      </c>
      <c r="G1790" s="76" t="str">
        <f t="shared" si="380"/>
        <v/>
      </c>
      <c r="H1790" s="76" t="str">
        <f t="shared" si="388"/>
        <v/>
      </c>
      <c r="I1790" s="76" t="str">
        <f t="shared" si="381"/>
        <v/>
      </c>
      <c r="J1790" s="76" t="str">
        <f t="shared" si="389"/>
        <v/>
      </c>
      <c r="AG1790" s="111" t="str">
        <f t="shared" si="390"/>
        <v/>
      </c>
      <c r="AH1790" s="112" t="str">
        <f t="shared" si="382"/>
        <v/>
      </c>
      <c r="AI1790" s="113" t="str">
        <f t="shared" si="383"/>
        <v/>
      </c>
      <c r="AJ1790" s="113" t="str">
        <f t="shared" si="384"/>
        <v/>
      </c>
      <c r="AK1790" s="113" t="str">
        <f t="shared" si="391"/>
        <v/>
      </c>
      <c r="AL1790" s="113" t="str">
        <f t="shared" si="392"/>
        <v/>
      </c>
    </row>
    <row r="1791" spans="2:38" ht="15.75" thickBot="1" x14ac:dyDescent="0.3">
      <c r="B1791" s="72" t="str">
        <f t="shared" si="385"/>
        <v/>
      </c>
      <c r="C1791" s="72" t="str">
        <f t="shared" si="386"/>
        <v/>
      </c>
      <c r="D1791" s="72" t="str">
        <f>IFERROR(IF(J1790&lt;=0,"",IF(C1791="Yes","",B1791-COUNTIF($C$22:C1791,"Yes"))),"")</f>
        <v/>
      </c>
      <c r="E1791" s="73" t="str">
        <f t="shared" si="379"/>
        <v/>
      </c>
      <c r="F1791" s="76" t="str">
        <f t="shared" si="387"/>
        <v/>
      </c>
      <c r="G1791" s="76" t="str">
        <f t="shared" si="380"/>
        <v/>
      </c>
      <c r="H1791" s="76" t="str">
        <f t="shared" si="388"/>
        <v/>
      </c>
      <c r="I1791" s="76" t="str">
        <f t="shared" si="381"/>
        <v/>
      </c>
      <c r="J1791" s="76" t="str">
        <f t="shared" si="389"/>
        <v/>
      </c>
      <c r="AG1791" s="111" t="str">
        <f t="shared" si="390"/>
        <v/>
      </c>
      <c r="AH1791" s="112" t="str">
        <f t="shared" si="382"/>
        <v/>
      </c>
      <c r="AI1791" s="113" t="str">
        <f t="shared" si="383"/>
        <v/>
      </c>
      <c r="AJ1791" s="113" t="str">
        <f t="shared" si="384"/>
        <v/>
      </c>
      <c r="AK1791" s="113" t="str">
        <f t="shared" si="391"/>
        <v/>
      </c>
      <c r="AL1791" s="113" t="str">
        <f t="shared" si="392"/>
        <v/>
      </c>
    </row>
    <row r="1792" spans="2:38" ht="15.75" thickBot="1" x14ac:dyDescent="0.3">
      <c r="B1792" s="72" t="str">
        <f t="shared" si="385"/>
        <v/>
      </c>
      <c r="C1792" s="72" t="str">
        <f t="shared" si="386"/>
        <v/>
      </c>
      <c r="D1792" s="72" t="str">
        <f>IFERROR(IF(J1791&lt;=0,"",IF(C1792="Yes","",B1792-COUNTIF($C$22:C1792,"Yes"))),"")</f>
        <v/>
      </c>
      <c r="E1792" s="73" t="str">
        <f t="shared" si="379"/>
        <v/>
      </c>
      <c r="F1792" s="76" t="str">
        <f t="shared" si="387"/>
        <v/>
      </c>
      <c r="G1792" s="76" t="str">
        <f t="shared" si="380"/>
        <v/>
      </c>
      <c r="H1792" s="76" t="str">
        <f t="shared" si="388"/>
        <v/>
      </c>
      <c r="I1792" s="76" t="str">
        <f t="shared" si="381"/>
        <v/>
      </c>
      <c r="J1792" s="76" t="str">
        <f t="shared" si="389"/>
        <v/>
      </c>
      <c r="AG1792" s="111" t="str">
        <f t="shared" si="390"/>
        <v/>
      </c>
      <c r="AH1792" s="112" t="str">
        <f t="shared" si="382"/>
        <v/>
      </c>
      <c r="AI1792" s="113" t="str">
        <f t="shared" si="383"/>
        <v/>
      </c>
      <c r="AJ1792" s="113" t="str">
        <f t="shared" si="384"/>
        <v/>
      </c>
      <c r="AK1792" s="113" t="str">
        <f t="shared" si="391"/>
        <v/>
      </c>
      <c r="AL1792" s="113" t="str">
        <f t="shared" si="392"/>
        <v/>
      </c>
    </row>
    <row r="1793" spans="2:38" ht="15.75" thickBot="1" x14ac:dyDescent="0.3">
      <c r="B1793" s="72" t="str">
        <f t="shared" si="385"/>
        <v/>
      </c>
      <c r="C1793" s="72" t="str">
        <f t="shared" si="386"/>
        <v/>
      </c>
      <c r="D1793" s="72" t="str">
        <f>IFERROR(IF(J1792&lt;=0,"",IF(C1793="Yes","",B1793-COUNTIF($C$22:C1793,"Yes"))),"")</f>
        <v/>
      </c>
      <c r="E1793" s="73" t="str">
        <f t="shared" si="379"/>
        <v/>
      </c>
      <c r="F1793" s="76" t="str">
        <f t="shared" si="387"/>
        <v/>
      </c>
      <c r="G1793" s="76" t="str">
        <f t="shared" si="380"/>
        <v/>
      </c>
      <c r="H1793" s="76" t="str">
        <f t="shared" si="388"/>
        <v/>
      </c>
      <c r="I1793" s="76" t="str">
        <f t="shared" si="381"/>
        <v/>
      </c>
      <c r="J1793" s="76" t="str">
        <f t="shared" si="389"/>
        <v/>
      </c>
      <c r="AG1793" s="111" t="str">
        <f t="shared" si="390"/>
        <v/>
      </c>
      <c r="AH1793" s="112" t="str">
        <f t="shared" si="382"/>
        <v/>
      </c>
      <c r="AI1793" s="113" t="str">
        <f t="shared" si="383"/>
        <v/>
      </c>
      <c r="AJ1793" s="113" t="str">
        <f t="shared" si="384"/>
        <v/>
      </c>
      <c r="AK1793" s="113" t="str">
        <f t="shared" si="391"/>
        <v/>
      </c>
      <c r="AL1793" s="113" t="str">
        <f t="shared" si="392"/>
        <v/>
      </c>
    </row>
    <row r="1794" spans="2:38" ht="15.75" thickBot="1" x14ac:dyDescent="0.3">
      <c r="B1794" s="72" t="str">
        <f t="shared" si="385"/>
        <v/>
      </c>
      <c r="C1794" s="72" t="str">
        <f t="shared" si="386"/>
        <v/>
      </c>
      <c r="D1794" s="72" t="str">
        <f>IFERROR(IF(J1793&lt;=0,"",IF(C1794="Yes","",B1794-COUNTIF($C$22:C1794,"Yes"))),"")</f>
        <v/>
      </c>
      <c r="E1794" s="73" t="str">
        <f t="shared" si="379"/>
        <v/>
      </c>
      <c r="F1794" s="76" t="str">
        <f t="shared" si="387"/>
        <v/>
      </c>
      <c r="G1794" s="76" t="str">
        <f t="shared" si="380"/>
        <v/>
      </c>
      <c r="H1794" s="76" t="str">
        <f t="shared" si="388"/>
        <v/>
      </c>
      <c r="I1794" s="76" t="str">
        <f t="shared" si="381"/>
        <v/>
      </c>
      <c r="J1794" s="76" t="str">
        <f t="shared" si="389"/>
        <v/>
      </c>
      <c r="AG1794" s="111" t="str">
        <f t="shared" si="390"/>
        <v/>
      </c>
      <c r="AH1794" s="112" t="str">
        <f t="shared" si="382"/>
        <v/>
      </c>
      <c r="AI1794" s="113" t="str">
        <f t="shared" si="383"/>
        <v/>
      </c>
      <c r="AJ1794" s="113" t="str">
        <f t="shared" si="384"/>
        <v/>
      </c>
      <c r="AK1794" s="113" t="str">
        <f t="shared" si="391"/>
        <v/>
      </c>
      <c r="AL1794" s="113" t="str">
        <f t="shared" si="392"/>
        <v/>
      </c>
    </row>
    <row r="1795" spans="2:38" ht="15.75" thickBot="1" x14ac:dyDescent="0.3">
      <c r="B1795" s="72" t="str">
        <f t="shared" si="385"/>
        <v/>
      </c>
      <c r="C1795" s="72" t="str">
        <f t="shared" si="386"/>
        <v/>
      </c>
      <c r="D1795" s="72" t="str">
        <f>IFERROR(IF(J1794&lt;=0,"",IF(C1795="Yes","",B1795-COUNTIF($C$22:C1795,"Yes"))),"")</f>
        <v/>
      </c>
      <c r="E1795" s="73" t="str">
        <f t="shared" si="379"/>
        <v/>
      </c>
      <c r="F1795" s="76" t="str">
        <f t="shared" si="387"/>
        <v/>
      </c>
      <c r="G1795" s="76" t="str">
        <f t="shared" si="380"/>
        <v/>
      </c>
      <c r="H1795" s="76" t="str">
        <f t="shared" si="388"/>
        <v/>
      </c>
      <c r="I1795" s="76" t="str">
        <f t="shared" si="381"/>
        <v/>
      </c>
      <c r="J1795" s="76" t="str">
        <f t="shared" si="389"/>
        <v/>
      </c>
      <c r="AG1795" s="111" t="str">
        <f t="shared" si="390"/>
        <v/>
      </c>
      <c r="AH1795" s="112" t="str">
        <f t="shared" si="382"/>
        <v/>
      </c>
      <c r="AI1795" s="113" t="str">
        <f t="shared" si="383"/>
        <v/>
      </c>
      <c r="AJ1795" s="113" t="str">
        <f t="shared" si="384"/>
        <v/>
      </c>
      <c r="AK1795" s="113" t="str">
        <f t="shared" si="391"/>
        <v/>
      </c>
      <c r="AL1795" s="113" t="str">
        <f t="shared" si="392"/>
        <v/>
      </c>
    </row>
    <row r="1796" spans="2:38" ht="15.75" thickBot="1" x14ac:dyDescent="0.3">
      <c r="B1796" s="72" t="str">
        <f t="shared" si="385"/>
        <v/>
      </c>
      <c r="C1796" s="72" t="str">
        <f t="shared" si="386"/>
        <v/>
      </c>
      <c r="D1796" s="72" t="str">
        <f>IFERROR(IF(J1795&lt;=0,"",IF(C1796="Yes","",B1796-COUNTIF($C$22:C1796,"Yes"))),"")</f>
        <v/>
      </c>
      <c r="E1796" s="73" t="str">
        <f t="shared" si="379"/>
        <v/>
      </c>
      <c r="F1796" s="76" t="str">
        <f t="shared" si="387"/>
        <v/>
      </c>
      <c r="G1796" s="76" t="str">
        <f t="shared" si="380"/>
        <v/>
      </c>
      <c r="H1796" s="76" t="str">
        <f t="shared" si="388"/>
        <v/>
      </c>
      <c r="I1796" s="76" t="str">
        <f t="shared" si="381"/>
        <v/>
      </c>
      <c r="J1796" s="76" t="str">
        <f t="shared" si="389"/>
        <v/>
      </c>
      <c r="AG1796" s="111" t="str">
        <f t="shared" si="390"/>
        <v/>
      </c>
      <c r="AH1796" s="112" t="str">
        <f t="shared" si="382"/>
        <v/>
      </c>
      <c r="AI1796" s="113" t="str">
        <f t="shared" si="383"/>
        <v/>
      </c>
      <c r="AJ1796" s="113" t="str">
        <f t="shared" si="384"/>
        <v/>
      </c>
      <c r="AK1796" s="113" t="str">
        <f t="shared" si="391"/>
        <v/>
      </c>
      <c r="AL1796" s="113" t="str">
        <f t="shared" si="392"/>
        <v/>
      </c>
    </row>
    <row r="1797" spans="2:38" ht="15.75" thickBot="1" x14ac:dyDescent="0.3">
      <c r="B1797" s="72" t="str">
        <f t="shared" si="385"/>
        <v/>
      </c>
      <c r="C1797" s="72" t="str">
        <f t="shared" si="386"/>
        <v/>
      </c>
      <c r="D1797" s="72" t="str">
        <f>IFERROR(IF(J1796&lt;=0,"",IF(C1797="Yes","",B1797-COUNTIF($C$22:C1797,"Yes"))),"")</f>
        <v/>
      </c>
      <c r="E1797" s="73" t="str">
        <f t="shared" si="379"/>
        <v/>
      </c>
      <c r="F1797" s="76" t="str">
        <f t="shared" si="387"/>
        <v/>
      </c>
      <c r="G1797" s="76" t="str">
        <f t="shared" si="380"/>
        <v/>
      </c>
      <c r="H1797" s="76" t="str">
        <f t="shared" si="388"/>
        <v/>
      </c>
      <c r="I1797" s="76" t="str">
        <f t="shared" si="381"/>
        <v/>
      </c>
      <c r="J1797" s="76" t="str">
        <f t="shared" si="389"/>
        <v/>
      </c>
      <c r="AG1797" s="111" t="str">
        <f t="shared" si="390"/>
        <v/>
      </c>
      <c r="AH1797" s="112" t="str">
        <f t="shared" si="382"/>
        <v/>
      </c>
      <c r="AI1797" s="113" t="str">
        <f t="shared" si="383"/>
        <v/>
      </c>
      <c r="AJ1797" s="113" t="str">
        <f t="shared" si="384"/>
        <v/>
      </c>
      <c r="AK1797" s="113" t="str">
        <f t="shared" si="391"/>
        <v/>
      </c>
      <c r="AL1797" s="113" t="str">
        <f t="shared" si="392"/>
        <v/>
      </c>
    </row>
    <row r="1798" spans="2:38" ht="15.75" thickBot="1" x14ac:dyDescent="0.3">
      <c r="B1798" s="72" t="str">
        <f t="shared" si="385"/>
        <v/>
      </c>
      <c r="C1798" s="72" t="str">
        <f t="shared" si="386"/>
        <v/>
      </c>
      <c r="D1798" s="72" t="str">
        <f>IFERROR(IF(J1797&lt;=0,"",IF(C1798="Yes","",B1798-COUNTIF($C$22:C1798,"Yes"))),"")</f>
        <v/>
      </c>
      <c r="E1798" s="73" t="str">
        <f t="shared" si="379"/>
        <v/>
      </c>
      <c r="F1798" s="76" t="str">
        <f t="shared" si="387"/>
        <v/>
      </c>
      <c r="G1798" s="76" t="str">
        <f t="shared" si="380"/>
        <v/>
      </c>
      <c r="H1798" s="76" t="str">
        <f t="shared" si="388"/>
        <v/>
      </c>
      <c r="I1798" s="76" t="str">
        <f t="shared" si="381"/>
        <v/>
      </c>
      <c r="J1798" s="76" t="str">
        <f t="shared" si="389"/>
        <v/>
      </c>
      <c r="AG1798" s="111" t="str">
        <f t="shared" si="390"/>
        <v/>
      </c>
      <c r="AH1798" s="112" t="str">
        <f t="shared" si="382"/>
        <v/>
      </c>
      <c r="AI1798" s="113" t="str">
        <f t="shared" si="383"/>
        <v/>
      </c>
      <c r="AJ1798" s="113" t="str">
        <f t="shared" si="384"/>
        <v/>
      </c>
      <c r="AK1798" s="113" t="str">
        <f t="shared" si="391"/>
        <v/>
      </c>
      <c r="AL1798" s="113" t="str">
        <f t="shared" si="392"/>
        <v/>
      </c>
    </row>
    <row r="1799" spans="2:38" ht="15.75" thickBot="1" x14ac:dyDescent="0.3">
      <c r="B1799" s="72" t="str">
        <f t="shared" si="385"/>
        <v/>
      </c>
      <c r="C1799" s="72" t="str">
        <f t="shared" si="386"/>
        <v/>
      </c>
      <c r="D1799" s="72" t="str">
        <f>IFERROR(IF(J1798&lt;=0,"",IF(C1799="Yes","",B1799-COUNTIF($C$22:C1799,"Yes"))),"")</f>
        <v/>
      </c>
      <c r="E1799" s="73" t="str">
        <f t="shared" si="379"/>
        <v/>
      </c>
      <c r="F1799" s="76" t="str">
        <f t="shared" si="387"/>
        <v/>
      </c>
      <c r="G1799" s="76" t="str">
        <f t="shared" si="380"/>
        <v/>
      </c>
      <c r="H1799" s="76" t="str">
        <f t="shared" si="388"/>
        <v/>
      </c>
      <c r="I1799" s="76" t="str">
        <f t="shared" si="381"/>
        <v/>
      </c>
      <c r="J1799" s="76" t="str">
        <f t="shared" si="389"/>
        <v/>
      </c>
      <c r="AG1799" s="111" t="str">
        <f t="shared" si="390"/>
        <v/>
      </c>
      <c r="AH1799" s="112" t="str">
        <f t="shared" si="382"/>
        <v/>
      </c>
      <c r="AI1799" s="113" t="str">
        <f t="shared" si="383"/>
        <v/>
      </c>
      <c r="AJ1799" s="113" t="str">
        <f t="shared" si="384"/>
        <v/>
      </c>
      <c r="AK1799" s="113" t="str">
        <f t="shared" si="391"/>
        <v/>
      </c>
      <c r="AL1799" s="113" t="str">
        <f t="shared" si="392"/>
        <v/>
      </c>
    </row>
    <row r="1800" spans="2:38" ht="15.75" thickBot="1" x14ac:dyDescent="0.3">
      <c r="B1800" s="72" t="str">
        <f t="shared" si="385"/>
        <v/>
      </c>
      <c r="C1800" s="72" t="str">
        <f t="shared" si="386"/>
        <v/>
      </c>
      <c r="D1800" s="72" t="str">
        <f>IFERROR(IF(J1799&lt;=0,"",IF(C1800="Yes","",B1800-COUNTIF($C$22:C1800,"Yes"))),"")</f>
        <v/>
      </c>
      <c r="E1800" s="73" t="str">
        <f t="shared" si="379"/>
        <v/>
      </c>
      <c r="F1800" s="76" t="str">
        <f t="shared" si="387"/>
        <v/>
      </c>
      <c r="G1800" s="76" t="str">
        <f t="shared" si="380"/>
        <v/>
      </c>
      <c r="H1800" s="76" t="str">
        <f t="shared" si="388"/>
        <v/>
      </c>
      <c r="I1800" s="76" t="str">
        <f t="shared" si="381"/>
        <v/>
      </c>
      <c r="J1800" s="76" t="str">
        <f t="shared" si="389"/>
        <v/>
      </c>
      <c r="AG1800" s="111" t="str">
        <f t="shared" si="390"/>
        <v/>
      </c>
      <c r="AH1800" s="112" t="str">
        <f t="shared" si="382"/>
        <v/>
      </c>
      <c r="AI1800" s="113" t="str">
        <f t="shared" si="383"/>
        <v/>
      </c>
      <c r="AJ1800" s="113" t="str">
        <f t="shared" si="384"/>
        <v/>
      </c>
      <c r="AK1800" s="113" t="str">
        <f t="shared" si="391"/>
        <v/>
      </c>
      <c r="AL1800" s="113" t="str">
        <f t="shared" si="392"/>
        <v/>
      </c>
    </row>
    <row r="1801" spans="2:38" ht="15.75" thickBot="1" x14ac:dyDescent="0.3">
      <c r="B1801" s="72" t="str">
        <f t="shared" si="385"/>
        <v/>
      </c>
      <c r="C1801" s="72" t="str">
        <f t="shared" si="386"/>
        <v/>
      </c>
      <c r="D1801" s="72" t="str">
        <f>IFERROR(IF(J1800&lt;=0,"",IF(C1801="Yes","",B1801-COUNTIF($C$22:C1801,"Yes"))),"")</f>
        <v/>
      </c>
      <c r="E1801" s="73" t="str">
        <f t="shared" si="379"/>
        <v/>
      </c>
      <c r="F1801" s="76" t="str">
        <f t="shared" si="387"/>
        <v/>
      </c>
      <c r="G1801" s="76" t="str">
        <f t="shared" si="380"/>
        <v/>
      </c>
      <c r="H1801" s="76" t="str">
        <f t="shared" si="388"/>
        <v/>
      </c>
      <c r="I1801" s="76" t="str">
        <f t="shared" si="381"/>
        <v/>
      </c>
      <c r="J1801" s="76" t="str">
        <f t="shared" si="389"/>
        <v/>
      </c>
      <c r="AG1801" s="111" t="str">
        <f t="shared" si="390"/>
        <v/>
      </c>
      <c r="AH1801" s="112" t="str">
        <f t="shared" si="382"/>
        <v/>
      </c>
      <c r="AI1801" s="113" t="str">
        <f t="shared" si="383"/>
        <v/>
      </c>
      <c r="AJ1801" s="113" t="str">
        <f t="shared" si="384"/>
        <v/>
      </c>
      <c r="AK1801" s="113" t="str">
        <f t="shared" si="391"/>
        <v/>
      </c>
      <c r="AL1801" s="113" t="str">
        <f t="shared" si="392"/>
        <v/>
      </c>
    </row>
    <row r="1802" spans="2:38" ht="15.75" thickBot="1" x14ac:dyDescent="0.3">
      <c r="B1802" s="72" t="str">
        <f t="shared" si="385"/>
        <v/>
      </c>
      <c r="C1802" s="72" t="str">
        <f t="shared" si="386"/>
        <v/>
      </c>
      <c r="D1802" s="72" t="str">
        <f>IFERROR(IF(J1801&lt;=0,"",IF(C1802="Yes","",B1802-COUNTIF($C$22:C1802,"Yes"))),"")</f>
        <v/>
      </c>
      <c r="E1802" s="73" t="str">
        <f t="shared" si="379"/>
        <v/>
      </c>
      <c r="F1802" s="76" t="str">
        <f t="shared" si="387"/>
        <v/>
      </c>
      <c r="G1802" s="76" t="str">
        <f t="shared" si="380"/>
        <v/>
      </c>
      <c r="H1802" s="76" t="str">
        <f t="shared" si="388"/>
        <v/>
      </c>
      <c r="I1802" s="76" t="str">
        <f t="shared" si="381"/>
        <v/>
      </c>
      <c r="J1802" s="76" t="str">
        <f t="shared" si="389"/>
        <v/>
      </c>
      <c r="AG1802" s="111" t="str">
        <f t="shared" si="390"/>
        <v/>
      </c>
      <c r="AH1802" s="112" t="str">
        <f t="shared" si="382"/>
        <v/>
      </c>
      <c r="AI1802" s="113" t="str">
        <f t="shared" si="383"/>
        <v/>
      </c>
      <c r="AJ1802" s="113" t="str">
        <f t="shared" si="384"/>
        <v/>
      </c>
      <c r="AK1802" s="113" t="str">
        <f t="shared" si="391"/>
        <v/>
      </c>
      <c r="AL1802" s="113" t="str">
        <f t="shared" si="392"/>
        <v/>
      </c>
    </row>
    <row r="1803" spans="2:38" ht="15.75" thickBot="1" x14ac:dyDescent="0.3">
      <c r="B1803" s="72" t="str">
        <f t="shared" si="385"/>
        <v/>
      </c>
      <c r="C1803" s="72" t="str">
        <f t="shared" si="386"/>
        <v/>
      </c>
      <c r="D1803" s="72" t="str">
        <f>IFERROR(IF(J1802&lt;=0,"",IF(C1803="Yes","",B1803-COUNTIF($C$22:C1803,"Yes"))),"")</f>
        <v/>
      </c>
      <c r="E1803" s="73" t="str">
        <f t="shared" si="379"/>
        <v/>
      </c>
      <c r="F1803" s="76" t="str">
        <f t="shared" si="387"/>
        <v/>
      </c>
      <c r="G1803" s="76" t="str">
        <f t="shared" si="380"/>
        <v/>
      </c>
      <c r="H1803" s="76" t="str">
        <f t="shared" si="388"/>
        <v/>
      </c>
      <c r="I1803" s="76" t="str">
        <f t="shared" si="381"/>
        <v/>
      </c>
      <c r="J1803" s="76" t="str">
        <f t="shared" si="389"/>
        <v/>
      </c>
      <c r="AG1803" s="111" t="str">
        <f t="shared" si="390"/>
        <v/>
      </c>
      <c r="AH1803" s="112" t="str">
        <f t="shared" si="382"/>
        <v/>
      </c>
      <c r="AI1803" s="113" t="str">
        <f t="shared" si="383"/>
        <v/>
      </c>
      <c r="AJ1803" s="113" t="str">
        <f t="shared" si="384"/>
        <v/>
      </c>
      <c r="AK1803" s="113" t="str">
        <f t="shared" si="391"/>
        <v/>
      </c>
      <c r="AL1803" s="113" t="str">
        <f t="shared" si="392"/>
        <v/>
      </c>
    </row>
    <row r="1804" spans="2:38" ht="15.75" thickBot="1" x14ac:dyDescent="0.3">
      <c r="B1804" s="72" t="str">
        <f t="shared" si="385"/>
        <v/>
      </c>
      <c r="C1804" s="72" t="str">
        <f t="shared" si="386"/>
        <v/>
      </c>
      <c r="D1804" s="72" t="str">
        <f>IFERROR(IF(J1803&lt;=0,"",IF(C1804="Yes","",B1804-COUNTIF($C$22:C1804,"Yes"))),"")</f>
        <v/>
      </c>
      <c r="E1804" s="73" t="str">
        <f t="shared" si="379"/>
        <v/>
      </c>
      <c r="F1804" s="76" t="str">
        <f t="shared" si="387"/>
        <v/>
      </c>
      <c r="G1804" s="76" t="str">
        <f t="shared" si="380"/>
        <v/>
      </c>
      <c r="H1804" s="76" t="str">
        <f t="shared" si="388"/>
        <v/>
      </c>
      <c r="I1804" s="76" t="str">
        <f t="shared" si="381"/>
        <v/>
      </c>
      <c r="J1804" s="76" t="str">
        <f t="shared" si="389"/>
        <v/>
      </c>
      <c r="AG1804" s="111" t="str">
        <f t="shared" si="390"/>
        <v/>
      </c>
      <c r="AH1804" s="112" t="str">
        <f t="shared" si="382"/>
        <v/>
      </c>
      <c r="AI1804" s="113" t="str">
        <f t="shared" si="383"/>
        <v/>
      </c>
      <c r="AJ1804" s="113" t="str">
        <f t="shared" si="384"/>
        <v/>
      </c>
      <c r="AK1804" s="113" t="str">
        <f t="shared" si="391"/>
        <v/>
      </c>
      <c r="AL1804" s="113" t="str">
        <f t="shared" si="392"/>
        <v/>
      </c>
    </row>
    <row r="1805" spans="2:38" ht="15.75" thickBot="1" x14ac:dyDescent="0.3">
      <c r="B1805" s="72" t="str">
        <f t="shared" si="385"/>
        <v/>
      </c>
      <c r="C1805" s="72" t="str">
        <f t="shared" si="386"/>
        <v/>
      </c>
      <c r="D1805" s="72" t="str">
        <f>IFERROR(IF(J1804&lt;=0,"",IF(C1805="Yes","",B1805-COUNTIF($C$22:C1805,"Yes"))),"")</f>
        <v/>
      </c>
      <c r="E1805" s="73" t="str">
        <f t="shared" si="379"/>
        <v/>
      </c>
      <c r="F1805" s="76" t="str">
        <f t="shared" si="387"/>
        <v/>
      </c>
      <c r="G1805" s="76" t="str">
        <f t="shared" si="380"/>
        <v/>
      </c>
      <c r="H1805" s="76" t="str">
        <f t="shared" si="388"/>
        <v/>
      </c>
      <c r="I1805" s="76" t="str">
        <f t="shared" si="381"/>
        <v/>
      </c>
      <c r="J1805" s="76" t="str">
        <f t="shared" si="389"/>
        <v/>
      </c>
      <c r="AG1805" s="111" t="str">
        <f t="shared" si="390"/>
        <v/>
      </c>
      <c r="AH1805" s="112" t="str">
        <f t="shared" si="382"/>
        <v/>
      </c>
      <c r="AI1805" s="113" t="str">
        <f t="shared" si="383"/>
        <v/>
      </c>
      <c r="AJ1805" s="113" t="str">
        <f t="shared" si="384"/>
        <v/>
      </c>
      <c r="AK1805" s="113" t="str">
        <f t="shared" si="391"/>
        <v/>
      </c>
      <c r="AL1805" s="113" t="str">
        <f t="shared" si="392"/>
        <v/>
      </c>
    </row>
    <row r="1806" spans="2:38" ht="15.75" thickBot="1" x14ac:dyDescent="0.3">
      <c r="B1806" s="72" t="str">
        <f t="shared" si="385"/>
        <v/>
      </c>
      <c r="C1806" s="72" t="str">
        <f t="shared" si="386"/>
        <v/>
      </c>
      <c r="D1806" s="72" t="str">
        <f>IFERROR(IF(J1805&lt;=0,"",IF(C1806="Yes","",B1806-COUNTIF($C$22:C1806,"Yes"))),"")</f>
        <v/>
      </c>
      <c r="E1806" s="73" t="str">
        <f t="shared" si="379"/>
        <v/>
      </c>
      <c r="F1806" s="76" t="str">
        <f t="shared" si="387"/>
        <v/>
      </c>
      <c r="G1806" s="76" t="str">
        <f t="shared" si="380"/>
        <v/>
      </c>
      <c r="H1806" s="76" t="str">
        <f t="shared" si="388"/>
        <v/>
      </c>
      <c r="I1806" s="76" t="str">
        <f t="shared" si="381"/>
        <v/>
      </c>
      <c r="J1806" s="76" t="str">
        <f t="shared" si="389"/>
        <v/>
      </c>
      <c r="AG1806" s="111" t="str">
        <f t="shared" si="390"/>
        <v/>
      </c>
      <c r="AH1806" s="112" t="str">
        <f t="shared" si="382"/>
        <v/>
      </c>
      <c r="AI1806" s="113" t="str">
        <f t="shared" si="383"/>
        <v/>
      </c>
      <c r="AJ1806" s="113" t="str">
        <f t="shared" si="384"/>
        <v/>
      </c>
      <c r="AK1806" s="113" t="str">
        <f t="shared" si="391"/>
        <v/>
      </c>
      <c r="AL1806" s="113" t="str">
        <f t="shared" si="392"/>
        <v/>
      </c>
    </row>
    <row r="1807" spans="2:38" ht="15.75" thickBot="1" x14ac:dyDescent="0.3">
      <c r="B1807" s="72" t="str">
        <f t="shared" si="385"/>
        <v/>
      </c>
      <c r="C1807" s="72" t="str">
        <f t="shared" si="386"/>
        <v/>
      </c>
      <c r="D1807" s="72" t="str">
        <f>IFERROR(IF(J1806&lt;=0,"",IF(C1807="Yes","",B1807-COUNTIF($C$22:C1807,"Yes"))),"")</f>
        <v/>
      </c>
      <c r="E1807" s="73" t="str">
        <f t="shared" si="379"/>
        <v/>
      </c>
      <c r="F1807" s="76" t="str">
        <f t="shared" si="387"/>
        <v/>
      </c>
      <c r="G1807" s="76" t="str">
        <f t="shared" si="380"/>
        <v/>
      </c>
      <c r="H1807" s="76" t="str">
        <f t="shared" si="388"/>
        <v/>
      </c>
      <c r="I1807" s="76" t="str">
        <f t="shared" si="381"/>
        <v/>
      </c>
      <c r="J1807" s="76" t="str">
        <f t="shared" si="389"/>
        <v/>
      </c>
      <c r="AG1807" s="111" t="str">
        <f t="shared" si="390"/>
        <v/>
      </c>
      <c r="AH1807" s="112" t="str">
        <f t="shared" si="382"/>
        <v/>
      </c>
      <c r="AI1807" s="113" t="str">
        <f t="shared" si="383"/>
        <v/>
      </c>
      <c r="AJ1807" s="113" t="str">
        <f t="shared" si="384"/>
        <v/>
      </c>
      <c r="AK1807" s="113" t="str">
        <f t="shared" si="391"/>
        <v/>
      </c>
      <c r="AL1807" s="113" t="str">
        <f t="shared" si="392"/>
        <v/>
      </c>
    </row>
    <row r="1808" spans="2:38" ht="15.75" thickBot="1" x14ac:dyDescent="0.3">
      <c r="B1808" s="72" t="str">
        <f t="shared" si="385"/>
        <v/>
      </c>
      <c r="C1808" s="72" t="str">
        <f t="shared" si="386"/>
        <v/>
      </c>
      <c r="D1808" s="72" t="str">
        <f>IFERROR(IF(J1807&lt;=0,"",IF(C1808="Yes","",B1808-COUNTIF($C$22:C1808,"Yes"))),"")</f>
        <v/>
      </c>
      <c r="E1808" s="73" t="str">
        <f t="shared" si="379"/>
        <v/>
      </c>
      <c r="F1808" s="76" t="str">
        <f t="shared" si="387"/>
        <v/>
      </c>
      <c r="G1808" s="76" t="str">
        <f t="shared" si="380"/>
        <v/>
      </c>
      <c r="H1808" s="76" t="str">
        <f t="shared" si="388"/>
        <v/>
      </c>
      <c r="I1808" s="76" t="str">
        <f t="shared" si="381"/>
        <v/>
      </c>
      <c r="J1808" s="76" t="str">
        <f t="shared" si="389"/>
        <v/>
      </c>
      <c r="AG1808" s="111" t="str">
        <f t="shared" si="390"/>
        <v/>
      </c>
      <c r="AH1808" s="112" t="str">
        <f t="shared" si="382"/>
        <v/>
      </c>
      <c r="AI1808" s="113" t="str">
        <f t="shared" si="383"/>
        <v/>
      </c>
      <c r="AJ1808" s="113" t="str">
        <f t="shared" si="384"/>
        <v/>
      </c>
      <c r="AK1808" s="113" t="str">
        <f t="shared" si="391"/>
        <v/>
      </c>
      <c r="AL1808" s="113" t="str">
        <f t="shared" si="392"/>
        <v/>
      </c>
    </row>
    <row r="1809" spans="2:38" ht="15.75" thickBot="1" x14ac:dyDescent="0.3">
      <c r="B1809" s="72" t="str">
        <f t="shared" si="385"/>
        <v/>
      </c>
      <c r="C1809" s="72" t="str">
        <f t="shared" si="386"/>
        <v/>
      </c>
      <c r="D1809" s="72" t="str">
        <f>IFERROR(IF(J1808&lt;=0,"",IF(C1809="Yes","",B1809-COUNTIF($C$22:C1809,"Yes"))),"")</f>
        <v/>
      </c>
      <c r="E1809" s="73" t="str">
        <f t="shared" si="379"/>
        <v/>
      </c>
      <c r="F1809" s="76" t="str">
        <f t="shared" si="387"/>
        <v/>
      </c>
      <c r="G1809" s="76" t="str">
        <f t="shared" si="380"/>
        <v/>
      </c>
      <c r="H1809" s="76" t="str">
        <f t="shared" si="388"/>
        <v/>
      </c>
      <c r="I1809" s="76" t="str">
        <f t="shared" si="381"/>
        <v/>
      </c>
      <c r="J1809" s="76" t="str">
        <f t="shared" si="389"/>
        <v/>
      </c>
      <c r="AG1809" s="111" t="str">
        <f t="shared" si="390"/>
        <v/>
      </c>
      <c r="AH1809" s="112" t="str">
        <f t="shared" si="382"/>
        <v/>
      </c>
      <c r="AI1809" s="113" t="str">
        <f t="shared" si="383"/>
        <v/>
      </c>
      <c r="AJ1809" s="113" t="str">
        <f t="shared" si="384"/>
        <v/>
      </c>
      <c r="AK1809" s="113" t="str">
        <f t="shared" si="391"/>
        <v/>
      </c>
      <c r="AL1809" s="113" t="str">
        <f t="shared" si="392"/>
        <v/>
      </c>
    </row>
    <row r="1810" spans="2:38" ht="15.75" thickBot="1" x14ac:dyDescent="0.3">
      <c r="B1810" s="72" t="str">
        <f t="shared" si="385"/>
        <v/>
      </c>
      <c r="C1810" s="72" t="str">
        <f t="shared" si="386"/>
        <v/>
      </c>
      <c r="D1810" s="72" t="str">
        <f>IFERROR(IF(J1809&lt;=0,"",IF(C1810="Yes","",B1810-COUNTIF($C$22:C1810,"Yes"))),"")</f>
        <v/>
      </c>
      <c r="E1810" s="73" t="str">
        <f t="shared" si="379"/>
        <v/>
      </c>
      <c r="F1810" s="76" t="str">
        <f t="shared" si="387"/>
        <v/>
      </c>
      <c r="G1810" s="76" t="str">
        <f t="shared" si="380"/>
        <v/>
      </c>
      <c r="H1810" s="76" t="str">
        <f t="shared" si="388"/>
        <v/>
      </c>
      <c r="I1810" s="76" t="str">
        <f t="shared" si="381"/>
        <v/>
      </c>
      <c r="J1810" s="76" t="str">
        <f t="shared" si="389"/>
        <v/>
      </c>
      <c r="AG1810" s="111" t="str">
        <f t="shared" si="390"/>
        <v/>
      </c>
      <c r="AH1810" s="112" t="str">
        <f t="shared" si="382"/>
        <v/>
      </c>
      <c r="AI1810" s="113" t="str">
        <f t="shared" si="383"/>
        <v/>
      </c>
      <c r="AJ1810" s="113" t="str">
        <f t="shared" si="384"/>
        <v/>
      </c>
      <c r="AK1810" s="113" t="str">
        <f t="shared" si="391"/>
        <v/>
      </c>
      <c r="AL1810" s="113" t="str">
        <f t="shared" si="392"/>
        <v/>
      </c>
    </row>
    <row r="1811" spans="2:38" ht="15.75" thickBot="1" x14ac:dyDescent="0.3">
      <c r="B1811" s="72" t="str">
        <f t="shared" si="385"/>
        <v/>
      </c>
      <c r="C1811" s="72" t="str">
        <f t="shared" si="386"/>
        <v/>
      </c>
      <c r="D1811" s="72" t="str">
        <f>IFERROR(IF(J1810&lt;=0,"",IF(C1811="Yes","",B1811-COUNTIF($C$22:C1811,"Yes"))),"")</f>
        <v/>
      </c>
      <c r="E1811" s="73" t="str">
        <f t="shared" si="379"/>
        <v/>
      </c>
      <c r="F1811" s="76" t="str">
        <f t="shared" si="387"/>
        <v/>
      </c>
      <c r="G1811" s="76" t="str">
        <f t="shared" si="380"/>
        <v/>
      </c>
      <c r="H1811" s="76" t="str">
        <f t="shared" si="388"/>
        <v/>
      </c>
      <c r="I1811" s="76" t="str">
        <f t="shared" si="381"/>
        <v/>
      </c>
      <c r="J1811" s="76" t="str">
        <f t="shared" si="389"/>
        <v/>
      </c>
      <c r="AG1811" s="111" t="str">
        <f t="shared" si="390"/>
        <v/>
      </c>
      <c r="AH1811" s="112" t="str">
        <f t="shared" si="382"/>
        <v/>
      </c>
      <c r="AI1811" s="113" t="str">
        <f t="shared" si="383"/>
        <v/>
      </c>
      <c r="AJ1811" s="113" t="str">
        <f t="shared" si="384"/>
        <v/>
      </c>
      <c r="AK1811" s="113" t="str">
        <f t="shared" si="391"/>
        <v/>
      </c>
      <c r="AL1811" s="113" t="str">
        <f t="shared" si="392"/>
        <v/>
      </c>
    </row>
    <row r="1812" spans="2:38" ht="15.75" thickBot="1" x14ac:dyDescent="0.3">
      <c r="B1812" s="72" t="str">
        <f t="shared" si="385"/>
        <v/>
      </c>
      <c r="C1812" s="72" t="str">
        <f t="shared" si="386"/>
        <v/>
      </c>
      <c r="D1812" s="72" t="str">
        <f>IFERROR(IF(J1811&lt;=0,"",IF(C1812="Yes","",B1812-COUNTIF($C$22:C1812,"Yes"))),"")</f>
        <v/>
      </c>
      <c r="E1812" s="73" t="str">
        <f t="shared" si="379"/>
        <v/>
      </c>
      <c r="F1812" s="76" t="str">
        <f t="shared" si="387"/>
        <v/>
      </c>
      <c r="G1812" s="76" t="str">
        <f t="shared" si="380"/>
        <v/>
      </c>
      <c r="H1812" s="76" t="str">
        <f t="shared" si="388"/>
        <v/>
      </c>
      <c r="I1812" s="76" t="str">
        <f t="shared" si="381"/>
        <v/>
      </c>
      <c r="J1812" s="76" t="str">
        <f t="shared" si="389"/>
        <v/>
      </c>
      <c r="AG1812" s="111" t="str">
        <f t="shared" si="390"/>
        <v/>
      </c>
      <c r="AH1812" s="112" t="str">
        <f t="shared" si="382"/>
        <v/>
      </c>
      <c r="AI1812" s="113" t="str">
        <f t="shared" si="383"/>
        <v/>
      </c>
      <c r="AJ1812" s="113" t="str">
        <f t="shared" si="384"/>
        <v/>
      </c>
      <c r="AK1812" s="113" t="str">
        <f t="shared" si="391"/>
        <v/>
      </c>
      <c r="AL1812" s="113" t="str">
        <f t="shared" si="392"/>
        <v/>
      </c>
    </row>
    <row r="1813" spans="2:38" ht="15.75" thickBot="1" x14ac:dyDescent="0.3">
      <c r="B1813" s="72" t="str">
        <f t="shared" si="385"/>
        <v/>
      </c>
      <c r="C1813" s="72" t="str">
        <f t="shared" si="386"/>
        <v/>
      </c>
      <c r="D1813" s="72" t="str">
        <f>IFERROR(IF(J1812&lt;=0,"",IF(C1813="Yes","",B1813-COUNTIF($C$22:C1813,"Yes"))),"")</f>
        <v/>
      </c>
      <c r="E1813" s="73" t="str">
        <f t="shared" si="379"/>
        <v/>
      </c>
      <c r="F1813" s="76" t="str">
        <f t="shared" si="387"/>
        <v/>
      </c>
      <c r="G1813" s="76" t="str">
        <f t="shared" si="380"/>
        <v/>
      </c>
      <c r="H1813" s="76" t="str">
        <f t="shared" si="388"/>
        <v/>
      </c>
      <c r="I1813" s="76" t="str">
        <f t="shared" si="381"/>
        <v/>
      </c>
      <c r="J1813" s="76" t="str">
        <f t="shared" si="389"/>
        <v/>
      </c>
      <c r="AG1813" s="111" t="str">
        <f t="shared" si="390"/>
        <v/>
      </c>
      <c r="AH1813" s="112" t="str">
        <f t="shared" si="382"/>
        <v/>
      </c>
      <c r="AI1813" s="113" t="str">
        <f t="shared" si="383"/>
        <v/>
      </c>
      <c r="AJ1813" s="113" t="str">
        <f t="shared" si="384"/>
        <v/>
      </c>
      <c r="AK1813" s="113" t="str">
        <f t="shared" si="391"/>
        <v/>
      </c>
      <c r="AL1813" s="113" t="str">
        <f t="shared" si="392"/>
        <v/>
      </c>
    </row>
    <row r="1814" spans="2:38" ht="15.75" thickBot="1" x14ac:dyDescent="0.3">
      <c r="B1814" s="72" t="str">
        <f t="shared" si="385"/>
        <v/>
      </c>
      <c r="C1814" s="72" t="str">
        <f t="shared" si="386"/>
        <v/>
      </c>
      <c r="D1814" s="72" t="str">
        <f>IFERROR(IF(J1813&lt;=0,"",IF(C1814="Yes","",B1814-COUNTIF($C$22:C1814,"Yes"))),"")</f>
        <v/>
      </c>
      <c r="E1814" s="73" t="str">
        <f t="shared" ref="E1814:E1877" si="393">IF($E$9="End of the Period",IF(B1814="","",IF(payment_frequency="Bi-weekly",first_payment_date+B1814*VLOOKUP(payment_frequency,periodic_table,2,0),IF(payment_frequency="Weekly",first_payment_date+B1814*VLOOKUP(payment_frequency,periodic_table,2,0),IF(payment_frequency="Semi-monthly",first_payment_date+B1814*VLOOKUP(payment_frequency,periodic_table,2,0),EDATE(first_payment_date,B1814*VLOOKUP(payment_frequency,periodic_table,2,0)))))),IF(B1814="","",IF(payment_frequency="Bi-weekly",first_payment_date+(B1814-1)*VLOOKUP(payment_frequency,periodic_table,2,0),IF(payment_frequency="Weekly",first_payment_date+(B1814-1)*VLOOKUP(payment_frequency,periodic_table,2,0),IF(payment_frequency="Semi-monthly",first_payment_date+(B1814-1)*VLOOKUP(payment_frequency,periodic_table,2,0),EDATE(first_payment_date,(B1814-1)*VLOOKUP(payment_frequency,periodic_table,2,0)))))))</f>
        <v/>
      </c>
      <c r="F1814" s="76" t="str">
        <f t="shared" si="387"/>
        <v/>
      </c>
      <c r="G1814" s="76" t="str">
        <f t="shared" ref="G1814:G1877" si="394">IF(AND(Payment_Type=1,B1814=1),0,IF(B1814="","",IF(C1814="Yes",0,J1813*Compound_Rate)))</f>
        <v/>
      </c>
      <c r="H1814" s="76" t="str">
        <f t="shared" si="388"/>
        <v/>
      </c>
      <c r="I1814" s="76" t="str">
        <f t="shared" ref="I1814:I1877" si="395">IF(B1814="","",IF(C1814="Yes",J1813*Compound_Rate,0))</f>
        <v/>
      </c>
      <c r="J1814" s="76" t="str">
        <f t="shared" si="389"/>
        <v/>
      </c>
      <c r="AG1814" s="111" t="str">
        <f t="shared" si="390"/>
        <v/>
      </c>
      <c r="AH1814" s="112" t="str">
        <f t="shared" ref="AH1814:AH1877" si="396">IF($E$9="End of the Period",IF(AG1814="","",IF(payment_frequency="Bi-weekly",first_payment_date+AG1814*VLOOKUP(payment_frequency,periodic_table,2,0),IF(payment_frequency="Weekly",first_payment_date+AG1814*VLOOKUP(payment_frequency,periodic_table,2,0),IF(payment_frequency="Semi-monthly",first_payment_date+AG1814*VLOOKUP(payment_frequency,periodic_table,2,0),EDATE(first_payment_date,AG1814*VLOOKUP(payment_frequency,periodic_table,2,0)))))),IF(AG1814="","",IF(payment_frequency="Bi-weekly",first_payment_date+(AG1814-1)*VLOOKUP(payment_frequency,periodic_table,2,0),IF(payment_frequency="Weekly",first_payment_date+(AG1814-1)*VLOOKUP(payment_frequency,periodic_table,2,0),IF(payment_frequency="Semi-monthly",first_payment_date+(AG1814-1)*VLOOKUP(payment_frequency,periodic_table,2,0),EDATE(first_payment_date,(AG1814-1)*VLOOKUP(payment_frequency,periodic_table,2,0)))))))</f>
        <v/>
      </c>
      <c r="AI1814" s="113" t="str">
        <f t="shared" ref="AI1814:AI1877" si="397">IF(AG1814="","",IF(AL1813&lt;payment,AL1813*(1+Compound_Rate),payment))</f>
        <v/>
      </c>
      <c r="AJ1814" s="113" t="str">
        <f t="shared" ref="AJ1814:AJ1877" si="398">IF(AND(Payment_Type=1,AG1814=1),0,IF(AG1814="","",AL1813*Compound_Rate))</f>
        <v/>
      </c>
      <c r="AK1814" s="113" t="str">
        <f t="shared" si="391"/>
        <v/>
      </c>
      <c r="AL1814" s="113" t="str">
        <f t="shared" si="392"/>
        <v/>
      </c>
    </row>
    <row r="1815" spans="2:38" ht="15.75" thickBot="1" x14ac:dyDescent="0.3">
      <c r="B1815" s="72" t="str">
        <f t="shared" ref="B1815:B1878" si="399">IFERROR(IF(TRUNC(J1814)&lt;=0,"",B1814+1),"")</f>
        <v/>
      </c>
      <c r="C1815" s="72" t="str">
        <f t="shared" ref="C1815:C1878" si="400">IF(B1815="","",IF(AND(B1815&lt;=$E$13,B1815&gt;=$E$12),"Yes","No"))</f>
        <v/>
      </c>
      <c r="D1815" s="72" t="str">
        <f>IFERROR(IF(J1814&lt;=0,"",IF(C1815="Yes","",B1815-COUNTIF($C$22:C1815,"Yes"))),"")</f>
        <v/>
      </c>
      <c r="E1815" s="73" t="str">
        <f t="shared" si="393"/>
        <v/>
      </c>
      <c r="F1815" s="76" t="str">
        <f t="shared" ref="F1815:F1878" si="401">IF(B1815="","",IF(C1815="Yes",0,IF(J1814&lt;payment,J1814*(1+Compound_Rate),-PMT($J$5,nper-B1815+1+$E$14,J1814))))</f>
        <v/>
      </c>
      <c r="G1815" s="76" t="str">
        <f t="shared" si="394"/>
        <v/>
      </c>
      <c r="H1815" s="76" t="str">
        <f t="shared" ref="H1815:H1878" si="402">IF(B1815="","",F1815-G1815)</f>
        <v/>
      </c>
      <c r="I1815" s="76" t="str">
        <f t="shared" si="395"/>
        <v/>
      </c>
      <c r="J1815" s="76" t="str">
        <f t="shared" ref="J1815:J1878" si="403">IFERROR(IF(B1815="","",J1814-H1815+I1815),"")</f>
        <v/>
      </c>
      <c r="AG1815" s="111" t="str">
        <f t="shared" ref="AG1815:AG1878" si="404">IFERROR(IF(AL1814&lt;=0,"",AG1814+1),"")</f>
        <v/>
      </c>
      <c r="AH1815" s="112" t="str">
        <f t="shared" si="396"/>
        <v/>
      </c>
      <c r="AI1815" s="113" t="str">
        <f t="shared" si="397"/>
        <v/>
      </c>
      <c r="AJ1815" s="113" t="str">
        <f t="shared" si="398"/>
        <v/>
      </c>
      <c r="AK1815" s="113" t="str">
        <f t="shared" ref="AK1815:AK1878" si="405">IF(AG1815="","",AI1815-AJ1815)</f>
        <v/>
      </c>
      <c r="AL1815" s="113" t="str">
        <f t="shared" ref="AL1815:AL1878" si="406">IFERROR(IF(AK1815&lt;=0,"",AL1814-AK1815),"")</f>
        <v/>
      </c>
    </row>
    <row r="1816" spans="2:38" ht="15.75" thickBot="1" x14ac:dyDescent="0.3">
      <c r="B1816" s="72" t="str">
        <f t="shared" si="399"/>
        <v/>
      </c>
      <c r="C1816" s="72" t="str">
        <f t="shared" si="400"/>
        <v/>
      </c>
      <c r="D1816" s="72" t="str">
        <f>IFERROR(IF(J1815&lt;=0,"",IF(C1816="Yes","",B1816-COUNTIF($C$22:C1816,"Yes"))),"")</f>
        <v/>
      </c>
      <c r="E1816" s="73" t="str">
        <f t="shared" si="393"/>
        <v/>
      </c>
      <c r="F1816" s="76" t="str">
        <f t="shared" si="401"/>
        <v/>
      </c>
      <c r="G1816" s="76" t="str">
        <f t="shared" si="394"/>
        <v/>
      </c>
      <c r="H1816" s="76" t="str">
        <f t="shared" si="402"/>
        <v/>
      </c>
      <c r="I1816" s="76" t="str">
        <f t="shared" si="395"/>
        <v/>
      </c>
      <c r="J1816" s="76" t="str">
        <f t="shared" si="403"/>
        <v/>
      </c>
      <c r="AG1816" s="111" t="str">
        <f t="shared" si="404"/>
        <v/>
      </c>
      <c r="AH1816" s="112" t="str">
        <f t="shared" si="396"/>
        <v/>
      </c>
      <c r="AI1816" s="113" t="str">
        <f t="shared" si="397"/>
        <v/>
      </c>
      <c r="AJ1816" s="113" t="str">
        <f t="shared" si="398"/>
        <v/>
      </c>
      <c r="AK1816" s="113" t="str">
        <f t="shared" si="405"/>
        <v/>
      </c>
      <c r="AL1816" s="113" t="str">
        <f t="shared" si="406"/>
        <v/>
      </c>
    </row>
    <row r="1817" spans="2:38" ht="15.75" thickBot="1" x14ac:dyDescent="0.3">
      <c r="B1817" s="72" t="str">
        <f t="shared" si="399"/>
        <v/>
      </c>
      <c r="C1817" s="72" t="str">
        <f t="shared" si="400"/>
        <v/>
      </c>
      <c r="D1817" s="72" t="str">
        <f>IFERROR(IF(J1816&lt;=0,"",IF(C1817="Yes","",B1817-COUNTIF($C$22:C1817,"Yes"))),"")</f>
        <v/>
      </c>
      <c r="E1817" s="73" t="str">
        <f t="shared" si="393"/>
        <v/>
      </c>
      <c r="F1817" s="76" t="str">
        <f t="shared" si="401"/>
        <v/>
      </c>
      <c r="G1817" s="76" t="str">
        <f t="shared" si="394"/>
        <v/>
      </c>
      <c r="H1817" s="76" t="str">
        <f t="shared" si="402"/>
        <v/>
      </c>
      <c r="I1817" s="76" t="str">
        <f t="shared" si="395"/>
        <v/>
      </c>
      <c r="J1817" s="76" t="str">
        <f t="shared" si="403"/>
        <v/>
      </c>
      <c r="AG1817" s="111" t="str">
        <f t="shared" si="404"/>
        <v/>
      </c>
      <c r="AH1817" s="112" t="str">
        <f t="shared" si="396"/>
        <v/>
      </c>
      <c r="AI1817" s="113" t="str">
        <f t="shared" si="397"/>
        <v/>
      </c>
      <c r="AJ1817" s="113" t="str">
        <f t="shared" si="398"/>
        <v/>
      </c>
      <c r="AK1817" s="113" t="str">
        <f t="shared" si="405"/>
        <v/>
      </c>
      <c r="AL1817" s="113" t="str">
        <f t="shared" si="406"/>
        <v/>
      </c>
    </row>
    <row r="1818" spans="2:38" ht="15.75" thickBot="1" x14ac:dyDescent="0.3">
      <c r="B1818" s="72" t="str">
        <f t="shared" si="399"/>
        <v/>
      </c>
      <c r="C1818" s="72" t="str">
        <f t="shared" si="400"/>
        <v/>
      </c>
      <c r="D1818" s="72" t="str">
        <f>IFERROR(IF(J1817&lt;=0,"",IF(C1818="Yes","",B1818-COUNTIF($C$22:C1818,"Yes"))),"")</f>
        <v/>
      </c>
      <c r="E1818" s="73" t="str">
        <f t="shared" si="393"/>
        <v/>
      </c>
      <c r="F1818" s="76" t="str">
        <f t="shared" si="401"/>
        <v/>
      </c>
      <c r="G1818" s="76" t="str">
        <f t="shared" si="394"/>
        <v/>
      </c>
      <c r="H1818" s="76" t="str">
        <f t="shared" si="402"/>
        <v/>
      </c>
      <c r="I1818" s="76" t="str">
        <f t="shared" si="395"/>
        <v/>
      </c>
      <c r="J1818" s="76" t="str">
        <f t="shared" si="403"/>
        <v/>
      </c>
      <c r="AG1818" s="111" t="str">
        <f t="shared" si="404"/>
        <v/>
      </c>
      <c r="AH1818" s="112" t="str">
        <f t="shared" si="396"/>
        <v/>
      </c>
      <c r="AI1818" s="113" t="str">
        <f t="shared" si="397"/>
        <v/>
      </c>
      <c r="AJ1818" s="113" t="str">
        <f t="shared" si="398"/>
        <v/>
      </c>
      <c r="AK1818" s="113" t="str">
        <f t="shared" si="405"/>
        <v/>
      </c>
      <c r="AL1818" s="113" t="str">
        <f t="shared" si="406"/>
        <v/>
      </c>
    </row>
    <row r="1819" spans="2:38" ht="15.75" thickBot="1" x14ac:dyDescent="0.3">
      <c r="B1819" s="72" t="str">
        <f t="shared" si="399"/>
        <v/>
      </c>
      <c r="C1819" s="72" t="str">
        <f t="shared" si="400"/>
        <v/>
      </c>
      <c r="D1819" s="72" t="str">
        <f>IFERROR(IF(J1818&lt;=0,"",IF(C1819="Yes","",B1819-COUNTIF($C$22:C1819,"Yes"))),"")</f>
        <v/>
      </c>
      <c r="E1819" s="73" t="str">
        <f t="shared" si="393"/>
        <v/>
      </c>
      <c r="F1819" s="76" t="str">
        <f t="shared" si="401"/>
        <v/>
      </c>
      <c r="G1819" s="76" t="str">
        <f t="shared" si="394"/>
        <v/>
      </c>
      <c r="H1819" s="76" t="str">
        <f t="shared" si="402"/>
        <v/>
      </c>
      <c r="I1819" s="76" t="str">
        <f t="shared" si="395"/>
        <v/>
      </c>
      <c r="J1819" s="76" t="str">
        <f t="shared" si="403"/>
        <v/>
      </c>
      <c r="AG1819" s="111" t="str">
        <f t="shared" si="404"/>
        <v/>
      </c>
      <c r="AH1819" s="112" t="str">
        <f t="shared" si="396"/>
        <v/>
      </c>
      <c r="AI1819" s="113" t="str">
        <f t="shared" si="397"/>
        <v/>
      </c>
      <c r="AJ1819" s="113" t="str">
        <f t="shared" si="398"/>
        <v/>
      </c>
      <c r="AK1819" s="113" t="str">
        <f t="shared" si="405"/>
        <v/>
      </c>
      <c r="AL1819" s="113" t="str">
        <f t="shared" si="406"/>
        <v/>
      </c>
    </row>
    <row r="1820" spans="2:38" ht="15.75" thickBot="1" x14ac:dyDescent="0.3">
      <c r="B1820" s="72" t="str">
        <f t="shared" si="399"/>
        <v/>
      </c>
      <c r="C1820" s="72" t="str">
        <f t="shared" si="400"/>
        <v/>
      </c>
      <c r="D1820" s="72" t="str">
        <f>IFERROR(IF(J1819&lt;=0,"",IF(C1820="Yes","",B1820-COUNTIF($C$22:C1820,"Yes"))),"")</f>
        <v/>
      </c>
      <c r="E1820" s="73" t="str">
        <f t="shared" si="393"/>
        <v/>
      </c>
      <c r="F1820" s="76" t="str">
        <f t="shared" si="401"/>
        <v/>
      </c>
      <c r="G1820" s="76" t="str">
        <f t="shared" si="394"/>
        <v/>
      </c>
      <c r="H1820" s="76" t="str">
        <f t="shared" si="402"/>
        <v/>
      </c>
      <c r="I1820" s="76" t="str">
        <f t="shared" si="395"/>
        <v/>
      </c>
      <c r="J1820" s="76" t="str">
        <f t="shared" si="403"/>
        <v/>
      </c>
      <c r="AG1820" s="111" t="str">
        <f t="shared" si="404"/>
        <v/>
      </c>
      <c r="AH1820" s="112" t="str">
        <f t="shared" si="396"/>
        <v/>
      </c>
      <c r="AI1820" s="113" t="str">
        <f t="shared" si="397"/>
        <v/>
      </c>
      <c r="AJ1820" s="113" t="str">
        <f t="shared" si="398"/>
        <v/>
      </c>
      <c r="AK1820" s="113" t="str">
        <f t="shared" si="405"/>
        <v/>
      </c>
      <c r="AL1820" s="113" t="str">
        <f t="shared" si="406"/>
        <v/>
      </c>
    </row>
    <row r="1821" spans="2:38" ht="15.75" thickBot="1" x14ac:dyDescent="0.3">
      <c r="B1821" s="72" t="str">
        <f t="shared" si="399"/>
        <v/>
      </c>
      <c r="C1821" s="72" t="str">
        <f t="shared" si="400"/>
        <v/>
      </c>
      <c r="D1821" s="72" t="str">
        <f>IFERROR(IF(J1820&lt;=0,"",IF(C1821="Yes","",B1821-COUNTIF($C$22:C1821,"Yes"))),"")</f>
        <v/>
      </c>
      <c r="E1821" s="73" t="str">
        <f t="shared" si="393"/>
        <v/>
      </c>
      <c r="F1821" s="76" t="str">
        <f t="shared" si="401"/>
        <v/>
      </c>
      <c r="G1821" s="76" t="str">
        <f t="shared" si="394"/>
        <v/>
      </c>
      <c r="H1821" s="76" t="str">
        <f t="shared" si="402"/>
        <v/>
      </c>
      <c r="I1821" s="76" t="str">
        <f t="shared" si="395"/>
        <v/>
      </c>
      <c r="J1821" s="76" t="str">
        <f t="shared" si="403"/>
        <v/>
      </c>
      <c r="AG1821" s="111" t="str">
        <f t="shared" si="404"/>
        <v/>
      </c>
      <c r="AH1821" s="112" t="str">
        <f t="shared" si="396"/>
        <v/>
      </c>
      <c r="AI1821" s="113" t="str">
        <f t="shared" si="397"/>
        <v/>
      </c>
      <c r="AJ1821" s="113" t="str">
        <f t="shared" si="398"/>
        <v/>
      </c>
      <c r="AK1821" s="113" t="str">
        <f t="shared" si="405"/>
        <v/>
      </c>
      <c r="AL1821" s="113" t="str">
        <f t="shared" si="406"/>
        <v/>
      </c>
    </row>
    <row r="1822" spans="2:38" ht="15.75" thickBot="1" x14ac:dyDescent="0.3">
      <c r="B1822" s="72" t="str">
        <f t="shared" si="399"/>
        <v/>
      </c>
      <c r="C1822" s="72" t="str">
        <f t="shared" si="400"/>
        <v/>
      </c>
      <c r="D1822" s="72" t="str">
        <f>IFERROR(IF(J1821&lt;=0,"",IF(C1822="Yes","",B1822-COUNTIF($C$22:C1822,"Yes"))),"")</f>
        <v/>
      </c>
      <c r="E1822" s="73" t="str">
        <f t="shared" si="393"/>
        <v/>
      </c>
      <c r="F1822" s="76" t="str">
        <f t="shared" si="401"/>
        <v/>
      </c>
      <c r="G1822" s="76" t="str">
        <f t="shared" si="394"/>
        <v/>
      </c>
      <c r="H1822" s="76" t="str">
        <f t="shared" si="402"/>
        <v/>
      </c>
      <c r="I1822" s="76" t="str">
        <f t="shared" si="395"/>
        <v/>
      </c>
      <c r="J1822" s="76" t="str">
        <f t="shared" si="403"/>
        <v/>
      </c>
      <c r="AG1822" s="111" t="str">
        <f t="shared" si="404"/>
        <v/>
      </c>
      <c r="AH1822" s="112" t="str">
        <f t="shared" si="396"/>
        <v/>
      </c>
      <c r="AI1822" s="113" t="str">
        <f t="shared" si="397"/>
        <v/>
      </c>
      <c r="AJ1822" s="113" t="str">
        <f t="shared" si="398"/>
        <v/>
      </c>
      <c r="AK1822" s="113" t="str">
        <f t="shared" si="405"/>
        <v/>
      </c>
      <c r="AL1822" s="113" t="str">
        <f t="shared" si="406"/>
        <v/>
      </c>
    </row>
    <row r="1823" spans="2:38" ht="15.75" thickBot="1" x14ac:dyDescent="0.3">
      <c r="B1823" s="72" t="str">
        <f t="shared" si="399"/>
        <v/>
      </c>
      <c r="C1823" s="72" t="str">
        <f t="shared" si="400"/>
        <v/>
      </c>
      <c r="D1823" s="72" t="str">
        <f>IFERROR(IF(J1822&lt;=0,"",IF(C1823="Yes","",B1823-COUNTIF($C$22:C1823,"Yes"))),"")</f>
        <v/>
      </c>
      <c r="E1823" s="73" t="str">
        <f t="shared" si="393"/>
        <v/>
      </c>
      <c r="F1823" s="76" t="str">
        <f t="shared" si="401"/>
        <v/>
      </c>
      <c r="G1823" s="76" t="str">
        <f t="shared" si="394"/>
        <v/>
      </c>
      <c r="H1823" s="76" t="str">
        <f t="shared" si="402"/>
        <v/>
      </c>
      <c r="I1823" s="76" t="str">
        <f t="shared" si="395"/>
        <v/>
      </c>
      <c r="J1823" s="76" t="str">
        <f t="shared" si="403"/>
        <v/>
      </c>
      <c r="AG1823" s="111" t="str">
        <f t="shared" si="404"/>
        <v/>
      </c>
      <c r="AH1823" s="112" t="str">
        <f t="shared" si="396"/>
        <v/>
      </c>
      <c r="AI1823" s="113" t="str">
        <f t="shared" si="397"/>
        <v/>
      </c>
      <c r="AJ1823" s="113" t="str">
        <f t="shared" si="398"/>
        <v/>
      </c>
      <c r="AK1823" s="113" t="str">
        <f t="shared" si="405"/>
        <v/>
      </c>
      <c r="AL1823" s="113" t="str">
        <f t="shared" si="406"/>
        <v/>
      </c>
    </row>
    <row r="1824" spans="2:38" ht="15.75" thickBot="1" x14ac:dyDescent="0.3">
      <c r="B1824" s="72" t="str">
        <f t="shared" si="399"/>
        <v/>
      </c>
      <c r="C1824" s="72" t="str">
        <f t="shared" si="400"/>
        <v/>
      </c>
      <c r="D1824" s="72" t="str">
        <f>IFERROR(IF(J1823&lt;=0,"",IF(C1824="Yes","",B1824-COUNTIF($C$22:C1824,"Yes"))),"")</f>
        <v/>
      </c>
      <c r="E1824" s="73" t="str">
        <f t="shared" si="393"/>
        <v/>
      </c>
      <c r="F1824" s="76" t="str">
        <f t="shared" si="401"/>
        <v/>
      </c>
      <c r="G1824" s="76" t="str">
        <f t="shared" si="394"/>
        <v/>
      </c>
      <c r="H1824" s="76" t="str">
        <f t="shared" si="402"/>
        <v/>
      </c>
      <c r="I1824" s="76" t="str">
        <f t="shared" si="395"/>
        <v/>
      </c>
      <c r="J1824" s="76" t="str">
        <f t="shared" si="403"/>
        <v/>
      </c>
      <c r="AG1824" s="111" t="str">
        <f t="shared" si="404"/>
        <v/>
      </c>
      <c r="AH1824" s="112" t="str">
        <f t="shared" si="396"/>
        <v/>
      </c>
      <c r="AI1824" s="113" t="str">
        <f t="shared" si="397"/>
        <v/>
      </c>
      <c r="AJ1824" s="113" t="str">
        <f t="shared" si="398"/>
        <v/>
      </c>
      <c r="AK1824" s="113" t="str">
        <f t="shared" si="405"/>
        <v/>
      </c>
      <c r="AL1824" s="113" t="str">
        <f t="shared" si="406"/>
        <v/>
      </c>
    </row>
    <row r="1825" spans="2:38" ht="15.75" thickBot="1" x14ac:dyDescent="0.3">
      <c r="B1825" s="72" t="str">
        <f t="shared" si="399"/>
        <v/>
      </c>
      <c r="C1825" s="72" t="str">
        <f t="shared" si="400"/>
        <v/>
      </c>
      <c r="D1825" s="72" t="str">
        <f>IFERROR(IF(J1824&lt;=0,"",IF(C1825="Yes","",B1825-COUNTIF($C$22:C1825,"Yes"))),"")</f>
        <v/>
      </c>
      <c r="E1825" s="73" t="str">
        <f t="shared" si="393"/>
        <v/>
      </c>
      <c r="F1825" s="76" t="str">
        <f t="shared" si="401"/>
        <v/>
      </c>
      <c r="G1825" s="76" t="str">
        <f t="shared" si="394"/>
        <v/>
      </c>
      <c r="H1825" s="76" t="str">
        <f t="shared" si="402"/>
        <v/>
      </c>
      <c r="I1825" s="76" t="str">
        <f t="shared" si="395"/>
        <v/>
      </c>
      <c r="J1825" s="76" t="str">
        <f t="shared" si="403"/>
        <v/>
      </c>
      <c r="AG1825" s="111" t="str">
        <f t="shared" si="404"/>
        <v/>
      </c>
      <c r="AH1825" s="112" t="str">
        <f t="shared" si="396"/>
        <v/>
      </c>
      <c r="AI1825" s="113" t="str">
        <f t="shared" si="397"/>
        <v/>
      </c>
      <c r="AJ1825" s="113" t="str">
        <f t="shared" si="398"/>
        <v/>
      </c>
      <c r="AK1825" s="113" t="str">
        <f t="shared" si="405"/>
        <v/>
      </c>
      <c r="AL1825" s="113" t="str">
        <f t="shared" si="406"/>
        <v/>
      </c>
    </row>
    <row r="1826" spans="2:38" ht="15.75" thickBot="1" x14ac:dyDescent="0.3">
      <c r="B1826" s="72" t="str">
        <f t="shared" si="399"/>
        <v/>
      </c>
      <c r="C1826" s="72" t="str">
        <f t="shared" si="400"/>
        <v/>
      </c>
      <c r="D1826" s="72" t="str">
        <f>IFERROR(IF(J1825&lt;=0,"",IF(C1826="Yes","",B1826-COUNTIF($C$22:C1826,"Yes"))),"")</f>
        <v/>
      </c>
      <c r="E1826" s="73" t="str">
        <f t="shared" si="393"/>
        <v/>
      </c>
      <c r="F1826" s="76" t="str">
        <f t="shared" si="401"/>
        <v/>
      </c>
      <c r="G1826" s="76" t="str">
        <f t="shared" si="394"/>
        <v/>
      </c>
      <c r="H1826" s="76" t="str">
        <f t="shared" si="402"/>
        <v/>
      </c>
      <c r="I1826" s="76" t="str">
        <f t="shared" si="395"/>
        <v/>
      </c>
      <c r="J1826" s="76" t="str">
        <f t="shared" si="403"/>
        <v/>
      </c>
      <c r="AG1826" s="111" t="str">
        <f t="shared" si="404"/>
        <v/>
      </c>
      <c r="AH1826" s="112" t="str">
        <f t="shared" si="396"/>
        <v/>
      </c>
      <c r="AI1826" s="113" t="str">
        <f t="shared" si="397"/>
        <v/>
      </c>
      <c r="AJ1826" s="113" t="str">
        <f t="shared" si="398"/>
        <v/>
      </c>
      <c r="AK1826" s="113" t="str">
        <f t="shared" si="405"/>
        <v/>
      </c>
      <c r="AL1826" s="113" t="str">
        <f t="shared" si="406"/>
        <v/>
      </c>
    </row>
    <row r="1827" spans="2:38" ht="15.75" thickBot="1" x14ac:dyDescent="0.3">
      <c r="B1827" s="72" t="str">
        <f t="shared" si="399"/>
        <v/>
      </c>
      <c r="C1827" s="72" t="str">
        <f t="shared" si="400"/>
        <v/>
      </c>
      <c r="D1827" s="72" t="str">
        <f>IFERROR(IF(J1826&lt;=0,"",IF(C1827="Yes","",B1827-COUNTIF($C$22:C1827,"Yes"))),"")</f>
        <v/>
      </c>
      <c r="E1827" s="73" t="str">
        <f t="shared" si="393"/>
        <v/>
      </c>
      <c r="F1827" s="76" t="str">
        <f t="shared" si="401"/>
        <v/>
      </c>
      <c r="G1827" s="76" t="str">
        <f t="shared" si="394"/>
        <v/>
      </c>
      <c r="H1827" s="76" t="str">
        <f t="shared" si="402"/>
        <v/>
      </c>
      <c r="I1827" s="76" t="str">
        <f t="shared" si="395"/>
        <v/>
      </c>
      <c r="J1827" s="76" t="str">
        <f t="shared" si="403"/>
        <v/>
      </c>
      <c r="AG1827" s="111" t="str">
        <f t="shared" si="404"/>
        <v/>
      </c>
      <c r="AH1827" s="112" t="str">
        <f t="shared" si="396"/>
        <v/>
      </c>
      <c r="AI1827" s="113" t="str">
        <f t="shared" si="397"/>
        <v/>
      </c>
      <c r="AJ1827" s="113" t="str">
        <f t="shared" si="398"/>
        <v/>
      </c>
      <c r="AK1827" s="113" t="str">
        <f t="shared" si="405"/>
        <v/>
      </c>
      <c r="AL1827" s="113" t="str">
        <f t="shared" si="406"/>
        <v/>
      </c>
    </row>
    <row r="1828" spans="2:38" ht="15.75" thickBot="1" x14ac:dyDescent="0.3">
      <c r="B1828" s="72" t="str">
        <f t="shared" si="399"/>
        <v/>
      </c>
      <c r="C1828" s="72" t="str">
        <f t="shared" si="400"/>
        <v/>
      </c>
      <c r="D1828" s="72" t="str">
        <f>IFERROR(IF(J1827&lt;=0,"",IF(C1828="Yes","",B1828-COUNTIF($C$22:C1828,"Yes"))),"")</f>
        <v/>
      </c>
      <c r="E1828" s="73" t="str">
        <f t="shared" si="393"/>
        <v/>
      </c>
      <c r="F1828" s="76" t="str">
        <f t="shared" si="401"/>
        <v/>
      </c>
      <c r="G1828" s="76" t="str">
        <f t="shared" si="394"/>
        <v/>
      </c>
      <c r="H1828" s="76" t="str">
        <f t="shared" si="402"/>
        <v/>
      </c>
      <c r="I1828" s="76" t="str">
        <f t="shared" si="395"/>
        <v/>
      </c>
      <c r="J1828" s="76" t="str">
        <f t="shared" si="403"/>
        <v/>
      </c>
      <c r="AG1828" s="111" t="str">
        <f t="shared" si="404"/>
        <v/>
      </c>
      <c r="AH1828" s="112" t="str">
        <f t="shared" si="396"/>
        <v/>
      </c>
      <c r="AI1828" s="113" t="str">
        <f t="shared" si="397"/>
        <v/>
      </c>
      <c r="AJ1828" s="113" t="str">
        <f t="shared" si="398"/>
        <v/>
      </c>
      <c r="AK1828" s="113" t="str">
        <f t="shared" si="405"/>
        <v/>
      </c>
      <c r="AL1828" s="113" t="str">
        <f t="shared" si="406"/>
        <v/>
      </c>
    </row>
    <row r="1829" spans="2:38" ht="15.75" thickBot="1" x14ac:dyDescent="0.3">
      <c r="B1829" s="72" t="str">
        <f t="shared" si="399"/>
        <v/>
      </c>
      <c r="C1829" s="72" t="str">
        <f t="shared" si="400"/>
        <v/>
      </c>
      <c r="D1829" s="72" t="str">
        <f>IFERROR(IF(J1828&lt;=0,"",IF(C1829="Yes","",B1829-COUNTIF($C$22:C1829,"Yes"))),"")</f>
        <v/>
      </c>
      <c r="E1829" s="73" t="str">
        <f t="shared" si="393"/>
        <v/>
      </c>
      <c r="F1829" s="76" t="str">
        <f t="shared" si="401"/>
        <v/>
      </c>
      <c r="G1829" s="76" t="str">
        <f t="shared" si="394"/>
        <v/>
      </c>
      <c r="H1829" s="76" t="str">
        <f t="shared" si="402"/>
        <v/>
      </c>
      <c r="I1829" s="76" t="str">
        <f t="shared" si="395"/>
        <v/>
      </c>
      <c r="J1829" s="76" t="str">
        <f t="shared" si="403"/>
        <v/>
      </c>
      <c r="AG1829" s="111" t="str">
        <f t="shared" si="404"/>
        <v/>
      </c>
      <c r="AH1829" s="112" t="str">
        <f t="shared" si="396"/>
        <v/>
      </c>
      <c r="AI1829" s="113" t="str">
        <f t="shared" si="397"/>
        <v/>
      </c>
      <c r="AJ1829" s="113" t="str">
        <f t="shared" si="398"/>
        <v/>
      </c>
      <c r="AK1829" s="113" t="str">
        <f t="shared" si="405"/>
        <v/>
      </c>
      <c r="AL1829" s="113" t="str">
        <f t="shared" si="406"/>
        <v/>
      </c>
    </row>
    <row r="1830" spans="2:38" ht="15.75" thickBot="1" x14ac:dyDescent="0.3">
      <c r="B1830" s="72" t="str">
        <f t="shared" si="399"/>
        <v/>
      </c>
      <c r="C1830" s="72" t="str">
        <f t="shared" si="400"/>
        <v/>
      </c>
      <c r="D1830" s="72" t="str">
        <f>IFERROR(IF(J1829&lt;=0,"",IF(C1830="Yes","",B1830-COUNTIF($C$22:C1830,"Yes"))),"")</f>
        <v/>
      </c>
      <c r="E1830" s="73" t="str">
        <f t="shared" si="393"/>
        <v/>
      </c>
      <c r="F1830" s="76" t="str">
        <f t="shared" si="401"/>
        <v/>
      </c>
      <c r="G1830" s="76" t="str">
        <f t="shared" si="394"/>
        <v/>
      </c>
      <c r="H1830" s="76" t="str">
        <f t="shared" si="402"/>
        <v/>
      </c>
      <c r="I1830" s="76" t="str">
        <f t="shared" si="395"/>
        <v/>
      </c>
      <c r="J1830" s="76" t="str">
        <f t="shared" si="403"/>
        <v/>
      </c>
      <c r="AG1830" s="111" t="str">
        <f t="shared" si="404"/>
        <v/>
      </c>
      <c r="AH1830" s="112" t="str">
        <f t="shared" si="396"/>
        <v/>
      </c>
      <c r="AI1830" s="113" t="str">
        <f t="shared" si="397"/>
        <v/>
      </c>
      <c r="AJ1830" s="113" t="str">
        <f t="shared" si="398"/>
        <v/>
      </c>
      <c r="AK1830" s="113" t="str">
        <f t="shared" si="405"/>
        <v/>
      </c>
      <c r="AL1830" s="113" t="str">
        <f t="shared" si="406"/>
        <v/>
      </c>
    </row>
    <row r="1831" spans="2:38" ht="15.75" thickBot="1" x14ac:dyDescent="0.3">
      <c r="B1831" s="72" t="str">
        <f t="shared" si="399"/>
        <v/>
      </c>
      <c r="C1831" s="72" t="str">
        <f t="shared" si="400"/>
        <v/>
      </c>
      <c r="D1831" s="72" t="str">
        <f>IFERROR(IF(J1830&lt;=0,"",IF(C1831="Yes","",B1831-COUNTIF($C$22:C1831,"Yes"))),"")</f>
        <v/>
      </c>
      <c r="E1831" s="73" t="str">
        <f t="shared" si="393"/>
        <v/>
      </c>
      <c r="F1831" s="76" t="str">
        <f t="shared" si="401"/>
        <v/>
      </c>
      <c r="G1831" s="76" t="str">
        <f t="shared" si="394"/>
        <v/>
      </c>
      <c r="H1831" s="76" t="str">
        <f t="shared" si="402"/>
        <v/>
      </c>
      <c r="I1831" s="76" t="str">
        <f t="shared" si="395"/>
        <v/>
      </c>
      <c r="J1831" s="76" t="str">
        <f t="shared" si="403"/>
        <v/>
      </c>
      <c r="AG1831" s="111" t="str">
        <f t="shared" si="404"/>
        <v/>
      </c>
      <c r="AH1831" s="112" t="str">
        <f t="shared" si="396"/>
        <v/>
      </c>
      <c r="AI1831" s="113" t="str">
        <f t="shared" si="397"/>
        <v/>
      </c>
      <c r="AJ1831" s="113" t="str">
        <f t="shared" si="398"/>
        <v/>
      </c>
      <c r="AK1831" s="113" t="str">
        <f t="shared" si="405"/>
        <v/>
      </c>
      <c r="AL1831" s="113" t="str">
        <f t="shared" si="406"/>
        <v/>
      </c>
    </row>
    <row r="1832" spans="2:38" ht="15.75" thickBot="1" x14ac:dyDescent="0.3">
      <c r="B1832" s="72" t="str">
        <f t="shared" si="399"/>
        <v/>
      </c>
      <c r="C1832" s="72" t="str">
        <f t="shared" si="400"/>
        <v/>
      </c>
      <c r="D1832" s="72" t="str">
        <f>IFERROR(IF(J1831&lt;=0,"",IF(C1832="Yes","",B1832-COUNTIF($C$22:C1832,"Yes"))),"")</f>
        <v/>
      </c>
      <c r="E1832" s="73" t="str">
        <f t="shared" si="393"/>
        <v/>
      </c>
      <c r="F1832" s="76" t="str">
        <f t="shared" si="401"/>
        <v/>
      </c>
      <c r="G1832" s="76" t="str">
        <f t="shared" si="394"/>
        <v/>
      </c>
      <c r="H1832" s="76" t="str">
        <f t="shared" si="402"/>
        <v/>
      </c>
      <c r="I1832" s="76" t="str">
        <f t="shared" si="395"/>
        <v/>
      </c>
      <c r="J1832" s="76" t="str">
        <f t="shared" si="403"/>
        <v/>
      </c>
      <c r="AG1832" s="111" t="str">
        <f t="shared" si="404"/>
        <v/>
      </c>
      <c r="AH1832" s="112" t="str">
        <f t="shared" si="396"/>
        <v/>
      </c>
      <c r="AI1832" s="113" t="str">
        <f t="shared" si="397"/>
        <v/>
      </c>
      <c r="AJ1832" s="113" t="str">
        <f t="shared" si="398"/>
        <v/>
      </c>
      <c r="AK1832" s="113" t="str">
        <f t="shared" si="405"/>
        <v/>
      </c>
      <c r="AL1832" s="113" t="str">
        <f t="shared" si="406"/>
        <v/>
      </c>
    </row>
    <row r="1833" spans="2:38" ht="15.75" thickBot="1" x14ac:dyDescent="0.3">
      <c r="B1833" s="72" t="str">
        <f t="shared" si="399"/>
        <v/>
      </c>
      <c r="C1833" s="72" t="str">
        <f t="shared" si="400"/>
        <v/>
      </c>
      <c r="D1833" s="72" t="str">
        <f>IFERROR(IF(J1832&lt;=0,"",IF(C1833="Yes","",B1833-COUNTIF($C$22:C1833,"Yes"))),"")</f>
        <v/>
      </c>
      <c r="E1833" s="73" t="str">
        <f t="shared" si="393"/>
        <v/>
      </c>
      <c r="F1833" s="76" t="str">
        <f t="shared" si="401"/>
        <v/>
      </c>
      <c r="G1833" s="76" t="str">
        <f t="shared" si="394"/>
        <v/>
      </c>
      <c r="H1833" s="76" t="str">
        <f t="shared" si="402"/>
        <v/>
      </c>
      <c r="I1833" s="76" t="str">
        <f t="shared" si="395"/>
        <v/>
      </c>
      <c r="J1833" s="76" t="str">
        <f t="shared" si="403"/>
        <v/>
      </c>
      <c r="AG1833" s="111" t="str">
        <f t="shared" si="404"/>
        <v/>
      </c>
      <c r="AH1833" s="112" t="str">
        <f t="shared" si="396"/>
        <v/>
      </c>
      <c r="AI1833" s="113" t="str">
        <f t="shared" si="397"/>
        <v/>
      </c>
      <c r="AJ1833" s="113" t="str">
        <f t="shared" si="398"/>
        <v/>
      </c>
      <c r="AK1833" s="113" t="str">
        <f t="shared" si="405"/>
        <v/>
      </c>
      <c r="AL1833" s="113" t="str">
        <f t="shared" si="406"/>
        <v/>
      </c>
    </row>
    <row r="1834" spans="2:38" ht="15.75" thickBot="1" x14ac:dyDescent="0.3">
      <c r="B1834" s="72" t="str">
        <f t="shared" si="399"/>
        <v/>
      </c>
      <c r="C1834" s="72" t="str">
        <f t="shared" si="400"/>
        <v/>
      </c>
      <c r="D1834" s="72" t="str">
        <f>IFERROR(IF(J1833&lt;=0,"",IF(C1834="Yes","",B1834-COUNTIF($C$22:C1834,"Yes"))),"")</f>
        <v/>
      </c>
      <c r="E1834" s="73" t="str">
        <f t="shared" si="393"/>
        <v/>
      </c>
      <c r="F1834" s="76" t="str">
        <f t="shared" si="401"/>
        <v/>
      </c>
      <c r="G1834" s="76" t="str">
        <f t="shared" si="394"/>
        <v/>
      </c>
      <c r="H1834" s="76" t="str">
        <f t="shared" si="402"/>
        <v/>
      </c>
      <c r="I1834" s="76" t="str">
        <f t="shared" si="395"/>
        <v/>
      </c>
      <c r="J1834" s="76" t="str">
        <f t="shared" si="403"/>
        <v/>
      </c>
      <c r="AG1834" s="111" t="str">
        <f t="shared" si="404"/>
        <v/>
      </c>
      <c r="AH1834" s="112" t="str">
        <f t="shared" si="396"/>
        <v/>
      </c>
      <c r="AI1834" s="113" t="str">
        <f t="shared" si="397"/>
        <v/>
      </c>
      <c r="AJ1834" s="113" t="str">
        <f t="shared" si="398"/>
        <v/>
      </c>
      <c r="AK1834" s="113" t="str">
        <f t="shared" si="405"/>
        <v/>
      </c>
      <c r="AL1834" s="113" t="str">
        <f t="shared" si="406"/>
        <v/>
      </c>
    </row>
    <row r="1835" spans="2:38" ht="15.75" thickBot="1" x14ac:dyDescent="0.3">
      <c r="B1835" s="72" t="str">
        <f t="shared" si="399"/>
        <v/>
      </c>
      <c r="C1835" s="72" t="str">
        <f t="shared" si="400"/>
        <v/>
      </c>
      <c r="D1835" s="72" t="str">
        <f>IFERROR(IF(J1834&lt;=0,"",IF(C1835="Yes","",B1835-COUNTIF($C$22:C1835,"Yes"))),"")</f>
        <v/>
      </c>
      <c r="E1835" s="73" t="str">
        <f t="shared" si="393"/>
        <v/>
      </c>
      <c r="F1835" s="76" t="str">
        <f t="shared" si="401"/>
        <v/>
      </c>
      <c r="G1835" s="76" t="str">
        <f t="shared" si="394"/>
        <v/>
      </c>
      <c r="H1835" s="76" t="str">
        <f t="shared" si="402"/>
        <v/>
      </c>
      <c r="I1835" s="76" t="str">
        <f t="shared" si="395"/>
        <v/>
      </c>
      <c r="J1835" s="76" t="str">
        <f t="shared" si="403"/>
        <v/>
      </c>
      <c r="AG1835" s="111" t="str">
        <f t="shared" si="404"/>
        <v/>
      </c>
      <c r="AH1835" s="112" t="str">
        <f t="shared" si="396"/>
        <v/>
      </c>
      <c r="AI1835" s="113" t="str">
        <f t="shared" si="397"/>
        <v/>
      </c>
      <c r="AJ1835" s="113" t="str">
        <f t="shared" si="398"/>
        <v/>
      </c>
      <c r="AK1835" s="113" t="str">
        <f t="shared" si="405"/>
        <v/>
      </c>
      <c r="AL1835" s="113" t="str">
        <f t="shared" si="406"/>
        <v/>
      </c>
    </row>
    <row r="1836" spans="2:38" ht="15.75" thickBot="1" x14ac:dyDescent="0.3">
      <c r="B1836" s="72" t="str">
        <f t="shared" si="399"/>
        <v/>
      </c>
      <c r="C1836" s="72" t="str">
        <f t="shared" si="400"/>
        <v/>
      </c>
      <c r="D1836" s="72" t="str">
        <f>IFERROR(IF(J1835&lt;=0,"",IF(C1836="Yes","",B1836-COUNTIF($C$22:C1836,"Yes"))),"")</f>
        <v/>
      </c>
      <c r="E1836" s="73" t="str">
        <f t="shared" si="393"/>
        <v/>
      </c>
      <c r="F1836" s="76" t="str">
        <f t="shared" si="401"/>
        <v/>
      </c>
      <c r="G1836" s="76" t="str">
        <f t="shared" si="394"/>
        <v/>
      </c>
      <c r="H1836" s="76" t="str">
        <f t="shared" si="402"/>
        <v/>
      </c>
      <c r="I1836" s="76" t="str">
        <f t="shared" si="395"/>
        <v/>
      </c>
      <c r="J1836" s="76" t="str">
        <f t="shared" si="403"/>
        <v/>
      </c>
      <c r="AG1836" s="111" t="str">
        <f t="shared" si="404"/>
        <v/>
      </c>
      <c r="AH1836" s="112" t="str">
        <f t="shared" si="396"/>
        <v/>
      </c>
      <c r="AI1836" s="113" t="str">
        <f t="shared" si="397"/>
        <v/>
      </c>
      <c r="AJ1836" s="113" t="str">
        <f t="shared" si="398"/>
        <v/>
      </c>
      <c r="AK1836" s="113" t="str">
        <f t="shared" si="405"/>
        <v/>
      </c>
      <c r="AL1836" s="113" t="str">
        <f t="shared" si="406"/>
        <v/>
      </c>
    </row>
    <row r="1837" spans="2:38" ht="15.75" thickBot="1" x14ac:dyDescent="0.3">
      <c r="B1837" s="72" t="str">
        <f t="shared" si="399"/>
        <v/>
      </c>
      <c r="C1837" s="72" t="str">
        <f t="shared" si="400"/>
        <v/>
      </c>
      <c r="D1837" s="72" t="str">
        <f>IFERROR(IF(J1836&lt;=0,"",IF(C1837="Yes","",B1837-COUNTIF($C$22:C1837,"Yes"))),"")</f>
        <v/>
      </c>
      <c r="E1837" s="73" t="str">
        <f t="shared" si="393"/>
        <v/>
      </c>
      <c r="F1837" s="76" t="str">
        <f t="shared" si="401"/>
        <v/>
      </c>
      <c r="G1837" s="76" t="str">
        <f t="shared" si="394"/>
        <v/>
      </c>
      <c r="H1837" s="76" t="str">
        <f t="shared" si="402"/>
        <v/>
      </c>
      <c r="I1837" s="76" t="str">
        <f t="shared" si="395"/>
        <v/>
      </c>
      <c r="J1837" s="76" t="str">
        <f t="shared" si="403"/>
        <v/>
      </c>
      <c r="AG1837" s="111" t="str">
        <f t="shared" si="404"/>
        <v/>
      </c>
      <c r="AH1837" s="112" t="str">
        <f t="shared" si="396"/>
        <v/>
      </c>
      <c r="AI1837" s="113" t="str">
        <f t="shared" si="397"/>
        <v/>
      </c>
      <c r="AJ1837" s="113" t="str">
        <f t="shared" si="398"/>
        <v/>
      </c>
      <c r="AK1837" s="113" t="str">
        <f t="shared" si="405"/>
        <v/>
      </c>
      <c r="AL1837" s="113" t="str">
        <f t="shared" si="406"/>
        <v/>
      </c>
    </row>
    <row r="1838" spans="2:38" ht="15.75" thickBot="1" x14ac:dyDescent="0.3">
      <c r="B1838" s="72" t="str">
        <f t="shared" si="399"/>
        <v/>
      </c>
      <c r="C1838" s="72" t="str">
        <f t="shared" si="400"/>
        <v/>
      </c>
      <c r="D1838" s="72" t="str">
        <f>IFERROR(IF(J1837&lt;=0,"",IF(C1838="Yes","",B1838-COUNTIF($C$22:C1838,"Yes"))),"")</f>
        <v/>
      </c>
      <c r="E1838" s="73" t="str">
        <f t="shared" si="393"/>
        <v/>
      </c>
      <c r="F1838" s="76" t="str">
        <f t="shared" si="401"/>
        <v/>
      </c>
      <c r="G1838" s="76" t="str">
        <f t="shared" si="394"/>
        <v/>
      </c>
      <c r="H1838" s="76" t="str">
        <f t="shared" si="402"/>
        <v/>
      </c>
      <c r="I1838" s="76" t="str">
        <f t="shared" si="395"/>
        <v/>
      </c>
      <c r="J1838" s="76" t="str">
        <f t="shared" si="403"/>
        <v/>
      </c>
      <c r="AG1838" s="111" t="str">
        <f t="shared" si="404"/>
        <v/>
      </c>
      <c r="AH1838" s="112" t="str">
        <f t="shared" si="396"/>
        <v/>
      </c>
      <c r="AI1838" s="113" t="str">
        <f t="shared" si="397"/>
        <v/>
      </c>
      <c r="AJ1838" s="113" t="str">
        <f t="shared" si="398"/>
        <v/>
      </c>
      <c r="AK1838" s="113" t="str">
        <f t="shared" si="405"/>
        <v/>
      </c>
      <c r="AL1838" s="113" t="str">
        <f t="shared" si="406"/>
        <v/>
      </c>
    </row>
    <row r="1839" spans="2:38" ht="15.75" thickBot="1" x14ac:dyDescent="0.3">
      <c r="B1839" s="72" t="str">
        <f t="shared" si="399"/>
        <v/>
      </c>
      <c r="C1839" s="72" t="str">
        <f t="shared" si="400"/>
        <v/>
      </c>
      <c r="D1839" s="72" t="str">
        <f>IFERROR(IF(J1838&lt;=0,"",IF(C1839="Yes","",B1839-COUNTIF($C$22:C1839,"Yes"))),"")</f>
        <v/>
      </c>
      <c r="E1839" s="73" t="str">
        <f t="shared" si="393"/>
        <v/>
      </c>
      <c r="F1839" s="76" t="str">
        <f t="shared" si="401"/>
        <v/>
      </c>
      <c r="G1839" s="76" t="str">
        <f t="shared" si="394"/>
        <v/>
      </c>
      <c r="H1839" s="76" t="str">
        <f t="shared" si="402"/>
        <v/>
      </c>
      <c r="I1839" s="76" t="str">
        <f t="shared" si="395"/>
        <v/>
      </c>
      <c r="J1839" s="76" t="str">
        <f t="shared" si="403"/>
        <v/>
      </c>
      <c r="AG1839" s="111" t="str">
        <f t="shared" si="404"/>
        <v/>
      </c>
      <c r="AH1839" s="112" t="str">
        <f t="shared" si="396"/>
        <v/>
      </c>
      <c r="AI1839" s="113" t="str">
        <f t="shared" si="397"/>
        <v/>
      </c>
      <c r="AJ1839" s="113" t="str">
        <f t="shared" si="398"/>
        <v/>
      </c>
      <c r="AK1839" s="113" t="str">
        <f t="shared" si="405"/>
        <v/>
      </c>
      <c r="AL1839" s="113" t="str">
        <f t="shared" si="406"/>
        <v/>
      </c>
    </row>
    <row r="1840" spans="2:38" ht="15.75" thickBot="1" x14ac:dyDescent="0.3">
      <c r="B1840" s="72" t="str">
        <f t="shared" si="399"/>
        <v/>
      </c>
      <c r="C1840" s="72" t="str">
        <f t="shared" si="400"/>
        <v/>
      </c>
      <c r="D1840" s="72" t="str">
        <f>IFERROR(IF(J1839&lt;=0,"",IF(C1840="Yes","",B1840-COUNTIF($C$22:C1840,"Yes"))),"")</f>
        <v/>
      </c>
      <c r="E1840" s="73" t="str">
        <f t="shared" si="393"/>
        <v/>
      </c>
      <c r="F1840" s="76" t="str">
        <f t="shared" si="401"/>
        <v/>
      </c>
      <c r="G1840" s="76" t="str">
        <f t="shared" si="394"/>
        <v/>
      </c>
      <c r="H1840" s="76" t="str">
        <f t="shared" si="402"/>
        <v/>
      </c>
      <c r="I1840" s="76" t="str">
        <f t="shared" si="395"/>
        <v/>
      </c>
      <c r="J1840" s="76" t="str">
        <f t="shared" si="403"/>
        <v/>
      </c>
      <c r="AG1840" s="111" t="str">
        <f t="shared" si="404"/>
        <v/>
      </c>
      <c r="AH1840" s="112" t="str">
        <f t="shared" si="396"/>
        <v/>
      </c>
      <c r="AI1840" s="113" t="str">
        <f t="shared" si="397"/>
        <v/>
      </c>
      <c r="AJ1840" s="113" t="str">
        <f t="shared" si="398"/>
        <v/>
      </c>
      <c r="AK1840" s="113" t="str">
        <f t="shared" si="405"/>
        <v/>
      </c>
      <c r="AL1840" s="113" t="str">
        <f t="shared" si="406"/>
        <v/>
      </c>
    </row>
    <row r="1841" spans="2:38" ht="15.75" thickBot="1" x14ac:dyDescent="0.3">
      <c r="B1841" s="72" t="str">
        <f t="shared" si="399"/>
        <v/>
      </c>
      <c r="C1841" s="72" t="str">
        <f t="shared" si="400"/>
        <v/>
      </c>
      <c r="D1841" s="72" t="str">
        <f>IFERROR(IF(J1840&lt;=0,"",IF(C1841="Yes","",B1841-COUNTIF($C$22:C1841,"Yes"))),"")</f>
        <v/>
      </c>
      <c r="E1841" s="73" t="str">
        <f t="shared" si="393"/>
        <v/>
      </c>
      <c r="F1841" s="76" t="str">
        <f t="shared" si="401"/>
        <v/>
      </c>
      <c r="G1841" s="76" t="str">
        <f t="shared" si="394"/>
        <v/>
      </c>
      <c r="H1841" s="76" t="str">
        <f t="shared" si="402"/>
        <v/>
      </c>
      <c r="I1841" s="76" t="str">
        <f t="shared" si="395"/>
        <v/>
      </c>
      <c r="J1841" s="76" t="str">
        <f t="shared" si="403"/>
        <v/>
      </c>
      <c r="AG1841" s="111" t="str">
        <f t="shared" si="404"/>
        <v/>
      </c>
      <c r="AH1841" s="112" t="str">
        <f t="shared" si="396"/>
        <v/>
      </c>
      <c r="AI1841" s="113" t="str">
        <f t="shared" si="397"/>
        <v/>
      </c>
      <c r="AJ1841" s="113" t="str">
        <f t="shared" si="398"/>
        <v/>
      </c>
      <c r="AK1841" s="113" t="str">
        <f t="shared" si="405"/>
        <v/>
      </c>
      <c r="AL1841" s="113" t="str">
        <f t="shared" si="406"/>
        <v/>
      </c>
    </row>
    <row r="1842" spans="2:38" ht="15.75" thickBot="1" x14ac:dyDescent="0.3">
      <c r="B1842" s="72" t="str">
        <f t="shared" si="399"/>
        <v/>
      </c>
      <c r="C1842" s="72" t="str">
        <f t="shared" si="400"/>
        <v/>
      </c>
      <c r="D1842" s="72" t="str">
        <f>IFERROR(IF(J1841&lt;=0,"",IF(C1842="Yes","",B1842-COUNTIF($C$22:C1842,"Yes"))),"")</f>
        <v/>
      </c>
      <c r="E1842" s="73" t="str">
        <f t="shared" si="393"/>
        <v/>
      </c>
      <c r="F1842" s="76" t="str">
        <f t="shared" si="401"/>
        <v/>
      </c>
      <c r="G1842" s="76" t="str">
        <f t="shared" si="394"/>
        <v/>
      </c>
      <c r="H1842" s="76" t="str">
        <f t="shared" si="402"/>
        <v/>
      </c>
      <c r="I1842" s="76" t="str">
        <f t="shared" si="395"/>
        <v/>
      </c>
      <c r="J1842" s="76" t="str">
        <f t="shared" si="403"/>
        <v/>
      </c>
      <c r="AG1842" s="111" t="str">
        <f t="shared" si="404"/>
        <v/>
      </c>
      <c r="AH1842" s="112" t="str">
        <f t="shared" si="396"/>
        <v/>
      </c>
      <c r="AI1842" s="113" t="str">
        <f t="shared" si="397"/>
        <v/>
      </c>
      <c r="AJ1842" s="113" t="str">
        <f t="shared" si="398"/>
        <v/>
      </c>
      <c r="AK1842" s="113" t="str">
        <f t="shared" si="405"/>
        <v/>
      </c>
      <c r="AL1842" s="113" t="str">
        <f t="shared" si="406"/>
        <v/>
      </c>
    </row>
    <row r="1843" spans="2:38" ht="15.75" thickBot="1" x14ac:dyDescent="0.3">
      <c r="B1843" s="72" t="str">
        <f t="shared" si="399"/>
        <v/>
      </c>
      <c r="C1843" s="72" t="str">
        <f t="shared" si="400"/>
        <v/>
      </c>
      <c r="D1843" s="72" t="str">
        <f>IFERROR(IF(J1842&lt;=0,"",IF(C1843="Yes","",B1843-COUNTIF($C$22:C1843,"Yes"))),"")</f>
        <v/>
      </c>
      <c r="E1843" s="73" t="str">
        <f t="shared" si="393"/>
        <v/>
      </c>
      <c r="F1843" s="76" t="str">
        <f t="shared" si="401"/>
        <v/>
      </c>
      <c r="G1843" s="76" t="str">
        <f t="shared" si="394"/>
        <v/>
      </c>
      <c r="H1843" s="76" t="str">
        <f t="shared" si="402"/>
        <v/>
      </c>
      <c r="I1843" s="76" t="str">
        <f t="shared" si="395"/>
        <v/>
      </c>
      <c r="J1843" s="76" t="str">
        <f t="shared" si="403"/>
        <v/>
      </c>
      <c r="AG1843" s="111" t="str">
        <f t="shared" si="404"/>
        <v/>
      </c>
      <c r="AH1843" s="112" t="str">
        <f t="shared" si="396"/>
        <v/>
      </c>
      <c r="AI1843" s="113" t="str">
        <f t="shared" si="397"/>
        <v/>
      </c>
      <c r="AJ1843" s="113" t="str">
        <f t="shared" si="398"/>
        <v/>
      </c>
      <c r="AK1843" s="113" t="str">
        <f t="shared" si="405"/>
        <v/>
      </c>
      <c r="AL1843" s="113" t="str">
        <f t="shared" si="406"/>
        <v/>
      </c>
    </row>
    <row r="1844" spans="2:38" ht="15.75" thickBot="1" x14ac:dyDescent="0.3">
      <c r="B1844" s="72" t="str">
        <f t="shared" si="399"/>
        <v/>
      </c>
      <c r="C1844" s="72" t="str">
        <f t="shared" si="400"/>
        <v/>
      </c>
      <c r="D1844" s="72" t="str">
        <f>IFERROR(IF(J1843&lt;=0,"",IF(C1844="Yes","",B1844-COUNTIF($C$22:C1844,"Yes"))),"")</f>
        <v/>
      </c>
      <c r="E1844" s="73" t="str">
        <f t="shared" si="393"/>
        <v/>
      </c>
      <c r="F1844" s="76" t="str">
        <f t="shared" si="401"/>
        <v/>
      </c>
      <c r="G1844" s="76" t="str">
        <f t="shared" si="394"/>
        <v/>
      </c>
      <c r="H1844" s="76" t="str">
        <f t="shared" si="402"/>
        <v/>
      </c>
      <c r="I1844" s="76" t="str">
        <f t="shared" si="395"/>
        <v/>
      </c>
      <c r="J1844" s="76" t="str">
        <f t="shared" si="403"/>
        <v/>
      </c>
      <c r="AG1844" s="111" t="str">
        <f t="shared" si="404"/>
        <v/>
      </c>
      <c r="AH1844" s="112" t="str">
        <f t="shared" si="396"/>
        <v/>
      </c>
      <c r="AI1844" s="113" t="str">
        <f t="shared" si="397"/>
        <v/>
      </c>
      <c r="AJ1844" s="113" t="str">
        <f t="shared" si="398"/>
        <v/>
      </c>
      <c r="AK1844" s="113" t="str">
        <f t="shared" si="405"/>
        <v/>
      </c>
      <c r="AL1844" s="113" t="str">
        <f t="shared" si="406"/>
        <v/>
      </c>
    </row>
    <row r="1845" spans="2:38" ht="15.75" thickBot="1" x14ac:dyDescent="0.3">
      <c r="B1845" s="72" t="str">
        <f t="shared" si="399"/>
        <v/>
      </c>
      <c r="C1845" s="72" t="str">
        <f t="shared" si="400"/>
        <v/>
      </c>
      <c r="D1845" s="72" t="str">
        <f>IFERROR(IF(J1844&lt;=0,"",IF(C1845="Yes","",B1845-COUNTIF($C$22:C1845,"Yes"))),"")</f>
        <v/>
      </c>
      <c r="E1845" s="73" t="str">
        <f t="shared" si="393"/>
        <v/>
      </c>
      <c r="F1845" s="76" t="str">
        <f t="shared" si="401"/>
        <v/>
      </c>
      <c r="G1845" s="76" t="str">
        <f t="shared" si="394"/>
        <v/>
      </c>
      <c r="H1845" s="76" t="str">
        <f t="shared" si="402"/>
        <v/>
      </c>
      <c r="I1845" s="76" t="str">
        <f t="shared" si="395"/>
        <v/>
      </c>
      <c r="J1845" s="76" t="str">
        <f t="shared" si="403"/>
        <v/>
      </c>
      <c r="AG1845" s="111" t="str">
        <f t="shared" si="404"/>
        <v/>
      </c>
      <c r="AH1845" s="112" t="str">
        <f t="shared" si="396"/>
        <v/>
      </c>
      <c r="AI1845" s="113" t="str">
        <f t="shared" si="397"/>
        <v/>
      </c>
      <c r="AJ1845" s="113" t="str">
        <f t="shared" si="398"/>
        <v/>
      </c>
      <c r="AK1845" s="113" t="str">
        <f t="shared" si="405"/>
        <v/>
      </c>
      <c r="AL1845" s="113" t="str">
        <f t="shared" si="406"/>
        <v/>
      </c>
    </row>
    <row r="1846" spans="2:38" ht="15.75" thickBot="1" x14ac:dyDescent="0.3">
      <c r="B1846" s="72" t="str">
        <f t="shared" si="399"/>
        <v/>
      </c>
      <c r="C1846" s="72" t="str">
        <f t="shared" si="400"/>
        <v/>
      </c>
      <c r="D1846" s="72" t="str">
        <f>IFERROR(IF(J1845&lt;=0,"",IF(C1846="Yes","",B1846-COUNTIF($C$22:C1846,"Yes"))),"")</f>
        <v/>
      </c>
      <c r="E1846" s="73" t="str">
        <f t="shared" si="393"/>
        <v/>
      </c>
      <c r="F1846" s="76" t="str">
        <f t="shared" si="401"/>
        <v/>
      </c>
      <c r="G1846" s="76" t="str">
        <f t="shared" si="394"/>
        <v/>
      </c>
      <c r="H1846" s="76" t="str">
        <f t="shared" si="402"/>
        <v/>
      </c>
      <c r="I1846" s="76" t="str">
        <f t="shared" si="395"/>
        <v/>
      </c>
      <c r="J1846" s="76" t="str">
        <f t="shared" si="403"/>
        <v/>
      </c>
      <c r="AG1846" s="111" t="str">
        <f t="shared" si="404"/>
        <v/>
      </c>
      <c r="AH1846" s="112" t="str">
        <f t="shared" si="396"/>
        <v/>
      </c>
      <c r="AI1846" s="113" t="str">
        <f t="shared" si="397"/>
        <v/>
      </c>
      <c r="AJ1846" s="113" t="str">
        <f t="shared" si="398"/>
        <v/>
      </c>
      <c r="AK1846" s="113" t="str">
        <f t="shared" si="405"/>
        <v/>
      </c>
      <c r="AL1846" s="113" t="str">
        <f t="shared" si="406"/>
        <v/>
      </c>
    </row>
    <row r="1847" spans="2:38" ht="15.75" thickBot="1" x14ac:dyDescent="0.3">
      <c r="B1847" s="72" t="str">
        <f t="shared" si="399"/>
        <v/>
      </c>
      <c r="C1847" s="72" t="str">
        <f t="shared" si="400"/>
        <v/>
      </c>
      <c r="D1847" s="72" t="str">
        <f>IFERROR(IF(J1846&lt;=0,"",IF(C1847="Yes","",B1847-COUNTIF($C$22:C1847,"Yes"))),"")</f>
        <v/>
      </c>
      <c r="E1847" s="73" t="str">
        <f t="shared" si="393"/>
        <v/>
      </c>
      <c r="F1847" s="76" t="str">
        <f t="shared" si="401"/>
        <v/>
      </c>
      <c r="G1847" s="76" t="str">
        <f t="shared" si="394"/>
        <v/>
      </c>
      <c r="H1847" s="76" t="str">
        <f t="shared" si="402"/>
        <v/>
      </c>
      <c r="I1847" s="76" t="str">
        <f t="shared" si="395"/>
        <v/>
      </c>
      <c r="J1847" s="76" t="str">
        <f t="shared" si="403"/>
        <v/>
      </c>
      <c r="AG1847" s="111" t="str">
        <f t="shared" si="404"/>
        <v/>
      </c>
      <c r="AH1847" s="112" t="str">
        <f t="shared" si="396"/>
        <v/>
      </c>
      <c r="AI1847" s="113" t="str">
        <f t="shared" si="397"/>
        <v/>
      </c>
      <c r="AJ1847" s="113" t="str">
        <f t="shared" si="398"/>
        <v/>
      </c>
      <c r="AK1847" s="113" t="str">
        <f t="shared" si="405"/>
        <v/>
      </c>
      <c r="AL1847" s="113" t="str">
        <f t="shared" si="406"/>
        <v/>
      </c>
    </row>
    <row r="1848" spans="2:38" ht="15.75" thickBot="1" x14ac:dyDescent="0.3">
      <c r="B1848" s="72" t="str">
        <f t="shared" si="399"/>
        <v/>
      </c>
      <c r="C1848" s="72" t="str">
        <f t="shared" si="400"/>
        <v/>
      </c>
      <c r="D1848" s="72" t="str">
        <f>IFERROR(IF(J1847&lt;=0,"",IF(C1848="Yes","",B1848-COUNTIF($C$22:C1848,"Yes"))),"")</f>
        <v/>
      </c>
      <c r="E1848" s="73" t="str">
        <f t="shared" si="393"/>
        <v/>
      </c>
      <c r="F1848" s="76" t="str">
        <f t="shared" si="401"/>
        <v/>
      </c>
      <c r="G1848" s="76" t="str">
        <f t="shared" si="394"/>
        <v/>
      </c>
      <c r="H1848" s="76" t="str">
        <f t="shared" si="402"/>
        <v/>
      </c>
      <c r="I1848" s="76" t="str">
        <f t="shared" si="395"/>
        <v/>
      </c>
      <c r="J1848" s="76" t="str">
        <f t="shared" si="403"/>
        <v/>
      </c>
      <c r="AG1848" s="111" t="str">
        <f t="shared" si="404"/>
        <v/>
      </c>
      <c r="AH1848" s="112" t="str">
        <f t="shared" si="396"/>
        <v/>
      </c>
      <c r="AI1848" s="113" t="str">
        <f t="shared" si="397"/>
        <v/>
      </c>
      <c r="AJ1848" s="113" t="str">
        <f t="shared" si="398"/>
        <v/>
      </c>
      <c r="AK1848" s="113" t="str">
        <f t="shared" si="405"/>
        <v/>
      </c>
      <c r="AL1848" s="113" t="str">
        <f t="shared" si="406"/>
        <v/>
      </c>
    </row>
    <row r="1849" spans="2:38" ht="15.75" thickBot="1" x14ac:dyDescent="0.3">
      <c r="B1849" s="72" t="str">
        <f t="shared" si="399"/>
        <v/>
      </c>
      <c r="C1849" s="72" t="str">
        <f t="shared" si="400"/>
        <v/>
      </c>
      <c r="D1849" s="72" t="str">
        <f>IFERROR(IF(J1848&lt;=0,"",IF(C1849="Yes","",B1849-COUNTIF($C$22:C1849,"Yes"))),"")</f>
        <v/>
      </c>
      <c r="E1849" s="73" t="str">
        <f t="shared" si="393"/>
        <v/>
      </c>
      <c r="F1849" s="76" t="str">
        <f t="shared" si="401"/>
        <v/>
      </c>
      <c r="G1849" s="76" t="str">
        <f t="shared" si="394"/>
        <v/>
      </c>
      <c r="H1849" s="76" t="str">
        <f t="shared" si="402"/>
        <v/>
      </c>
      <c r="I1849" s="76" t="str">
        <f t="shared" si="395"/>
        <v/>
      </c>
      <c r="J1849" s="76" t="str">
        <f t="shared" si="403"/>
        <v/>
      </c>
      <c r="AG1849" s="111" t="str">
        <f t="shared" si="404"/>
        <v/>
      </c>
      <c r="AH1849" s="112" t="str">
        <f t="shared" si="396"/>
        <v/>
      </c>
      <c r="AI1849" s="113" t="str">
        <f t="shared" si="397"/>
        <v/>
      </c>
      <c r="AJ1849" s="113" t="str">
        <f t="shared" si="398"/>
        <v/>
      </c>
      <c r="AK1849" s="113" t="str">
        <f t="shared" si="405"/>
        <v/>
      </c>
      <c r="AL1849" s="113" t="str">
        <f t="shared" si="406"/>
        <v/>
      </c>
    </row>
    <row r="1850" spans="2:38" ht="15.75" thickBot="1" x14ac:dyDescent="0.3">
      <c r="B1850" s="72" t="str">
        <f t="shared" si="399"/>
        <v/>
      </c>
      <c r="C1850" s="72" t="str">
        <f t="shared" si="400"/>
        <v/>
      </c>
      <c r="D1850" s="72" t="str">
        <f>IFERROR(IF(J1849&lt;=0,"",IF(C1850="Yes","",B1850-COUNTIF($C$22:C1850,"Yes"))),"")</f>
        <v/>
      </c>
      <c r="E1850" s="73" t="str">
        <f t="shared" si="393"/>
        <v/>
      </c>
      <c r="F1850" s="76" t="str">
        <f t="shared" si="401"/>
        <v/>
      </c>
      <c r="G1850" s="76" t="str">
        <f t="shared" si="394"/>
        <v/>
      </c>
      <c r="H1850" s="76" t="str">
        <f t="shared" si="402"/>
        <v/>
      </c>
      <c r="I1850" s="76" t="str">
        <f t="shared" si="395"/>
        <v/>
      </c>
      <c r="J1850" s="76" t="str">
        <f t="shared" si="403"/>
        <v/>
      </c>
      <c r="AG1850" s="111" t="str">
        <f t="shared" si="404"/>
        <v/>
      </c>
      <c r="AH1850" s="112" t="str">
        <f t="shared" si="396"/>
        <v/>
      </c>
      <c r="AI1850" s="113" t="str">
        <f t="shared" si="397"/>
        <v/>
      </c>
      <c r="AJ1850" s="113" t="str">
        <f t="shared" si="398"/>
        <v/>
      </c>
      <c r="AK1850" s="113" t="str">
        <f t="shared" si="405"/>
        <v/>
      </c>
      <c r="AL1850" s="113" t="str">
        <f t="shared" si="406"/>
        <v/>
      </c>
    </row>
    <row r="1851" spans="2:38" ht="15.75" thickBot="1" x14ac:dyDescent="0.3">
      <c r="B1851" s="72" t="str">
        <f t="shared" si="399"/>
        <v/>
      </c>
      <c r="C1851" s="72" t="str">
        <f t="shared" si="400"/>
        <v/>
      </c>
      <c r="D1851" s="72" t="str">
        <f>IFERROR(IF(J1850&lt;=0,"",IF(C1851="Yes","",B1851-COUNTIF($C$22:C1851,"Yes"))),"")</f>
        <v/>
      </c>
      <c r="E1851" s="73" t="str">
        <f t="shared" si="393"/>
        <v/>
      </c>
      <c r="F1851" s="76" t="str">
        <f t="shared" si="401"/>
        <v/>
      </c>
      <c r="G1851" s="76" t="str">
        <f t="shared" si="394"/>
        <v/>
      </c>
      <c r="H1851" s="76" t="str">
        <f t="shared" si="402"/>
        <v/>
      </c>
      <c r="I1851" s="76" t="str">
        <f t="shared" si="395"/>
        <v/>
      </c>
      <c r="J1851" s="76" t="str">
        <f t="shared" si="403"/>
        <v/>
      </c>
      <c r="AG1851" s="111" t="str">
        <f t="shared" si="404"/>
        <v/>
      </c>
      <c r="AH1851" s="112" t="str">
        <f t="shared" si="396"/>
        <v/>
      </c>
      <c r="AI1851" s="113" t="str">
        <f t="shared" si="397"/>
        <v/>
      </c>
      <c r="AJ1851" s="113" t="str">
        <f t="shared" si="398"/>
        <v/>
      </c>
      <c r="AK1851" s="113" t="str">
        <f t="shared" si="405"/>
        <v/>
      </c>
      <c r="AL1851" s="113" t="str">
        <f t="shared" si="406"/>
        <v/>
      </c>
    </row>
    <row r="1852" spans="2:38" ht="15.75" thickBot="1" x14ac:dyDescent="0.3">
      <c r="B1852" s="72" t="str">
        <f t="shared" si="399"/>
        <v/>
      </c>
      <c r="C1852" s="72" t="str">
        <f t="shared" si="400"/>
        <v/>
      </c>
      <c r="D1852" s="72" t="str">
        <f>IFERROR(IF(J1851&lt;=0,"",IF(C1852="Yes","",B1852-COUNTIF($C$22:C1852,"Yes"))),"")</f>
        <v/>
      </c>
      <c r="E1852" s="73" t="str">
        <f t="shared" si="393"/>
        <v/>
      </c>
      <c r="F1852" s="76" t="str">
        <f t="shared" si="401"/>
        <v/>
      </c>
      <c r="G1852" s="76" t="str">
        <f t="shared" si="394"/>
        <v/>
      </c>
      <c r="H1852" s="76" t="str">
        <f t="shared" si="402"/>
        <v/>
      </c>
      <c r="I1852" s="76" t="str">
        <f t="shared" si="395"/>
        <v/>
      </c>
      <c r="J1852" s="76" t="str">
        <f t="shared" si="403"/>
        <v/>
      </c>
      <c r="AG1852" s="111" t="str">
        <f t="shared" si="404"/>
        <v/>
      </c>
      <c r="AH1852" s="112" t="str">
        <f t="shared" si="396"/>
        <v/>
      </c>
      <c r="AI1852" s="113" t="str">
        <f t="shared" si="397"/>
        <v/>
      </c>
      <c r="AJ1852" s="113" t="str">
        <f t="shared" si="398"/>
        <v/>
      </c>
      <c r="AK1852" s="113" t="str">
        <f t="shared" si="405"/>
        <v/>
      </c>
      <c r="AL1852" s="113" t="str">
        <f t="shared" si="406"/>
        <v/>
      </c>
    </row>
    <row r="1853" spans="2:38" ht="15.75" thickBot="1" x14ac:dyDescent="0.3">
      <c r="B1853" s="72" t="str">
        <f t="shared" si="399"/>
        <v/>
      </c>
      <c r="C1853" s="72" t="str">
        <f t="shared" si="400"/>
        <v/>
      </c>
      <c r="D1853" s="72" t="str">
        <f>IFERROR(IF(J1852&lt;=0,"",IF(C1853="Yes","",B1853-COUNTIF($C$22:C1853,"Yes"))),"")</f>
        <v/>
      </c>
      <c r="E1853" s="73" t="str">
        <f t="shared" si="393"/>
        <v/>
      </c>
      <c r="F1853" s="76" t="str">
        <f t="shared" si="401"/>
        <v/>
      </c>
      <c r="G1853" s="76" t="str">
        <f t="shared" si="394"/>
        <v/>
      </c>
      <c r="H1853" s="76" t="str">
        <f t="shared" si="402"/>
        <v/>
      </c>
      <c r="I1853" s="76" t="str">
        <f t="shared" si="395"/>
        <v/>
      </c>
      <c r="J1853" s="76" t="str">
        <f t="shared" si="403"/>
        <v/>
      </c>
      <c r="AG1853" s="111" t="str">
        <f t="shared" si="404"/>
        <v/>
      </c>
      <c r="AH1853" s="112" t="str">
        <f t="shared" si="396"/>
        <v/>
      </c>
      <c r="AI1853" s="113" t="str">
        <f t="shared" si="397"/>
        <v/>
      </c>
      <c r="AJ1853" s="113" t="str">
        <f t="shared" si="398"/>
        <v/>
      </c>
      <c r="AK1853" s="113" t="str">
        <f t="shared" si="405"/>
        <v/>
      </c>
      <c r="AL1853" s="113" t="str">
        <f t="shared" si="406"/>
        <v/>
      </c>
    </row>
    <row r="1854" spans="2:38" ht="15.75" thickBot="1" x14ac:dyDescent="0.3">
      <c r="B1854" s="72" t="str">
        <f t="shared" si="399"/>
        <v/>
      </c>
      <c r="C1854" s="72" t="str">
        <f t="shared" si="400"/>
        <v/>
      </c>
      <c r="D1854" s="72" t="str">
        <f>IFERROR(IF(J1853&lt;=0,"",IF(C1854="Yes","",B1854-COUNTIF($C$22:C1854,"Yes"))),"")</f>
        <v/>
      </c>
      <c r="E1854" s="73" t="str">
        <f t="shared" si="393"/>
        <v/>
      </c>
      <c r="F1854" s="76" t="str">
        <f t="shared" si="401"/>
        <v/>
      </c>
      <c r="G1854" s="76" t="str">
        <f t="shared" si="394"/>
        <v/>
      </c>
      <c r="H1854" s="76" t="str">
        <f t="shared" si="402"/>
        <v/>
      </c>
      <c r="I1854" s="76" t="str">
        <f t="shared" si="395"/>
        <v/>
      </c>
      <c r="J1854" s="76" t="str">
        <f t="shared" si="403"/>
        <v/>
      </c>
      <c r="AG1854" s="111" t="str">
        <f t="shared" si="404"/>
        <v/>
      </c>
      <c r="AH1854" s="112" t="str">
        <f t="shared" si="396"/>
        <v/>
      </c>
      <c r="AI1854" s="113" t="str">
        <f t="shared" si="397"/>
        <v/>
      </c>
      <c r="AJ1854" s="113" t="str">
        <f t="shared" si="398"/>
        <v/>
      </c>
      <c r="AK1854" s="113" t="str">
        <f t="shared" si="405"/>
        <v/>
      </c>
      <c r="AL1854" s="113" t="str">
        <f t="shared" si="406"/>
        <v/>
      </c>
    </row>
    <row r="1855" spans="2:38" ht="15.75" thickBot="1" x14ac:dyDescent="0.3">
      <c r="B1855" s="72" t="str">
        <f t="shared" si="399"/>
        <v/>
      </c>
      <c r="C1855" s="72" t="str">
        <f t="shared" si="400"/>
        <v/>
      </c>
      <c r="D1855" s="72" t="str">
        <f>IFERROR(IF(J1854&lt;=0,"",IF(C1855="Yes","",B1855-COUNTIF($C$22:C1855,"Yes"))),"")</f>
        <v/>
      </c>
      <c r="E1855" s="73" t="str">
        <f t="shared" si="393"/>
        <v/>
      </c>
      <c r="F1855" s="76" t="str">
        <f t="shared" si="401"/>
        <v/>
      </c>
      <c r="G1855" s="76" t="str">
        <f t="shared" si="394"/>
        <v/>
      </c>
      <c r="H1855" s="76" t="str">
        <f t="shared" si="402"/>
        <v/>
      </c>
      <c r="I1855" s="76" t="str">
        <f t="shared" si="395"/>
        <v/>
      </c>
      <c r="J1855" s="76" t="str">
        <f t="shared" si="403"/>
        <v/>
      </c>
      <c r="AG1855" s="111" t="str">
        <f t="shared" si="404"/>
        <v/>
      </c>
      <c r="AH1855" s="112" t="str">
        <f t="shared" si="396"/>
        <v/>
      </c>
      <c r="AI1855" s="113" t="str">
        <f t="shared" si="397"/>
        <v/>
      </c>
      <c r="AJ1855" s="113" t="str">
        <f t="shared" si="398"/>
        <v/>
      </c>
      <c r="AK1855" s="113" t="str">
        <f t="shared" si="405"/>
        <v/>
      </c>
      <c r="AL1855" s="113" t="str">
        <f t="shared" si="406"/>
        <v/>
      </c>
    </row>
    <row r="1856" spans="2:38" ht="15.75" thickBot="1" x14ac:dyDescent="0.3">
      <c r="B1856" s="72" t="str">
        <f t="shared" si="399"/>
        <v/>
      </c>
      <c r="C1856" s="72" t="str">
        <f t="shared" si="400"/>
        <v/>
      </c>
      <c r="D1856" s="72" t="str">
        <f>IFERROR(IF(J1855&lt;=0,"",IF(C1856="Yes","",B1856-COUNTIF($C$22:C1856,"Yes"))),"")</f>
        <v/>
      </c>
      <c r="E1856" s="73" t="str">
        <f t="shared" si="393"/>
        <v/>
      </c>
      <c r="F1856" s="76" t="str">
        <f t="shared" si="401"/>
        <v/>
      </c>
      <c r="G1856" s="76" t="str">
        <f t="shared" si="394"/>
        <v/>
      </c>
      <c r="H1856" s="76" t="str">
        <f t="shared" si="402"/>
        <v/>
      </c>
      <c r="I1856" s="76" t="str">
        <f t="shared" si="395"/>
        <v/>
      </c>
      <c r="J1856" s="76" t="str">
        <f t="shared" si="403"/>
        <v/>
      </c>
      <c r="AG1856" s="111" t="str">
        <f t="shared" si="404"/>
        <v/>
      </c>
      <c r="AH1856" s="112" t="str">
        <f t="shared" si="396"/>
        <v/>
      </c>
      <c r="AI1856" s="113" t="str">
        <f t="shared" si="397"/>
        <v/>
      </c>
      <c r="AJ1856" s="113" t="str">
        <f t="shared" si="398"/>
        <v/>
      </c>
      <c r="AK1856" s="113" t="str">
        <f t="shared" si="405"/>
        <v/>
      </c>
      <c r="AL1856" s="113" t="str">
        <f t="shared" si="406"/>
        <v/>
      </c>
    </row>
    <row r="1857" spans="2:38" ht="15.75" thickBot="1" x14ac:dyDescent="0.3">
      <c r="B1857" s="72" t="str">
        <f t="shared" si="399"/>
        <v/>
      </c>
      <c r="C1857" s="72" t="str">
        <f t="shared" si="400"/>
        <v/>
      </c>
      <c r="D1857" s="72" t="str">
        <f>IFERROR(IF(J1856&lt;=0,"",IF(C1857="Yes","",B1857-COUNTIF($C$22:C1857,"Yes"))),"")</f>
        <v/>
      </c>
      <c r="E1857" s="73" t="str">
        <f t="shared" si="393"/>
        <v/>
      </c>
      <c r="F1857" s="76" t="str">
        <f t="shared" si="401"/>
        <v/>
      </c>
      <c r="G1857" s="76" t="str">
        <f t="shared" si="394"/>
        <v/>
      </c>
      <c r="H1857" s="76" t="str">
        <f t="shared" si="402"/>
        <v/>
      </c>
      <c r="I1857" s="76" t="str">
        <f t="shared" si="395"/>
        <v/>
      </c>
      <c r="J1857" s="76" t="str">
        <f t="shared" si="403"/>
        <v/>
      </c>
      <c r="AG1857" s="111" t="str">
        <f t="shared" si="404"/>
        <v/>
      </c>
      <c r="AH1857" s="112" t="str">
        <f t="shared" si="396"/>
        <v/>
      </c>
      <c r="AI1857" s="113" t="str">
        <f t="shared" si="397"/>
        <v/>
      </c>
      <c r="AJ1857" s="113" t="str">
        <f t="shared" si="398"/>
        <v/>
      </c>
      <c r="AK1857" s="113" t="str">
        <f t="shared" si="405"/>
        <v/>
      </c>
      <c r="AL1857" s="113" t="str">
        <f t="shared" si="406"/>
        <v/>
      </c>
    </row>
    <row r="1858" spans="2:38" ht="15.75" thickBot="1" x14ac:dyDescent="0.3">
      <c r="B1858" s="72" t="str">
        <f t="shared" si="399"/>
        <v/>
      </c>
      <c r="C1858" s="72" t="str">
        <f t="shared" si="400"/>
        <v/>
      </c>
      <c r="D1858" s="72" t="str">
        <f>IFERROR(IF(J1857&lt;=0,"",IF(C1858="Yes","",B1858-COUNTIF($C$22:C1858,"Yes"))),"")</f>
        <v/>
      </c>
      <c r="E1858" s="73" t="str">
        <f t="shared" si="393"/>
        <v/>
      </c>
      <c r="F1858" s="76" t="str">
        <f t="shared" si="401"/>
        <v/>
      </c>
      <c r="G1858" s="76" t="str">
        <f t="shared" si="394"/>
        <v/>
      </c>
      <c r="H1858" s="76" t="str">
        <f t="shared" si="402"/>
        <v/>
      </c>
      <c r="I1858" s="76" t="str">
        <f t="shared" si="395"/>
        <v/>
      </c>
      <c r="J1858" s="76" t="str">
        <f t="shared" si="403"/>
        <v/>
      </c>
      <c r="AG1858" s="111" t="str">
        <f t="shared" si="404"/>
        <v/>
      </c>
      <c r="AH1858" s="112" t="str">
        <f t="shared" si="396"/>
        <v/>
      </c>
      <c r="AI1858" s="113" t="str">
        <f t="shared" si="397"/>
        <v/>
      </c>
      <c r="AJ1858" s="113" t="str">
        <f t="shared" si="398"/>
        <v/>
      </c>
      <c r="AK1858" s="113" t="str">
        <f t="shared" si="405"/>
        <v/>
      </c>
      <c r="AL1858" s="113" t="str">
        <f t="shared" si="406"/>
        <v/>
      </c>
    </row>
    <row r="1859" spans="2:38" ht="15.75" thickBot="1" x14ac:dyDescent="0.3">
      <c r="B1859" s="72" t="str">
        <f t="shared" si="399"/>
        <v/>
      </c>
      <c r="C1859" s="72" t="str">
        <f t="shared" si="400"/>
        <v/>
      </c>
      <c r="D1859" s="72" t="str">
        <f>IFERROR(IF(J1858&lt;=0,"",IF(C1859="Yes","",B1859-COUNTIF($C$22:C1859,"Yes"))),"")</f>
        <v/>
      </c>
      <c r="E1859" s="73" t="str">
        <f t="shared" si="393"/>
        <v/>
      </c>
      <c r="F1859" s="76" t="str">
        <f t="shared" si="401"/>
        <v/>
      </c>
      <c r="G1859" s="76" t="str">
        <f t="shared" si="394"/>
        <v/>
      </c>
      <c r="H1859" s="76" t="str">
        <f t="shared" si="402"/>
        <v/>
      </c>
      <c r="I1859" s="76" t="str">
        <f t="shared" si="395"/>
        <v/>
      </c>
      <c r="J1859" s="76" t="str">
        <f t="shared" si="403"/>
        <v/>
      </c>
      <c r="AG1859" s="111" t="str">
        <f t="shared" si="404"/>
        <v/>
      </c>
      <c r="AH1859" s="112" t="str">
        <f t="shared" si="396"/>
        <v/>
      </c>
      <c r="AI1859" s="113" t="str">
        <f t="shared" si="397"/>
        <v/>
      </c>
      <c r="AJ1859" s="113" t="str">
        <f t="shared" si="398"/>
        <v/>
      </c>
      <c r="AK1859" s="113" t="str">
        <f t="shared" si="405"/>
        <v/>
      </c>
      <c r="AL1859" s="113" t="str">
        <f t="shared" si="406"/>
        <v/>
      </c>
    </row>
    <row r="1860" spans="2:38" ht="15.75" thickBot="1" x14ac:dyDescent="0.3">
      <c r="B1860" s="72" t="str">
        <f t="shared" si="399"/>
        <v/>
      </c>
      <c r="C1860" s="72" t="str">
        <f t="shared" si="400"/>
        <v/>
      </c>
      <c r="D1860" s="72" t="str">
        <f>IFERROR(IF(J1859&lt;=0,"",IF(C1860="Yes","",B1860-COUNTIF($C$22:C1860,"Yes"))),"")</f>
        <v/>
      </c>
      <c r="E1860" s="73" t="str">
        <f t="shared" si="393"/>
        <v/>
      </c>
      <c r="F1860" s="76" t="str">
        <f t="shared" si="401"/>
        <v/>
      </c>
      <c r="G1860" s="76" t="str">
        <f t="shared" si="394"/>
        <v/>
      </c>
      <c r="H1860" s="76" t="str">
        <f t="shared" si="402"/>
        <v/>
      </c>
      <c r="I1860" s="76" t="str">
        <f t="shared" si="395"/>
        <v/>
      </c>
      <c r="J1860" s="76" t="str">
        <f t="shared" si="403"/>
        <v/>
      </c>
      <c r="AG1860" s="111" t="str">
        <f t="shared" si="404"/>
        <v/>
      </c>
      <c r="AH1860" s="112" t="str">
        <f t="shared" si="396"/>
        <v/>
      </c>
      <c r="AI1860" s="113" t="str">
        <f t="shared" si="397"/>
        <v/>
      </c>
      <c r="AJ1860" s="113" t="str">
        <f t="shared" si="398"/>
        <v/>
      </c>
      <c r="AK1860" s="113" t="str">
        <f t="shared" si="405"/>
        <v/>
      </c>
      <c r="AL1860" s="113" t="str">
        <f t="shared" si="406"/>
        <v/>
      </c>
    </row>
    <row r="1861" spans="2:38" ht="15.75" thickBot="1" x14ac:dyDescent="0.3">
      <c r="B1861" s="72" t="str">
        <f t="shared" si="399"/>
        <v/>
      </c>
      <c r="C1861" s="72" t="str">
        <f t="shared" si="400"/>
        <v/>
      </c>
      <c r="D1861" s="72" t="str">
        <f>IFERROR(IF(J1860&lt;=0,"",IF(C1861="Yes","",B1861-COUNTIF($C$22:C1861,"Yes"))),"")</f>
        <v/>
      </c>
      <c r="E1861" s="73" t="str">
        <f t="shared" si="393"/>
        <v/>
      </c>
      <c r="F1861" s="76" t="str">
        <f t="shared" si="401"/>
        <v/>
      </c>
      <c r="G1861" s="76" t="str">
        <f t="shared" si="394"/>
        <v/>
      </c>
      <c r="H1861" s="76" t="str">
        <f t="shared" si="402"/>
        <v/>
      </c>
      <c r="I1861" s="76" t="str">
        <f t="shared" si="395"/>
        <v/>
      </c>
      <c r="J1861" s="76" t="str">
        <f t="shared" si="403"/>
        <v/>
      </c>
      <c r="AG1861" s="111" t="str">
        <f t="shared" si="404"/>
        <v/>
      </c>
      <c r="AH1861" s="112" t="str">
        <f t="shared" si="396"/>
        <v/>
      </c>
      <c r="AI1861" s="113" t="str">
        <f t="shared" si="397"/>
        <v/>
      </c>
      <c r="AJ1861" s="113" t="str">
        <f t="shared" si="398"/>
        <v/>
      </c>
      <c r="AK1861" s="113" t="str">
        <f t="shared" si="405"/>
        <v/>
      </c>
      <c r="AL1861" s="113" t="str">
        <f t="shared" si="406"/>
        <v/>
      </c>
    </row>
    <row r="1862" spans="2:38" ht="15.75" thickBot="1" x14ac:dyDescent="0.3">
      <c r="B1862" s="72" t="str">
        <f t="shared" si="399"/>
        <v/>
      </c>
      <c r="C1862" s="72" t="str">
        <f t="shared" si="400"/>
        <v/>
      </c>
      <c r="D1862" s="72" t="str">
        <f>IFERROR(IF(J1861&lt;=0,"",IF(C1862="Yes","",B1862-COUNTIF($C$22:C1862,"Yes"))),"")</f>
        <v/>
      </c>
      <c r="E1862" s="73" t="str">
        <f t="shared" si="393"/>
        <v/>
      </c>
      <c r="F1862" s="76" t="str">
        <f t="shared" si="401"/>
        <v/>
      </c>
      <c r="G1862" s="76" t="str">
        <f t="shared" si="394"/>
        <v/>
      </c>
      <c r="H1862" s="76" t="str">
        <f t="shared" si="402"/>
        <v/>
      </c>
      <c r="I1862" s="76" t="str">
        <f t="shared" si="395"/>
        <v/>
      </c>
      <c r="J1862" s="76" t="str">
        <f t="shared" si="403"/>
        <v/>
      </c>
      <c r="AG1862" s="111" t="str">
        <f t="shared" si="404"/>
        <v/>
      </c>
      <c r="AH1862" s="112" t="str">
        <f t="shared" si="396"/>
        <v/>
      </c>
      <c r="AI1862" s="113" t="str">
        <f t="shared" si="397"/>
        <v/>
      </c>
      <c r="AJ1862" s="113" t="str">
        <f t="shared" si="398"/>
        <v/>
      </c>
      <c r="AK1862" s="113" t="str">
        <f t="shared" si="405"/>
        <v/>
      </c>
      <c r="AL1862" s="113" t="str">
        <f t="shared" si="406"/>
        <v/>
      </c>
    </row>
    <row r="1863" spans="2:38" ht="15.75" thickBot="1" x14ac:dyDescent="0.3">
      <c r="B1863" s="72" t="str">
        <f t="shared" si="399"/>
        <v/>
      </c>
      <c r="C1863" s="72" t="str">
        <f t="shared" si="400"/>
        <v/>
      </c>
      <c r="D1863" s="72" t="str">
        <f>IFERROR(IF(J1862&lt;=0,"",IF(C1863="Yes","",B1863-COUNTIF($C$22:C1863,"Yes"))),"")</f>
        <v/>
      </c>
      <c r="E1863" s="73" t="str">
        <f t="shared" si="393"/>
        <v/>
      </c>
      <c r="F1863" s="76" t="str">
        <f t="shared" si="401"/>
        <v/>
      </c>
      <c r="G1863" s="76" t="str">
        <f t="shared" si="394"/>
        <v/>
      </c>
      <c r="H1863" s="76" t="str">
        <f t="shared" si="402"/>
        <v/>
      </c>
      <c r="I1863" s="76" t="str">
        <f t="shared" si="395"/>
        <v/>
      </c>
      <c r="J1863" s="76" t="str">
        <f t="shared" si="403"/>
        <v/>
      </c>
      <c r="AG1863" s="111" t="str">
        <f t="shared" si="404"/>
        <v/>
      </c>
      <c r="AH1863" s="112" t="str">
        <f t="shared" si="396"/>
        <v/>
      </c>
      <c r="AI1863" s="113" t="str">
        <f t="shared" si="397"/>
        <v/>
      </c>
      <c r="AJ1863" s="113" t="str">
        <f t="shared" si="398"/>
        <v/>
      </c>
      <c r="AK1863" s="113" t="str">
        <f t="shared" si="405"/>
        <v/>
      </c>
      <c r="AL1863" s="113" t="str">
        <f t="shared" si="406"/>
        <v/>
      </c>
    </row>
    <row r="1864" spans="2:38" ht="15.75" thickBot="1" x14ac:dyDescent="0.3">
      <c r="B1864" s="72" t="str">
        <f t="shared" si="399"/>
        <v/>
      </c>
      <c r="C1864" s="72" t="str">
        <f t="shared" si="400"/>
        <v/>
      </c>
      <c r="D1864" s="72" t="str">
        <f>IFERROR(IF(J1863&lt;=0,"",IF(C1864="Yes","",B1864-COUNTIF($C$22:C1864,"Yes"))),"")</f>
        <v/>
      </c>
      <c r="E1864" s="73" t="str">
        <f t="shared" si="393"/>
        <v/>
      </c>
      <c r="F1864" s="76" t="str">
        <f t="shared" si="401"/>
        <v/>
      </c>
      <c r="G1864" s="76" t="str">
        <f t="shared" si="394"/>
        <v/>
      </c>
      <c r="H1864" s="76" t="str">
        <f t="shared" si="402"/>
        <v/>
      </c>
      <c r="I1864" s="76" t="str">
        <f t="shared" si="395"/>
        <v/>
      </c>
      <c r="J1864" s="76" t="str">
        <f t="shared" si="403"/>
        <v/>
      </c>
      <c r="AG1864" s="111" t="str">
        <f t="shared" si="404"/>
        <v/>
      </c>
      <c r="AH1864" s="112" t="str">
        <f t="shared" si="396"/>
        <v/>
      </c>
      <c r="AI1864" s="113" t="str">
        <f t="shared" si="397"/>
        <v/>
      </c>
      <c r="AJ1864" s="113" t="str">
        <f t="shared" si="398"/>
        <v/>
      </c>
      <c r="AK1864" s="113" t="str">
        <f t="shared" si="405"/>
        <v/>
      </c>
      <c r="AL1864" s="113" t="str">
        <f t="shared" si="406"/>
        <v/>
      </c>
    </row>
    <row r="1865" spans="2:38" ht="15.75" thickBot="1" x14ac:dyDescent="0.3">
      <c r="B1865" s="72" t="str">
        <f t="shared" si="399"/>
        <v/>
      </c>
      <c r="C1865" s="72" t="str">
        <f t="shared" si="400"/>
        <v/>
      </c>
      <c r="D1865" s="72" t="str">
        <f>IFERROR(IF(J1864&lt;=0,"",IF(C1865="Yes","",B1865-COUNTIF($C$22:C1865,"Yes"))),"")</f>
        <v/>
      </c>
      <c r="E1865" s="73" t="str">
        <f t="shared" si="393"/>
        <v/>
      </c>
      <c r="F1865" s="76" t="str">
        <f t="shared" si="401"/>
        <v/>
      </c>
      <c r="G1865" s="76" t="str">
        <f t="shared" si="394"/>
        <v/>
      </c>
      <c r="H1865" s="76" t="str">
        <f t="shared" si="402"/>
        <v/>
      </c>
      <c r="I1865" s="76" t="str">
        <f t="shared" si="395"/>
        <v/>
      </c>
      <c r="J1865" s="76" t="str">
        <f t="shared" si="403"/>
        <v/>
      </c>
      <c r="AG1865" s="111" t="str">
        <f t="shared" si="404"/>
        <v/>
      </c>
      <c r="AH1865" s="112" t="str">
        <f t="shared" si="396"/>
        <v/>
      </c>
      <c r="AI1865" s="113" t="str">
        <f t="shared" si="397"/>
        <v/>
      </c>
      <c r="AJ1865" s="113" t="str">
        <f t="shared" si="398"/>
        <v/>
      </c>
      <c r="AK1865" s="113" t="str">
        <f t="shared" si="405"/>
        <v/>
      </c>
      <c r="AL1865" s="113" t="str">
        <f t="shared" si="406"/>
        <v/>
      </c>
    </row>
    <row r="1866" spans="2:38" ht="15.75" thickBot="1" x14ac:dyDescent="0.3">
      <c r="B1866" s="72" t="str">
        <f t="shared" si="399"/>
        <v/>
      </c>
      <c r="C1866" s="72" t="str">
        <f t="shared" si="400"/>
        <v/>
      </c>
      <c r="D1866" s="72" t="str">
        <f>IFERROR(IF(J1865&lt;=0,"",IF(C1866="Yes","",B1866-COUNTIF($C$22:C1866,"Yes"))),"")</f>
        <v/>
      </c>
      <c r="E1866" s="73" t="str">
        <f t="shared" si="393"/>
        <v/>
      </c>
      <c r="F1866" s="76" t="str">
        <f t="shared" si="401"/>
        <v/>
      </c>
      <c r="G1866" s="76" t="str">
        <f t="shared" si="394"/>
        <v/>
      </c>
      <c r="H1866" s="76" t="str">
        <f t="shared" si="402"/>
        <v/>
      </c>
      <c r="I1866" s="76" t="str">
        <f t="shared" si="395"/>
        <v/>
      </c>
      <c r="J1866" s="76" t="str">
        <f t="shared" si="403"/>
        <v/>
      </c>
      <c r="AG1866" s="111" t="str">
        <f t="shared" si="404"/>
        <v/>
      </c>
      <c r="AH1866" s="112" t="str">
        <f t="shared" si="396"/>
        <v/>
      </c>
      <c r="AI1866" s="113" t="str">
        <f t="shared" si="397"/>
        <v/>
      </c>
      <c r="AJ1866" s="113" t="str">
        <f t="shared" si="398"/>
        <v/>
      </c>
      <c r="AK1866" s="113" t="str">
        <f t="shared" si="405"/>
        <v/>
      </c>
      <c r="AL1866" s="113" t="str">
        <f t="shared" si="406"/>
        <v/>
      </c>
    </row>
    <row r="1867" spans="2:38" ht="15.75" thickBot="1" x14ac:dyDescent="0.3">
      <c r="B1867" s="72" t="str">
        <f t="shared" si="399"/>
        <v/>
      </c>
      <c r="C1867" s="72" t="str">
        <f t="shared" si="400"/>
        <v/>
      </c>
      <c r="D1867" s="72" t="str">
        <f>IFERROR(IF(J1866&lt;=0,"",IF(C1867="Yes","",B1867-COUNTIF($C$22:C1867,"Yes"))),"")</f>
        <v/>
      </c>
      <c r="E1867" s="73" t="str">
        <f t="shared" si="393"/>
        <v/>
      </c>
      <c r="F1867" s="76" t="str">
        <f t="shared" si="401"/>
        <v/>
      </c>
      <c r="G1867" s="76" t="str">
        <f t="shared" si="394"/>
        <v/>
      </c>
      <c r="H1867" s="76" t="str">
        <f t="shared" si="402"/>
        <v/>
      </c>
      <c r="I1867" s="76" t="str">
        <f t="shared" si="395"/>
        <v/>
      </c>
      <c r="J1867" s="76" t="str">
        <f t="shared" si="403"/>
        <v/>
      </c>
      <c r="AG1867" s="111" t="str">
        <f t="shared" si="404"/>
        <v/>
      </c>
      <c r="AH1867" s="112" t="str">
        <f t="shared" si="396"/>
        <v/>
      </c>
      <c r="AI1867" s="113" t="str">
        <f t="shared" si="397"/>
        <v/>
      </c>
      <c r="AJ1867" s="113" t="str">
        <f t="shared" si="398"/>
        <v/>
      </c>
      <c r="AK1867" s="113" t="str">
        <f t="shared" si="405"/>
        <v/>
      </c>
      <c r="AL1867" s="113" t="str">
        <f t="shared" si="406"/>
        <v/>
      </c>
    </row>
    <row r="1868" spans="2:38" ht="15.75" thickBot="1" x14ac:dyDescent="0.3">
      <c r="B1868" s="72" t="str">
        <f t="shared" si="399"/>
        <v/>
      </c>
      <c r="C1868" s="72" t="str">
        <f t="shared" si="400"/>
        <v/>
      </c>
      <c r="D1868" s="72" t="str">
        <f>IFERROR(IF(J1867&lt;=0,"",IF(C1868="Yes","",B1868-COUNTIF($C$22:C1868,"Yes"))),"")</f>
        <v/>
      </c>
      <c r="E1868" s="73" t="str">
        <f t="shared" si="393"/>
        <v/>
      </c>
      <c r="F1868" s="76" t="str">
        <f t="shared" si="401"/>
        <v/>
      </c>
      <c r="G1868" s="76" t="str">
        <f t="shared" si="394"/>
        <v/>
      </c>
      <c r="H1868" s="76" t="str">
        <f t="shared" si="402"/>
        <v/>
      </c>
      <c r="I1868" s="76" t="str">
        <f t="shared" si="395"/>
        <v/>
      </c>
      <c r="J1868" s="76" t="str">
        <f t="shared" si="403"/>
        <v/>
      </c>
      <c r="AG1868" s="111" t="str">
        <f t="shared" si="404"/>
        <v/>
      </c>
      <c r="AH1868" s="112" t="str">
        <f t="shared" si="396"/>
        <v/>
      </c>
      <c r="AI1868" s="113" t="str">
        <f t="shared" si="397"/>
        <v/>
      </c>
      <c r="AJ1868" s="113" t="str">
        <f t="shared" si="398"/>
        <v/>
      </c>
      <c r="AK1868" s="113" t="str">
        <f t="shared" si="405"/>
        <v/>
      </c>
      <c r="AL1868" s="113" t="str">
        <f t="shared" si="406"/>
        <v/>
      </c>
    </row>
    <row r="1869" spans="2:38" ht="15.75" thickBot="1" x14ac:dyDescent="0.3">
      <c r="B1869" s="72" t="str">
        <f t="shared" si="399"/>
        <v/>
      </c>
      <c r="C1869" s="72" t="str">
        <f t="shared" si="400"/>
        <v/>
      </c>
      <c r="D1869" s="72" t="str">
        <f>IFERROR(IF(J1868&lt;=0,"",IF(C1869="Yes","",B1869-COUNTIF($C$22:C1869,"Yes"))),"")</f>
        <v/>
      </c>
      <c r="E1869" s="73" t="str">
        <f t="shared" si="393"/>
        <v/>
      </c>
      <c r="F1869" s="76" t="str">
        <f t="shared" si="401"/>
        <v/>
      </c>
      <c r="G1869" s="76" t="str">
        <f t="shared" si="394"/>
        <v/>
      </c>
      <c r="H1869" s="76" t="str">
        <f t="shared" si="402"/>
        <v/>
      </c>
      <c r="I1869" s="76" t="str">
        <f t="shared" si="395"/>
        <v/>
      </c>
      <c r="J1869" s="76" t="str">
        <f t="shared" si="403"/>
        <v/>
      </c>
      <c r="AG1869" s="111" t="str">
        <f t="shared" si="404"/>
        <v/>
      </c>
      <c r="AH1869" s="112" t="str">
        <f t="shared" si="396"/>
        <v/>
      </c>
      <c r="AI1869" s="113" t="str">
        <f t="shared" si="397"/>
        <v/>
      </c>
      <c r="AJ1869" s="113" t="str">
        <f t="shared" si="398"/>
        <v/>
      </c>
      <c r="AK1869" s="113" t="str">
        <f t="shared" si="405"/>
        <v/>
      </c>
      <c r="AL1869" s="113" t="str">
        <f t="shared" si="406"/>
        <v/>
      </c>
    </row>
    <row r="1870" spans="2:38" ht="15.75" thickBot="1" x14ac:dyDescent="0.3">
      <c r="B1870" s="72" t="str">
        <f t="shared" si="399"/>
        <v/>
      </c>
      <c r="C1870" s="72" t="str">
        <f t="shared" si="400"/>
        <v/>
      </c>
      <c r="D1870" s="72" t="str">
        <f>IFERROR(IF(J1869&lt;=0,"",IF(C1870="Yes","",B1870-COUNTIF($C$22:C1870,"Yes"))),"")</f>
        <v/>
      </c>
      <c r="E1870" s="73" t="str">
        <f t="shared" si="393"/>
        <v/>
      </c>
      <c r="F1870" s="76" t="str">
        <f t="shared" si="401"/>
        <v/>
      </c>
      <c r="G1870" s="76" t="str">
        <f t="shared" si="394"/>
        <v/>
      </c>
      <c r="H1870" s="76" t="str">
        <f t="shared" si="402"/>
        <v/>
      </c>
      <c r="I1870" s="76" t="str">
        <f t="shared" si="395"/>
        <v/>
      </c>
      <c r="J1870" s="76" t="str">
        <f t="shared" si="403"/>
        <v/>
      </c>
      <c r="AG1870" s="111" t="str">
        <f t="shared" si="404"/>
        <v/>
      </c>
      <c r="AH1870" s="112" t="str">
        <f t="shared" si="396"/>
        <v/>
      </c>
      <c r="AI1870" s="113" t="str">
        <f t="shared" si="397"/>
        <v/>
      </c>
      <c r="AJ1870" s="113" t="str">
        <f t="shared" si="398"/>
        <v/>
      </c>
      <c r="AK1870" s="113" t="str">
        <f t="shared" si="405"/>
        <v/>
      </c>
      <c r="AL1870" s="113" t="str">
        <f t="shared" si="406"/>
        <v/>
      </c>
    </row>
    <row r="1871" spans="2:38" ht="15.75" thickBot="1" x14ac:dyDescent="0.3">
      <c r="B1871" s="72" t="str">
        <f t="shared" si="399"/>
        <v/>
      </c>
      <c r="C1871" s="72" t="str">
        <f t="shared" si="400"/>
        <v/>
      </c>
      <c r="D1871" s="72" t="str">
        <f>IFERROR(IF(J1870&lt;=0,"",IF(C1871="Yes","",B1871-COUNTIF($C$22:C1871,"Yes"))),"")</f>
        <v/>
      </c>
      <c r="E1871" s="73" t="str">
        <f t="shared" si="393"/>
        <v/>
      </c>
      <c r="F1871" s="76" t="str">
        <f t="shared" si="401"/>
        <v/>
      </c>
      <c r="G1871" s="76" t="str">
        <f t="shared" si="394"/>
        <v/>
      </c>
      <c r="H1871" s="76" t="str">
        <f t="shared" si="402"/>
        <v/>
      </c>
      <c r="I1871" s="76" t="str">
        <f t="shared" si="395"/>
        <v/>
      </c>
      <c r="J1871" s="76" t="str">
        <f t="shared" si="403"/>
        <v/>
      </c>
      <c r="AG1871" s="111" t="str">
        <f t="shared" si="404"/>
        <v/>
      </c>
      <c r="AH1871" s="112" t="str">
        <f t="shared" si="396"/>
        <v/>
      </c>
      <c r="AI1871" s="113" t="str">
        <f t="shared" si="397"/>
        <v/>
      </c>
      <c r="AJ1871" s="113" t="str">
        <f t="shared" si="398"/>
        <v/>
      </c>
      <c r="AK1871" s="113" t="str">
        <f t="shared" si="405"/>
        <v/>
      </c>
      <c r="AL1871" s="113" t="str">
        <f t="shared" si="406"/>
        <v/>
      </c>
    </row>
    <row r="1872" spans="2:38" ht="15.75" thickBot="1" x14ac:dyDescent="0.3">
      <c r="B1872" s="72" t="str">
        <f t="shared" si="399"/>
        <v/>
      </c>
      <c r="C1872" s="72" t="str">
        <f t="shared" si="400"/>
        <v/>
      </c>
      <c r="D1872" s="72" t="str">
        <f>IFERROR(IF(J1871&lt;=0,"",IF(C1872="Yes","",B1872-COUNTIF($C$22:C1872,"Yes"))),"")</f>
        <v/>
      </c>
      <c r="E1872" s="73" t="str">
        <f t="shared" si="393"/>
        <v/>
      </c>
      <c r="F1872" s="76" t="str">
        <f t="shared" si="401"/>
        <v/>
      </c>
      <c r="G1872" s="76" t="str">
        <f t="shared" si="394"/>
        <v/>
      </c>
      <c r="H1872" s="76" t="str">
        <f t="shared" si="402"/>
        <v/>
      </c>
      <c r="I1872" s="76" t="str">
        <f t="shared" si="395"/>
        <v/>
      </c>
      <c r="J1872" s="76" t="str">
        <f t="shared" si="403"/>
        <v/>
      </c>
      <c r="AG1872" s="111" t="str">
        <f t="shared" si="404"/>
        <v/>
      </c>
      <c r="AH1872" s="112" t="str">
        <f t="shared" si="396"/>
        <v/>
      </c>
      <c r="AI1872" s="113" t="str">
        <f t="shared" si="397"/>
        <v/>
      </c>
      <c r="AJ1872" s="113" t="str">
        <f t="shared" si="398"/>
        <v/>
      </c>
      <c r="AK1872" s="113" t="str">
        <f t="shared" si="405"/>
        <v/>
      </c>
      <c r="AL1872" s="113" t="str">
        <f t="shared" si="406"/>
        <v/>
      </c>
    </row>
    <row r="1873" spans="2:38" ht="15.75" thickBot="1" x14ac:dyDescent="0.3">
      <c r="B1873" s="72" t="str">
        <f t="shared" si="399"/>
        <v/>
      </c>
      <c r="C1873" s="72" t="str">
        <f t="shared" si="400"/>
        <v/>
      </c>
      <c r="D1873" s="72" t="str">
        <f>IFERROR(IF(J1872&lt;=0,"",IF(C1873="Yes","",B1873-COUNTIF($C$22:C1873,"Yes"))),"")</f>
        <v/>
      </c>
      <c r="E1873" s="73" t="str">
        <f t="shared" si="393"/>
        <v/>
      </c>
      <c r="F1873" s="76" t="str">
        <f t="shared" si="401"/>
        <v/>
      </c>
      <c r="G1873" s="76" t="str">
        <f t="shared" si="394"/>
        <v/>
      </c>
      <c r="H1873" s="76" t="str">
        <f t="shared" si="402"/>
        <v/>
      </c>
      <c r="I1873" s="76" t="str">
        <f t="shared" si="395"/>
        <v/>
      </c>
      <c r="J1873" s="76" t="str">
        <f t="shared" si="403"/>
        <v/>
      </c>
      <c r="AG1873" s="111" t="str">
        <f t="shared" si="404"/>
        <v/>
      </c>
      <c r="AH1873" s="112" t="str">
        <f t="shared" si="396"/>
        <v/>
      </c>
      <c r="AI1873" s="113" t="str">
        <f t="shared" si="397"/>
        <v/>
      </c>
      <c r="AJ1873" s="113" t="str">
        <f t="shared" si="398"/>
        <v/>
      </c>
      <c r="AK1873" s="113" t="str">
        <f t="shared" si="405"/>
        <v/>
      </c>
      <c r="AL1873" s="113" t="str">
        <f t="shared" si="406"/>
        <v/>
      </c>
    </row>
    <row r="1874" spans="2:38" ht="15.75" thickBot="1" x14ac:dyDescent="0.3">
      <c r="B1874" s="72" t="str">
        <f t="shared" si="399"/>
        <v/>
      </c>
      <c r="C1874" s="72" t="str">
        <f t="shared" si="400"/>
        <v/>
      </c>
      <c r="D1874" s="72" t="str">
        <f>IFERROR(IF(J1873&lt;=0,"",IF(C1874="Yes","",B1874-COUNTIF($C$22:C1874,"Yes"))),"")</f>
        <v/>
      </c>
      <c r="E1874" s="73" t="str">
        <f t="shared" si="393"/>
        <v/>
      </c>
      <c r="F1874" s="76" t="str">
        <f t="shared" si="401"/>
        <v/>
      </c>
      <c r="G1874" s="76" t="str">
        <f t="shared" si="394"/>
        <v/>
      </c>
      <c r="H1874" s="76" t="str">
        <f t="shared" si="402"/>
        <v/>
      </c>
      <c r="I1874" s="76" t="str">
        <f t="shared" si="395"/>
        <v/>
      </c>
      <c r="J1874" s="76" t="str">
        <f t="shared" si="403"/>
        <v/>
      </c>
      <c r="AG1874" s="111" t="str">
        <f t="shared" si="404"/>
        <v/>
      </c>
      <c r="AH1874" s="112" t="str">
        <f t="shared" si="396"/>
        <v/>
      </c>
      <c r="AI1874" s="113" t="str">
        <f t="shared" si="397"/>
        <v/>
      </c>
      <c r="AJ1874" s="113" t="str">
        <f t="shared" si="398"/>
        <v/>
      </c>
      <c r="AK1874" s="113" t="str">
        <f t="shared" si="405"/>
        <v/>
      </c>
      <c r="AL1874" s="113" t="str">
        <f t="shared" si="406"/>
        <v/>
      </c>
    </row>
    <row r="1875" spans="2:38" ht="15.75" thickBot="1" x14ac:dyDescent="0.3">
      <c r="B1875" s="72" t="str">
        <f t="shared" si="399"/>
        <v/>
      </c>
      <c r="C1875" s="72" t="str">
        <f t="shared" si="400"/>
        <v/>
      </c>
      <c r="D1875" s="72" t="str">
        <f>IFERROR(IF(J1874&lt;=0,"",IF(C1875="Yes","",B1875-COUNTIF($C$22:C1875,"Yes"))),"")</f>
        <v/>
      </c>
      <c r="E1875" s="73" t="str">
        <f t="shared" si="393"/>
        <v/>
      </c>
      <c r="F1875" s="76" t="str">
        <f t="shared" si="401"/>
        <v/>
      </c>
      <c r="G1875" s="76" t="str">
        <f t="shared" si="394"/>
        <v/>
      </c>
      <c r="H1875" s="76" t="str">
        <f t="shared" si="402"/>
        <v/>
      </c>
      <c r="I1875" s="76" t="str">
        <f t="shared" si="395"/>
        <v/>
      </c>
      <c r="J1875" s="76" t="str">
        <f t="shared" si="403"/>
        <v/>
      </c>
      <c r="AG1875" s="111" t="str">
        <f t="shared" si="404"/>
        <v/>
      </c>
      <c r="AH1875" s="112" t="str">
        <f t="shared" si="396"/>
        <v/>
      </c>
      <c r="AI1875" s="113" t="str">
        <f t="shared" si="397"/>
        <v/>
      </c>
      <c r="AJ1875" s="113" t="str">
        <f t="shared" si="398"/>
        <v/>
      </c>
      <c r="AK1875" s="113" t="str">
        <f t="shared" si="405"/>
        <v/>
      </c>
      <c r="AL1875" s="113" t="str">
        <f t="shared" si="406"/>
        <v/>
      </c>
    </row>
    <row r="1876" spans="2:38" ht="15.75" thickBot="1" x14ac:dyDescent="0.3">
      <c r="B1876" s="72" t="str">
        <f t="shared" si="399"/>
        <v/>
      </c>
      <c r="C1876" s="72" t="str">
        <f t="shared" si="400"/>
        <v/>
      </c>
      <c r="D1876" s="72" t="str">
        <f>IFERROR(IF(J1875&lt;=0,"",IF(C1876="Yes","",B1876-COUNTIF($C$22:C1876,"Yes"))),"")</f>
        <v/>
      </c>
      <c r="E1876" s="73" t="str">
        <f t="shared" si="393"/>
        <v/>
      </c>
      <c r="F1876" s="76" t="str">
        <f t="shared" si="401"/>
        <v/>
      </c>
      <c r="G1876" s="76" t="str">
        <f t="shared" si="394"/>
        <v/>
      </c>
      <c r="H1876" s="76" t="str">
        <f t="shared" si="402"/>
        <v/>
      </c>
      <c r="I1876" s="76" t="str">
        <f t="shared" si="395"/>
        <v/>
      </c>
      <c r="J1876" s="76" t="str">
        <f t="shared" si="403"/>
        <v/>
      </c>
      <c r="AG1876" s="111" t="str">
        <f t="shared" si="404"/>
        <v/>
      </c>
      <c r="AH1876" s="112" t="str">
        <f t="shared" si="396"/>
        <v/>
      </c>
      <c r="AI1876" s="113" t="str">
        <f t="shared" si="397"/>
        <v/>
      </c>
      <c r="AJ1876" s="113" t="str">
        <f t="shared" si="398"/>
        <v/>
      </c>
      <c r="AK1876" s="113" t="str">
        <f t="shared" si="405"/>
        <v/>
      </c>
      <c r="AL1876" s="113" t="str">
        <f t="shared" si="406"/>
        <v/>
      </c>
    </row>
    <row r="1877" spans="2:38" ht="15.75" thickBot="1" x14ac:dyDescent="0.3">
      <c r="B1877" s="72" t="str">
        <f t="shared" si="399"/>
        <v/>
      </c>
      <c r="C1877" s="72" t="str">
        <f t="shared" si="400"/>
        <v/>
      </c>
      <c r="D1877" s="72" t="str">
        <f>IFERROR(IF(J1876&lt;=0,"",IF(C1877="Yes","",B1877-COUNTIF($C$22:C1877,"Yes"))),"")</f>
        <v/>
      </c>
      <c r="E1877" s="73" t="str">
        <f t="shared" si="393"/>
        <v/>
      </c>
      <c r="F1877" s="76" t="str">
        <f t="shared" si="401"/>
        <v/>
      </c>
      <c r="G1877" s="76" t="str">
        <f t="shared" si="394"/>
        <v/>
      </c>
      <c r="H1877" s="76" t="str">
        <f t="shared" si="402"/>
        <v/>
      </c>
      <c r="I1877" s="76" t="str">
        <f t="shared" si="395"/>
        <v/>
      </c>
      <c r="J1877" s="76" t="str">
        <f t="shared" si="403"/>
        <v/>
      </c>
      <c r="AG1877" s="111" t="str">
        <f t="shared" si="404"/>
        <v/>
      </c>
      <c r="AH1877" s="112" t="str">
        <f t="shared" si="396"/>
        <v/>
      </c>
      <c r="AI1877" s="113" t="str">
        <f t="shared" si="397"/>
        <v/>
      </c>
      <c r="AJ1877" s="113" t="str">
        <f t="shared" si="398"/>
        <v/>
      </c>
      <c r="AK1877" s="113" t="str">
        <f t="shared" si="405"/>
        <v/>
      </c>
      <c r="AL1877" s="113" t="str">
        <f t="shared" si="406"/>
        <v/>
      </c>
    </row>
    <row r="1878" spans="2:38" ht="15.75" thickBot="1" x14ac:dyDescent="0.3">
      <c r="B1878" s="72" t="str">
        <f t="shared" si="399"/>
        <v/>
      </c>
      <c r="C1878" s="72" t="str">
        <f t="shared" si="400"/>
        <v/>
      </c>
      <c r="D1878" s="72" t="str">
        <f>IFERROR(IF(J1877&lt;=0,"",IF(C1878="Yes","",B1878-COUNTIF($C$22:C1878,"Yes"))),"")</f>
        <v/>
      </c>
      <c r="E1878" s="73" t="str">
        <f t="shared" ref="E1878:E1941" si="407">IF($E$9="End of the Period",IF(B1878="","",IF(payment_frequency="Bi-weekly",first_payment_date+B1878*VLOOKUP(payment_frequency,periodic_table,2,0),IF(payment_frequency="Weekly",first_payment_date+B1878*VLOOKUP(payment_frequency,periodic_table,2,0),IF(payment_frequency="Semi-monthly",first_payment_date+B1878*VLOOKUP(payment_frequency,periodic_table,2,0),EDATE(first_payment_date,B1878*VLOOKUP(payment_frequency,periodic_table,2,0)))))),IF(B1878="","",IF(payment_frequency="Bi-weekly",first_payment_date+(B1878-1)*VLOOKUP(payment_frequency,periodic_table,2,0),IF(payment_frequency="Weekly",first_payment_date+(B1878-1)*VLOOKUP(payment_frequency,periodic_table,2,0),IF(payment_frequency="Semi-monthly",first_payment_date+(B1878-1)*VLOOKUP(payment_frequency,periodic_table,2,0),EDATE(first_payment_date,(B1878-1)*VLOOKUP(payment_frequency,periodic_table,2,0)))))))</f>
        <v/>
      </c>
      <c r="F1878" s="76" t="str">
        <f t="shared" si="401"/>
        <v/>
      </c>
      <c r="G1878" s="76" t="str">
        <f t="shared" ref="G1878:G1941" si="408">IF(AND(Payment_Type=1,B1878=1),0,IF(B1878="","",IF(C1878="Yes",0,J1877*Compound_Rate)))</f>
        <v/>
      </c>
      <c r="H1878" s="76" t="str">
        <f t="shared" si="402"/>
        <v/>
      </c>
      <c r="I1878" s="76" t="str">
        <f t="shared" ref="I1878:I1941" si="409">IF(B1878="","",IF(C1878="Yes",J1877*Compound_Rate,0))</f>
        <v/>
      </c>
      <c r="J1878" s="76" t="str">
        <f t="shared" si="403"/>
        <v/>
      </c>
      <c r="AG1878" s="111" t="str">
        <f t="shared" si="404"/>
        <v/>
      </c>
      <c r="AH1878" s="112" t="str">
        <f t="shared" ref="AH1878:AH1941" si="410">IF($E$9="End of the Period",IF(AG1878="","",IF(payment_frequency="Bi-weekly",first_payment_date+AG1878*VLOOKUP(payment_frequency,periodic_table,2,0),IF(payment_frequency="Weekly",first_payment_date+AG1878*VLOOKUP(payment_frequency,periodic_table,2,0),IF(payment_frequency="Semi-monthly",first_payment_date+AG1878*VLOOKUP(payment_frequency,periodic_table,2,0),EDATE(first_payment_date,AG1878*VLOOKUP(payment_frequency,periodic_table,2,0)))))),IF(AG1878="","",IF(payment_frequency="Bi-weekly",first_payment_date+(AG1878-1)*VLOOKUP(payment_frequency,periodic_table,2,0),IF(payment_frequency="Weekly",first_payment_date+(AG1878-1)*VLOOKUP(payment_frequency,periodic_table,2,0),IF(payment_frequency="Semi-monthly",first_payment_date+(AG1878-1)*VLOOKUP(payment_frequency,periodic_table,2,0),EDATE(first_payment_date,(AG1878-1)*VLOOKUP(payment_frequency,periodic_table,2,0)))))))</f>
        <v/>
      </c>
      <c r="AI1878" s="113" t="str">
        <f t="shared" ref="AI1878:AI1941" si="411">IF(AG1878="","",IF(AL1877&lt;payment,AL1877*(1+Compound_Rate),payment))</f>
        <v/>
      </c>
      <c r="AJ1878" s="113" t="str">
        <f t="shared" ref="AJ1878:AJ1941" si="412">IF(AND(Payment_Type=1,AG1878=1),0,IF(AG1878="","",AL1877*Compound_Rate))</f>
        <v/>
      </c>
      <c r="AK1878" s="113" t="str">
        <f t="shared" si="405"/>
        <v/>
      </c>
      <c r="AL1878" s="113" t="str">
        <f t="shared" si="406"/>
        <v/>
      </c>
    </row>
    <row r="1879" spans="2:38" ht="15.75" thickBot="1" x14ac:dyDescent="0.3">
      <c r="B1879" s="72" t="str">
        <f t="shared" ref="B1879:B1942" si="413">IFERROR(IF(TRUNC(J1878)&lt;=0,"",B1878+1),"")</f>
        <v/>
      </c>
      <c r="C1879" s="72" t="str">
        <f t="shared" ref="C1879:C1942" si="414">IF(B1879="","",IF(AND(B1879&lt;=$E$13,B1879&gt;=$E$12),"Yes","No"))</f>
        <v/>
      </c>
      <c r="D1879" s="72" t="str">
        <f>IFERROR(IF(J1878&lt;=0,"",IF(C1879="Yes","",B1879-COUNTIF($C$22:C1879,"Yes"))),"")</f>
        <v/>
      </c>
      <c r="E1879" s="73" t="str">
        <f t="shared" si="407"/>
        <v/>
      </c>
      <c r="F1879" s="76" t="str">
        <f t="shared" ref="F1879:F1942" si="415">IF(B1879="","",IF(C1879="Yes",0,IF(J1878&lt;payment,J1878*(1+Compound_Rate),-PMT($J$5,nper-B1879+1+$E$14,J1878))))</f>
        <v/>
      </c>
      <c r="G1879" s="76" t="str">
        <f t="shared" si="408"/>
        <v/>
      </c>
      <c r="H1879" s="76" t="str">
        <f t="shared" ref="H1879:H1942" si="416">IF(B1879="","",F1879-G1879)</f>
        <v/>
      </c>
      <c r="I1879" s="76" t="str">
        <f t="shared" si="409"/>
        <v/>
      </c>
      <c r="J1879" s="76" t="str">
        <f t="shared" ref="J1879:J1942" si="417">IFERROR(IF(B1879="","",J1878-H1879+I1879),"")</f>
        <v/>
      </c>
      <c r="AG1879" s="111" t="str">
        <f t="shared" ref="AG1879:AG1942" si="418">IFERROR(IF(AL1878&lt;=0,"",AG1878+1),"")</f>
        <v/>
      </c>
      <c r="AH1879" s="112" t="str">
        <f t="shared" si="410"/>
        <v/>
      </c>
      <c r="AI1879" s="113" t="str">
        <f t="shared" si="411"/>
        <v/>
      </c>
      <c r="AJ1879" s="113" t="str">
        <f t="shared" si="412"/>
        <v/>
      </c>
      <c r="AK1879" s="113" t="str">
        <f t="shared" ref="AK1879:AK1942" si="419">IF(AG1879="","",AI1879-AJ1879)</f>
        <v/>
      </c>
      <c r="AL1879" s="113" t="str">
        <f t="shared" ref="AL1879:AL1942" si="420">IFERROR(IF(AK1879&lt;=0,"",AL1878-AK1879),"")</f>
        <v/>
      </c>
    </row>
    <row r="1880" spans="2:38" ht="15.75" thickBot="1" x14ac:dyDescent="0.3">
      <c r="B1880" s="72" t="str">
        <f t="shared" si="413"/>
        <v/>
      </c>
      <c r="C1880" s="72" t="str">
        <f t="shared" si="414"/>
        <v/>
      </c>
      <c r="D1880" s="72" t="str">
        <f>IFERROR(IF(J1879&lt;=0,"",IF(C1880="Yes","",B1880-COUNTIF($C$22:C1880,"Yes"))),"")</f>
        <v/>
      </c>
      <c r="E1880" s="73" t="str">
        <f t="shared" si="407"/>
        <v/>
      </c>
      <c r="F1880" s="76" t="str">
        <f t="shared" si="415"/>
        <v/>
      </c>
      <c r="G1880" s="76" t="str">
        <f t="shared" si="408"/>
        <v/>
      </c>
      <c r="H1880" s="76" t="str">
        <f t="shared" si="416"/>
        <v/>
      </c>
      <c r="I1880" s="76" t="str">
        <f t="shared" si="409"/>
        <v/>
      </c>
      <c r="J1880" s="76" t="str">
        <f t="shared" si="417"/>
        <v/>
      </c>
      <c r="AG1880" s="111" t="str">
        <f t="shared" si="418"/>
        <v/>
      </c>
      <c r="AH1880" s="112" t="str">
        <f t="shared" si="410"/>
        <v/>
      </c>
      <c r="AI1880" s="113" t="str">
        <f t="shared" si="411"/>
        <v/>
      </c>
      <c r="AJ1880" s="113" t="str">
        <f t="shared" si="412"/>
        <v/>
      </c>
      <c r="AK1880" s="113" t="str">
        <f t="shared" si="419"/>
        <v/>
      </c>
      <c r="AL1880" s="113" t="str">
        <f t="shared" si="420"/>
        <v/>
      </c>
    </row>
    <row r="1881" spans="2:38" ht="15.75" thickBot="1" x14ac:dyDescent="0.3">
      <c r="B1881" s="72" t="str">
        <f t="shared" si="413"/>
        <v/>
      </c>
      <c r="C1881" s="72" t="str">
        <f t="shared" si="414"/>
        <v/>
      </c>
      <c r="D1881" s="72" t="str">
        <f>IFERROR(IF(J1880&lt;=0,"",IF(C1881="Yes","",B1881-COUNTIF($C$22:C1881,"Yes"))),"")</f>
        <v/>
      </c>
      <c r="E1881" s="73" t="str">
        <f t="shared" si="407"/>
        <v/>
      </c>
      <c r="F1881" s="76" t="str">
        <f t="shared" si="415"/>
        <v/>
      </c>
      <c r="G1881" s="76" t="str">
        <f t="shared" si="408"/>
        <v/>
      </c>
      <c r="H1881" s="76" t="str">
        <f t="shared" si="416"/>
        <v/>
      </c>
      <c r="I1881" s="76" t="str">
        <f t="shared" si="409"/>
        <v/>
      </c>
      <c r="J1881" s="76" t="str">
        <f t="shared" si="417"/>
        <v/>
      </c>
      <c r="AG1881" s="111" t="str">
        <f t="shared" si="418"/>
        <v/>
      </c>
      <c r="AH1881" s="112" t="str">
        <f t="shared" si="410"/>
        <v/>
      </c>
      <c r="AI1881" s="113" t="str">
        <f t="shared" si="411"/>
        <v/>
      </c>
      <c r="AJ1881" s="113" t="str">
        <f t="shared" si="412"/>
        <v/>
      </c>
      <c r="AK1881" s="113" t="str">
        <f t="shared" si="419"/>
        <v/>
      </c>
      <c r="AL1881" s="113" t="str">
        <f t="shared" si="420"/>
        <v/>
      </c>
    </row>
    <row r="1882" spans="2:38" ht="15.75" thickBot="1" x14ac:dyDescent="0.3">
      <c r="B1882" s="72" t="str">
        <f t="shared" si="413"/>
        <v/>
      </c>
      <c r="C1882" s="72" t="str">
        <f t="shared" si="414"/>
        <v/>
      </c>
      <c r="D1882" s="72" t="str">
        <f>IFERROR(IF(J1881&lt;=0,"",IF(C1882="Yes","",B1882-COUNTIF($C$22:C1882,"Yes"))),"")</f>
        <v/>
      </c>
      <c r="E1882" s="73" t="str">
        <f t="shared" si="407"/>
        <v/>
      </c>
      <c r="F1882" s="76" t="str">
        <f t="shared" si="415"/>
        <v/>
      </c>
      <c r="G1882" s="76" t="str">
        <f t="shared" si="408"/>
        <v/>
      </c>
      <c r="H1882" s="76" t="str">
        <f t="shared" si="416"/>
        <v/>
      </c>
      <c r="I1882" s="76" t="str">
        <f t="shared" si="409"/>
        <v/>
      </c>
      <c r="J1882" s="76" t="str">
        <f t="shared" si="417"/>
        <v/>
      </c>
      <c r="AG1882" s="111" t="str">
        <f t="shared" si="418"/>
        <v/>
      </c>
      <c r="AH1882" s="112" t="str">
        <f t="shared" si="410"/>
        <v/>
      </c>
      <c r="AI1882" s="113" t="str">
        <f t="shared" si="411"/>
        <v/>
      </c>
      <c r="AJ1882" s="113" t="str">
        <f t="shared" si="412"/>
        <v/>
      </c>
      <c r="AK1882" s="113" t="str">
        <f t="shared" si="419"/>
        <v/>
      </c>
      <c r="AL1882" s="113" t="str">
        <f t="shared" si="420"/>
        <v/>
      </c>
    </row>
    <row r="1883" spans="2:38" ht="15.75" thickBot="1" x14ac:dyDescent="0.3">
      <c r="B1883" s="72" t="str">
        <f t="shared" si="413"/>
        <v/>
      </c>
      <c r="C1883" s="72" t="str">
        <f t="shared" si="414"/>
        <v/>
      </c>
      <c r="D1883" s="72" t="str">
        <f>IFERROR(IF(J1882&lt;=0,"",IF(C1883="Yes","",B1883-COUNTIF($C$22:C1883,"Yes"))),"")</f>
        <v/>
      </c>
      <c r="E1883" s="73" t="str">
        <f t="shared" si="407"/>
        <v/>
      </c>
      <c r="F1883" s="76" t="str">
        <f t="shared" si="415"/>
        <v/>
      </c>
      <c r="G1883" s="76" t="str">
        <f t="shared" si="408"/>
        <v/>
      </c>
      <c r="H1883" s="76" t="str">
        <f t="shared" si="416"/>
        <v/>
      </c>
      <c r="I1883" s="76" t="str">
        <f t="shared" si="409"/>
        <v/>
      </c>
      <c r="J1883" s="76" t="str">
        <f t="shared" si="417"/>
        <v/>
      </c>
      <c r="AG1883" s="111" t="str">
        <f t="shared" si="418"/>
        <v/>
      </c>
      <c r="AH1883" s="112" t="str">
        <f t="shared" si="410"/>
        <v/>
      </c>
      <c r="AI1883" s="113" t="str">
        <f t="shared" si="411"/>
        <v/>
      </c>
      <c r="AJ1883" s="113" t="str">
        <f t="shared" si="412"/>
        <v/>
      </c>
      <c r="AK1883" s="113" t="str">
        <f t="shared" si="419"/>
        <v/>
      </c>
      <c r="AL1883" s="113" t="str">
        <f t="shared" si="420"/>
        <v/>
      </c>
    </row>
    <row r="1884" spans="2:38" ht="15.75" thickBot="1" x14ac:dyDescent="0.3">
      <c r="B1884" s="72" t="str">
        <f t="shared" si="413"/>
        <v/>
      </c>
      <c r="C1884" s="72" t="str">
        <f t="shared" si="414"/>
        <v/>
      </c>
      <c r="D1884" s="72" t="str">
        <f>IFERROR(IF(J1883&lt;=0,"",IF(C1884="Yes","",B1884-COUNTIF($C$22:C1884,"Yes"))),"")</f>
        <v/>
      </c>
      <c r="E1884" s="73" t="str">
        <f t="shared" si="407"/>
        <v/>
      </c>
      <c r="F1884" s="76" t="str">
        <f t="shared" si="415"/>
        <v/>
      </c>
      <c r="G1884" s="76" t="str">
        <f t="shared" si="408"/>
        <v/>
      </c>
      <c r="H1884" s="76" t="str">
        <f t="shared" si="416"/>
        <v/>
      </c>
      <c r="I1884" s="76" t="str">
        <f t="shared" si="409"/>
        <v/>
      </c>
      <c r="J1884" s="76" t="str">
        <f t="shared" si="417"/>
        <v/>
      </c>
      <c r="AG1884" s="111" t="str">
        <f t="shared" si="418"/>
        <v/>
      </c>
      <c r="AH1884" s="112" t="str">
        <f t="shared" si="410"/>
        <v/>
      </c>
      <c r="AI1884" s="113" t="str">
        <f t="shared" si="411"/>
        <v/>
      </c>
      <c r="AJ1884" s="113" t="str">
        <f t="shared" si="412"/>
        <v/>
      </c>
      <c r="AK1884" s="113" t="str">
        <f t="shared" si="419"/>
        <v/>
      </c>
      <c r="AL1884" s="113" t="str">
        <f t="shared" si="420"/>
        <v/>
      </c>
    </row>
    <row r="1885" spans="2:38" ht="15.75" thickBot="1" x14ac:dyDescent="0.3">
      <c r="B1885" s="72" t="str">
        <f t="shared" si="413"/>
        <v/>
      </c>
      <c r="C1885" s="72" t="str">
        <f t="shared" si="414"/>
        <v/>
      </c>
      <c r="D1885" s="72" t="str">
        <f>IFERROR(IF(J1884&lt;=0,"",IF(C1885="Yes","",B1885-COUNTIF($C$22:C1885,"Yes"))),"")</f>
        <v/>
      </c>
      <c r="E1885" s="73" t="str">
        <f t="shared" si="407"/>
        <v/>
      </c>
      <c r="F1885" s="76" t="str">
        <f t="shared" si="415"/>
        <v/>
      </c>
      <c r="G1885" s="76" t="str">
        <f t="shared" si="408"/>
        <v/>
      </c>
      <c r="H1885" s="76" t="str">
        <f t="shared" si="416"/>
        <v/>
      </c>
      <c r="I1885" s="76" t="str">
        <f t="shared" si="409"/>
        <v/>
      </c>
      <c r="J1885" s="76" t="str">
        <f t="shared" si="417"/>
        <v/>
      </c>
      <c r="AG1885" s="111" t="str">
        <f t="shared" si="418"/>
        <v/>
      </c>
      <c r="AH1885" s="112" t="str">
        <f t="shared" si="410"/>
        <v/>
      </c>
      <c r="AI1885" s="113" t="str">
        <f t="shared" si="411"/>
        <v/>
      </c>
      <c r="AJ1885" s="113" t="str">
        <f t="shared" si="412"/>
        <v/>
      </c>
      <c r="AK1885" s="113" t="str">
        <f t="shared" si="419"/>
        <v/>
      </c>
      <c r="AL1885" s="113" t="str">
        <f t="shared" si="420"/>
        <v/>
      </c>
    </row>
    <row r="1886" spans="2:38" ht="15.75" thickBot="1" x14ac:dyDescent="0.3">
      <c r="B1886" s="72" t="str">
        <f t="shared" si="413"/>
        <v/>
      </c>
      <c r="C1886" s="72" t="str">
        <f t="shared" si="414"/>
        <v/>
      </c>
      <c r="D1886" s="72" t="str">
        <f>IFERROR(IF(J1885&lt;=0,"",IF(C1886="Yes","",B1886-COUNTIF($C$22:C1886,"Yes"))),"")</f>
        <v/>
      </c>
      <c r="E1886" s="73" t="str">
        <f t="shared" si="407"/>
        <v/>
      </c>
      <c r="F1886" s="76" t="str">
        <f t="shared" si="415"/>
        <v/>
      </c>
      <c r="G1886" s="76" t="str">
        <f t="shared" si="408"/>
        <v/>
      </c>
      <c r="H1886" s="76" t="str">
        <f t="shared" si="416"/>
        <v/>
      </c>
      <c r="I1886" s="76" t="str">
        <f t="shared" si="409"/>
        <v/>
      </c>
      <c r="J1886" s="76" t="str">
        <f t="shared" si="417"/>
        <v/>
      </c>
      <c r="AG1886" s="111" t="str">
        <f t="shared" si="418"/>
        <v/>
      </c>
      <c r="AH1886" s="112" t="str">
        <f t="shared" si="410"/>
        <v/>
      </c>
      <c r="AI1886" s="113" t="str">
        <f t="shared" si="411"/>
        <v/>
      </c>
      <c r="AJ1886" s="113" t="str">
        <f t="shared" si="412"/>
        <v/>
      </c>
      <c r="AK1886" s="113" t="str">
        <f t="shared" si="419"/>
        <v/>
      </c>
      <c r="AL1886" s="113" t="str">
        <f t="shared" si="420"/>
        <v/>
      </c>
    </row>
    <row r="1887" spans="2:38" ht="15.75" thickBot="1" x14ac:dyDescent="0.3">
      <c r="B1887" s="72" t="str">
        <f t="shared" si="413"/>
        <v/>
      </c>
      <c r="C1887" s="72" t="str">
        <f t="shared" si="414"/>
        <v/>
      </c>
      <c r="D1887" s="72" t="str">
        <f>IFERROR(IF(J1886&lt;=0,"",IF(C1887="Yes","",B1887-COUNTIF($C$22:C1887,"Yes"))),"")</f>
        <v/>
      </c>
      <c r="E1887" s="73" t="str">
        <f t="shared" si="407"/>
        <v/>
      </c>
      <c r="F1887" s="76" t="str">
        <f t="shared" si="415"/>
        <v/>
      </c>
      <c r="G1887" s="76" t="str">
        <f t="shared" si="408"/>
        <v/>
      </c>
      <c r="H1887" s="76" t="str">
        <f t="shared" si="416"/>
        <v/>
      </c>
      <c r="I1887" s="76" t="str">
        <f t="shared" si="409"/>
        <v/>
      </c>
      <c r="J1887" s="76" t="str">
        <f t="shared" si="417"/>
        <v/>
      </c>
      <c r="AG1887" s="111" t="str">
        <f t="shared" si="418"/>
        <v/>
      </c>
      <c r="AH1887" s="112" t="str">
        <f t="shared" si="410"/>
        <v/>
      </c>
      <c r="AI1887" s="113" t="str">
        <f t="shared" si="411"/>
        <v/>
      </c>
      <c r="AJ1887" s="113" t="str">
        <f t="shared" si="412"/>
        <v/>
      </c>
      <c r="AK1887" s="113" t="str">
        <f t="shared" si="419"/>
        <v/>
      </c>
      <c r="AL1887" s="113" t="str">
        <f t="shared" si="420"/>
        <v/>
      </c>
    </row>
    <row r="1888" spans="2:38" ht="15.75" thickBot="1" x14ac:dyDescent="0.3">
      <c r="B1888" s="72" t="str">
        <f t="shared" si="413"/>
        <v/>
      </c>
      <c r="C1888" s="72" t="str">
        <f t="shared" si="414"/>
        <v/>
      </c>
      <c r="D1888" s="72" t="str">
        <f>IFERROR(IF(J1887&lt;=0,"",IF(C1888="Yes","",B1888-COUNTIF($C$22:C1888,"Yes"))),"")</f>
        <v/>
      </c>
      <c r="E1888" s="73" t="str">
        <f t="shared" si="407"/>
        <v/>
      </c>
      <c r="F1888" s="76" t="str">
        <f t="shared" si="415"/>
        <v/>
      </c>
      <c r="G1888" s="76" t="str">
        <f t="shared" si="408"/>
        <v/>
      </c>
      <c r="H1888" s="76" t="str">
        <f t="shared" si="416"/>
        <v/>
      </c>
      <c r="I1888" s="76" t="str">
        <f t="shared" si="409"/>
        <v/>
      </c>
      <c r="J1888" s="76" t="str">
        <f t="shared" si="417"/>
        <v/>
      </c>
      <c r="AG1888" s="111" t="str">
        <f t="shared" si="418"/>
        <v/>
      </c>
      <c r="AH1888" s="112" t="str">
        <f t="shared" si="410"/>
        <v/>
      </c>
      <c r="AI1888" s="113" t="str">
        <f t="shared" si="411"/>
        <v/>
      </c>
      <c r="AJ1888" s="113" t="str">
        <f t="shared" si="412"/>
        <v/>
      </c>
      <c r="AK1888" s="113" t="str">
        <f t="shared" si="419"/>
        <v/>
      </c>
      <c r="AL1888" s="113" t="str">
        <f t="shared" si="420"/>
        <v/>
      </c>
    </row>
    <row r="1889" spans="2:38" ht="15.75" thickBot="1" x14ac:dyDescent="0.3">
      <c r="B1889" s="72" t="str">
        <f t="shared" si="413"/>
        <v/>
      </c>
      <c r="C1889" s="72" t="str">
        <f t="shared" si="414"/>
        <v/>
      </c>
      <c r="D1889" s="72" t="str">
        <f>IFERROR(IF(J1888&lt;=0,"",IF(C1889="Yes","",B1889-COUNTIF($C$22:C1889,"Yes"))),"")</f>
        <v/>
      </c>
      <c r="E1889" s="73" t="str">
        <f t="shared" si="407"/>
        <v/>
      </c>
      <c r="F1889" s="76" t="str">
        <f t="shared" si="415"/>
        <v/>
      </c>
      <c r="G1889" s="76" t="str">
        <f t="shared" si="408"/>
        <v/>
      </c>
      <c r="H1889" s="76" t="str">
        <f t="shared" si="416"/>
        <v/>
      </c>
      <c r="I1889" s="76" t="str">
        <f t="shared" si="409"/>
        <v/>
      </c>
      <c r="J1889" s="76" t="str">
        <f t="shared" si="417"/>
        <v/>
      </c>
      <c r="AG1889" s="111" t="str">
        <f t="shared" si="418"/>
        <v/>
      </c>
      <c r="AH1889" s="112" t="str">
        <f t="shared" si="410"/>
        <v/>
      </c>
      <c r="AI1889" s="113" t="str">
        <f t="shared" si="411"/>
        <v/>
      </c>
      <c r="AJ1889" s="113" t="str">
        <f t="shared" si="412"/>
        <v/>
      </c>
      <c r="AK1889" s="113" t="str">
        <f t="shared" si="419"/>
        <v/>
      </c>
      <c r="AL1889" s="113" t="str">
        <f t="shared" si="420"/>
        <v/>
      </c>
    </row>
    <row r="1890" spans="2:38" ht="15.75" thickBot="1" x14ac:dyDescent="0.3">
      <c r="B1890" s="72" t="str">
        <f t="shared" si="413"/>
        <v/>
      </c>
      <c r="C1890" s="72" t="str">
        <f t="shared" si="414"/>
        <v/>
      </c>
      <c r="D1890" s="72" t="str">
        <f>IFERROR(IF(J1889&lt;=0,"",IF(C1890="Yes","",B1890-COUNTIF($C$22:C1890,"Yes"))),"")</f>
        <v/>
      </c>
      <c r="E1890" s="73" t="str">
        <f t="shared" si="407"/>
        <v/>
      </c>
      <c r="F1890" s="76" t="str">
        <f t="shared" si="415"/>
        <v/>
      </c>
      <c r="G1890" s="76" t="str">
        <f t="shared" si="408"/>
        <v/>
      </c>
      <c r="H1890" s="76" t="str">
        <f t="shared" si="416"/>
        <v/>
      </c>
      <c r="I1890" s="76" t="str">
        <f t="shared" si="409"/>
        <v/>
      </c>
      <c r="J1890" s="76" t="str">
        <f t="shared" si="417"/>
        <v/>
      </c>
      <c r="AG1890" s="111" t="str">
        <f t="shared" si="418"/>
        <v/>
      </c>
      <c r="AH1890" s="112" t="str">
        <f t="shared" si="410"/>
        <v/>
      </c>
      <c r="AI1890" s="113" t="str">
        <f t="shared" si="411"/>
        <v/>
      </c>
      <c r="AJ1890" s="113" t="str">
        <f t="shared" si="412"/>
        <v/>
      </c>
      <c r="AK1890" s="113" t="str">
        <f t="shared" si="419"/>
        <v/>
      </c>
      <c r="AL1890" s="113" t="str">
        <f t="shared" si="420"/>
        <v/>
      </c>
    </row>
    <row r="1891" spans="2:38" ht="15.75" thickBot="1" x14ac:dyDescent="0.3">
      <c r="B1891" s="72" t="str">
        <f t="shared" si="413"/>
        <v/>
      </c>
      <c r="C1891" s="72" t="str">
        <f t="shared" si="414"/>
        <v/>
      </c>
      <c r="D1891" s="72" t="str">
        <f>IFERROR(IF(J1890&lt;=0,"",IF(C1891="Yes","",B1891-COUNTIF($C$22:C1891,"Yes"))),"")</f>
        <v/>
      </c>
      <c r="E1891" s="73" t="str">
        <f t="shared" si="407"/>
        <v/>
      </c>
      <c r="F1891" s="76" t="str">
        <f t="shared" si="415"/>
        <v/>
      </c>
      <c r="G1891" s="76" t="str">
        <f t="shared" si="408"/>
        <v/>
      </c>
      <c r="H1891" s="76" t="str">
        <f t="shared" si="416"/>
        <v/>
      </c>
      <c r="I1891" s="76" t="str">
        <f t="shared" si="409"/>
        <v/>
      </c>
      <c r="J1891" s="76" t="str">
        <f t="shared" si="417"/>
        <v/>
      </c>
      <c r="AG1891" s="111" t="str">
        <f t="shared" si="418"/>
        <v/>
      </c>
      <c r="AH1891" s="112" t="str">
        <f t="shared" si="410"/>
        <v/>
      </c>
      <c r="AI1891" s="113" t="str">
        <f t="shared" si="411"/>
        <v/>
      </c>
      <c r="AJ1891" s="113" t="str">
        <f t="shared" si="412"/>
        <v/>
      </c>
      <c r="AK1891" s="113" t="str">
        <f t="shared" si="419"/>
        <v/>
      </c>
      <c r="AL1891" s="113" t="str">
        <f t="shared" si="420"/>
        <v/>
      </c>
    </row>
    <row r="1892" spans="2:38" ht="15.75" thickBot="1" x14ac:dyDescent="0.3">
      <c r="B1892" s="72" t="str">
        <f t="shared" si="413"/>
        <v/>
      </c>
      <c r="C1892" s="72" t="str">
        <f t="shared" si="414"/>
        <v/>
      </c>
      <c r="D1892" s="72" t="str">
        <f>IFERROR(IF(J1891&lt;=0,"",IF(C1892="Yes","",B1892-COUNTIF($C$22:C1892,"Yes"))),"")</f>
        <v/>
      </c>
      <c r="E1892" s="73" t="str">
        <f t="shared" si="407"/>
        <v/>
      </c>
      <c r="F1892" s="76" t="str">
        <f t="shared" si="415"/>
        <v/>
      </c>
      <c r="G1892" s="76" t="str">
        <f t="shared" si="408"/>
        <v/>
      </c>
      <c r="H1892" s="76" t="str">
        <f t="shared" si="416"/>
        <v/>
      </c>
      <c r="I1892" s="76" t="str">
        <f t="shared" si="409"/>
        <v/>
      </c>
      <c r="J1892" s="76" t="str">
        <f t="shared" si="417"/>
        <v/>
      </c>
      <c r="AG1892" s="111" t="str">
        <f t="shared" si="418"/>
        <v/>
      </c>
      <c r="AH1892" s="112" t="str">
        <f t="shared" si="410"/>
        <v/>
      </c>
      <c r="AI1892" s="113" t="str">
        <f t="shared" si="411"/>
        <v/>
      </c>
      <c r="AJ1892" s="113" t="str">
        <f t="shared" si="412"/>
        <v/>
      </c>
      <c r="AK1892" s="113" t="str">
        <f t="shared" si="419"/>
        <v/>
      </c>
      <c r="AL1892" s="113" t="str">
        <f t="shared" si="420"/>
        <v/>
      </c>
    </row>
    <row r="1893" spans="2:38" ht="15.75" thickBot="1" x14ac:dyDescent="0.3">
      <c r="B1893" s="72" t="str">
        <f t="shared" si="413"/>
        <v/>
      </c>
      <c r="C1893" s="72" t="str">
        <f t="shared" si="414"/>
        <v/>
      </c>
      <c r="D1893" s="72" t="str">
        <f>IFERROR(IF(J1892&lt;=0,"",IF(C1893="Yes","",B1893-COUNTIF($C$22:C1893,"Yes"))),"")</f>
        <v/>
      </c>
      <c r="E1893" s="73" t="str">
        <f t="shared" si="407"/>
        <v/>
      </c>
      <c r="F1893" s="76" t="str">
        <f t="shared" si="415"/>
        <v/>
      </c>
      <c r="G1893" s="76" t="str">
        <f t="shared" si="408"/>
        <v/>
      </c>
      <c r="H1893" s="76" t="str">
        <f t="shared" si="416"/>
        <v/>
      </c>
      <c r="I1893" s="76" t="str">
        <f t="shared" si="409"/>
        <v/>
      </c>
      <c r="J1893" s="76" t="str">
        <f t="shared" si="417"/>
        <v/>
      </c>
      <c r="AG1893" s="111" t="str">
        <f t="shared" si="418"/>
        <v/>
      </c>
      <c r="AH1893" s="112" t="str">
        <f t="shared" si="410"/>
        <v/>
      </c>
      <c r="AI1893" s="113" t="str">
        <f t="shared" si="411"/>
        <v/>
      </c>
      <c r="AJ1893" s="113" t="str">
        <f t="shared" si="412"/>
        <v/>
      </c>
      <c r="AK1893" s="113" t="str">
        <f t="shared" si="419"/>
        <v/>
      </c>
      <c r="AL1893" s="113" t="str">
        <f t="shared" si="420"/>
        <v/>
      </c>
    </row>
    <row r="1894" spans="2:38" ht="15.75" thickBot="1" x14ac:dyDescent="0.3">
      <c r="B1894" s="72" t="str">
        <f t="shared" si="413"/>
        <v/>
      </c>
      <c r="C1894" s="72" t="str">
        <f t="shared" si="414"/>
        <v/>
      </c>
      <c r="D1894" s="72" t="str">
        <f>IFERROR(IF(J1893&lt;=0,"",IF(C1894="Yes","",B1894-COUNTIF($C$22:C1894,"Yes"))),"")</f>
        <v/>
      </c>
      <c r="E1894" s="73" t="str">
        <f t="shared" si="407"/>
        <v/>
      </c>
      <c r="F1894" s="76" t="str">
        <f t="shared" si="415"/>
        <v/>
      </c>
      <c r="G1894" s="76" t="str">
        <f t="shared" si="408"/>
        <v/>
      </c>
      <c r="H1894" s="76" t="str">
        <f t="shared" si="416"/>
        <v/>
      </c>
      <c r="I1894" s="76" t="str">
        <f t="shared" si="409"/>
        <v/>
      </c>
      <c r="J1894" s="76" t="str">
        <f t="shared" si="417"/>
        <v/>
      </c>
      <c r="AG1894" s="111" t="str">
        <f t="shared" si="418"/>
        <v/>
      </c>
      <c r="AH1894" s="112" t="str">
        <f t="shared" si="410"/>
        <v/>
      </c>
      <c r="AI1894" s="113" t="str">
        <f t="shared" si="411"/>
        <v/>
      </c>
      <c r="AJ1894" s="113" t="str">
        <f t="shared" si="412"/>
        <v/>
      </c>
      <c r="AK1894" s="113" t="str">
        <f t="shared" si="419"/>
        <v/>
      </c>
      <c r="AL1894" s="113" t="str">
        <f t="shared" si="420"/>
        <v/>
      </c>
    </row>
    <row r="1895" spans="2:38" ht="15.75" thickBot="1" x14ac:dyDescent="0.3">
      <c r="B1895" s="72" t="str">
        <f t="shared" si="413"/>
        <v/>
      </c>
      <c r="C1895" s="72" t="str">
        <f t="shared" si="414"/>
        <v/>
      </c>
      <c r="D1895" s="72" t="str">
        <f>IFERROR(IF(J1894&lt;=0,"",IF(C1895="Yes","",B1895-COUNTIF($C$22:C1895,"Yes"))),"")</f>
        <v/>
      </c>
      <c r="E1895" s="73" t="str">
        <f t="shared" si="407"/>
        <v/>
      </c>
      <c r="F1895" s="76" t="str">
        <f t="shared" si="415"/>
        <v/>
      </c>
      <c r="G1895" s="76" t="str">
        <f t="shared" si="408"/>
        <v/>
      </c>
      <c r="H1895" s="76" t="str">
        <f t="shared" si="416"/>
        <v/>
      </c>
      <c r="I1895" s="76" t="str">
        <f t="shared" si="409"/>
        <v/>
      </c>
      <c r="J1895" s="76" t="str">
        <f t="shared" si="417"/>
        <v/>
      </c>
      <c r="AG1895" s="111" t="str">
        <f t="shared" si="418"/>
        <v/>
      </c>
      <c r="AH1895" s="112" t="str">
        <f t="shared" si="410"/>
        <v/>
      </c>
      <c r="AI1895" s="113" t="str">
        <f t="shared" si="411"/>
        <v/>
      </c>
      <c r="AJ1895" s="113" t="str">
        <f t="shared" si="412"/>
        <v/>
      </c>
      <c r="AK1895" s="113" t="str">
        <f t="shared" si="419"/>
        <v/>
      </c>
      <c r="AL1895" s="113" t="str">
        <f t="shared" si="420"/>
        <v/>
      </c>
    </row>
    <row r="1896" spans="2:38" ht="15.75" thickBot="1" x14ac:dyDescent="0.3">
      <c r="B1896" s="72" t="str">
        <f t="shared" si="413"/>
        <v/>
      </c>
      <c r="C1896" s="72" t="str">
        <f t="shared" si="414"/>
        <v/>
      </c>
      <c r="D1896" s="72" t="str">
        <f>IFERROR(IF(J1895&lt;=0,"",IF(C1896="Yes","",B1896-COUNTIF($C$22:C1896,"Yes"))),"")</f>
        <v/>
      </c>
      <c r="E1896" s="73" t="str">
        <f t="shared" si="407"/>
        <v/>
      </c>
      <c r="F1896" s="76" t="str">
        <f t="shared" si="415"/>
        <v/>
      </c>
      <c r="G1896" s="76" t="str">
        <f t="shared" si="408"/>
        <v/>
      </c>
      <c r="H1896" s="76" t="str">
        <f t="shared" si="416"/>
        <v/>
      </c>
      <c r="I1896" s="76" t="str">
        <f t="shared" si="409"/>
        <v/>
      </c>
      <c r="J1896" s="76" t="str">
        <f t="shared" si="417"/>
        <v/>
      </c>
      <c r="AG1896" s="111" t="str">
        <f t="shared" si="418"/>
        <v/>
      </c>
      <c r="AH1896" s="112" t="str">
        <f t="shared" si="410"/>
        <v/>
      </c>
      <c r="AI1896" s="113" t="str">
        <f t="shared" si="411"/>
        <v/>
      </c>
      <c r="AJ1896" s="113" t="str">
        <f t="shared" si="412"/>
        <v/>
      </c>
      <c r="AK1896" s="113" t="str">
        <f t="shared" si="419"/>
        <v/>
      </c>
      <c r="AL1896" s="113" t="str">
        <f t="shared" si="420"/>
        <v/>
      </c>
    </row>
    <row r="1897" spans="2:38" ht="15.75" thickBot="1" x14ac:dyDescent="0.3">
      <c r="B1897" s="72" t="str">
        <f t="shared" si="413"/>
        <v/>
      </c>
      <c r="C1897" s="72" t="str">
        <f t="shared" si="414"/>
        <v/>
      </c>
      <c r="D1897" s="72" t="str">
        <f>IFERROR(IF(J1896&lt;=0,"",IF(C1897="Yes","",B1897-COUNTIF($C$22:C1897,"Yes"))),"")</f>
        <v/>
      </c>
      <c r="E1897" s="73" t="str">
        <f t="shared" si="407"/>
        <v/>
      </c>
      <c r="F1897" s="76" t="str">
        <f t="shared" si="415"/>
        <v/>
      </c>
      <c r="G1897" s="76" t="str">
        <f t="shared" si="408"/>
        <v/>
      </c>
      <c r="H1897" s="76" t="str">
        <f t="shared" si="416"/>
        <v/>
      </c>
      <c r="I1897" s="76" t="str">
        <f t="shared" si="409"/>
        <v/>
      </c>
      <c r="J1897" s="76" t="str">
        <f t="shared" si="417"/>
        <v/>
      </c>
      <c r="AG1897" s="111" t="str">
        <f t="shared" si="418"/>
        <v/>
      </c>
      <c r="AH1897" s="112" t="str">
        <f t="shared" si="410"/>
        <v/>
      </c>
      <c r="AI1897" s="113" t="str">
        <f t="shared" si="411"/>
        <v/>
      </c>
      <c r="AJ1897" s="113" t="str">
        <f t="shared" si="412"/>
        <v/>
      </c>
      <c r="AK1897" s="113" t="str">
        <f t="shared" si="419"/>
        <v/>
      </c>
      <c r="AL1897" s="113" t="str">
        <f t="shared" si="420"/>
        <v/>
      </c>
    </row>
    <row r="1898" spans="2:38" ht="15.75" thickBot="1" x14ac:dyDescent="0.3">
      <c r="B1898" s="72" t="str">
        <f t="shared" si="413"/>
        <v/>
      </c>
      <c r="C1898" s="72" t="str">
        <f t="shared" si="414"/>
        <v/>
      </c>
      <c r="D1898" s="72" t="str">
        <f>IFERROR(IF(J1897&lt;=0,"",IF(C1898="Yes","",B1898-COUNTIF($C$22:C1898,"Yes"))),"")</f>
        <v/>
      </c>
      <c r="E1898" s="73" t="str">
        <f t="shared" si="407"/>
        <v/>
      </c>
      <c r="F1898" s="76" t="str">
        <f t="shared" si="415"/>
        <v/>
      </c>
      <c r="G1898" s="76" t="str">
        <f t="shared" si="408"/>
        <v/>
      </c>
      <c r="H1898" s="76" t="str">
        <f t="shared" si="416"/>
        <v/>
      </c>
      <c r="I1898" s="76" t="str">
        <f t="shared" si="409"/>
        <v/>
      </c>
      <c r="J1898" s="76" t="str">
        <f t="shared" si="417"/>
        <v/>
      </c>
      <c r="AG1898" s="111" t="str">
        <f t="shared" si="418"/>
        <v/>
      </c>
      <c r="AH1898" s="112" t="str">
        <f t="shared" si="410"/>
        <v/>
      </c>
      <c r="AI1898" s="113" t="str">
        <f t="shared" si="411"/>
        <v/>
      </c>
      <c r="AJ1898" s="113" t="str">
        <f t="shared" si="412"/>
        <v/>
      </c>
      <c r="AK1898" s="113" t="str">
        <f t="shared" si="419"/>
        <v/>
      </c>
      <c r="AL1898" s="113" t="str">
        <f t="shared" si="420"/>
        <v/>
      </c>
    </row>
    <row r="1899" spans="2:38" ht="15.75" thickBot="1" x14ac:dyDescent="0.3">
      <c r="B1899" s="72" t="str">
        <f t="shared" si="413"/>
        <v/>
      </c>
      <c r="C1899" s="72" t="str">
        <f t="shared" si="414"/>
        <v/>
      </c>
      <c r="D1899" s="72" t="str">
        <f>IFERROR(IF(J1898&lt;=0,"",IF(C1899="Yes","",B1899-COUNTIF($C$22:C1899,"Yes"))),"")</f>
        <v/>
      </c>
      <c r="E1899" s="73" t="str">
        <f t="shared" si="407"/>
        <v/>
      </c>
      <c r="F1899" s="76" t="str">
        <f t="shared" si="415"/>
        <v/>
      </c>
      <c r="G1899" s="76" t="str">
        <f t="shared" si="408"/>
        <v/>
      </c>
      <c r="H1899" s="76" t="str">
        <f t="shared" si="416"/>
        <v/>
      </c>
      <c r="I1899" s="76" t="str">
        <f t="shared" si="409"/>
        <v/>
      </c>
      <c r="J1899" s="76" t="str">
        <f t="shared" si="417"/>
        <v/>
      </c>
      <c r="AG1899" s="111" t="str">
        <f t="shared" si="418"/>
        <v/>
      </c>
      <c r="AH1899" s="112" t="str">
        <f t="shared" si="410"/>
        <v/>
      </c>
      <c r="AI1899" s="113" t="str">
        <f t="shared" si="411"/>
        <v/>
      </c>
      <c r="AJ1899" s="113" t="str">
        <f t="shared" si="412"/>
        <v/>
      </c>
      <c r="AK1899" s="113" t="str">
        <f t="shared" si="419"/>
        <v/>
      </c>
      <c r="AL1899" s="113" t="str">
        <f t="shared" si="420"/>
        <v/>
      </c>
    </row>
    <row r="1900" spans="2:38" ht="15.75" thickBot="1" x14ac:dyDescent="0.3">
      <c r="B1900" s="72" t="str">
        <f t="shared" si="413"/>
        <v/>
      </c>
      <c r="C1900" s="72" t="str">
        <f t="shared" si="414"/>
        <v/>
      </c>
      <c r="D1900" s="72" t="str">
        <f>IFERROR(IF(J1899&lt;=0,"",IF(C1900="Yes","",B1900-COUNTIF($C$22:C1900,"Yes"))),"")</f>
        <v/>
      </c>
      <c r="E1900" s="73" t="str">
        <f t="shared" si="407"/>
        <v/>
      </c>
      <c r="F1900" s="76" t="str">
        <f t="shared" si="415"/>
        <v/>
      </c>
      <c r="G1900" s="76" t="str">
        <f t="shared" si="408"/>
        <v/>
      </c>
      <c r="H1900" s="76" t="str">
        <f t="shared" si="416"/>
        <v/>
      </c>
      <c r="I1900" s="76" t="str">
        <f t="shared" si="409"/>
        <v/>
      </c>
      <c r="J1900" s="76" t="str">
        <f t="shared" si="417"/>
        <v/>
      </c>
      <c r="AG1900" s="111" t="str">
        <f t="shared" si="418"/>
        <v/>
      </c>
      <c r="AH1900" s="112" t="str">
        <f t="shared" si="410"/>
        <v/>
      </c>
      <c r="AI1900" s="113" t="str">
        <f t="shared" si="411"/>
        <v/>
      </c>
      <c r="AJ1900" s="113" t="str">
        <f t="shared" si="412"/>
        <v/>
      </c>
      <c r="AK1900" s="113" t="str">
        <f t="shared" si="419"/>
        <v/>
      </c>
      <c r="AL1900" s="113" t="str">
        <f t="shared" si="420"/>
        <v/>
      </c>
    </row>
    <row r="1901" spans="2:38" ht="15.75" thickBot="1" x14ac:dyDescent="0.3">
      <c r="B1901" s="72" t="str">
        <f t="shared" si="413"/>
        <v/>
      </c>
      <c r="C1901" s="72" t="str">
        <f t="shared" si="414"/>
        <v/>
      </c>
      <c r="D1901" s="72" t="str">
        <f>IFERROR(IF(J1900&lt;=0,"",IF(C1901="Yes","",B1901-COUNTIF($C$22:C1901,"Yes"))),"")</f>
        <v/>
      </c>
      <c r="E1901" s="73" t="str">
        <f t="shared" si="407"/>
        <v/>
      </c>
      <c r="F1901" s="76" t="str">
        <f t="shared" si="415"/>
        <v/>
      </c>
      <c r="G1901" s="76" t="str">
        <f t="shared" si="408"/>
        <v/>
      </c>
      <c r="H1901" s="76" t="str">
        <f t="shared" si="416"/>
        <v/>
      </c>
      <c r="I1901" s="76" t="str">
        <f t="shared" si="409"/>
        <v/>
      </c>
      <c r="J1901" s="76" t="str">
        <f t="shared" si="417"/>
        <v/>
      </c>
      <c r="AG1901" s="111" t="str">
        <f t="shared" si="418"/>
        <v/>
      </c>
      <c r="AH1901" s="112" t="str">
        <f t="shared" si="410"/>
        <v/>
      </c>
      <c r="AI1901" s="113" t="str">
        <f t="shared" si="411"/>
        <v/>
      </c>
      <c r="AJ1901" s="113" t="str">
        <f t="shared" si="412"/>
        <v/>
      </c>
      <c r="AK1901" s="113" t="str">
        <f t="shared" si="419"/>
        <v/>
      </c>
      <c r="AL1901" s="113" t="str">
        <f t="shared" si="420"/>
        <v/>
      </c>
    </row>
    <row r="1902" spans="2:38" ht="15.75" thickBot="1" x14ac:dyDescent="0.3">
      <c r="B1902" s="72" t="str">
        <f t="shared" si="413"/>
        <v/>
      </c>
      <c r="C1902" s="72" t="str">
        <f t="shared" si="414"/>
        <v/>
      </c>
      <c r="D1902" s="72" t="str">
        <f>IFERROR(IF(J1901&lt;=0,"",IF(C1902="Yes","",B1902-COUNTIF($C$22:C1902,"Yes"))),"")</f>
        <v/>
      </c>
      <c r="E1902" s="73" t="str">
        <f t="shared" si="407"/>
        <v/>
      </c>
      <c r="F1902" s="76" t="str">
        <f t="shared" si="415"/>
        <v/>
      </c>
      <c r="G1902" s="76" t="str">
        <f t="shared" si="408"/>
        <v/>
      </c>
      <c r="H1902" s="76" t="str">
        <f t="shared" si="416"/>
        <v/>
      </c>
      <c r="I1902" s="76" t="str">
        <f t="shared" si="409"/>
        <v/>
      </c>
      <c r="J1902" s="76" t="str">
        <f t="shared" si="417"/>
        <v/>
      </c>
      <c r="AG1902" s="111" t="str">
        <f t="shared" si="418"/>
        <v/>
      </c>
      <c r="AH1902" s="112" t="str">
        <f t="shared" si="410"/>
        <v/>
      </c>
      <c r="AI1902" s="113" t="str">
        <f t="shared" si="411"/>
        <v/>
      </c>
      <c r="AJ1902" s="113" t="str">
        <f t="shared" si="412"/>
        <v/>
      </c>
      <c r="AK1902" s="113" t="str">
        <f t="shared" si="419"/>
        <v/>
      </c>
      <c r="AL1902" s="113" t="str">
        <f t="shared" si="420"/>
        <v/>
      </c>
    </row>
    <row r="1903" spans="2:38" ht="15.75" thickBot="1" x14ac:dyDescent="0.3">
      <c r="B1903" s="72" t="str">
        <f t="shared" si="413"/>
        <v/>
      </c>
      <c r="C1903" s="72" t="str">
        <f t="shared" si="414"/>
        <v/>
      </c>
      <c r="D1903" s="72" t="str">
        <f>IFERROR(IF(J1902&lt;=0,"",IF(C1903="Yes","",B1903-COUNTIF($C$22:C1903,"Yes"))),"")</f>
        <v/>
      </c>
      <c r="E1903" s="73" t="str">
        <f t="shared" si="407"/>
        <v/>
      </c>
      <c r="F1903" s="76" t="str">
        <f t="shared" si="415"/>
        <v/>
      </c>
      <c r="G1903" s="76" t="str">
        <f t="shared" si="408"/>
        <v/>
      </c>
      <c r="H1903" s="76" t="str">
        <f t="shared" si="416"/>
        <v/>
      </c>
      <c r="I1903" s="76" t="str">
        <f t="shared" si="409"/>
        <v/>
      </c>
      <c r="J1903" s="76" t="str">
        <f t="shared" si="417"/>
        <v/>
      </c>
      <c r="AG1903" s="111" t="str">
        <f t="shared" si="418"/>
        <v/>
      </c>
      <c r="AH1903" s="112" t="str">
        <f t="shared" si="410"/>
        <v/>
      </c>
      <c r="AI1903" s="113" t="str">
        <f t="shared" si="411"/>
        <v/>
      </c>
      <c r="AJ1903" s="113" t="str">
        <f t="shared" si="412"/>
        <v/>
      </c>
      <c r="AK1903" s="113" t="str">
        <f t="shared" si="419"/>
        <v/>
      </c>
      <c r="AL1903" s="113" t="str">
        <f t="shared" si="420"/>
        <v/>
      </c>
    </row>
    <row r="1904" spans="2:38" ht="15.75" thickBot="1" x14ac:dyDescent="0.3">
      <c r="B1904" s="72" t="str">
        <f t="shared" si="413"/>
        <v/>
      </c>
      <c r="C1904" s="72" t="str">
        <f t="shared" si="414"/>
        <v/>
      </c>
      <c r="D1904" s="72" t="str">
        <f>IFERROR(IF(J1903&lt;=0,"",IF(C1904="Yes","",B1904-COUNTIF($C$22:C1904,"Yes"))),"")</f>
        <v/>
      </c>
      <c r="E1904" s="73" t="str">
        <f t="shared" si="407"/>
        <v/>
      </c>
      <c r="F1904" s="76" t="str">
        <f t="shared" si="415"/>
        <v/>
      </c>
      <c r="G1904" s="76" t="str">
        <f t="shared" si="408"/>
        <v/>
      </c>
      <c r="H1904" s="76" t="str">
        <f t="shared" si="416"/>
        <v/>
      </c>
      <c r="I1904" s="76" t="str">
        <f t="shared" si="409"/>
        <v/>
      </c>
      <c r="J1904" s="76" t="str">
        <f t="shared" si="417"/>
        <v/>
      </c>
      <c r="AG1904" s="111" t="str">
        <f t="shared" si="418"/>
        <v/>
      </c>
      <c r="AH1904" s="112" t="str">
        <f t="shared" si="410"/>
        <v/>
      </c>
      <c r="AI1904" s="113" t="str">
        <f t="shared" si="411"/>
        <v/>
      </c>
      <c r="AJ1904" s="113" t="str">
        <f t="shared" si="412"/>
        <v/>
      </c>
      <c r="AK1904" s="113" t="str">
        <f t="shared" si="419"/>
        <v/>
      </c>
      <c r="AL1904" s="113" t="str">
        <f t="shared" si="420"/>
        <v/>
      </c>
    </row>
    <row r="1905" spans="2:38" ht="15.75" thickBot="1" x14ac:dyDescent="0.3">
      <c r="B1905" s="72" t="str">
        <f t="shared" si="413"/>
        <v/>
      </c>
      <c r="C1905" s="72" t="str">
        <f t="shared" si="414"/>
        <v/>
      </c>
      <c r="D1905" s="72" t="str">
        <f>IFERROR(IF(J1904&lt;=0,"",IF(C1905="Yes","",B1905-COUNTIF($C$22:C1905,"Yes"))),"")</f>
        <v/>
      </c>
      <c r="E1905" s="73" t="str">
        <f t="shared" si="407"/>
        <v/>
      </c>
      <c r="F1905" s="76" t="str">
        <f t="shared" si="415"/>
        <v/>
      </c>
      <c r="G1905" s="76" t="str">
        <f t="shared" si="408"/>
        <v/>
      </c>
      <c r="H1905" s="76" t="str">
        <f t="shared" si="416"/>
        <v/>
      </c>
      <c r="I1905" s="76" t="str">
        <f t="shared" si="409"/>
        <v/>
      </c>
      <c r="J1905" s="76" t="str">
        <f t="shared" si="417"/>
        <v/>
      </c>
      <c r="AG1905" s="111" t="str">
        <f t="shared" si="418"/>
        <v/>
      </c>
      <c r="AH1905" s="112" t="str">
        <f t="shared" si="410"/>
        <v/>
      </c>
      <c r="AI1905" s="113" t="str">
        <f t="shared" si="411"/>
        <v/>
      </c>
      <c r="AJ1905" s="113" t="str">
        <f t="shared" si="412"/>
        <v/>
      </c>
      <c r="AK1905" s="113" t="str">
        <f t="shared" si="419"/>
        <v/>
      </c>
      <c r="AL1905" s="113" t="str">
        <f t="shared" si="420"/>
        <v/>
      </c>
    </row>
    <row r="1906" spans="2:38" ht="15.75" thickBot="1" x14ac:dyDescent="0.3">
      <c r="B1906" s="72" t="str">
        <f t="shared" si="413"/>
        <v/>
      </c>
      <c r="C1906" s="72" t="str">
        <f t="shared" si="414"/>
        <v/>
      </c>
      <c r="D1906" s="72" t="str">
        <f>IFERROR(IF(J1905&lt;=0,"",IF(C1906="Yes","",B1906-COUNTIF($C$22:C1906,"Yes"))),"")</f>
        <v/>
      </c>
      <c r="E1906" s="73" t="str">
        <f t="shared" si="407"/>
        <v/>
      </c>
      <c r="F1906" s="76" t="str">
        <f t="shared" si="415"/>
        <v/>
      </c>
      <c r="G1906" s="76" t="str">
        <f t="shared" si="408"/>
        <v/>
      </c>
      <c r="H1906" s="76" t="str">
        <f t="shared" si="416"/>
        <v/>
      </c>
      <c r="I1906" s="76" t="str">
        <f t="shared" si="409"/>
        <v/>
      </c>
      <c r="J1906" s="76" t="str">
        <f t="shared" si="417"/>
        <v/>
      </c>
      <c r="AG1906" s="111" t="str">
        <f t="shared" si="418"/>
        <v/>
      </c>
      <c r="AH1906" s="112" t="str">
        <f t="shared" si="410"/>
        <v/>
      </c>
      <c r="AI1906" s="113" t="str">
        <f t="shared" si="411"/>
        <v/>
      </c>
      <c r="AJ1906" s="113" t="str">
        <f t="shared" si="412"/>
        <v/>
      </c>
      <c r="AK1906" s="113" t="str">
        <f t="shared" si="419"/>
        <v/>
      </c>
      <c r="AL1906" s="113" t="str">
        <f t="shared" si="420"/>
        <v/>
      </c>
    </row>
    <row r="1907" spans="2:38" ht="15.75" thickBot="1" x14ac:dyDescent="0.3">
      <c r="B1907" s="72" t="str">
        <f t="shared" si="413"/>
        <v/>
      </c>
      <c r="C1907" s="72" t="str">
        <f t="shared" si="414"/>
        <v/>
      </c>
      <c r="D1907" s="72" t="str">
        <f>IFERROR(IF(J1906&lt;=0,"",IF(C1907="Yes","",B1907-COUNTIF($C$22:C1907,"Yes"))),"")</f>
        <v/>
      </c>
      <c r="E1907" s="73" t="str">
        <f t="shared" si="407"/>
        <v/>
      </c>
      <c r="F1907" s="76" t="str">
        <f t="shared" si="415"/>
        <v/>
      </c>
      <c r="G1907" s="76" t="str">
        <f t="shared" si="408"/>
        <v/>
      </c>
      <c r="H1907" s="76" t="str">
        <f t="shared" si="416"/>
        <v/>
      </c>
      <c r="I1907" s="76" t="str">
        <f t="shared" si="409"/>
        <v/>
      </c>
      <c r="J1907" s="76" t="str">
        <f t="shared" si="417"/>
        <v/>
      </c>
      <c r="AG1907" s="111" t="str">
        <f t="shared" si="418"/>
        <v/>
      </c>
      <c r="AH1907" s="112" t="str">
        <f t="shared" si="410"/>
        <v/>
      </c>
      <c r="AI1907" s="113" t="str">
        <f t="shared" si="411"/>
        <v/>
      </c>
      <c r="AJ1907" s="113" t="str">
        <f t="shared" si="412"/>
        <v/>
      </c>
      <c r="AK1907" s="113" t="str">
        <f t="shared" si="419"/>
        <v/>
      </c>
      <c r="AL1907" s="113" t="str">
        <f t="shared" si="420"/>
        <v/>
      </c>
    </row>
    <row r="1908" spans="2:38" ht="15.75" thickBot="1" x14ac:dyDescent="0.3">
      <c r="B1908" s="72" t="str">
        <f t="shared" si="413"/>
        <v/>
      </c>
      <c r="C1908" s="72" t="str">
        <f t="shared" si="414"/>
        <v/>
      </c>
      <c r="D1908" s="72" t="str">
        <f>IFERROR(IF(J1907&lt;=0,"",IF(C1908="Yes","",B1908-COUNTIF($C$22:C1908,"Yes"))),"")</f>
        <v/>
      </c>
      <c r="E1908" s="73" t="str">
        <f t="shared" si="407"/>
        <v/>
      </c>
      <c r="F1908" s="76" t="str">
        <f t="shared" si="415"/>
        <v/>
      </c>
      <c r="G1908" s="76" t="str">
        <f t="shared" si="408"/>
        <v/>
      </c>
      <c r="H1908" s="76" t="str">
        <f t="shared" si="416"/>
        <v/>
      </c>
      <c r="I1908" s="76" t="str">
        <f t="shared" si="409"/>
        <v/>
      </c>
      <c r="J1908" s="76" t="str">
        <f t="shared" si="417"/>
        <v/>
      </c>
      <c r="AG1908" s="111" t="str">
        <f t="shared" si="418"/>
        <v/>
      </c>
      <c r="AH1908" s="112" t="str">
        <f t="shared" si="410"/>
        <v/>
      </c>
      <c r="AI1908" s="113" t="str">
        <f t="shared" si="411"/>
        <v/>
      </c>
      <c r="AJ1908" s="113" t="str">
        <f t="shared" si="412"/>
        <v/>
      </c>
      <c r="AK1908" s="113" t="str">
        <f t="shared" si="419"/>
        <v/>
      </c>
      <c r="AL1908" s="113" t="str">
        <f t="shared" si="420"/>
        <v/>
      </c>
    </row>
    <row r="1909" spans="2:38" ht="15.75" thickBot="1" x14ac:dyDescent="0.3">
      <c r="B1909" s="72" t="str">
        <f t="shared" si="413"/>
        <v/>
      </c>
      <c r="C1909" s="72" t="str">
        <f t="shared" si="414"/>
        <v/>
      </c>
      <c r="D1909" s="72" t="str">
        <f>IFERROR(IF(J1908&lt;=0,"",IF(C1909="Yes","",B1909-COUNTIF($C$22:C1909,"Yes"))),"")</f>
        <v/>
      </c>
      <c r="E1909" s="73" t="str">
        <f t="shared" si="407"/>
        <v/>
      </c>
      <c r="F1909" s="76" t="str">
        <f t="shared" si="415"/>
        <v/>
      </c>
      <c r="G1909" s="76" t="str">
        <f t="shared" si="408"/>
        <v/>
      </c>
      <c r="H1909" s="76" t="str">
        <f t="shared" si="416"/>
        <v/>
      </c>
      <c r="I1909" s="76" t="str">
        <f t="shared" si="409"/>
        <v/>
      </c>
      <c r="J1909" s="76" t="str">
        <f t="shared" si="417"/>
        <v/>
      </c>
      <c r="AG1909" s="111" t="str">
        <f t="shared" si="418"/>
        <v/>
      </c>
      <c r="AH1909" s="112" t="str">
        <f t="shared" si="410"/>
        <v/>
      </c>
      <c r="AI1909" s="113" t="str">
        <f t="shared" si="411"/>
        <v/>
      </c>
      <c r="AJ1909" s="113" t="str">
        <f t="shared" si="412"/>
        <v/>
      </c>
      <c r="AK1909" s="113" t="str">
        <f t="shared" si="419"/>
        <v/>
      </c>
      <c r="AL1909" s="113" t="str">
        <f t="shared" si="420"/>
        <v/>
      </c>
    </row>
    <row r="1910" spans="2:38" ht="15.75" thickBot="1" x14ac:dyDescent="0.3">
      <c r="B1910" s="72" t="str">
        <f t="shared" si="413"/>
        <v/>
      </c>
      <c r="C1910" s="72" t="str">
        <f t="shared" si="414"/>
        <v/>
      </c>
      <c r="D1910" s="72" t="str">
        <f>IFERROR(IF(J1909&lt;=0,"",IF(C1910="Yes","",B1910-COUNTIF($C$22:C1910,"Yes"))),"")</f>
        <v/>
      </c>
      <c r="E1910" s="73" t="str">
        <f t="shared" si="407"/>
        <v/>
      </c>
      <c r="F1910" s="76" t="str">
        <f t="shared" si="415"/>
        <v/>
      </c>
      <c r="G1910" s="76" t="str">
        <f t="shared" si="408"/>
        <v/>
      </c>
      <c r="H1910" s="76" t="str">
        <f t="shared" si="416"/>
        <v/>
      </c>
      <c r="I1910" s="76" t="str">
        <f t="shared" si="409"/>
        <v/>
      </c>
      <c r="J1910" s="76" t="str">
        <f t="shared" si="417"/>
        <v/>
      </c>
      <c r="AG1910" s="111" t="str">
        <f t="shared" si="418"/>
        <v/>
      </c>
      <c r="AH1910" s="112" t="str">
        <f t="shared" si="410"/>
        <v/>
      </c>
      <c r="AI1910" s="113" t="str">
        <f t="shared" si="411"/>
        <v/>
      </c>
      <c r="AJ1910" s="113" t="str">
        <f t="shared" si="412"/>
        <v/>
      </c>
      <c r="AK1910" s="113" t="str">
        <f t="shared" si="419"/>
        <v/>
      </c>
      <c r="AL1910" s="113" t="str">
        <f t="shared" si="420"/>
        <v/>
      </c>
    </row>
    <row r="1911" spans="2:38" ht="15.75" thickBot="1" x14ac:dyDescent="0.3">
      <c r="B1911" s="72" t="str">
        <f t="shared" si="413"/>
        <v/>
      </c>
      <c r="C1911" s="72" t="str">
        <f t="shared" si="414"/>
        <v/>
      </c>
      <c r="D1911" s="72" t="str">
        <f>IFERROR(IF(J1910&lt;=0,"",IF(C1911="Yes","",B1911-COUNTIF($C$22:C1911,"Yes"))),"")</f>
        <v/>
      </c>
      <c r="E1911" s="73" t="str">
        <f t="shared" si="407"/>
        <v/>
      </c>
      <c r="F1911" s="76" t="str">
        <f t="shared" si="415"/>
        <v/>
      </c>
      <c r="G1911" s="76" t="str">
        <f t="shared" si="408"/>
        <v/>
      </c>
      <c r="H1911" s="76" t="str">
        <f t="shared" si="416"/>
        <v/>
      </c>
      <c r="I1911" s="76" t="str">
        <f t="shared" si="409"/>
        <v/>
      </c>
      <c r="J1911" s="76" t="str">
        <f t="shared" si="417"/>
        <v/>
      </c>
      <c r="AG1911" s="111" t="str">
        <f t="shared" si="418"/>
        <v/>
      </c>
      <c r="AH1911" s="112" t="str">
        <f t="shared" si="410"/>
        <v/>
      </c>
      <c r="AI1911" s="113" t="str">
        <f t="shared" si="411"/>
        <v/>
      </c>
      <c r="AJ1911" s="113" t="str">
        <f t="shared" si="412"/>
        <v/>
      </c>
      <c r="AK1911" s="113" t="str">
        <f t="shared" si="419"/>
        <v/>
      </c>
      <c r="AL1911" s="113" t="str">
        <f t="shared" si="420"/>
        <v/>
      </c>
    </row>
    <row r="1912" spans="2:38" ht="15.75" thickBot="1" x14ac:dyDescent="0.3">
      <c r="B1912" s="72" t="str">
        <f t="shared" si="413"/>
        <v/>
      </c>
      <c r="C1912" s="72" t="str">
        <f t="shared" si="414"/>
        <v/>
      </c>
      <c r="D1912" s="72" t="str">
        <f>IFERROR(IF(J1911&lt;=0,"",IF(C1912="Yes","",B1912-COUNTIF($C$22:C1912,"Yes"))),"")</f>
        <v/>
      </c>
      <c r="E1912" s="73" t="str">
        <f t="shared" si="407"/>
        <v/>
      </c>
      <c r="F1912" s="76" t="str">
        <f t="shared" si="415"/>
        <v/>
      </c>
      <c r="G1912" s="76" t="str">
        <f t="shared" si="408"/>
        <v/>
      </c>
      <c r="H1912" s="76" t="str">
        <f t="shared" si="416"/>
        <v/>
      </c>
      <c r="I1912" s="76" t="str">
        <f t="shared" si="409"/>
        <v/>
      </c>
      <c r="J1912" s="76" t="str">
        <f t="shared" si="417"/>
        <v/>
      </c>
      <c r="AG1912" s="111" t="str">
        <f t="shared" si="418"/>
        <v/>
      </c>
      <c r="AH1912" s="112" t="str">
        <f t="shared" si="410"/>
        <v/>
      </c>
      <c r="AI1912" s="113" t="str">
        <f t="shared" si="411"/>
        <v/>
      </c>
      <c r="AJ1912" s="113" t="str">
        <f t="shared" si="412"/>
        <v/>
      </c>
      <c r="AK1912" s="113" t="str">
        <f t="shared" si="419"/>
        <v/>
      </c>
      <c r="AL1912" s="113" t="str">
        <f t="shared" si="420"/>
        <v/>
      </c>
    </row>
    <row r="1913" spans="2:38" ht="15.75" thickBot="1" x14ac:dyDescent="0.3">
      <c r="B1913" s="72" t="str">
        <f t="shared" si="413"/>
        <v/>
      </c>
      <c r="C1913" s="72" t="str">
        <f t="shared" si="414"/>
        <v/>
      </c>
      <c r="D1913" s="72" t="str">
        <f>IFERROR(IF(J1912&lt;=0,"",IF(C1913="Yes","",B1913-COUNTIF($C$22:C1913,"Yes"))),"")</f>
        <v/>
      </c>
      <c r="E1913" s="73" t="str">
        <f t="shared" si="407"/>
        <v/>
      </c>
      <c r="F1913" s="76" t="str">
        <f t="shared" si="415"/>
        <v/>
      </c>
      <c r="G1913" s="76" t="str">
        <f t="shared" si="408"/>
        <v/>
      </c>
      <c r="H1913" s="76" t="str">
        <f t="shared" si="416"/>
        <v/>
      </c>
      <c r="I1913" s="76" t="str">
        <f t="shared" si="409"/>
        <v/>
      </c>
      <c r="J1913" s="76" t="str">
        <f t="shared" si="417"/>
        <v/>
      </c>
      <c r="AG1913" s="111" t="str">
        <f t="shared" si="418"/>
        <v/>
      </c>
      <c r="AH1913" s="112" t="str">
        <f t="shared" si="410"/>
        <v/>
      </c>
      <c r="AI1913" s="113" t="str">
        <f t="shared" si="411"/>
        <v/>
      </c>
      <c r="AJ1913" s="113" t="str">
        <f t="shared" si="412"/>
        <v/>
      </c>
      <c r="AK1913" s="113" t="str">
        <f t="shared" si="419"/>
        <v/>
      </c>
      <c r="AL1913" s="113" t="str">
        <f t="shared" si="420"/>
        <v/>
      </c>
    </row>
    <row r="1914" spans="2:38" ht="15.75" thickBot="1" x14ac:dyDescent="0.3">
      <c r="B1914" s="72" t="str">
        <f t="shared" si="413"/>
        <v/>
      </c>
      <c r="C1914" s="72" t="str">
        <f t="shared" si="414"/>
        <v/>
      </c>
      <c r="D1914" s="72" t="str">
        <f>IFERROR(IF(J1913&lt;=0,"",IF(C1914="Yes","",B1914-COUNTIF($C$22:C1914,"Yes"))),"")</f>
        <v/>
      </c>
      <c r="E1914" s="73" t="str">
        <f t="shared" si="407"/>
        <v/>
      </c>
      <c r="F1914" s="76" t="str">
        <f t="shared" si="415"/>
        <v/>
      </c>
      <c r="G1914" s="76" t="str">
        <f t="shared" si="408"/>
        <v/>
      </c>
      <c r="H1914" s="76" t="str">
        <f t="shared" si="416"/>
        <v/>
      </c>
      <c r="I1914" s="76" t="str">
        <f t="shared" si="409"/>
        <v/>
      </c>
      <c r="J1914" s="76" t="str">
        <f t="shared" si="417"/>
        <v/>
      </c>
      <c r="AG1914" s="111" t="str">
        <f t="shared" si="418"/>
        <v/>
      </c>
      <c r="AH1914" s="112" t="str">
        <f t="shared" si="410"/>
        <v/>
      </c>
      <c r="AI1914" s="113" t="str">
        <f t="shared" si="411"/>
        <v/>
      </c>
      <c r="AJ1914" s="113" t="str">
        <f t="shared" si="412"/>
        <v/>
      </c>
      <c r="AK1914" s="113" t="str">
        <f t="shared" si="419"/>
        <v/>
      </c>
      <c r="AL1914" s="113" t="str">
        <f t="shared" si="420"/>
        <v/>
      </c>
    </row>
    <row r="1915" spans="2:38" ht="15.75" thickBot="1" x14ac:dyDescent="0.3">
      <c r="B1915" s="72" t="str">
        <f t="shared" si="413"/>
        <v/>
      </c>
      <c r="C1915" s="72" t="str">
        <f t="shared" si="414"/>
        <v/>
      </c>
      <c r="D1915" s="72" t="str">
        <f>IFERROR(IF(J1914&lt;=0,"",IF(C1915="Yes","",B1915-COUNTIF($C$22:C1915,"Yes"))),"")</f>
        <v/>
      </c>
      <c r="E1915" s="73" t="str">
        <f t="shared" si="407"/>
        <v/>
      </c>
      <c r="F1915" s="76" t="str">
        <f t="shared" si="415"/>
        <v/>
      </c>
      <c r="G1915" s="76" t="str">
        <f t="shared" si="408"/>
        <v/>
      </c>
      <c r="H1915" s="76" t="str">
        <f t="shared" si="416"/>
        <v/>
      </c>
      <c r="I1915" s="76" t="str">
        <f t="shared" si="409"/>
        <v/>
      </c>
      <c r="J1915" s="76" t="str">
        <f t="shared" si="417"/>
        <v/>
      </c>
      <c r="AG1915" s="111" t="str">
        <f t="shared" si="418"/>
        <v/>
      </c>
      <c r="AH1915" s="112" t="str">
        <f t="shared" si="410"/>
        <v/>
      </c>
      <c r="AI1915" s="113" t="str">
        <f t="shared" si="411"/>
        <v/>
      </c>
      <c r="AJ1915" s="113" t="str">
        <f t="shared" si="412"/>
        <v/>
      </c>
      <c r="AK1915" s="113" t="str">
        <f t="shared" si="419"/>
        <v/>
      </c>
      <c r="AL1915" s="113" t="str">
        <f t="shared" si="420"/>
        <v/>
      </c>
    </row>
    <row r="1916" spans="2:38" ht="15.75" thickBot="1" x14ac:dyDescent="0.3">
      <c r="B1916" s="72" t="str">
        <f t="shared" si="413"/>
        <v/>
      </c>
      <c r="C1916" s="72" t="str">
        <f t="shared" si="414"/>
        <v/>
      </c>
      <c r="D1916" s="72" t="str">
        <f>IFERROR(IF(J1915&lt;=0,"",IF(C1916="Yes","",B1916-COUNTIF($C$22:C1916,"Yes"))),"")</f>
        <v/>
      </c>
      <c r="E1916" s="73" t="str">
        <f t="shared" si="407"/>
        <v/>
      </c>
      <c r="F1916" s="76" t="str">
        <f t="shared" si="415"/>
        <v/>
      </c>
      <c r="G1916" s="76" t="str">
        <f t="shared" si="408"/>
        <v/>
      </c>
      <c r="H1916" s="76" t="str">
        <f t="shared" si="416"/>
        <v/>
      </c>
      <c r="I1916" s="76" t="str">
        <f t="shared" si="409"/>
        <v/>
      </c>
      <c r="J1916" s="76" t="str">
        <f t="shared" si="417"/>
        <v/>
      </c>
      <c r="AG1916" s="111" t="str">
        <f t="shared" si="418"/>
        <v/>
      </c>
      <c r="AH1916" s="112" t="str">
        <f t="shared" si="410"/>
        <v/>
      </c>
      <c r="AI1916" s="113" t="str">
        <f t="shared" si="411"/>
        <v/>
      </c>
      <c r="AJ1916" s="113" t="str">
        <f t="shared" si="412"/>
        <v/>
      </c>
      <c r="AK1916" s="113" t="str">
        <f t="shared" si="419"/>
        <v/>
      </c>
      <c r="AL1916" s="113" t="str">
        <f t="shared" si="420"/>
        <v/>
      </c>
    </row>
    <row r="1917" spans="2:38" ht="15.75" thickBot="1" x14ac:dyDescent="0.3">
      <c r="B1917" s="72" t="str">
        <f t="shared" si="413"/>
        <v/>
      </c>
      <c r="C1917" s="72" t="str">
        <f t="shared" si="414"/>
        <v/>
      </c>
      <c r="D1917" s="72" t="str">
        <f>IFERROR(IF(J1916&lt;=0,"",IF(C1917="Yes","",B1917-COUNTIF($C$22:C1917,"Yes"))),"")</f>
        <v/>
      </c>
      <c r="E1917" s="73" t="str">
        <f t="shared" si="407"/>
        <v/>
      </c>
      <c r="F1917" s="76" t="str">
        <f t="shared" si="415"/>
        <v/>
      </c>
      <c r="G1917" s="76" t="str">
        <f t="shared" si="408"/>
        <v/>
      </c>
      <c r="H1917" s="76" t="str">
        <f t="shared" si="416"/>
        <v/>
      </c>
      <c r="I1917" s="76" t="str">
        <f t="shared" si="409"/>
        <v/>
      </c>
      <c r="J1917" s="76" t="str">
        <f t="shared" si="417"/>
        <v/>
      </c>
      <c r="AG1917" s="111" t="str">
        <f t="shared" si="418"/>
        <v/>
      </c>
      <c r="AH1917" s="112" t="str">
        <f t="shared" si="410"/>
        <v/>
      </c>
      <c r="AI1917" s="113" t="str">
        <f t="shared" si="411"/>
        <v/>
      </c>
      <c r="AJ1917" s="113" t="str">
        <f t="shared" si="412"/>
        <v/>
      </c>
      <c r="AK1917" s="113" t="str">
        <f t="shared" si="419"/>
        <v/>
      </c>
      <c r="AL1917" s="113" t="str">
        <f t="shared" si="420"/>
        <v/>
      </c>
    </row>
    <row r="1918" spans="2:38" ht="15.75" thickBot="1" x14ac:dyDescent="0.3">
      <c r="B1918" s="72" t="str">
        <f t="shared" si="413"/>
        <v/>
      </c>
      <c r="C1918" s="72" t="str">
        <f t="shared" si="414"/>
        <v/>
      </c>
      <c r="D1918" s="72" t="str">
        <f>IFERROR(IF(J1917&lt;=0,"",IF(C1918="Yes","",B1918-COUNTIF($C$22:C1918,"Yes"))),"")</f>
        <v/>
      </c>
      <c r="E1918" s="73" t="str">
        <f t="shared" si="407"/>
        <v/>
      </c>
      <c r="F1918" s="76" t="str">
        <f t="shared" si="415"/>
        <v/>
      </c>
      <c r="G1918" s="76" t="str">
        <f t="shared" si="408"/>
        <v/>
      </c>
      <c r="H1918" s="76" t="str">
        <f t="shared" si="416"/>
        <v/>
      </c>
      <c r="I1918" s="76" t="str">
        <f t="shared" si="409"/>
        <v/>
      </c>
      <c r="J1918" s="76" t="str">
        <f t="shared" si="417"/>
        <v/>
      </c>
      <c r="AG1918" s="111" t="str">
        <f t="shared" si="418"/>
        <v/>
      </c>
      <c r="AH1918" s="112" t="str">
        <f t="shared" si="410"/>
        <v/>
      </c>
      <c r="AI1918" s="113" t="str">
        <f t="shared" si="411"/>
        <v/>
      </c>
      <c r="AJ1918" s="113" t="str">
        <f t="shared" si="412"/>
        <v/>
      </c>
      <c r="AK1918" s="113" t="str">
        <f t="shared" si="419"/>
        <v/>
      </c>
      <c r="AL1918" s="113" t="str">
        <f t="shared" si="420"/>
        <v/>
      </c>
    </row>
    <row r="1919" spans="2:38" ht="15.75" thickBot="1" x14ac:dyDescent="0.3">
      <c r="B1919" s="72" t="str">
        <f t="shared" si="413"/>
        <v/>
      </c>
      <c r="C1919" s="72" t="str">
        <f t="shared" si="414"/>
        <v/>
      </c>
      <c r="D1919" s="72" t="str">
        <f>IFERROR(IF(J1918&lt;=0,"",IF(C1919="Yes","",B1919-COUNTIF($C$22:C1919,"Yes"))),"")</f>
        <v/>
      </c>
      <c r="E1919" s="73" t="str">
        <f t="shared" si="407"/>
        <v/>
      </c>
      <c r="F1919" s="76" t="str">
        <f t="shared" si="415"/>
        <v/>
      </c>
      <c r="G1919" s="76" t="str">
        <f t="shared" si="408"/>
        <v/>
      </c>
      <c r="H1919" s="76" t="str">
        <f t="shared" si="416"/>
        <v/>
      </c>
      <c r="I1919" s="76" t="str">
        <f t="shared" si="409"/>
        <v/>
      </c>
      <c r="J1919" s="76" t="str">
        <f t="shared" si="417"/>
        <v/>
      </c>
      <c r="AG1919" s="111" t="str">
        <f t="shared" si="418"/>
        <v/>
      </c>
      <c r="AH1919" s="112" t="str">
        <f t="shared" si="410"/>
        <v/>
      </c>
      <c r="AI1919" s="113" t="str">
        <f t="shared" si="411"/>
        <v/>
      </c>
      <c r="AJ1919" s="113" t="str">
        <f t="shared" si="412"/>
        <v/>
      </c>
      <c r="AK1919" s="113" t="str">
        <f t="shared" si="419"/>
        <v/>
      </c>
      <c r="AL1919" s="113" t="str">
        <f t="shared" si="420"/>
        <v/>
      </c>
    </row>
    <row r="1920" spans="2:38" ht="15.75" thickBot="1" x14ac:dyDescent="0.3">
      <c r="B1920" s="72" t="str">
        <f t="shared" si="413"/>
        <v/>
      </c>
      <c r="C1920" s="72" t="str">
        <f t="shared" si="414"/>
        <v/>
      </c>
      <c r="D1920" s="72" t="str">
        <f>IFERROR(IF(J1919&lt;=0,"",IF(C1920="Yes","",B1920-COUNTIF($C$22:C1920,"Yes"))),"")</f>
        <v/>
      </c>
      <c r="E1920" s="73" t="str">
        <f t="shared" si="407"/>
        <v/>
      </c>
      <c r="F1920" s="76" t="str">
        <f t="shared" si="415"/>
        <v/>
      </c>
      <c r="G1920" s="76" t="str">
        <f t="shared" si="408"/>
        <v/>
      </c>
      <c r="H1920" s="76" t="str">
        <f t="shared" si="416"/>
        <v/>
      </c>
      <c r="I1920" s="76" t="str">
        <f t="shared" si="409"/>
        <v/>
      </c>
      <c r="J1920" s="76" t="str">
        <f t="shared" si="417"/>
        <v/>
      </c>
      <c r="AG1920" s="111" t="str">
        <f t="shared" si="418"/>
        <v/>
      </c>
      <c r="AH1920" s="112" t="str">
        <f t="shared" si="410"/>
        <v/>
      </c>
      <c r="AI1920" s="113" t="str">
        <f t="shared" si="411"/>
        <v/>
      </c>
      <c r="AJ1920" s="113" t="str">
        <f t="shared" si="412"/>
        <v/>
      </c>
      <c r="AK1920" s="113" t="str">
        <f t="shared" si="419"/>
        <v/>
      </c>
      <c r="AL1920" s="113" t="str">
        <f t="shared" si="420"/>
        <v/>
      </c>
    </row>
    <row r="1921" spans="2:38" ht="15.75" thickBot="1" x14ac:dyDescent="0.3">
      <c r="B1921" s="72" t="str">
        <f t="shared" si="413"/>
        <v/>
      </c>
      <c r="C1921" s="72" t="str">
        <f t="shared" si="414"/>
        <v/>
      </c>
      <c r="D1921" s="72" t="str">
        <f>IFERROR(IF(J1920&lt;=0,"",IF(C1921="Yes","",B1921-COUNTIF($C$22:C1921,"Yes"))),"")</f>
        <v/>
      </c>
      <c r="E1921" s="73" t="str">
        <f t="shared" si="407"/>
        <v/>
      </c>
      <c r="F1921" s="76" t="str">
        <f t="shared" si="415"/>
        <v/>
      </c>
      <c r="G1921" s="76" t="str">
        <f t="shared" si="408"/>
        <v/>
      </c>
      <c r="H1921" s="76" t="str">
        <f t="shared" si="416"/>
        <v/>
      </c>
      <c r="I1921" s="76" t="str">
        <f t="shared" si="409"/>
        <v/>
      </c>
      <c r="J1921" s="76" t="str">
        <f t="shared" si="417"/>
        <v/>
      </c>
      <c r="AG1921" s="111" t="str">
        <f t="shared" si="418"/>
        <v/>
      </c>
      <c r="AH1921" s="112" t="str">
        <f t="shared" si="410"/>
        <v/>
      </c>
      <c r="AI1921" s="113" t="str">
        <f t="shared" si="411"/>
        <v/>
      </c>
      <c r="AJ1921" s="113" t="str">
        <f t="shared" si="412"/>
        <v/>
      </c>
      <c r="AK1921" s="113" t="str">
        <f t="shared" si="419"/>
        <v/>
      </c>
      <c r="AL1921" s="113" t="str">
        <f t="shared" si="420"/>
        <v/>
      </c>
    </row>
    <row r="1922" spans="2:38" ht="15.75" thickBot="1" x14ac:dyDescent="0.3">
      <c r="B1922" s="72" t="str">
        <f t="shared" si="413"/>
        <v/>
      </c>
      <c r="C1922" s="72" t="str">
        <f t="shared" si="414"/>
        <v/>
      </c>
      <c r="D1922" s="72" t="str">
        <f>IFERROR(IF(J1921&lt;=0,"",IF(C1922="Yes","",B1922-COUNTIF($C$22:C1922,"Yes"))),"")</f>
        <v/>
      </c>
      <c r="E1922" s="73" t="str">
        <f t="shared" si="407"/>
        <v/>
      </c>
      <c r="F1922" s="76" t="str">
        <f t="shared" si="415"/>
        <v/>
      </c>
      <c r="G1922" s="76" t="str">
        <f t="shared" si="408"/>
        <v/>
      </c>
      <c r="H1922" s="76" t="str">
        <f t="shared" si="416"/>
        <v/>
      </c>
      <c r="I1922" s="76" t="str">
        <f t="shared" si="409"/>
        <v/>
      </c>
      <c r="J1922" s="76" t="str">
        <f t="shared" si="417"/>
        <v/>
      </c>
      <c r="AG1922" s="111" t="str">
        <f t="shared" si="418"/>
        <v/>
      </c>
      <c r="AH1922" s="112" t="str">
        <f t="shared" si="410"/>
        <v/>
      </c>
      <c r="AI1922" s="113" t="str">
        <f t="shared" si="411"/>
        <v/>
      </c>
      <c r="AJ1922" s="113" t="str">
        <f t="shared" si="412"/>
        <v/>
      </c>
      <c r="AK1922" s="113" t="str">
        <f t="shared" si="419"/>
        <v/>
      </c>
      <c r="AL1922" s="113" t="str">
        <f t="shared" si="420"/>
        <v/>
      </c>
    </row>
    <row r="1923" spans="2:38" ht="15.75" thickBot="1" x14ac:dyDescent="0.3">
      <c r="B1923" s="72" t="str">
        <f t="shared" si="413"/>
        <v/>
      </c>
      <c r="C1923" s="72" t="str">
        <f t="shared" si="414"/>
        <v/>
      </c>
      <c r="D1923" s="72" t="str">
        <f>IFERROR(IF(J1922&lt;=0,"",IF(C1923="Yes","",B1923-COUNTIF($C$22:C1923,"Yes"))),"")</f>
        <v/>
      </c>
      <c r="E1923" s="73" t="str">
        <f t="shared" si="407"/>
        <v/>
      </c>
      <c r="F1923" s="76" t="str">
        <f t="shared" si="415"/>
        <v/>
      </c>
      <c r="G1923" s="76" t="str">
        <f t="shared" si="408"/>
        <v/>
      </c>
      <c r="H1923" s="76" t="str">
        <f t="shared" si="416"/>
        <v/>
      </c>
      <c r="I1923" s="76" t="str">
        <f t="shared" si="409"/>
        <v/>
      </c>
      <c r="J1923" s="76" t="str">
        <f t="shared" si="417"/>
        <v/>
      </c>
      <c r="AG1923" s="111" t="str">
        <f t="shared" si="418"/>
        <v/>
      </c>
      <c r="AH1923" s="112" t="str">
        <f t="shared" si="410"/>
        <v/>
      </c>
      <c r="AI1923" s="113" t="str">
        <f t="shared" si="411"/>
        <v/>
      </c>
      <c r="AJ1923" s="113" t="str">
        <f t="shared" si="412"/>
        <v/>
      </c>
      <c r="AK1923" s="113" t="str">
        <f t="shared" si="419"/>
        <v/>
      </c>
      <c r="AL1923" s="113" t="str">
        <f t="shared" si="420"/>
        <v/>
      </c>
    </row>
    <row r="1924" spans="2:38" ht="15.75" thickBot="1" x14ac:dyDescent="0.3">
      <c r="B1924" s="72" t="str">
        <f t="shared" si="413"/>
        <v/>
      </c>
      <c r="C1924" s="72" t="str">
        <f t="shared" si="414"/>
        <v/>
      </c>
      <c r="D1924" s="72" t="str">
        <f>IFERROR(IF(J1923&lt;=0,"",IF(C1924="Yes","",B1924-COUNTIF($C$22:C1924,"Yes"))),"")</f>
        <v/>
      </c>
      <c r="E1924" s="73" t="str">
        <f t="shared" si="407"/>
        <v/>
      </c>
      <c r="F1924" s="76" t="str">
        <f t="shared" si="415"/>
        <v/>
      </c>
      <c r="G1924" s="76" t="str">
        <f t="shared" si="408"/>
        <v/>
      </c>
      <c r="H1924" s="76" t="str">
        <f t="shared" si="416"/>
        <v/>
      </c>
      <c r="I1924" s="76" t="str">
        <f t="shared" si="409"/>
        <v/>
      </c>
      <c r="J1924" s="76" t="str">
        <f t="shared" si="417"/>
        <v/>
      </c>
      <c r="AG1924" s="111" t="str">
        <f t="shared" si="418"/>
        <v/>
      </c>
      <c r="AH1924" s="112" t="str">
        <f t="shared" si="410"/>
        <v/>
      </c>
      <c r="AI1924" s="113" t="str">
        <f t="shared" si="411"/>
        <v/>
      </c>
      <c r="AJ1924" s="113" t="str">
        <f t="shared" si="412"/>
        <v/>
      </c>
      <c r="AK1924" s="113" t="str">
        <f t="shared" si="419"/>
        <v/>
      </c>
      <c r="AL1924" s="113" t="str">
        <f t="shared" si="420"/>
        <v/>
      </c>
    </row>
    <row r="1925" spans="2:38" ht="15.75" thickBot="1" x14ac:dyDescent="0.3">
      <c r="B1925" s="72" t="str">
        <f t="shared" si="413"/>
        <v/>
      </c>
      <c r="C1925" s="72" t="str">
        <f t="shared" si="414"/>
        <v/>
      </c>
      <c r="D1925" s="72" t="str">
        <f>IFERROR(IF(J1924&lt;=0,"",IF(C1925="Yes","",B1925-COUNTIF($C$22:C1925,"Yes"))),"")</f>
        <v/>
      </c>
      <c r="E1925" s="73" t="str">
        <f t="shared" si="407"/>
        <v/>
      </c>
      <c r="F1925" s="76" t="str">
        <f t="shared" si="415"/>
        <v/>
      </c>
      <c r="G1925" s="76" t="str">
        <f t="shared" si="408"/>
        <v/>
      </c>
      <c r="H1925" s="76" t="str">
        <f t="shared" si="416"/>
        <v/>
      </c>
      <c r="I1925" s="76" t="str">
        <f t="shared" si="409"/>
        <v/>
      </c>
      <c r="J1925" s="76" t="str">
        <f t="shared" si="417"/>
        <v/>
      </c>
      <c r="AG1925" s="111" t="str">
        <f t="shared" si="418"/>
        <v/>
      </c>
      <c r="AH1925" s="112" t="str">
        <f t="shared" si="410"/>
        <v/>
      </c>
      <c r="AI1925" s="113" t="str">
        <f t="shared" si="411"/>
        <v/>
      </c>
      <c r="AJ1925" s="113" t="str">
        <f t="shared" si="412"/>
        <v/>
      </c>
      <c r="AK1925" s="113" t="str">
        <f t="shared" si="419"/>
        <v/>
      </c>
      <c r="AL1925" s="113" t="str">
        <f t="shared" si="420"/>
        <v/>
      </c>
    </row>
    <row r="1926" spans="2:38" ht="15.75" thickBot="1" x14ac:dyDescent="0.3">
      <c r="B1926" s="72" t="str">
        <f t="shared" si="413"/>
        <v/>
      </c>
      <c r="C1926" s="72" t="str">
        <f t="shared" si="414"/>
        <v/>
      </c>
      <c r="D1926" s="72" t="str">
        <f>IFERROR(IF(J1925&lt;=0,"",IF(C1926="Yes","",B1926-COUNTIF($C$22:C1926,"Yes"))),"")</f>
        <v/>
      </c>
      <c r="E1926" s="73" t="str">
        <f t="shared" si="407"/>
        <v/>
      </c>
      <c r="F1926" s="76" t="str">
        <f t="shared" si="415"/>
        <v/>
      </c>
      <c r="G1926" s="76" t="str">
        <f t="shared" si="408"/>
        <v/>
      </c>
      <c r="H1926" s="76" t="str">
        <f t="shared" si="416"/>
        <v/>
      </c>
      <c r="I1926" s="76" t="str">
        <f t="shared" si="409"/>
        <v/>
      </c>
      <c r="J1926" s="76" t="str">
        <f t="shared" si="417"/>
        <v/>
      </c>
      <c r="AG1926" s="111" t="str">
        <f t="shared" si="418"/>
        <v/>
      </c>
      <c r="AH1926" s="112" t="str">
        <f t="shared" si="410"/>
        <v/>
      </c>
      <c r="AI1926" s="113" t="str">
        <f t="shared" si="411"/>
        <v/>
      </c>
      <c r="AJ1926" s="113" t="str">
        <f t="shared" si="412"/>
        <v/>
      </c>
      <c r="AK1926" s="113" t="str">
        <f t="shared" si="419"/>
        <v/>
      </c>
      <c r="AL1926" s="113" t="str">
        <f t="shared" si="420"/>
        <v/>
      </c>
    </row>
    <row r="1927" spans="2:38" ht="15.75" thickBot="1" x14ac:dyDescent="0.3">
      <c r="B1927" s="72" t="str">
        <f t="shared" si="413"/>
        <v/>
      </c>
      <c r="C1927" s="72" t="str">
        <f t="shared" si="414"/>
        <v/>
      </c>
      <c r="D1927" s="72" t="str">
        <f>IFERROR(IF(J1926&lt;=0,"",IF(C1927="Yes","",B1927-COUNTIF($C$22:C1927,"Yes"))),"")</f>
        <v/>
      </c>
      <c r="E1927" s="73" t="str">
        <f t="shared" si="407"/>
        <v/>
      </c>
      <c r="F1927" s="76" t="str">
        <f t="shared" si="415"/>
        <v/>
      </c>
      <c r="G1927" s="76" t="str">
        <f t="shared" si="408"/>
        <v/>
      </c>
      <c r="H1927" s="76" t="str">
        <f t="shared" si="416"/>
        <v/>
      </c>
      <c r="I1927" s="76" t="str">
        <f t="shared" si="409"/>
        <v/>
      </c>
      <c r="J1927" s="76" t="str">
        <f t="shared" si="417"/>
        <v/>
      </c>
      <c r="AG1927" s="111" t="str">
        <f t="shared" si="418"/>
        <v/>
      </c>
      <c r="AH1927" s="112" t="str">
        <f t="shared" si="410"/>
        <v/>
      </c>
      <c r="AI1927" s="113" t="str">
        <f t="shared" si="411"/>
        <v/>
      </c>
      <c r="AJ1927" s="113" t="str">
        <f t="shared" si="412"/>
        <v/>
      </c>
      <c r="AK1927" s="113" t="str">
        <f t="shared" si="419"/>
        <v/>
      </c>
      <c r="AL1927" s="113" t="str">
        <f t="shared" si="420"/>
        <v/>
      </c>
    </row>
    <row r="1928" spans="2:38" ht="15.75" thickBot="1" x14ac:dyDescent="0.3">
      <c r="B1928" s="72" t="str">
        <f t="shared" si="413"/>
        <v/>
      </c>
      <c r="C1928" s="72" t="str">
        <f t="shared" si="414"/>
        <v/>
      </c>
      <c r="D1928" s="72" t="str">
        <f>IFERROR(IF(J1927&lt;=0,"",IF(C1928="Yes","",B1928-COUNTIF($C$22:C1928,"Yes"))),"")</f>
        <v/>
      </c>
      <c r="E1928" s="73" t="str">
        <f t="shared" si="407"/>
        <v/>
      </c>
      <c r="F1928" s="76" t="str">
        <f t="shared" si="415"/>
        <v/>
      </c>
      <c r="G1928" s="76" t="str">
        <f t="shared" si="408"/>
        <v/>
      </c>
      <c r="H1928" s="76" t="str">
        <f t="shared" si="416"/>
        <v/>
      </c>
      <c r="I1928" s="76" t="str">
        <f t="shared" si="409"/>
        <v/>
      </c>
      <c r="J1928" s="76" t="str">
        <f t="shared" si="417"/>
        <v/>
      </c>
      <c r="AG1928" s="111" t="str">
        <f t="shared" si="418"/>
        <v/>
      </c>
      <c r="AH1928" s="112" t="str">
        <f t="shared" si="410"/>
        <v/>
      </c>
      <c r="AI1928" s="113" t="str">
        <f t="shared" si="411"/>
        <v/>
      </c>
      <c r="AJ1928" s="113" t="str">
        <f t="shared" si="412"/>
        <v/>
      </c>
      <c r="AK1928" s="113" t="str">
        <f t="shared" si="419"/>
        <v/>
      </c>
      <c r="AL1928" s="113" t="str">
        <f t="shared" si="420"/>
        <v/>
      </c>
    </row>
    <row r="1929" spans="2:38" ht="15.75" thickBot="1" x14ac:dyDescent="0.3">
      <c r="B1929" s="72" t="str">
        <f t="shared" si="413"/>
        <v/>
      </c>
      <c r="C1929" s="72" t="str">
        <f t="shared" si="414"/>
        <v/>
      </c>
      <c r="D1929" s="72" t="str">
        <f>IFERROR(IF(J1928&lt;=0,"",IF(C1929="Yes","",B1929-COUNTIF($C$22:C1929,"Yes"))),"")</f>
        <v/>
      </c>
      <c r="E1929" s="73" t="str">
        <f t="shared" si="407"/>
        <v/>
      </c>
      <c r="F1929" s="76" t="str">
        <f t="shared" si="415"/>
        <v/>
      </c>
      <c r="G1929" s="76" t="str">
        <f t="shared" si="408"/>
        <v/>
      </c>
      <c r="H1929" s="76" t="str">
        <f t="shared" si="416"/>
        <v/>
      </c>
      <c r="I1929" s="76" t="str">
        <f t="shared" si="409"/>
        <v/>
      </c>
      <c r="J1929" s="76" t="str">
        <f t="shared" si="417"/>
        <v/>
      </c>
      <c r="AG1929" s="111" t="str">
        <f t="shared" si="418"/>
        <v/>
      </c>
      <c r="AH1929" s="112" t="str">
        <f t="shared" si="410"/>
        <v/>
      </c>
      <c r="AI1929" s="113" t="str">
        <f t="shared" si="411"/>
        <v/>
      </c>
      <c r="AJ1929" s="113" t="str">
        <f t="shared" si="412"/>
        <v/>
      </c>
      <c r="AK1929" s="113" t="str">
        <f t="shared" si="419"/>
        <v/>
      </c>
      <c r="AL1929" s="113" t="str">
        <f t="shared" si="420"/>
        <v/>
      </c>
    </row>
    <row r="1930" spans="2:38" ht="15.75" thickBot="1" x14ac:dyDescent="0.3">
      <c r="B1930" s="72" t="str">
        <f t="shared" si="413"/>
        <v/>
      </c>
      <c r="C1930" s="72" t="str">
        <f t="shared" si="414"/>
        <v/>
      </c>
      <c r="D1930" s="72" t="str">
        <f>IFERROR(IF(J1929&lt;=0,"",IF(C1930="Yes","",B1930-COUNTIF($C$22:C1930,"Yes"))),"")</f>
        <v/>
      </c>
      <c r="E1930" s="73" t="str">
        <f t="shared" si="407"/>
        <v/>
      </c>
      <c r="F1930" s="76" t="str">
        <f t="shared" si="415"/>
        <v/>
      </c>
      <c r="G1930" s="76" t="str">
        <f t="shared" si="408"/>
        <v/>
      </c>
      <c r="H1930" s="76" t="str">
        <f t="shared" si="416"/>
        <v/>
      </c>
      <c r="I1930" s="76" t="str">
        <f t="shared" si="409"/>
        <v/>
      </c>
      <c r="J1930" s="76" t="str">
        <f t="shared" si="417"/>
        <v/>
      </c>
      <c r="AG1930" s="111" t="str">
        <f t="shared" si="418"/>
        <v/>
      </c>
      <c r="AH1930" s="112" t="str">
        <f t="shared" si="410"/>
        <v/>
      </c>
      <c r="AI1930" s="113" t="str">
        <f t="shared" si="411"/>
        <v/>
      </c>
      <c r="AJ1930" s="113" t="str">
        <f t="shared" si="412"/>
        <v/>
      </c>
      <c r="AK1930" s="113" t="str">
        <f t="shared" si="419"/>
        <v/>
      </c>
      <c r="AL1930" s="113" t="str">
        <f t="shared" si="420"/>
        <v/>
      </c>
    </row>
    <row r="1931" spans="2:38" ht="15.75" thickBot="1" x14ac:dyDescent="0.3">
      <c r="B1931" s="72" t="str">
        <f t="shared" si="413"/>
        <v/>
      </c>
      <c r="C1931" s="72" t="str">
        <f t="shared" si="414"/>
        <v/>
      </c>
      <c r="D1931" s="72" t="str">
        <f>IFERROR(IF(J1930&lt;=0,"",IF(C1931="Yes","",B1931-COUNTIF($C$22:C1931,"Yes"))),"")</f>
        <v/>
      </c>
      <c r="E1931" s="73" t="str">
        <f t="shared" si="407"/>
        <v/>
      </c>
      <c r="F1931" s="76" t="str">
        <f t="shared" si="415"/>
        <v/>
      </c>
      <c r="G1931" s="76" t="str">
        <f t="shared" si="408"/>
        <v/>
      </c>
      <c r="H1931" s="76" t="str">
        <f t="shared" si="416"/>
        <v/>
      </c>
      <c r="I1931" s="76" t="str">
        <f t="shared" si="409"/>
        <v/>
      </c>
      <c r="J1931" s="76" t="str">
        <f t="shared" si="417"/>
        <v/>
      </c>
      <c r="AG1931" s="111" t="str">
        <f t="shared" si="418"/>
        <v/>
      </c>
      <c r="AH1931" s="112" t="str">
        <f t="shared" si="410"/>
        <v/>
      </c>
      <c r="AI1931" s="113" t="str">
        <f t="shared" si="411"/>
        <v/>
      </c>
      <c r="AJ1931" s="113" t="str">
        <f t="shared" si="412"/>
        <v/>
      </c>
      <c r="AK1931" s="113" t="str">
        <f t="shared" si="419"/>
        <v/>
      </c>
      <c r="AL1931" s="113" t="str">
        <f t="shared" si="420"/>
        <v/>
      </c>
    </row>
    <row r="1932" spans="2:38" ht="15.75" thickBot="1" x14ac:dyDescent="0.3">
      <c r="B1932" s="72" t="str">
        <f t="shared" si="413"/>
        <v/>
      </c>
      <c r="C1932" s="72" t="str">
        <f t="shared" si="414"/>
        <v/>
      </c>
      <c r="D1932" s="72" t="str">
        <f>IFERROR(IF(J1931&lt;=0,"",IF(C1932="Yes","",B1932-COUNTIF($C$22:C1932,"Yes"))),"")</f>
        <v/>
      </c>
      <c r="E1932" s="73" t="str">
        <f t="shared" si="407"/>
        <v/>
      </c>
      <c r="F1932" s="76" t="str">
        <f t="shared" si="415"/>
        <v/>
      </c>
      <c r="G1932" s="76" t="str">
        <f t="shared" si="408"/>
        <v/>
      </c>
      <c r="H1932" s="76" t="str">
        <f t="shared" si="416"/>
        <v/>
      </c>
      <c r="I1932" s="76" t="str">
        <f t="shared" si="409"/>
        <v/>
      </c>
      <c r="J1932" s="76" t="str">
        <f t="shared" si="417"/>
        <v/>
      </c>
      <c r="AG1932" s="111" t="str">
        <f t="shared" si="418"/>
        <v/>
      </c>
      <c r="AH1932" s="112" t="str">
        <f t="shared" si="410"/>
        <v/>
      </c>
      <c r="AI1932" s="113" t="str">
        <f t="shared" si="411"/>
        <v/>
      </c>
      <c r="AJ1932" s="113" t="str">
        <f t="shared" si="412"/>
        <v/>
      </c>
      <c r="AK1932" s="113" t="str">
        <f t="shared" si="419"/>
        <v/>
      </c>
      <c r="AL1932" s="113" t="str">
        <f t="shared" si="420"/>
        <v/>
      </c>
    </row>
    <row r="1933" spans="2:38" ht="15.75" thickBot="1" x14ac:dyDescent="0.3">
      <c r="B1933" s="72" t="str">
        <f t="shared" si="413"/>
        <v/>
      </c>
      <c r="C1933" s="72" t="str">
        <f t="shared" si="414"/>
        <v/>
      </c>
      <c r="D1933" s="72" t="str">
        <f>IFERROR(IF(J1932&lt;=0,"",IF(C1933="Yes","",B1933-COUNTIF($C$22:C1933,"Yes"))),"")</f>
        <v/>
      </c>
      <c r="E1933" s="73" t="str">
        <f t="shared" si="407"/>
        <v/>
      </c>
      <c r="F1933" s="76" t="str">
        <f t="shared" si="415"/>
        <v/>
      </c>
      <c r="G1933" s="76" t="str">
        <f t="shared" si="408"/>
        <v/>
      </c>
      <c r="H1933" s="76" t="str">
        <f t="shared" si="416"/>
        <v/>
      </c>
      <c r="I1933" s="76" t="str">
        <f t="shared" si="409"/>
        <v/>
      </c>
      <c r="J1933" s="76" t="str">
        <f t="shared" si="417"/>
        <v/>
      </c>
      <c r="AG1933" s="111" t="str">
        <f t="shared" si="418"/>
        <v/>
      </c>
      <c r="AH1933" s="112" t="str">
        <f t="shared" si="410"/>
        <v/>
      </c>
      <c r="AI1933" s="113" t="str">
        <f t="shared" si="411"/>
        <v/>
      </c>
      <c r="AJ1933" s="113" t="str">
        <f t="shared" si="412"/>
        <v/>
      </c>
      <c r="AK1933" s="113" t="str">
        <f t="shared" si="419"/>
        <v/>
      </c>
      <c r="AL1933" s="113" t="str">
        <f t="shared" si="420"/>
        <v/>
      </c>
    </row>
    <row r="1934" spans="2:38" ht="15.75" thickBot="1" x14ac:dyDescent="0.3">
      <c r="B1934" s="72" t="str">
        <f t="shared" si="413"/>
        <v/>
      </c>
      <c r="C1934" s="72" t="str">
        <f t="shared" si="414"/>
        <v/>
      </c>
      <c r="D1934" s="72" t="str">
        <f>IFERROR(IF(J1933&lt;=0,"",IF(C1934="Yes","",B1934-COUNTIF($C$22:C1934,"Yes"))),"")</f>
        <v/>
      </c>
      <c r="E1934" s="73" t="str">
        <f t="shared" si="407"/>
        <v/>
      </c>
      <c r="F1934" s="76" t="str">
        <f t="shared" si="415"/>
        <v/>
      </c>
      <c r="G1934" s="76" t="str">
        <f t="shared" si="408"/>
        <v/>
      </c>
      <c r="H1934" s="76" t="str">
        <f t="shared" si="416"/>
        <v/>
      </c>
      <c r="I1934" s="76" t="str">
        <f t="shared" si="409"/>
        <v/>
      </c>
      <c r="J1934" s="76" t="str">
        <f t="shared" si="417"/>
        <v/>
      </c>
      <c r="AG1934" s="111" t="str">
        <f t="shared" si="418"/>
        <v/>
      </c>
      <c r="AH1934" s="112" t="str">
        <f t="shared" si="410"/>
        <v/>
      </c>
      <c r="AI1934" s="113" t="str">
        <f t="shared" si="411"/>
        <v/>
      </c>
      <c r="AJ1934" s="113" t="str">
        <f t="shared" si="412"/>
        <v/>
      </c>
      <c r="AK1934" s="113" t="str">
        <f t="shared" si="419"/>
        <v/>
      </c>
      <c r="AL1934" s="113" t="str">
        <f t="shared" si="420"/>
        <v/>
      </c>
    </row>
    <row r="1935" spans="2:38" ht="15.75" thickBot="1" x14ac:dyDescent="0.3">
      <c r="B1935" s="72" t="str">
        <f t="shared" si="413"/>
        <v/>
      </c>
      <c r="C1935" s="72" t="str">
        <f t="shared" si="414"/>
        <v/>
      </c>
      <c r="D1935" s="72" t="str">
        <f>IFERROR(IF(J1934&lt;=0,"",IF(C1935="Yes","",B1935-COUNTIF($C$22:C1935,"Yes"))),"")</f>
        <v/>
      </c>
      <c r="E1935" s="73" t="str">
        <f t="shared" si="407"/>
        <v/>
      </c>
      <c r="F1935" s="76" t="str">
        <f t="shared" si="415"/>
        <v/>
      </c>
      <c r="G1935" s="76" t="str">
        <f t="shared" si="408"/>
        <v/>
      </c>
      <c r="H1935" s="76" t="str">
        <f t="shared" si="416"/>
        <v/>
      </c>
      <c r="I1935" s="76" t="str">
        <f t="shared" si="409"/>
        <v/>
      </c>
      <c r="J1935" s="76" t="str">
        <f t="shared" si="417"/>
        <v/>
      </c>
      <c r="AG1935" s="111" t="str">
        <f t="shared" si="418"/>
        <v/>
      </c>
      <c r="AH1935" s="112" t="str">
        <f t="shared" si="410"/>
        <v/>
      </c>
      <c r="AI1935" s="113" t="str">
        <f t="shared" si="411"/>
        <v/>
      </c>
      <c r="AJ1935" s="113" t="str">
        <f t="shared" si="412"/>
        <v/>
      </c>
      <c r="AK1935" s="113" t="str">
        <f t="shared" si="419"/>
        <v/>
      </c>
      <c r="AL1935" s="113" t="str">
        <f t="shared" si="420"/>
        <v/>
      </c>
    </row>
    <row r="1936" spans="2:38" ht="15.75" thickBot="1" x14ac:dyDescent="0.3">
      <c r="B1936" s="72" t="str">
        <f t="shared" si="413"/>
        <v/>
      </c>
      <c r="C1936" s="72" t="str">
        <f t="shared" si="414"/>
        <v/>
      </c>
      <c r="D1936" s="72" t="str">
        <f>IFERROR(IF(J1935&lt;=0,"",IF(C1936="Yes","",B1936-COUNTIF($C$22:C1936,"Yes"))),"")</f>
        <v/>
      </c>
      <c r="E1936" s="73" t="str">
        <f t="shared" si="407"/>
        <v/>
      </c>
      <c r="F1936" s="76" t="str">
        <f t="shared" si="415"/>
        <v/>
      </c>
      <c r="G1936" s="76" t="str">
        <f t="shared" si="408"/>
        <v/>
      </c>
      <c r="H1936" s="76" t="str">
        <f t="shared" si="416"/>
        <v/>
      </c>
      <c r="I1936" s="76" t="str">
        <f t="shared" si="409"/>
        <v/>
      </c>
      <c r="J1936" s="76" t="str">
        <f t="shared" si="417"/>
        <v/>
      </c>
      <c r="AG1936" s="111" t="str">
        <f t="shared" si="418"/>
        <v/>
      </c>
      <c r="AH1936" s="112" t="str">
        <f t="shared" si="410"/>
        <v/>
      </c>
      <c r="AI1936" s="113" t="str">
        <f t="shared" si="411"/>
        <v/>
      </c>
      <c r="AJ1936" s="113" t="str">
        <f t="shared" si="412"/>
        <v/>
      </c>
      <c r="AK1936" s="113" t="str">
        <f t="shared" si="419"/>
        <v/>
      </c>
      <c r="AL1936" s="113" t="str">
        <f t="shared" si="420"/>
        <v/>
      </c>
    </row>
    <row r="1937" spans="2:38" ht="15.75" thickBot="1" x14ac:dyDescent="0.3">
      <c r="B1937" s="72" t="str">
        <f t="shared" si="413"/>
        <v/>
      </c>
      <c r="C1937" s="72" t="str">
        <f t="shared" si="414"/>
        <v/>
      </c>
      <c r="D1937" s="72" t="str">
        <f>IFERROR(IF(J1936&lt;=0,"",IF(C1937="Yes","",B1937-COUNTIF($C$22:C1937,"Yes"))),"")</f>
        <v/>
      </c>
      <c r="E1937" s="73" t="str">
        <f t="shared" si="407"/>
        <v/>
      </c>
      <c r="F1937" s="76" t="str">
        <f t="shared" si="415"/>
        <v/>
      </c>
      <c r="G1937" s="76" t="str">
        <f t="shared" si="408"/>
        <v/>
      </c>
      <c r="H1937" s="76" t="str">
        <f t="shared" si="416"/>
        <v/>
      </c>
      <c r="I1937" s="76" t="str">
        <f t="shared" si="409"/>
        <v/>
      </c>
      <c r="J1937" s="76" t="str">
        <f t="shared" si="417"/>
        <v/>
      </c>
      <c r="AG1937" s="111" t="str">
        <f t="shared" si="418"/>
        <v/>
      </c>
      <c r="AH1937" s="112" t="str">
        <f t="shared" si="410"/>
        <v/>
      </c>
      <c r="AI1937" s="113" t="str">
        <f t="shared" si="411"/>
        <v/>
      </c>
      <c r="AJ1937" s="113" t="str">
        <f t="shared" si="412"/>
        <v/>
      </c>
      <c r="AK1937" s="113" t="str">
        <f t="shared" si="419"/>
        <v/>
      </c>
      <c r="AL1937" s="113" t="str">
        <f t="shared" si="420"/>
        <v/>
      </c>
    </row>
    <row r="1938" spans="2:38" ht="15.75" thickBot="1" x14ac:dyDescent="0.3">
      <c r="B1938" s="72" t="str">
        <f t="shared" si="413"/>
        <v/>
      </c>
      <c r="C1938" s="72" t="str">
        <f t="shared" si="414"/>
        <v/>
      </c>
      <c r="D1938" s="72" t="str">
        <f>IFERROR(IF(J1937&lt;=0,"",IF(C1938="Yes","",B1938-COUNTIF($C$22:C1938,"Yes"))),"")</f>
        <v/>
      </c>
      <c r="E1938" s="73" t="str">
        <f t="shared" si="407"/>
        <v/>
      </c>
      <c r="F1938" s="76" t="str">
        <f t="shared" si="415"/>
        <v/>
      </c>
      <c r="G1938" s="76" t="str">
        <f t="shared" si="408"/>
        <v/>
      </c>
      <c r="H1938" s="76" t="str">
        <f t="shared" si="416"/>
        <v/>
      </c>
      <c r="I1938" s="76" t="str">
        <f t="shared" si="409"/>
        <v/>
      </c>
      <c r="J1938" s="76" t="str">
        <f t="shared" si="417"/>
        <v/>
      </c>
      <c r="AG1938" s="111" t="str">
        <f t="shared" si="418"/>
        <v/>
      </c>
      <c r="AH1938" s="112" t="str">
        <f t="shared" si="410"/>
        <v/>
      </c>
      <c r="AI1938" s="113" t="str">
        <f t="shared" si="411"/>
        <v/>
      </c>
      <c r="AJ1938" s="113" t="str">
        <f t="shared" si="412"/>
        <v/>
      </c>
      <c r="AK1938" s="113" t="str">
        <f t="shared" si="419"/>
        <v/>
      </c>
      <c r="AL1938" s="113" t="str">
        <f t="shared" si="420"/>
        <v/>
      </c>
    </row>
    <row r="1939" spans="2:38" ht="15.75" thickBot="1" x14ac:dyDescent="0.3">
      <c r="B1939" s="72" t="str">
        <f t="shared" si="413"/>
        <v/>
      </c>
      <c r="C1939" s="72" t="str">
        <f t="shared" si="414"/>
        <v/>
      </c>
      <c r="D1939" s="72" t="str">
        <f>IFERROR(IF(J1938&lt;=0,"",IF(C1939="Yes","",B1939-COUNTIF($C$22:C1939,"Yes"))),"")</f>
        <v/>
      </c>
      <c r="E1939" s="73" t="str">
        <f t="shared" si="407"/>
        <v/>
      </c>
      <c r="F1939" s="76" t="str">
        <f t="shared" si="415"/>
        <v/>
      </c>
      <c r="G1939" s="76" t="str">
        <f t="shared" si="408"/>
        <v/>
      </c>
      <c r="H1939" s="76" t="str">
        <f t="shared" si="416"/>
        <v/>
      </c>
      <c r="I1939" s="76" t="str">
        <f t="shared" si="409"/>
        <v/>
      </c>
      <c r="J1939" s="76" t="str">
        <f t="shared" si="417"/>
        <v/>
      </c>
      <c r="AG1939" s="111" t="str">
        <f t="shared" si="418"/>
        <v/>
      </c>
      <c r="AH1939" s="112" t="str">
        <f t="shared" si="410"/>
        <v/>
      </c>
      <c r="AI1939" s="113" t="str">
        <f t="shared" si="411"/>
        <v/>
      </c>
      <c r="AJ1939" s="113" t="str">
        <f t="shared" si="412"/>
        <v/>
      </c>
      <c r="AK1939" s="113" t="str">
        <f t="shared" si="419"/>
        <v/>
      </c>
      <c r="AL1939" s="113" t="str">
        <f t="shared" si="420"/>
        <v/>
      </c>
    </row>
    <row r="1940" spans="2:38" ht="15.75" thickBot="1" x14ac:dyDescent="0.3">
      <c r="B1940" s="72" t="str">
        <f t="shared" si="413"/>
        <v/>
      </c>
      <c r="C1940" s="72" t="str">
        <f t="shared" si="414"/>
        <v/>
      </c>
      <c r="D1940" s="72" t="str">
        <f>IFERROR(IF(J1939&lt;=0,"",IF(C1940="Yes","",B1940-COUNTIF($C$22:C1940,"Yes"))),"")</f>
        <v/>
      </c>
      <c r="E1940" s="73" t="str">
        <f t="shared" si="407"/>
        <v/>
      </c>
      <c r="F1940" s="76" t="str">
        <f t="shared" si="415"/>
        <v/>
      </c>
      <c r="G1940" s="76" t="str">
        <f t="shared" si="408"/>
        <v/>
      </c>
      <c r="H1940" s="76" t="str">
        <f t="shared" si="416"/>
        <v/>
      </c>
      <c r="I1940" s="76" t="str">
        <f t="shared" si="409"/>
        <v/>
      </c>
      <c r="J1940" s="76" t="str">
        <f t="shared" si="417"/>
        <v/>
      </c>
      <c r="AG1940" s="111" t="str">
        <f t="shared" si="418"/>
        <v/>
      </c>
      <c r="AH1940" s="112" t="str">
        <f t="shared" si="410"/>
        <v/>
      </c>
      <c r="AI1940" s="113" t="str">
        <f t="shared" si="411"/>
        <v/>
      </c>
      <c r="AJ1940" s="113" t="str">
        <f t="shared" si="412"/>
        <v/>
      </c>
      <c r="AK1940" s="113" t="str">
        <f t="shared" si="419"/>
        <v/>
      </c>
      <c r="AL1940" s="113" t="str">
        <f t="shared" si="420"/>
        <v/>
      </c>
    </row>
    <row r="1941" spans="2:38" ht="15.75" thickBot="1" x14ac:dyDescent="0.3">
      <c r="B1941" s="72" t="str">
        <f t="shared" si="413"/>
        <v/>
      </c>
      <c r="C1941" s="72" t="str">
        <f t="shared" si="414"/>
        <v/>
      </c>
      <c r="D1941" s="72" t="str">
        <f>IFERROR(IF(J1940&lt;=0,"",IF(C1941="Yes","",B1941-COUNTIF($C$22:C1941,"Yes"))),"")</f>
        <v/>
      </c>
      <c r="E1941" s="73" t="str">
        <f t="shared" si="407"/>
        <v/>
      </c>
      <c r="F1941" s="76" t="str">
        <f t="shared" si="415"/>
        <v/>
      </c>
      <c r="G1941" s="76" t="str">
        <f t="shared" si="408"/>
        <v/>
      </c>
      <c r="H1941" s="76" t="str">
        <f t="shared" si="416"/>
        <v/>
      </c>
      <c r="I1941" s="76" t="str">
        <f t="shared" si="409"/>
        <v/>
      </c>
      <c r="J1941" s="76" t="str">
        <f t="shared" si="417"/>
        <v/>
      </c>
      <c r="AG1941" s="111" t="str">
        <f t="shared" si="418"/>
        <v/>
      </c>
      <c r="AH1941" s="112" t="str">
        <f t="shared" si="410"/>
        <v/>
      </c>
      <c r="AI1941" s="113" t="str">
        <f t="shared" si="411"/>
        <v/>
      </c>
      <c r="AJ1941" s="113" t="str">
        <f t="shared" si="412"/>
        <v/>
      </c>
      <c r="AK1941" s="113" t="str">
        <f t="shared" si="419"/>
        <v/>
      </c>
      <c r="AL1941" s="113" t="str">
        <f t="shared" si="420"/>
        <v/>
      </c>
    </row>
    <row r="1942" spans="2:38" ht="15.75" thickBot="1" x14ac:dyDescent="0.3">
      <c r="B1942" s="72" t="str">
        <f t="shared" si="413"/>
        <v/>
      </c>
      <c r="C1942" s="72" t="str">
        <f t="shared" si="414"/>
        <v/>
      </c>
      <c r="D1942" s="72" t="str">
        <f>IFERROR(IF(J1941&lt;=0,"",IF(C1942="Yes","",B1942-COUNTIF($C$22:C1942,"Yes"))),"")</f>
        <v/>
      </c>
      <c r="E1942" s="73" t="str">
        <f t="shared" ref="E1942:E2005" si="421">IF($E$9="End of the Period",IF(B1942="","",IF(payment_frequency="Bi-weekly",first_payment_date+B1942*VLOOKUP(payment_frequency,periodic_table,2,0),IF(payment_frequency="Weekly",first_payment_date+B1942*VLOOKUP(payment_frequency,periodic_table,2,0),IF(payment_frequency="Semi-monthly",first_payment_date+B1942*VLOOKUP(payment_frequency,periodic_table,2,0),EDATE(first_payment_date,B1942*VLOOKUP(payment_frequency,periodic_table,2,0)))))),IF(B1942="","",IF(payment_frequency="Bi-weekly",first_payment_date+(B1942-1)*VLOOKUP(payment_frequency,periodic_table,2,0),IF(payment_frequency="Weekly",first_payment_date+(B1942-1)*VLOOKUP(payment_frequency,periodic_table,2,0),IF(payment_frequency="Semi-monthly",first_payment_date+(B1942-1)*VLOOKUP(payment_frequency,periodic_table,2,0),EDATE(first_payment_date,(B1942-1)*VLOOKUP(payment_frequency,periodic_table,2,0)))))))</f>
        <v/>
      </c>
      <c r="F1942" s="76" t="str">
        <f t="shared" si="415"/>
        <v/>
      </c>
      <c r="G1942" s="76" t="str">
        <f t="shared" ref="G1942:G2005" si="422">IF(AND(Payment_Type=1,B1942=1),0,IF(B1942="","",IF(C1942="Yes",0,J1941*Compound_Rate)))</f>
        <v/>
      </c>
      <c r="H1942" s="76" t="str">
        <f t="shared" si="416"/>
        <v/>
      </c>
      <c r="I1942" s="76" t="str">
        <f t="shared" ref="I1942:I2005" si="423">IF(B1942="","",IF(C1942="Yes",J1941*Compound_Rate,0))</f>
        <v/>
      </c>
      <c r="J1942" s="76" t="str">
        <f t="shared" si="417"/>
        <v/>
      </c>
      <c r="AG1942" s="111" t="str">
        <f t="shared" si="418"/>
        <v/>
      </c>
      <c r="AH1942" s="112" t="str">
        <f t="shared" ref="AH1942:AH2005" si="424">IF($E$9="End of the Period",IF(AG1942="","",IF(payment_frequency="Bi-weekly",first_payment_date+AG1942*VLOOKUP(payment_frequency,periodic_table,2,0),IF(payment_frequency="Weekly",first_payment_date+AG1942*VLOOKUP(payment_frequency,periodic_table,2,0),IF(payment_frequency="Semi-monthly",first_payment_date+AG1942*VLOOKUP(payment_frequency,periodic_table,2,0),EDATE(first_payment_date,AG1942*VLOOKUP(payment_frequency,periodic_table,2,0)))))),IF(AG1942="","",IF(payment_frequency="Bi-weekly",first_payment_date+(AG1942-1)*VLOOKUP(payment_frequency,periodic_table,2,0),IF(payment_frequency="Weekly",first_payment_date+(AG1942-1)*VLOOKUP(payment_frequency,periodic_table,2,0),IF(payment_frequency="Semi-monthly",first_payment_date+(AG1942-1)*VLOOKUP(payment_frequency,periodic_table,2,0),EDATE(first_payment_date,(AG1942-1)*VLOOKUP(payment_frequency,periodic_table,2,0)))))))</f>
        <v/>
      </c>
      <c r="AI1942" s="113" t="str">
        <f t="shared" ref="AI1942:AI2005" si="425">IF(AG1942="","",IF(AL1941&lt;payment,AL1941*(1+Compound_Rate),payment))</f>
        <v/>
      </c>
      <c r="AJ1942" s="113" t="str">
        <f t="shared" ref="AJ1942:AJ2005" si="426">IF(AND(Payment_Type=1,AG1942=1),0,IF(AG1942="","",AL1941*Compound_Rate))</f>
        <v/>
      </c>
      <c r="AK1942" s="113" t="str">
        <f t="shared" si="419"/>
        <v/>
      </c>
      <c r="AL1942" s="113" t="str">
        <f t="shared" si="420"/>
        <v/>
      </c>
    </row>
    <row r="1943" spans="2:38" ht="15.75" thickBot="1" x14ac:dyDescent="0.3">
      <c r="B1943" s="72" t="str">
        <f t="shared" ref="B1943:B2006" si="427">IFERROR(IF(TRUNC(J1942)&lt;=0,"",B1942+1),"")</f>
        <v/>
      </c>
      <c r="C1943" s="72" t="str">
        <f t="shared" ref="C1943:C2006" si="428">IF(B1943="","",IF(AND(B1943&lt;=$E$13,B1943&gt;=$E$12),"Yes","No"))</f>
        <v/>
      </c>
      <c r="D1943" s="72" t="str">
        <f>IFERROR(IF(J1942&lt;=0,"",IF(C1943="Yes","",B1943-COUNTIF($C$22:C1943,"Yes"))),"")</f>
        <v/>
      </c>
      <c r="E1943" s="73" t="str">
        <f t="shared" si="421"/>
        <v/>
      </c>
      <c r="F1943" s="76" t="str">
        <f t="shared" ref="F1943:F2006" si="429">IF(B1943="","",IF(C1943="Yes",0,IF(J1942&lt;payment,J1942*(1+Compound_Rate),-PMT($J$5,nper-B1943+1+$E$14,J1942))))</f>
        <v/>
      </c>
      <c r="G1943" s="76" t="str">
        <f t="shared" si="422"/>
        <v/>
      </c>
      <c r="H1943" s="76" t="str">
        <f t="shared" ref="H1943:H2006" si="430">IF(B1943="","",F1943-G1943)</f>
        <v/>
      </c>
      <c r="I1943" s="76" t="str">
        <f t="shared" si="423"/>
        <v/>
      </c>
      <c r="J1943" s="76" t="str">
        <f t="shared" ref="J1943:J2006" si="431">IFERROR(IF(B1943="","",J1942-H1943+I1943),"")</f>
        <v/>
      </c>
      <c r="AG1943" s="111" t="str">
        <f t="shared" ref="AG1943:AG2006" si="432">IFERROR(IF(AL1942&lt;=0,"",AG1942+1),"")</f>
        <v/>
      </c>
      <c r="AH1943" s="112" t="str">
        <f t="shared" si="424"/>
        <v/>
      </c>
      <c r="AI1943" s="113" t="str">
        <f t="shared" si="425"/>
        <v/>
      </c>
      <c r="AJ1943" s="113" t="str">
        <f t="shared" si="426"/>
        <v/>
      </c>
      <c r="AK1943" s="113" t="str">
        <f t="shared" ref="AK1943:AK2006" si="433">IF(AG1943="","",AI1943-AJ1943)</f>
        <v/>
      </c>
      <c r="AL1943" s="113" t="str">
        <f t="shared" ref="AL1943:AL2006" si="434">IFERROR(IF(AK1943&lt;=0,"",AL1942-AK1943),"")</f>
        <v/>
      </c>
    </row>
    <row r="1944" spans="2:38" ht="15.75" thickBot="1" x14ac:dyDescent="0.3">
      <c r="B1944" s="72" t="str">
        <f t="shared" si="427"/>
        <v/>
      </c>
      <c r="C1944" s="72" t="str">
        <f t="shared" si="428"/>
        <v/>
      </c>
      <c r="D1944" s="72" t="str">
        <f>IFERROR(IF(J1943&lt;=0,"",IF(C1944="Yes","",B1944-COUNTIF($C$22:C1944,"Yes"))),"")</f>
        <v/>
      </c>
      <c r="E1944" s="73" t="str">
        <f t="shared" si="421"/>
        <v/>
      </c>
      <c r="F1944" s="76" t="str">
        <f t="shared" si="429"/>
        <v/>
      </c>
      <c r="G1944" s="76" t="str">
        <f t="shared" si="422"/>
        <v/>
      </c>
      <c r="H1944" s="76" t="str">
        <f t="shared" si="430"/>
        <v/>
      </c>
      <c r="I1944" s="76" t="str">
        <f t="shared" si="423"/>
        <v/>
      </c>
      <c r="J1944" s="76" t="str">
        <f t="shared" si="431"/>
        <v/>
      </c>
      <c r="AG1944" s="111" t="str">
        <f t="shared" si="432"/>
        <v/>
      </c>
      <c r="AH1944" s="112" t="str">
        <f t="shared" si="424"/>
        <v/>
      </c>
      <c r="AI1944" s="113" t="str">
        <f t="shared" si="425"/>
        <v/>
      </c>
      <c r="AJ1944" s="113" t="str">
        <f t="shared" si="426"/>
        <v/>
      </c>
      <c r="AK1944" s="113" t="str">
        <f t="shared" si="433"/>
        <v/>
      </c>
      <c r="AL1944" s="113" t="str">
        <f t="shared" si="434"/>
        <v/>
      </c>
    </row>
    <row r="1945" spans="2:38" ht="15.75" thickBot="1" x14ac:dyDescent="0.3">
      <c r="B1945" s="72" t="str">
        <f t="shared" si="427"/>
        <v/>
      </c>
      <c r="C1945" s="72" t="str">
        <f t="shared" si="428"/>
        <v/>
      </c>
      <c r="D1945" s="72" t="str">
        <f>IFERROR(IF(J1944&lt;=0,"",IF(C1945="Yes","",B1945-COUNTIF($C$22:C1945,"Yes"))),"")</f>
        <v/>
      </c>
      <c r="E1945" s="73" t="str">
        <f t="shared" si="421"/>
        <v/>
      </c>
      <c r="F1945" s="76" t="str">
        <f t="shared" si="429"/>
        <v/>
      </c>
      <c r="G1945" s="76" t="str">
        <f t="shared" si="422"/>
        <v/>
      </c>
      <c r="H1945" s="76" t="str">
        <f t="shared" si="430"/>
        <v/>
      </c>
      <c r="I1945" s="76" t="str">
        <f t="shared" si="423"/>
        <v/>
      </c>
      <c r="J1945" s="76" t="str">
        <f t="shared" si="431"/>
        <v/>
      </c>
      <c r="AG1945" s="111" t="str">
        <f t="shared" si="432"/>
        <v/>
      </c>
      <c r="AH1945" s="112" t="str">
        <f t="shared" si="424"/>
        <v/>
      </c>
      <c r="AI1945" s="113" t="str">
        <f t="shared" si="425"/>
        <v/>
      </c>
      <c r="AJ1945" s="113" t="str">
        <f t="shared" si="426"/>
        <v/>
      </c>
      <c r="AK1945" s="113" t="str">
        <f t="shared" si="433"/>
        <v/>
      </c>
      <c r="AL1945" s="113" t="str">
        <f t="shared" si="434"/>
        <v/>
      </c>
    </row>
    <row r="1946" spans="2:38" ht="15.75" thickBot="1" x14ac:dyDescent="0.3">
      <c r="B1946" s="72" t="str">
        <f t="shared" si="427"/>
        <v/>
      </c>
      <c r="C1946" s="72" t="str">
        <f t="shared" si="428"/>
        <v/>
      </c>
      <c r="D1946" s="72" t="str">
        <f>IFERROR(IF(J1945&lt;=0,"",IF(C1946="Yes","",B1946-COUNTIF($C$22:C1946,"Yes"))),"")</f>
        <v/>
      </c>
      <c r="E1946" s="73" t="str">
        <f t="shared" si="421"/>
        <v/>
      </c>
      <c r="F1946" s="76" t="str">
        <f t="shared" si="429"/>
        <v/>
      </c>
      <c r="G1946" s="76" t="str">
        <f t="shared" si="422"/>
        <v/>
      </c>
      <c r="H1946" s="76" t="str">
        <f t="shared" si="430"/>
        <v/>
      </c>
      <c r="I1946" s="76" t="str">
        <f t="shared" si="423"/>
        <v/>
      </c>
      <c r="J1946" s="76" t="str">
        <f t="shared" si="431"/>
        <v/>
      </c>
      <c r="AG1946" s="111" t="str">
        <f t="shared" si="432"/>
        <v/>
      </c>
      <c r="AH1946" s="112" t="str">
        <f t="shared" si="424"/>
        <v/>
      </c>
      <c r="AI1946" s="113" t="str">
        <f t="shared" si="425"/>
        <v/>
      </c>
      <c r="AJ1946" s="113" t="str">
        <f t="shared" si="426"/>
        <v/>
      </c>
      <c r="AK1946" s="113" t="str">
        <f t="shared" si="433"/>
        <v/>
      </c>
      <c r="AL1946" s="113" t="str">
        <f t="shared" si="434"/>
        <v/>
      </c>
    </row>
    <row r="1947" spans="2:38" ht="15.75" thickBot="1" x14ac:dyDescent="0.3">
      <c r="B1947" s="72" t="str">
        <f t="shared" si="427"/>
        <v/>
      </c>
      <c r="C1947" s="72" t="str">
        <f t="shared" si="428"/>
        <v/>
      </c>
      <c r="D1947" s="72" t="str">
        <f>IFERROR(IF(J1946&lt;=0,"",IF(C1947="Yes","",B1947-COUNTIF($C$22:C1947,"Yes"))),"")</f>
        <v/>
      </c>
      <c r="E1947" s="73" t="str">
        <f t="shared" si="421"/>
        <v/>
      </c>
      <c r="F1947" s="76" t="str">
        <f t="shared" si="429"/>
        <v/>
      </c>
      <c r="G1947" s="76" t="str">
        <f t="shared" si="422"/>
        <v/>
      </c>
      <c r="H1947" s="76" t="str">
        <f t="shared" si="430"/>
        <v/>
      </c>
      <c r="I1947" s="76" t="str">
        <f t="shared" si="423"/>
        <v/>
      </c>
      <c r="J1947" s="76" t="str">
        <f t="shared" si="431"/>
        <v/>
      </c>
      <c r="AG1947" s="111" t="str">
        <f t="shared" si="432"/>
        <v/>
      </c>
      <c r="AH1947" s="112" t="str">
        <f t="shared" si="424"/>
        <v/>
      </c>
      <c r="AI1947" s="113" t="str">
        <f t="shared" si="425"/>
        <v/>
      </c>
      <c r="AJ1947" s="113" t="str">
        <f t="shared" si="426"/>
        <v/>
      </c>
      <c r="AK1947" s="113" t="str">
        <f t="shared" si="433"/>
        <v/>
      </c>
      <c r="AL1947" s="113" t="str">
        <f t="shared" si="434"/>
        <v/>
      </c>
    </row>
    <row r="1948" spans="2:38" ht="15.75" thickBot="1" x14ac:dyDescent="0.3">
      <c r="B1948" s="72" t="str">
        <f t="shared" si="427"/>
        <v/>
      </c>
      <c r="C1948" s="72" t="str">
        <f t="shared" si="428"/>
        <v/>
      </c>
      <c r="D1948" s="72" t="str">
        <f>IFERROR(IF(J1947&lt;=0,"",IF(C1948="Yes","",B1948-COUNTIF($C$22:C1948,"Yes"))),"")</f>
        <v/>
      </c>
      <c r="E1948" s="73" t="str">
        <f t="shared" si="421"/>
        <v/>
      </c>
      <c r="F1948" s="76" t="str">
        <f t="shared" si="429"/>
        <v/>
      </c>
      <c r="G1948" s="76" t="str">
        <f t="shared" si="422"/>
        <v/>
      </c>
      <c r="H1948" s="76" t="str">
        <f t="shared" si="430"/>
        <v/>
      </c>
      <c r="I1948" s="76" t="str">
        <f t="shared" si="423"/>
        <v/>
      </c>
      <c r="J1948" s="76" t="str">
        <f t="shared" si="431"/>
        <v/>
      </c>
      <c r="AG1948" s="111" t="str">
        <f t="shared" si="432"/>
        <v/>
      </c>
      <c r="AH1948" s="112" t="str">
        <f t="shared" si="424"/>
        <v/>
      </c>
      <c r="AI1948" s="113" t="str">
        <f t="shared" si="425"/>
        <v/>
      </c>
      <c r="AJ1948" s="113" t="str">
        <f t="shared" si="426"/>
        <v/>
      </c>
      <c r="AK1948" s="113" t="str">
        <f t="shared" si="433"/>
        <v/>
      </c>
      <c r="AL1948" s="113" t="str">
        <f t="shared" si="434"/>
        <v/>
      </c>
    </row>
    <row r="1949" spans="2:38" ht="15.75" thickBot="1" x14ac:dyDescent="0.3">
      <c r="B1949" s="72" t="str">
        <f t="shared" si="427"/>
        <v/>
      </c>
      <c r="C1949" s="72" t="str">
        <f t="shared" si="428"/>
        <v/>
      </c>
      <c r="D1949" s="72" t="str">
        <f>IFERROR(IF(J1948&lt;=0,"",IF(C1949="Yes","",B1949-COUNTIF($C$22:C1949,"Yes"))),"")</f>
        <v/>
      </c>
      <c r="E1949" s="73" t="str">
        <f t="shared" si="421"/>
        <v/>
      </c>
      <c r="F1949" s="76" t="str">
        <f t="shared" si="429"/>
        <v/>
      </c>
      <c r="G1949" s="76" t="str">
        <f t="shared" si="422"/>
        <v/>
      </c>
      <c r="H1949" s="76" t="str">
        <f t="shared" si="430"/>
        <v/>
      </c>
      <c r="I1949" s="76" t="str">
        <f t="shared" si="423"/>
        <v/>
      </c>
      <c r="J1949" s="76" t="str">
        <f t="shared" si="431"/>
        <v/>
      </c>
      <c r="AG1949" s="111" t="str">
        <f t="shared" si="432"/>
        <v/>
      </c>
      <c r="AH1949" s="112" t="str">
        <f t="shared" si="424"/>
        <v/>
      </c>
      <c r="AI1949" s="113" t="str">
        <f t="shared" si="425"/>
        <v/>
      </c>
      <c r="AJ1949" s="113" t="str">
        <f t="shared" si="426"/>
        <v/>
      </c>
      <c r="AK1949" s="113" t="str">
        <f t="shared" si="433"/>
        <v/>
      </c>
      <c r="AL1949" s="113" t="str">
        <f t="shared" si="434"/>
        <v/>
      </c>
    </row>
    <row r="1950" spans="2:38" ht="15.75" thickBot="1" x14ac:dyDescent="0.3">
      <c r="B1950" s="72" t="str">
        <f t="shared" si="427"/>
        <v/>
      </c>
      <c r="C1950" s="72" t="str">
        <f t="shared" si="428"/>
        <v/>
      </c>
      <c r="D1950" s="72" t="str">
        <f>IFERROR(IF(J1949&lt;=0,"",IF(C1950="Yes","",B1950-COUNTIF($C$22:C1950,"Yes"))),"")</f>
        <v/>
      </c>
      <c r="E1950" s="73" t="str">
        <f t="shared" si="421"/>
        <v/>
      </c>
      <c r="F1950" s="76" t="str">
        <f t="shared" si="429"/>
        <v/>
      </c>
      <c r="G1950" s="76" t="str">
        <f t="shared" si="422"/>
        <v/>
      </c>
      <c r="H1950" s="76" t="str">
        <f t="shared" si="430"/>
        <v/>
      </c>
      <c r="I1950" s="76" t="str">
        <f t="shared" si="423"/>
        <v/>
      </c>
      <c r="J1950" s="76" t="str">
        <f t="shared" si="431"/>
        <v/>
      </c>
      <c r="AG1950" s="111" t="str">
        <f t="shared" si="432"/>
        <v/>
      </c>
      <c r="AH1950" s="112" t="str">
        <f t="shared" si="424"/>
        <v/>
      </c>
      <c r="AI1950" s="113" t="str">
        <f t="shared" si="425"/>
        <v/>
      </c>
      <c r="AJ1950" s="113" t="str">
        <f t="shared" si="426"/>
        <v/>
      </c>
      <c r="AK1950" s="113" t="str">
        <f t="shared" si="433"/>
        <v/>
      </c>
      <c r="AL1950" s="113" t="str">
        <f t="shared" si="434"/>
        <v/>
      </c>
    </row>
    <row r="1951" spans="2:38" ht="15.75" thickBot="1" x14ac:dyDescent="0.3">
      <c r="B1951" s="72" t="str">
        <f t="shared" si="427"/>
        <v/>
      </c>
      <c r="C1951" s="72" t="str">
        <f t="shared" si="428"/>
        <v/>
      </c>
      <c r="D1951" s="72" t="str">
        <f>IFERROR(IF(J1950&lt;=0,"",IF(C1951="Yes","",B1951-COUNTIF($C$22:C1951,"Yes"))),"")</f>
        <v/>
      </c>
      <c r="E1951" s="73" t="str">
        <f t="shared" si="421"/>
        <v/>
      </c>
      <c r="F1951" s="76" t="str">
        <f t="shared" si="429"/>
        <v/>
      </c>
      <c r="G1951" s="76" t="str">
        <f t="shared" si="422"/>
        <v/>
      </c>
      <c r="H1951" s="76" t="str">
        <f t="shared" si="430"/>
        <v/>
      </c>
      <c r="I1951" s="76" t="str">
        <f t="shared" si="423"/>
        <v/>
      </c>
      <c r="J1951" s="76" t="str">
        <f t="shared" si="431"/>
        <v/>
      </c>
      <c r="AG1951" s="111" t="str">
        <f t="shared" si="432"/>
        <v/>
      </c>
      <c r="AH1951" s="112" t="str">
        <f t="shared" si="424"/>
        <v/>
      </c>
      <c r="AI1951" s="113" t="str">
        <f t="shared" si="425"/>
        <v/>
      </c>
      <c r="AJ1951" s="113" t="str">
        <f t="shared" si="426"/>
        <v/>
      </c>
      <c r="AK1951" s="113" t="str">
        <f t="shared" si="433"/>
        <v/>
      </c>
      <c r="AL1951" s="113" t="str">
        <f t="shared" si="434"/>
        <v/>
      </c>
    </row>
    <row r="1952" spans="2:38" ht="15.75" thickBot="1" x14ac:dyDescent="0.3">
      <c r="B1952" s="72" t="str">
        <f t="shared" si="427"/>
        <v/>
      </c>
      <c r="C1952" s="72" t="str">
        <f t="shared" si="428"/>
        <v/>
      </c>
      <c r="D1952" s="72" t="str">
        <f>IFERROR(IF(J1951&lt;=0,"",IF(C1952="Yes","",B1952-COUNTIF($C$22:C1952,"Yes"))),"")</f>
        <v/>
      </c>
      <c r="E1952" s="73" t="str">
        <f t="shared" si="421"/>
        <v/>
      </c>
      <c r="F1952" s="76" t="str">
        <f t="shared" si="429"/>
        <v/>
      </c>
      <c r="G1952" s="76" t="str">
        <f t="shared" si="422"/>
        <v/>
      </c>
      <c r="H1952" s="76" t="str">
        <f t="shared" si="430"/>
        <v/>
      </c>
      <c r="I1952" s="76" t="str">
        <f t="shared" si="423"/>
        <v/>
      </c>
      <c r="J1952" s="76" t="str">
        <f t="shared" si="431"/>
        <v/>
      </c>
      <c r="AG1952" s="111" t="str">
        <f t="shared" si="432"/>
        <v/>
      </c>
      <c r="AH1952" s="112" t="str">
        <f t="shared" si="424"/>
        <v/>
      </c>
      <c r="AI1952" s="113" t="str">
        <f t="shared" si="425"/>
        <v/>
      </c>
      <c r="AJ1952" s="113" t="str">
        <f t="shared" si="426"/>
        <v/>
      </c>
      <c r="AK1952" s="113" t="str">
        <f t="shared" si="433"/>
        <v/>
      </c>
      <c r="AL1952" s="113" t="str">
        <f t="shared" si="434"/>
        <v/>
      </c>
    </row>
    <row r="1953" spans="2:38" ht="15.75" thickBot="1" x14ac:dyDescent="0.3">
      <c r="B1953" s="72" t="str">
        <f t="shared" si="427"/>
        <v/>
      </c>
      <c r="C1953" s="72" t="str">
        <f t="shared" si="428"/>
        <v/>
      </c>
      <c r="D1953" s="72" t="str">
        <f>IFERROR(IF(J1952&lt;=0,"",IF(C1953="Yes","",B1953-COUNTIF($C$22:C1953,"Yes"))),"")</f>
        <v/>
      </c>
      <c r="E1953" s="73" t="str">
        <f t="shared" si="421"/>
        <v/>
      </c>
      <c r="F1953" s="76" t="str">
        <f t="shared" si="429"/>
        <v/>
      </c>
      <c r="G1953" s="76" t="str">
        <f t="shared" si="422"/>
        <v/>
      </c>
      <c r="H1953" s="76" t="str">
        <f t="shared" si="430"/>
        <v/>
      </c>
      <c r="I1953" s="76" t="str">
        <f t="shared" si="423"/>
        <v/>
      </c>
      <c r="J1953" s="76" t="str">
        <f t="shared" si="431"/>
        <v/>
      </c>
      <c r="AG1953" s="111" t="str">
        <f t="shared" si="432"/>
        <v/>
      </c>
      <c r="AH1953" s="112" t="str">
        <f t="shared" si="424"/>
        <v/>
      </c>
      <c r="AI1953" s="113" t="str">
        <f t="shared" si="425"/>
        <v/>
      </c>
      <c r="AJ1953" s="113" t="str">
        <f t="shared" si="426"/>
        <v/>
      </c>
      <c r="AK1953" s="113" t="str">
        <f t="shared" si="433"/>
        <v/>
      </c>
      <c r="AL1953" s="113" t="str">
        <f t="shared" si="434"/>
        <v/>
      </c>
    </row>
    <row r="1954" spans="2:38" ht="15.75" thickBot="1" x14ac:dyDescent="0.3">
      <c r="B1954" s="72" t="str">
        <f t="shared" si="427"/>
        <v/>
      </c>
      <c r="C1954" s="72" t="str">
        <f t="shared" si="428"/>
        <v/>
      </c>
      <c r="D1954" s="72" t="str">
        <f>IFERROR(IF(J1953&lt;=0,"",IF(C1954="Yes","",B1954-COUNTIF($C$22:C1954,"Yes"))),"")</f>
        <v/>
      </c>
      <c r="E1954" s="73" t="str">
        <f t="shared" si="421"/>
        <v/>
      </c>
      <c r="F1954" s="76" t="str">
        <f t="shared" si="429"/>
        <v/>
      </c>
      <c r="G1954" s="76" t="str">
        <f t="shared" si="422"/>
        <v/>
      </c>
      <c r="H1954" s="76" t="str">
        <f t="shared" si="430"/>
        <v/>
      </c>
      <c r="I1954" s="76" t="str">
        <f t="shared" si="423"/>
        <v/>
      </c>
      <c r="J1954" s="76" t="str">
        <f t="shared" si="431"/>
        <v/>
      </c>
      <c r="AG1954" s="111" t="str">
        <f t="shared" si="432"/>
        <v/>
      </c>
      <c r="AH1954" s="112" t="str">
        <f t="shared" si="424"/>
        <v/>
      </c>
      <c r="AI1954" s="113" t="str">
        <f t="shared" si="425"/>
        <v/>
      </c>
      <c r="AJ1954" s="113" t="str">
        <f t="shared" si="426"/>
        <v/>
      </c>
      <c r="AK1954" s="113" t="str">
        <f t="shared" si="433"/>
        <v/>
      </c>
      <c r="AL1954" s="113" t="str">
        <f t="shared" si="434"/>
        <v/>
      </c>
    </row>
    <row r="1955" spans="2:38" ht="15.75" thickBot="1" x14ac:dyDescent="0.3">
      <c r="B1955" s="72" t="str">
        <f t="shared" si="427"/>
        <v/>
      </c>
      <c r="C1955" s="72" t="str">
        <f t="shared" si="428"/>
        <v/>
      </c>
      <c r="D1955" s="72" t="str">
        <f>IFERROR(IF(J1954&lt;=0,"",IF(C1955="Yes","",B1955-COUNTIF($C$22:C1955,"Yes"))),"")</f>
        <v/>
      </c>
      <c r="E1955" s="73" t="str">
        <f t="shared" si="421"/>
        <v/>
      </c>
      <c r="F1955" s="76" t="str">
        <f t="shared" si="429"/>
        <v/>
      </c>
      <c r="G1955" s="76" t="str">
        <f t="shared" si="422"/>
        <v/>
      </c>
      <c r="H1955" s="76" t="str">
        <f t="shared" si="430"/>
        <v/>
      </c>
      <c r="I1955" s="76" t="str">
        <f t="shared" si="423"/>
        <v/>
      </c>
      <c r="J1955" s="76" t="str">
        <f t="shared" si="431"/>
        <v/>
      </c>
      <c r="AG1955" s="111" t="str">
        <f t="shared" si="432"/>
        <v/>
      </c>
      <c r="AH1955" s="112" t="str">
        <f t="shared" si="424"/>
        <v/>
      </c>
      <c r="AI1955" s="113" t="str">
        <f t="shared" si="425"/>
        <v/>
      </c>
      <c r="AJ1955" s="113" t="str">
        <f t="shared" si="426"/>
        <v/>
      </c>
      <c r="AK1955" s="113" t="str">
        <f t="shared" si="433"/>
        <v/>
      </c>
      <c r="AL1955" s="113" t="str">
        <f t="shared" si="434"/>
        <v/>
      </c>
    </row>
    <row r="1956" spans="2:38" ht="15.75" thickBot="1" x14ac:dyDescent="0.3">
      <c r="B1956" s="72" t="str">
        <f t="shared" si="427"/>
        <v/>
      </c>
      <c r="C1956" s="72" t="str">
        <f t="shared" si="428"/>
        <v/>
      </c>
      <c r="D1956" s="72" t="str">
        <f>IFERROR(IF(J1955&lt;=0,"",IF(C1956="Yes","",B1956-COUNTIF($C$22:C1956,"Yes"))),"")</f>
        <v/>
      </c>
      <c r="E1956" s="73" t="str">
        <f t="shared" si="421"/>
        <v/>
      </c>
      <c r="F1956" s="76" t="str">
        <f t="shared" si="429"/>
        <v/>
      </c>
      <c r="G1956" s="76" t="str">
        <f t="shared" si="422"/>
        <v/>
      </c>
      <c r="H1956" s="76" t="str">
        <f t="shared" si="430"/>
        <v/>
      </c>
      <c r="I1956" s="76" t="str">
        <f t="shared" si="423"/>
        <v/>
      </c>
      <c r="J1956" s="76" t="str">
        <f t="shared" si="431"/>
        <v/>
      </c>
      <c r="AG1956" s="111" t="str">
        <f t="shared" si="432"/>
        <v/>
      </c>
      <c r="AH1956" s="112" t="str">
        <f t="shared" si="424"/>
        <v/>
      </c>
      <c r="AI1956" s="113" t="str">
        <f t="shared" si="425"/>
        <v/>
      </c>
      <c r="AJ1956" s="113" t="str">
        <f t="shared" si="426"/>
        <v/>
      </c>
      <c r="AK1956" s="113" t="str">
        <f t="shared" si="433"/>
        <v/>
      </c>
      <c r="AL1956" s="113" t="str">
        <f t="shared" si="434"/>
        <v/>
      </c>
    </row>
    <row r="1957" spans="2:38" ht="15.75" thickBot="1" x14ac:dyDescent="0.3">
      <c r="B1957" s="72" t="str">
        <f t="shared" si="427"/>
        <v/>
      </c>
      <c r="C1957" s="72" t="str">
        <f t="shared" si="428"/>
        <v/>
      </c>
      <c r="D1957" s="72" t="str">
        <f>IFERROR(IF(J1956&lt;=0,"",IF(C1957="Yes","",B1957-COUNTIF($C$22:C1957,"Yes"))),"")</f>
        <v/>
      </c>
      <c r="E1957" s="73" t="str">
        <f t="shared" si="421"/>
        <v/>
      </c>
      <c r="F1957" s="76" t="str">
        <f t="shared" si="429"/>
        <v/>
      </c>
      <c r="G1957" s="76" t="str">
        <f t="shared" si="422"/>
        <v/>
      </c>
      <c r="H1957" s="76" t="str">
        <f t="shared" si="430"/>
        <v/>
      </c>
      <c r="I1957" s="76" t="str">
        <f t="shared" si="423"/>
        <v/>
      </c>
      <c r="J1957" s="76" t="str">
        <f t="shared" si="431"/>
        <v/>
      </c>
      <c r="AG1957" s="111" t="str">
        <f t="shared" si="432"/>
        <v/>
      </c>
      <c r="AH1957" s="112" t="str">
        <f t="shared" si="424"/>
        <v/>
      </c>
      <c r="AI1957" s="113" t="str">
        <f t="shared" si="425"/>
        <v/>
      </c>
      <c r="AJ1957" s="113" t="str">
        <f t="shared" si="426"/>
        <v/>
      </c>
      <c r="AK1957" s="113" t="str">
        <f t="shared" si="433"/>
        <v/>
      </c>
      <c r="AL1957" s="113" t="str">
        <f t="shared" si="434"/>
        <v/>
      </c>
    </row>
    <row r="1958" spans="2:38" ht="15.75" thickBot="1" x14ac:dyDescent="0.3">
      <c r="B1958" s="72" t="str">
        <f t="shared" si="427"/>
        <v/>
      </c>
      <c r="C1958" s="72" t="str">
        <f t="shared" si="428"/>
        <v/>
      </c>
      <c r="D1958" s="72" t="str">
        <f>IFERROR(IF(J1957&lt;=0,"",IF(C1958="Yes","",B1958-COUNTIF($C$22:C1958,"Yes"))),"")</f>
        <v/>
      </c>
      <c r="E1958" s="73" t="str">
        <f t="shared" si="421"/>
        <v/>
      </c>
      <c r="F1958" s="76" t="str">
        <f t="shared" si="429"/>
        <v/>
      </c>
      <c r="G1958" s="76" t="str">
        <f t="shared" si="422"/>
        <v/>
      </c>
      <c r="H1958" s="76" t="str">
        <f t="shared" si="430"/>
        <v/>
      </c>
      <c r="I1958" s="76" t="str">
        <f t="shared" si="423"/>
        <v/>
      </c>
      <c r="J1958" s="76" t="str">
        <f t="shared" si="431"/>
        <v/>
      </c>
      <c r="AG1958" s="111" t="str">
        <f t="shared" si="432"/>
        <v/>
      </c>
      <c r="AH1958" s="112" t="str">
        <f t="shared" si="424"/>
        <v/>
      </c>
      <c r="AI1958" s="113" t="str">
        <f t="shared" si="425"/>
        <v/>
      </c>
      <c r="AJ1958" s="113" t="str">
        <f t="shared" si="426"/>
        <v/>
      </c>
      <c r="AK1958" s="113" t="str">
        <f t="shared" si="433"/>
        <v/>
      </c>
      <c r="AL1958" s="113" t="str">
        <f t="shared" si="434"/>
        <v/>
      </c>
    </row>
    <row r="1959" spans="2:38" ht="15.75" thickBot="1" x14ac:dyDescent="0.3">
      <c r="B1959" s="72" t="str">
        <f t="shared" si="427"/>
        <v/>
      </c>
      <c r="C1959" s="72" t="str">
        <f t="shared" si="428"/>
        <v/>
      </c>
      <c r="D1959" s="72" t="str">
        <f>IFERROR(IF(J1958&lt;=0,"",IF(C1959="Yes","",B1959-COUNTIF($C$22:C1959,"Yes"))),"")</f>
        <v/>
      </c>
      <c r="E1959" s="73" t="str">
        <f t="shared" si="421"/>
        <v/>
      </c>
      <c r="F1959" s="76" t="str">
        <f t="shared" si="429"/>
        <v/>
      </c>
      <c r="G1959" s="76" t="str">
        <f t="shared" si="422"/>
        <v/>
      </c>
      <c r="H1959" s="76" t="str">
        <f t="shared" si="430"/>
        <v/>
      </c>
      <c r="I1959" s="76" t="str">
        <f t="shared" si="423"/>
        <v/>
      </c>
      <c r="J1959" s="76" t="str">
        <f t="shared" si="431"/>
        <v/>
      </c>
      <c r="AG1959" s="111" t="str">
        <f t="shared" si="432"/>
        <v/>
      </c>
      <c r="AH1959" s="112" t="str">
        <f t="shared" si="424"/>
        <v/>
      </c>
      <c r="AI1959" s="113" t="str">
        <f t="shared" si="425"/>
        <v/>
      </c>
      <c r="AJ1959" s="113" t="str">
        <f t="shared" si="426"/>
        <v/>
      </c>
      <c r="AK1959" s="113" t="str">
        <f t="shared" si="433"/>
        <v/>
      </c>
      <c r="AL1959" s="113" t="str">
        <f t="shared" si="434"/>
        <v/>
      </c>
    </row>
    <row r="1960" spans="2:38" ht="15.75" thickBot="1" x14ac:dyDescent="0.3">
      <c r="B1960" s="72" t="str">
        <f t="shared" si="427"/>
        <v/>
      </c>
      <c r="C1960" s="72" t="str">
        <f t="shared" si="428"/>
        <v/>
      </c>
      <c r="D1960" s="72" t="str">
        <f>IFERROR(IF(J1959&lt;=0,"",IF(C1960="Yes","",B1960-COUNTIF($C$22:C1960,"Yes"))),"")</f>
        <v/>
      </c>
      <c r="E1960" s="73" t="str">
        <f t="shared" si="421"/>
        <v/>
      </c>
      <c r="F1960" s="76" t="str">
        <f t="shared" si="429"/>
        <v/>
      </c>
      <c r="G1960" s="76" t="str">
        <f t="shared" si="422"/>
        <v/>
      </c>
      <c r="H1960" s="76" t="str">
        <f t="shared" si="430"/>
        <v/>
      </c>
      <c r="I1960" s="76" t="str">
        <f t="shared" si="423"/>
        <v/>
      </c>
      <c r="J1960" s="76" t="str">
        <f t="shared" si="431"/>
        <v/>
      </c>
      <c r="AG1960" s="111" t="str">
        <f t="shared" si="432"/>
        <v/>
      </c>
      <c r="AH1960" s="112" t="str">
        <f t="shared" si="424"/>
        <v/>
      </c>
      <c r="AI1960" s="113" t="str">
        <f t="shared" si="425"/>
        <v/>
      </c>
      <c r="AJ1960" s="113" t="str">
        <f t="shared" si="426"/>
        <v/>
      </c>
      <c r="AK1960" s="113" t="str">
        <f t="shared" si="433"/>
        <v/>
      </c>
      <c r="AL1960" s="113" t="str">
        <f t="shared" si="434"/>
        <v/>
      </c>
    </row>
    <row r="1961" spans="2:38" ht="15.75" thickBot="1" x14ac:dyDescent="0.3">
      <c r="B1961" s="72" t="str">
        <f t="shared" si="427"/>
        <v/>
      </c>
      <c r="C1961" s="72" t="str">
        <f t="shared" si="428"/>
        <v/>
      </c>
      <c r="D1961" s="72" t="str">
        <f>IFERROR(IF(J1960&lt;=0,"",IF(C1961="Yes","",B1961-COUNTIF($C$22:C1961,"Yes"))),"")</f>
        <v/>
      </c>
      <c r="E1961" s="73" t="str">
        <f t="shared" si="421"/>
        <v/>
      </c>
      <c r="F1961" s="76" t="str">
        <f t="shared" si="429"/>
        <v/>
      </c>
      <c r="G1961" s="76" t="str">
        <f t="shared" si="422"/>
        <v/>
      </c>
      <c r="H1961" s="76" t="str">
        <f t="shared" si="430"/>
        <v/>
      </c>
      <c r="I1961" s="76" t="str">
        <f t="shared" si="423"/>
        <v/>
      </c>
      <c r="J1961" s="76" t="str">
        <f t="shared" si="431"/>
        <v/>
      </c>
      <c r="AG1961" s="111" t="str">
        <f t="shared" si="432"/>
        <v/>
      </c>
      <c r="AH1961" s="112" t="str">
        <f t="shared" si="424"/>
        <v/>
      </c>
      <c r="AI1961" s="113" t="str">
        <f t="shared" si="425"/>
        <v/>
      </c>
      <c r="AJ1961" s="113" t="str">
        <f t="shared" si="426"/>
        <v/>
      </c>
      <c r="AK1961" s="113" t="str">
        <f t="shared" si="433"/>
        <v/>
      </c>
      <c r="AL1961" s="113" t="str">
        <f t="shared" si="434"/>
        <v/>
      </c>
    </row>
    <row r="1962" spans="2:38" ht="15.75" thickBot="1" x14ac:dyDescent="0.3">
      <c r="B1962" s="72" t="str">
        <f t="shared" si="427"/>
        <v/>
      </c>
      <c r="C1962" s="72" t="str">
        <f t="shared" si="428"/>
        <v/>
      </c>
      <c r="D1962" s="72" t="str">
        <f>IFERROR(IF(J1961&lt;=0,"",IF(C1962="Yes","",B1962-COUNTIF($C$22:C1962,"Yes"))),"")</f>
        <v/>
      </c>
      <c r="E1962" s="73" t="str">
        <f t="shared" si="421"/>
        <v/>
      </c>
      <c r="F1962" s="76" t="str">
        <f t="shared" si="429"/>
        <v/>
      </c>
      <c r="G1962" s="76" t="str">
        <f t="shared" si="422"/>
        <v/>
      </c>
      <c r="H1962" s="76" t="str">
        <f t="shared" si="430"/>
        <v/>
      </c>
      <c r="I1962" s="76" t="str">
        <f t="shared" si="423"/>
        <v/>
      </c>
      <c r="J1962" s="76" t="str">
        <f t="shared" si="431"/>
        <v/>
      </c>
      <c r="AG1962" s="111" t="str">
        <f t="shared" si="432"/>
        <v/>
      </c>
      <c r="AH1962" s="112" t="str">
        <f t="shared" si="424"/>
        <v/>
      </c>
      <c r="AI1962" s="113" t="str">
        <f t="shared" si="425"/>
        <v/>
      </c>
      <c r="AJ1962" s="113" t="str">
        <f t="shared" si="426"/>
        <v/>
      </c>
      <c r="AK1962" s="113" t="str">
        <f t="shared" si="433"/>
        <v/>
      </c>
      <c r="AL1962" s="113" t="str">
        <f t="shared" si="434"/>
        <v/>
      </c>
    </row>
    <row r="1963" spans="2:38" ht="15.75" thickBot="1" x14ac:dyDescent="0.3">
      <c r="B1963" s="72" t="str">
        <f t="shared" si="427"/>
        <v/>
      </c>
      <c r="C1963" s="72" t="str">
        <f t="shared" si="428"/>
        <v/>
      </c>
      <c r="D1963" s="72" t="str">
        <f>IFERROR(IF(J1962&lt;=0,"",IF(C1963="Yes","",B1963-COUNTIF($C$22:C1963,"Yes"))),"")</f>
        <v/>
      </c>
      <c r="E1963" s="73" t="str">
        <f t="shared" si="421"/>
        <v/>
      </c>
      <c r="F1963" s="76" t="str">
        <f t="shared" si="429"/>
        <v/>
      </c>
      <c r="G1963" s="76" t="str">
        <f t="shared" si="422"/>
        <v/>
      </c>
      <c r="H1963" s="76" t="str">
        <f t="shared" si="430"/>
        <v/>
      </c>
      <c r="I1963" s="76" t="str">
        <f t="shared" si="423"/>
        <v/>
      </c>
      <c r="J1963" s="76" t="str">
        <f t="shared" si="431"/>
        <v/>
      </c>
      <c r="AG1963" s="111" t="str">
        <f t="shared" si="432"/>
        <v/>
      </c>
      <c r="AH1963" s="112" t="str">
        <f t="shared" si="424"/>
        <v/>
      </c>
      <c r="AI1963" s="113" t="str">
        <f t="shared" si="425"/>
        <v/>
      </c>
      <c r="AJ1963" s="113" t="str">
        <f t="shared" si="426"/>
        <v/>
      </c>
      <c r="AK1963" s="113" t="str">
        <f t="shared" si="433"/>
        <v/>
      </c>
      <c r="AL1963" s="113" t="str">
        <f t="shared" si="434"/>
        <v/>
      </c>
    </row>
    <row r="1964" spans="2:38" ht="15.75" thickBot="1" x14ac:dyDescent="0.3">
      <c r="B1964" s="72" t="str">
        <f t="shared" si="427"/>
        <v/>
      </c>
      <c r="C1964" s="72" t="str">
        <f t="shared" si="428"/>
        <v/>
      </c>
      <c r="D1964" s="72" t="str">
        <f>IFERROR(IF(J1963&lt;=0,"",IF(C1964="Yes","",B1964-COUNTIF($C$22:C1964,"Yes"))),"")</f>
        <v/>
      </c>
      <c r="E1964" s="73" t="str">
        <f t="shared" si="421"/>
        <v/>
      </c>
      <c r="F1964" s="76" t="str">
        <f t="shared" si="429"/>
        <v/>
      </c>
      <c r="G1964" s="76" t="str">
        <f t="shared" si="422"/>
        <v/>
      </c>
      <c r="H1964" s="76" t="str">
        <f t="shared" si="430"/>
        <v/>
      </c>
      <c r="I1964" s="76" t="str">
        <f t="shared" si="423"/>
        <v/>
      </c>
      <c r="J1964" s="76" t="str">
        <f t="shared" si="431"/>
        <v/>
      </c>
      <c r="AG1964" s="111" t="str">
        <f t="shared" si="432"/>
        <v/>
      </c>
      <c r="AH1964" s="112" t="str">
        <f t="shared" si="424"/>
        <v/>
      </c>
      <c r="AI1964" s="113" t="str">
        <f t="shared" si="425"/>
        <v/>
      </c>
      <c r="AJ1964" s="113" t="str">
        <f t="shared" si="426"/>
        <v/>
      </c>
      <c r="AK1964" s="113" t="str">
        <f t="shared" si="433"/>
        <v/>
      </c>
      <c r="AL1964" s="113" t="str">
        <f t="shared" si="434"/>
        <v/>
      </c>
    </row>
    <row r="1965" spans="2:38" ht="15.75" thickBot="1" x14ac:dyDescent="0.3">
      <c r="B1965" s="72" t="str">
        <f t="shared" si="427"/>
        <v/>
      </c>
      <c r="C1965" s="72" t="str">
        <f t="shared" si="428"/>
        <v/>
      </c>
      <c r="D1965" s="72" t="str">
        <f>IFERROR(IF(J1964&lt;=0,"",IF(C1965="Yes","",B1965-COUNTIF($C$22:C1965,"Yes"))),"")</f>
        <v/>
      </c>
      <c r="E1965" s="73" t="str">
        <f t="shared" si="421"/>
        <v/>
      </c>
      <c r="F1965" s="76" t="str">
        <f t="shared" si="429"/>
        <v/>
      </c>
      <c r="G1965" s="76" t="str">
        <f t="shared" si="422"/>
        <v/>
      </c>
      <c r="H1965" s="76" t="str">
        <f t="shared" si="430"/>
        <v/>
      </c>
      <c r="I1965" s="76" t="str">
        <f t="shared" si="423"/>
        <v/>
      </c>
      <c r="J1965" s="76" t="str">
        <f t="shared" si="431"/>
        <v/>
      </c>
      <c r="AG1965" s="111" t="str">
        <f t="shared" si="432"/>
        <v/>
      </c>
      <c r="AH1965" s="112" t="str">
        <f t="shared" si="424"/>
        <v/>
      </c>
      <c r="AI1965" s="113" t="str">
        <f t="shared" si="425"/>
        <v/>
      </c>
      <c r="AJ1965" s="113" t="str">
        <f t="shared" si="426"/>
        <v/>
      </c>
      <c r="AK1965" s="113" t="str">
        <f t="shared" si="433"/>
        <v/>
      </c>
      <c r="AL1965" s="113" t="str">
        <f t="shared" si="434"/>
        <v/>
      </c>
    </row>
    <row r="1966" spans="2:38" ht="15.75" thickBot="1" x14ac:dyDescent="0.3">
      <c r="B1966" s="72" t="str">
        <f t="shared" si="427"/>
        <v/>
      </c>
      <c r="C1966" s="72" t="str">
        <f t="shared" si="428"/>
        <v/>
      </c>
      <c r="D1966" s="72" t="str">
        <f>IFERROR(IF(J1965&lt;=0,"",IF(C1966="Yes","",B1966-COUNTIF($C$22:C1966,"Yes"))),"")</f>
        <v/>
      </c>
      <c r="E1966" s="73" t="str">
        <f t="shared" si="421"/>
        <v/>
      </c>
      <c r="F1966" s="76" t="str">
        <f t="shared" si="429"/>
        <v/>
      </c>
      <c r="G1966" s="76" t="str">
        <f t="shared" si="422"/>
        <v/>
      </c>
      <c r="H1966" s="76" t="str">
        <f t="shared" si="430"/>
        <v/>
      </c>
      <c r="I1966" s="76" t="str">
        <f t="shared" si="423"/>
        <v/>
      </c>
      <c r="J1966" s="76" t="str">
        <f t="shared" si="431"/>
        <v/>
      </c>
      <c r="AG1966" s="111" t="str">
        <f t="shared" si="432"/>
        <v/>
      </c>
      <c r="AH1966" s="112" t="str">
        <f t="shared" si="424"/>
        <v/>
      </c>
      <c r="AI1966" s="113" t="str">
        <f t="shared" si="425"/>
        <v/>
      </c>
      <c r="AJ1966" s="113" t="str">
        <f t="shared" si="426"/>
        <v/>
      </c>
      <c r="AK1966" s="113" t="str">
        <f t="shared" si="433"/>
        <v/>
      </c>
      <c r="AL1966" s="113" t="str">
        <f t="shared" si="434"/>
        <v/>
      </c>
    </row>
    <row r="1967" spans="2:38" ht="15.75" thickBot="1" x14ac:dyDescent="0.3">
      <c r="B1967" s="72" t="str">
        <f t="shared" si="427"/>
        <v/>
      </c>
      <c r="C1967" s="72" t="str">
        <f t="shared" si="428"/>
        <v/>
      </c>
      <c r="D1967" s="72" t="str">
        <f>IFERROR(IF(J1966&lt;=0,"",IF(C1967="Yes","",B1967-COUNTIF($C$22:C1967,"Yes"))),"")</f>
        <v/>
      </c>
      <c r="E1967" s="73" t="str">
        <f t="shared" si="421"/>
        <v/>
      </c>
      <c r="F1967" s="76" t="str">
        <f t="shared" si="429"/>
        <v/>
      </c>
      <c r="G1967" s="76" t="str">
        <f t="shared" si="422"/>
        <v/>
      </c>
      <c r="H1967" s="76" t="str">
        <f t="shared" si="430"/>
        <v/>
      </c>
      <c r="I1967" s="76" t="str">
        <f t="shared" si="423"/>
        <v/>
      </c>
      <c r="J1967" s="76" t="str">
        <f t="shared" si="431"/>
        <v/>
      </c>
      <c r="AG1967" s="111" t="str">
        <f t="shared" si="432"/>
        <v/>
      </c>
      <c r="AH1967" s="112" t="str">
        <f t="shared" si="424"/>
        <v/>
      </c>
      <c r="AI1967" s="113" t="str">
        <f t="shared" si="425"/>
        <v/>
      </c>
      <c r="AJ1967" s="113" t="str">
        <f t="shared" si="426"/>
        <v/>
      </c>
      <c r="AK1967" s="113" t="str">
        <f t="shared" si="433"/>
        <v/>
      </c>
      <c r="AL1967" s="113" t="str">
        <f t="shared" si="434"/>
        <v/>
      </c>
    </row>
    <row r="1968" spans="2:38" ht="15.75" thickBot="1" x14ac:dyDescent="0.3">
      <c r="B1968" s="72" t="str">
        <f t="shared" si="427"/>
        <v/>
      </c>
      <c r="C1968" s="72" t="str">
        <f t="shared" si="428"/>
        <v/>
      </c>
      <c r="D1968" s="72" t="str">
        <f>IFERROR(IF(J1967&lt;=0,"",IF(C1968="Yes","",B1968-COUNTIF($C$22:C1968,"Yes"))),"")</f>
        <v/>
      </c>
      <c r="E1968" s="73" t="str">
        <f t="shared" si="421"/>
        <v/>
      </c>
      <c r="F1968" s="76" t="str">
        <f t="shared" si="429"/>
        <v/>
      </c>
      <c r="G1968" s="76" t="str">
        <f t="shared" si="422"/>
        <v/>
      </c>
      <c r="H1968" s="76" t="str">
        <f t="shared" si="430"/>
        <v/>
      </c>
      <c r="I1968" s="76" t="str">
        <f t="shared" si="423"/>
        <v/>
      </c>
      <c r="J1968" s="76" t="str">
        <f t="shared" si="431"/>
        <v/>
      </c>
      <c r="AG1968" s="111" t="str">
        <f t="shared" si="432"/>
        <v/>
      </c>
      <c r="AH1968" s="112" t="str">
        <f t="shared" si="424"/>
        <v/>
      </c>
      <c r="AI1968" s="113" t="str">
        <f t="shared" si="425"/>
        <v/>
      </c>
      <c r="AJ1968" s="113" t="str">
        <f t="shared" si="426"/>
        <v/>
      </c>
      <c r="AK1968" s="113" t="str">
        <f t="shared" si="433"/>
        <v/>
      </c>
      <c r="AL1968" s="113" t="str">
        <f t="shared" si="434"/>
        <v/>
      </c>
    </row>
    <row r="1969" spans="2:38" ht="15.75" thickBot="1" x14ac:dyDescent="0.3">
      <c r="B1969" s="72" t="str">
        <f t="shared" si="427"/>
        <v/>
      </c>
      <c r="C1969" s="72" t="str">
        <f t="shared" si="428"/>
        <v/>
      </c>
      <c r="D1969" s="72" t="str">
        <f>IFERROR(IF(J1968&lt;=0,"",IF(C1969="Yes","",B1969-COUNTIF($C$22:C1969,"Yes"))),"")</f>
        <v/>
      </c>
      <c r="E1969" s="73" t="str">
        <f t="shared" si="421"/>
        <v/>
      </c>
      <c r="F1969" s="76" t="str">
        <f t="shared" si="429"/>
        <v/>
      </c>
      <c r="G1969" s="76" t="str">
        <f t="shared" si="422"/>
        <v/>
      </c>
      <c r="H1969" s="76" t="str">
        <f t="shared" si="430"/>
        <v/>
      </c>
      <c r="I1969" s="76" t="str">
        <f t="shared" si="423"/>
        <v/>
      </c>
      <c r="J1969" s="76" t="str">
        <f t="shared" si="431"/>
        <v/>
      </c>
      <c r="AG1969" s="111" t="str">
        <f t="shared" si="432"/>
        <v/>
      </c>
      <c r="AH1969" s="112" t="str">
        <f t="shared" si="424"/>
        <v/>
      </c>
      <c r="AI1969" s="113" t="str">
        <f t="shared" si="425"/>
        <v/>
      </c>
      <c r="AJ1969" s="113" t="str">
        <f t="shared" si="426"/>
        <v/>
      </c>
      <c r="AK1969" s="113" t="str">
        <f t="shared" si="433"/>
        <v/>
      </c>
      <c r="AL1969" s="113" t="str">
        <f t="shared" si="434"/>
        <v/>
      </c>
    </row>
    <row r="1970" spans="2:38" ht="15.75" thickBot="1" x14ac:dyDescent="0.3">
      <c r="B1970" s="72" t="str">
        <f t="shared" si="427"/>
        <v/>
      </c>
      <c r="C1970" s="72" t="str">
        <f t="shared" si="428"/>
        <v/>
      </c>
      <c r="D1970" s="72" t="str">
        <f>IFERROR(IF(J1969&lt;=0,"",IF(C1970="Yes","",B1970-COUNTIF($C$22:C1970,"Yes"))),"")</f>
        <v/>
      </c>
      <c r="E1970" s="73" t="str">
        <f t="shared" si="421"/>
        <v/>
      </c>
      <c r="F1970" s="76" t="str">
        <f t="shared" si="429"/>
        <v/>
      </c>
      <c r="G1970" s="76" t="str">
        <f t="shared" si="422"/>
        <v/>
      </c>
      <c r="H1970" s="76" t="str">
        <f t="shared" si="430"/>
        <v/>
      </c>
      <c r="I1970" s="76" t="str">
        <f t="shared" si="423"/>
        <v/>
      </c>
      <c r="J1970" s="76" t="str">
        <f t="shared" si="431"/>
        <v/>
      </c>
      <c r="AG1970" s="111" t="str">
        <f t="shared" si="432"/>
        <v/>
      </c>
      <c r="AH1970" s="112" t="str">
        <f t="shared" si="424"/>
        <v/>
      </c>
      <c r="AI1970" s="113" t="str">
        <f t="shared" si="425"/>
        <v/>
      </c>
      <c r="AJ1970" s="113" t="str">
        <f t="shared" si="426"/>
        <v/>
      </c>
      <c r="AK1970" s="113" t="str">
        <f t="shared" si="433"/>
        <v/>
      </c>
      <c r="AL1970" s="113" t="str">
        <f t="shared" si="434"/>
        <v/>
      </c>
    </row>
    <row r="1971" spans="2:38" ht="15.75" thickBot="1" x14ac:dyDescent="0.3">
      <c r="B1971" s="72" t="str">
        <f t="shared" si="427"/>
        <v/>
      </c>
      <c r="C1971" s="72" t="str">
        <f t="shared" si="428"/>
        <v/>
      </c>
      <c r="D1971" s="72" t="str">
        <f>IFERROR(IF(J1970&lt;=0,"",IF(C1971="Yes","",B1971-COUNTIF($C$22:C1971,"Yes"))),"")</f>
        <v/>
      </c>
      <c r="E1971" s="73" t="str">
        <f t="shared" si="421"/>
        <v/>
      </c>
      <c r="F1971" s="76" t="str">
        <f t="shared" si="429"/>
        <v/>
      </c>
      <c r="G1971" s="76" t="str">
        <f t="shared" si="422"/>
        <v/>
      </c>
      <c r="H1971" s="76" t="str">
        <f t="shared" si="430"/>
        <v/>
      </c>
      <c r="I1971" s="76" t="str">
        <f t="shared" si="423"/>
        <v/>
      </c>
      <c r="J1971" s="76" t="str">
        <f t="shared" si="431"/>
        <v/>
      </c>
      <c r="AG1971" s="111" t="str">
        <f t="shared" si="432"/>
        <v/>
      </c>
      <c r="AH1971" s="112" t="str">
        <f t="shared" si="424"/>
        <v/>
      </c>
      <c r="AI1971" s="113" t="str">
        <f t="shared" si="425"/>
        <v/>
      </c>
      <c r="AJ1971" s="113" t="str">
        <f t="shared" si="426"/>
        <v/>
      </c>
      <c r="AK1971" s="113" t="str">
        <f t="shared" si="433"/>
        <v/>
      </c>
      <c r="AL1971" s="113" t="str">
        <f t="shared" si="434"/>
        <v/>
      </c>
    </row>
    <row r="1972" spans="2:38" ht="15.75" thickBot="1" x14ac:dyDescent="0.3">
      <c r="B1972" s="72" t="str">
        <f t="shared" si="427"/>
        <v/>
      </c>
      <c r="C1972" s="72" t="str">
        <f t="shared" si="428"/>
        <v/>
      </c>
      <c r="D1972" s="72" t="str">
        <f>IFERROR(IF(J1971&lt;=0,"",IF(C1972="Yes","",B1972-COUNTIF($C$22:C1972,"Yes"))),"")</f>
        <v/>
      </c>
      <c r="E1972" s="73" t="str">
        <f t="shared" si="421"/>
        <v/>
      </c>
      <c r="F1972" s="76" t="str">
        <f t="shared" si="429"/>
        <v/>
      </c>
      <c r="G1972" s="76" t="str">
        <f t="shared" si="422"/>
        <v/>
      </c>
      <c r="H1972" s="76" t="str">
        <f t="shared" si="430"/>
        <v/>
      </c>
      <c r="I1972" s="76" t="str">
        <f t="shared" si="423"/>
        <v/>
      </c>
      <c r="J1972" s="76" t="str">
        <f t="shared" si="431"/>
        <v/>
      </c>
      <c r="AG1972" s="111" t="str">
        <f t="shared" si="432"/>
        <v/>
      </c>
      <c r="AH1972" s="112" t="str">
        <f t="shared" si="424"/>
        <v/>
      </c>
      <c r="AI1972" s="113" t="str">
        <f t="shared" si="425"/>
        <v/>
      </c>
      <c r="AJ1972" s="113" t="str">
        <f t="shared" si="426"/>
        <v/>
      </c>
      <c r="AK1972" s="113" t="str">
        <f t="shared" si="433"/>
        <v/>
      </c>
      <c r="AL1972" s="113" t="str">
        <f t="shared" si="434"/>
        <v/>
      </c>
    </row>
    <row r="1973" spans="2:38" ht="15.75" thickBot="1" x14ac:dyDescent="0.3">
      <c r="B1973" s="72" t="str">
        <f t="shared" si="427"/>
        <v/>
      </c>
      <c r="C1973" s="72" t="str">
        <f t="shared" si="428"/>
        <v/>
      </c>
      <c r="D1973" s="72" t="str">
        <f>IFERROR(IF(J1972&lt;=0,"",IF(C1973="Yes","",B1973-COUNTIF($C$22:C1973,"Yes"))),"")</f>
        <v/>
      </c>
      <c r="E1973" s="73" t="str">
        <f t="shared" si="421"/>
        <v/>
      </c>
      <c r="F1973" s="76" t="str">
        <f t="shared" si="429"/>
        <v/>
      </c>
      <c r="G1973" s="76" t="str">
        <f t="shared" si="422"/>
        <v/>
      </c>
      <c r="H1973" s="76" t="str">
        <f t="shared" si="430"/>
        <v/>
      </c>
      <c r="I1973" s="76" t="str">
        <f t="shared" si="423"/>
        <v/>
      </c>
      <c r="J1973" s="76" t="str">
        <f t="shared" si="431"/>
        <v/>
      </c>
      <c r="AG1973" s="111" t="str">
        <f t="shared" si="432"/>
        <v/>
      </c>
      <c r="AH1973" s="112" t="str">
        <f t="shared" si="424"/>
        <v/>
      </c>
      <c r="AI1973" s="113" t="str">
        <f t="shared" si="425"/>
        <v/>
      </c>
      <c r="AJ1973" s="113" t="str">
        <f t="shared" si="426"/>
        <v/>
      </c>
      <c r="AK1973" s="113" t="str">
        <f t="shared" si="433"/>
        <v/>
      </c>
      <c r="AL1973" s="113" t="str">
        <f t="shared" si="434"/>
        <v/>
      </c>
    </row>
    <row r="1974" spans="2:38" ht="15.75" thickBot="1" x14ac:dyDescent="0.3">
      <c r="B1974" s="72" t="str">
        <f t="shared" si="427"/>
        <v/>
      </c>
      <c r="C1974" s="72" t="str">
        <f t="shared" si="428"/>
        <v/>
      </c>
      <c r="D1974" s="72" t="str">
        <f>IFERROR(IF(J1973&lt;=0,"",IF(C1974="Yes","",B1974-COUNTIF($C$22:C1974,"Yes"))),"")</f>
        <v/>
      </c>
      <c r="E1974" s="73" t="str">
        <f t="shared" si="421"/>
        <v/>
      </c>
      <c r="F1974" s="76" t="str">
        <f t="shared" si="429"/>
        <v/>
      </c>
      <c r="G1974" s="76" t="str">
        <f t="shared" si="422"/>
        <v/>
      </c>
      <c r="H1974" s="76" t="str">
        <f t="shared" si="430"/>
        <v/>
      </c>
      <c r="I1974" s="76" t="str">
        <f t="shared" si="423"/>
        <v/>
      </c>
      <c r="J1974" s="76" t="str">
        <f t="shared" si="431"/>
        <v/>
      </c>
      <c r="AG1974" s="111" t="str">
        <f t="shared" si="432"/>
        <v/>
      </c>
      <c r="AH1974" s="112" t="str">
        <f t="shared" si="424"/>
        <v/>
      </c>
      <c r="AI1974" s="113" t="str">
        <f t="shared" si="425"/>
        <v/>
      </c>
      <c r="AJ1974" s="113" t="str">
        <f t="shared" si="426"/>
        <v/>
      </c>
      <c r="AK1974" s="113" t="str">
        <f t="shared" si="433"/>
        <v/>
      </c>
      <c r="AL1974" s="113" t="str">
        <f t="shared" si="434"/>
        <v/>
      </c>
    </row>
    <row r="1975" spans="2:38" ht="15.75" thickBot="1" x14ac:dyDescent="0.3">
      <c r="B1975" s="72" t="str">
        <f t="shared" si="427"/>
        <v/>
      </c>
      <c r="C1975" s="72" t="str">
        <f t="shared" si="428"/>
        <v/>
      </c>
      <c r="D1975" s="72" t="str">
        <f>IFERROR(IF(J1974&lt;=0,"",IF(C1975="Yes","",B1975-COUNTIF($C$22:C1975,"Yes"))),"")</f>
        <v/>
      </c>
      <c r="E1975" s="73" t="str">
        <f t="shared" si="421"/>
        <v/>
      </c>
      <c r="F1975" s="76" t="str">
        <f t="shared" si="429"/>
        <v/>
      </c>
      <c r="G1975" s="76" t="str">
        <f t="shared" si="422"/>
        <v/>
      </c>
      <c r="H1975" s="76" t="str">
        <f t="shared" si="430"/>
        <v/>
      </c>
      <c r="I1975" s="76" t="str">
        <f t="shared" si="423"/>
        <v/>
      </c>
      <c r="J1975" s="76" t="str">
        <f t="shared" si="431"/>
        <v/>
      </c>
      <c r="AG1975" s="111" t="str">
        <f t="shared" si="432"/>
        <v/>
      </c>
      <c r="AH1975" s="112" t="str">
        <f t="shared" si="424"/>
        <v/>
      </c>
      <c r="AI1975" s="113" t="str">
        <f t="shared" si="425"/>
        <v/>
      </c>
      <c r="AJ1975" s="113" t="str">
        <f t="shared" si="426"/>
        <v/>
      </c>
      <c r="AK1975" s="113" t="str">
        <f t="shared" si="433"/>
        <v/>
      </c>
      <c r="AL1975" s="113" t="str">
        <f t="shared" si="434"/>
        <v/>
      </c>
    </row>
    <row r="1976" spans="2:38" ht="15.75" thickBot="1" x14ac:dyDescent="0.3">
      <c r="B1976" s="72" t="str">
        <f t="shared" si="427"/>
        <v/>
      </c>
      <c r="C1976" s="72" t="str">
        <f t="shared" si="428"/>
        <v/>
      </c>
      <c r="D1976" s="72" t="str">
        <f>IFERROR(IF(J1975&lt;=0,"",IF(C1976="Yes","",B1976-COUNTIF($C$22:C1976,"Yes"))),"")</f>
        <v/>
      </c>
      <c r="E1976" s="73" t="str">
        <f t="shared" si="421"/>
        <v/>
      </c>
      <c r="F1976" s="76" t="str">
        <f t="shared" si="429"/>
        <v/>
      </c>
      <c r="G1976" s="76" t="str">
        <f t="shared" si="422"/>
        <v/>
      </c>
      <c r="H1976" s="76" t="str">
        <f t="shared" si="430"/>
        <v/>
      </c>
      <c r="I1976" s="76" t="str">
        <f t="shared" si="423"/>
        <v/>
      </c>
      <c r="J1976" s="76" t="str">
        <f t="shared" si="431"/>
        <v/>
      </c>
      <c r="AG1976" s="111" t="str">
        <f t="shared" si="432"/>
        <v/>
      </c>
      <c r="AH1976" s="112" t="str">
        <f t="shared" si="424"/>
        <v/>
      </c>
      <c r="AI1976" s="113" t="str">
        <f t="shared" si="425"/>
        <v/>
      </c>
      <c r="AJ1976" s="113" t="str">
        <f t="shared" si="426"/>
        <v/>
      </c>
      <c r="AK1976" s="113" t="str">
        <f t="shared" si="433"/>
        <v/>
      </c>
      <c r="AL1976" s="113" t="str">
        <f t="shared" si="434"/>
        <v/>
      </c>
    </row>
    <row r="1977" spans="2:38" ht="15.75" thickBot="1" x14ac:dyDescent="0.3">
      <c r="B1977" s="72" t="str">
        <f t="shared" si="427"/>
        <v/>
      </c>
      <c r="C1977" s="72" t="str">
        <f t="shared" si="428"/>
        <v/>
      </c>
      <c r="D1977" s="72" t="str">
        <f>IFERROR(IF(J1976&lt;=0,"",IF(C1977="Yes","",B1977-COUNTIF($C$22:C1977,"Yes"))),"")</f>
        <v/>
      </c>
      <c r="E1977" s="73" t="str">
        <f t="shared" si="421"/>
        <v/>
      </c>
      <c r="F1977" s="76" t="str">
        <f t="shared" si="429"/>
        <v/>
      </c>
      <c r="G1977" s="76" t="str">
        <f t="shared" si="422"/>
        <v/>
      </c>
      <c r="H1977" s="76" t="str">
        <f t="shared" si="430"/>
        <v/>
      </c>
      <c r="I1977" s="76" t="str">
        <f t="shared" si="423"/>
        <v/>
      </c>
      <c r="J1977" s="76" t="str">
        <f t="shared" si="431"/>
        <v/>
      </c>
      <c r="AG1977" s="111" t="str">
        <f t="shared" si="432"/>
        <v/>
      </c>
      <c r="AH1977" s="112" t="str">
        <f t="shared" si="424"/>
        <v/>
      </c>
      <c r="AI1977" s="113" t="str">
        <f t="shared" si="425"/>
        <v/>
      </c>
      <c r="AJ1977" s="113" t="str">
        <f t="shared" si="426"/>
        <v/>
      </c>
      <c r="AK1977" s="113" t="str">
        <f t="shared" si="433"/>
        <v/>
      </c>
      <c r="AL1977" s="113" t="str">
        <f t="shared" si="434"/>
        <v/>
      </c>
    </row>
    <row r="1978" spans="2:38" ht="15.75" thickBot="1" x14ac:dyDescent="0.3">
      <c r="B1978" s="72" t="str">
        <f t="shared" si="427"/>
        <v/>
      </c>
      <c r="C1978" s="72" t="str">
        <f t="shared" si="428"/>
        <v/>
      </c>
      <c r="D1978" s="72" t="str">
        <f>IFERROR(IF(J1977&lt;=0,"",IF(C1978="Yes","",B1978-COUNTIF($C$22:C1978,"Yes"))),"")</f>
        <v/>
      </c>
      <c r="E1978" s="73" t="str">
        <f t="shared" si="421"/>
        <v/>
      </c>
      <c r="F1978" s="76" t="str">
        <f t="shared" si="429"/>
        <v/>
      </c>
      <c r="G1978" s="76" t="str">
        <f t="shared" si="422"/>
        <v/>
      </c>
      <c r="H1978" s="76" t="str">
        <f t="shared" si="430"/>
        <v/>
      </c>
      <c r="I1978" s="76" t="str">
        <f t="shared" si="423"/>
        <v/>
      </c>
      <c r="J1978" s="76" t="str">
        <f t="shared" si="431"/>
        <v/>
      </c>
      <c r="AG1978" s="111" t="str">
        <f t="shared" si="432"/>
        <v/>
      </c>
      <c r="AH1978" s="112" t="str">
        <f t="shared" si="424"/>
        <v/>
      </c>
      <c r="AI1978" s="113" t="str">
        <f t="shared" si="425"/>
        <v/>
      </c>
      <c r="AJ1978" s="113" t="str">
        <f t="shared" si="426"/>
        <v/>
      </c>
      <c r="AK1978" s="113" t="str">
        <f t="shared" si="433"/>
        <v/>
      </c>
      <c r="AL1978" s="113" t="str">
        <f t="shared" si="434"/>
        <v/>
      </c>
    </row>
    <row r="1979" spans="2:38" ht="15.75" thickBot="1" x14ac:dyDescent="0.3">
      <c r="B1979" s="72" t="str">
        <f t="shared" si="427"/>
        <v/>
      </c>
      <c r="C1979" s="72" t="str">
        <f t="shared" si="428"/>
        <v/>
      </c>
      <c r="D1979" s="72" t="str">
        <f>IFERROR(IF(J1978&lt;=0,"",IF(C1979="Yes","",B1979-COUNTIF($C$22:C1979,"Yes"))),"")</f>
        <v/>
      </c>
      <c r="E1979" s="73" t="str">
        <f t="shared" si="421"/>
        <v/>
      </c>
      <c r="F1979" s="76" t="str">
        <f t="shared" si="429"/>
        <v/>
      </c>
      <c r="G1979" s="76" t="str">
        <f t="shared" si="422"/>
        <v/>
      </c>
      <c r="H1979" s="76" t="str">
        <f t="shared" si="430"/>
        <v/>
      </c>
      <c r="I1979" s="76" t="str">
        <f t="shared" si="423"/>
        <v/>
      </c>
      <c r="J1979" s="76" t="str">
        <f t="shared" si="431"/>
        <v/>
      </c>
      <c r="AG1979" s="111" t="str">
        <f t="shared" si="432"/>
        <v/>
      </c>
      <c r="AH1979" s="112" t="str">
        <f t="shared" si="424"/>
        <v/>
      </c>
      <c r="AI1979" s="113" t="str">
        <f t="shared" si="425"/>
        <v/>
      </c>
      <c r="AJ1979" s="113" t="str">
        <f t="shared" si="426"/>
        <v/>
      </c>
      <c r="AK1979" s="113" t="str">
        <f t="shared" si="433"/>
        <v/>
      </c>
      <c r="AL1979" s="113" t="str">
        <f t="shared" si="434"/>
        <v/>
      </c>
    </row>
    <row r="1980" spans="2:38" ht="15.75" thickBot="1" x14ac:dyDescent="0.3">
      <c r="B1980" s="72" t="str">
        <f t="shared" si="427"/>
        <v/>
      </c>
      <c r="C1980" s="72" t="str">
        <f t="shared" si="428"/>
        <v/>
      </c>
      <c r="D1980" s="72" t="str">
        <f>IFERROR(IF(J1979&lt;=0,"",IF(C1980="Yes","",B1980-COUNTIF($C$22:C1980,"Yes"))),"")</f>
        <v/>
      </c>
      <c r="E1980" s="73" t="str">
        <f t="shared" si="421"/>
        <v/>
      </c>
      <c r="F1980" s="76" t="str">
        <f t="shared" si="429"/>
        <v/>
      </c>
      <c r="G1980" s="76" t="str">
        <f t="shared" si="422"/>
        <v/>
      </c>
      <c r="H1980" s="76" t="str">
        <f t="shared" si="430"/>
        <v/>
      </c>
      <c r="I1980" s="76" t="str">
        <f t="shared" si="423"/>
        <v/>
      </c>
      <c r="J1980" s="76" t="str">
        <f t="shared" si="431"/>
        <v/>
      </c>
      <c r="AG1980" s="111" t="str">
        <f t="shared" si="432"/>
        <v/>
      </c>
      <c r="AH1980" s="112" t="str">
        <f t="shared" si="424"/>
        <v/>
      </c>
      <c r="AI1980" s="113" t="str">
        <f t="shared" si="425"/>
        <v/>
      </c>
      <c r="AJ1980" s="113" t="str">
        <f t="shared" si="426"/>
        <v/>
      </c>
      <c r="AK1980" s="113" t="str">
        <f t="shared" si="433"/>
        <v/>
      </c>
      <c r="AL1980" s="113" t="str">
        <f t="shared" si="434"/>
        <v/>
      </c>
    </row>
    <row r="1981" spans="2:38" ht="15.75" thickBot="1" x14ac:dyDescent="0.3">
      <c r="B1981" s="72" t="str">
        <f t="shared" si="427"/>
        <v/>
      </c>
      <c r="C1981" s="72" t="str">
        <f t="shared" si="428"/>
        <v/>
      </c>
      <c r="D1981" s="72" t="str">
        <f>IFERROR(IF(J1980&lt;=0,"",IF(C1981="Yes","",B1981-COUNTIF($C$22:C1981,"Yes"))),"")</f>
        <v/>
      </c>
      <c r="E1981" s="73" t="str">
        <f t="shared" si="421"/>
        <v/>
      </c>
      <c r="F1981" s="76" t="str">
        <f t="shared" si="429"/>
        <v/>
      </c>
      <c r="G1981" s="76" t="str">
        <f t="shared" si="422"/>
        <v/>
      </c>
      <c r="H1981" s="76" t="str">
        <f t="shared" si="430"/>
        <v/>
      </c>
      <c r="I1981" s="76" t="str">
        <f t="shared" si="423"/>
        <v/>
      </c>
      <c r="J1981" s="76" t="str">
        <f t="shared" si="431"/>
        <v/>
      </c>
      <c r="AG1981" s="111" t="str">
        <f t="shared" si="432"/>
        <v/>
      </c>
      <c r="AH1981" s="112" t="str">
        <f t="shared" si="424"/>
        <v/>
      </c>
      <c r="AI1981" s="113" t="str">
        <f t="shared" si="425"/>
        <v/>
      </c>
      <c r="AJ1981" s="113" t="str">
        <f t="shared" si="426"/>
        <v/>
      </c>
      <c r="AK1981" s="113" t="str">
        <f t="shared" si="433"/>
        <v/>
      </c>
      <c r="AL1981" s="113" t="str">
        <f t="shared" si="434"/>
        <v/>
      </c>
    </row>
    <row r="1982" spans="2:38" ht="15.75" thickBot="1" x14ac:dyDescent="0.3">
      <c r="B1982" s="72" t="str">
        <f t="shared" si="427"/>
        <v/>
      </c>
      <c r="C1982" s="72" t="str">
        <f t="shared" si="428"/>
        <v/>
      </c>
      <c r="D1982" s="72" t="str">
        <f>IFERROR(IF(J1981&lt;=0,"",IF(C1982="Yes","",B1982-COUNTIF($C$22:C1982,"Yes"))),"")</f>
        <v/>
      </c>
      <c r="E1982" s="73" t="str">
        <f t="shared" si="421"/>
        <v/>
      </c>
      <c r="F1982" s="76" t="str">
        <f t="shared" si="429"/>
        <v/>
      </c>
      <c r="G1982" s="76" t="str">
        <f t="shared" si="422"/>
        <v/>
      </c>
      <c r="H1982" s="76" t="str">
        <f t="shared" si="430"/>
        <v/>
      </c>
      <c r="I1982" s="76" t="str">
        <f t="shared" si="423"/>
        <v/>
      </c>
      <c r="J1982" s="76" t="str">
        <f t="shared" si="431"/>
        <v/>
      </c>
      <c r="AG1982" s="111" t="str">
        <f t="shared" si="432"/>
        <v/>
      </c>
      <c r="AH1982" s="112" t="str">
        <f t="shared" si="424"/>
        <v/>
      </c>
      <c r="AI1982" s="113" t="str">
        <f t="shared" si="425"/>
        <v/>
      </c>
      <c r="AJ1982" s="113" t="str">
        <f t="shared" si="426"/>
        <v/>
      </c>
      <c r="AK1982" s="113" t="str">
        <f t="shared" si="433"/>
        <v/>
      </c>
      <c r="AL1982" s="113" t="str">
        <f t="shared" si="434"/>
        <v/>
      </c>
    </row>
    <row r="1983" spans="2:38" ht="15.75" thickBot="1" x14ac:dyDescent="0.3">
      <c r="B1983" s="72" t="str">
        <f t="shared" si="427"/>
        <v/>
      </c>
      <c r="C1983" s="72" t="str">
        <f t="shared" si="428"/>
        <v/>
      </c>
      <c r="D1983" s="72" t="str">
        <f>IFERROR(IF(J1982&lt;=0,"",IF(C1983="Yes","",B1983-COUNTIF($C$22:C1983,"Yes"))),"")</f>
        <v/>
      </c>
      <c r="E1983" s="73" t="str">
        <f t="shared" si="421"/>
        <v/>
      </c>
      <c r="F1983" s="76" t="str">
        <f t="shared" si="429"/>
        <v/>
      </c>
      <c r="G1983" s="76" t="str">
        <f t="shared" si="422"/>
        <v/>
      </c>
      <c r="H1983" s="76" t="str">
        <f t="shared" si="430"/>
        <v/>
      </c>
      <c r="I1983" s="76" t="str">
        <f t="shared" si="423"/>
        <v/>
      </c>
      <c r="J1983" s="76" t="str">
        <f t="shared" si="431"/>
        <v/>
      </c>
      <c r="AG1983" s="111" t="str">
        <f t="shared" si="432"/>
        <v/>
      </c>
      <c r="AH1983" s="112" t="str">
        <f t="shared" si="424"/>
        <v/>
      </c>
      <c r="AI1983" s="113" t="str">
        <f t="shared" si="425"/>
        <v/>
      </c>
      <c r="AJ1983" s="113" t="str">
        <f t="shared" si="426"/>
        <v/>
      </c>
      <c r="AK1983" s="113" t="str">
        <f t="shared" si="433"/>
        <v/>
      </c>
      <c r="AL1983" s="113" t="str">
        <f t="shared" si="434"/>
        <v/>
      </c>
    </row>
    <row r="1984" spans="2:38" ht="15.75" thickBot="1" x14ac:dyDescent="0.3">
      <c r="B1984" s="72" t="str">
        <f t="shared" si="427"/>
        <v/>
      </c>
      <c r="C1984" s="72" t="str">
        <f t="shared" si="428"/>
        <v/>
      </c>
      <c r="D1984" s="72" t="str">
        <f>IFERROR(IF(J1983&lt;=0,"",IF(C1984="Yes","",B1984-COUNTIF($C$22:C1984,"Yes"))),"")</f>
        <v/>
      </c>
      <c r="E1984" s="73" t="str">
        <f t="shared" si="421"/>
        <v/>
      </c>
      <c r="F1984" s="76" t="str">
        <f t="shared" si="429"/>
        <v/>
      </c>
      <c r="G1984" s="76" t="str">
        <f t="shared" si="422"/>
        <v/>
      </c>
      <c r="H1984" s="76" t="str">
        <f t="shared" si="430"/>
        <v/>
      </c>
      <c r="I1984" s="76" t="str">
        <f t="shared" si="423"/>
        <v/>
      </c>
      <c r="J1984" s="76" t="str">
        <f t="shared" si="431"/>
        <v/>
      </c>
      <c r="AG1984" s="111" t="str">
        <f t="shared" si="432"/>
        <v/>
      </c>
      <c r="AH1984" s="112" t="str">
        <f t="shared" si="424"/>
        <v/>
      </c>
      <c r="AI1984" s="113" t="str">
        <f t="shared" si="425"/>
        <v/>
      </c>
      <c r="AJ1984" s="113" t="str">
        <f t="shared" si="426"/>
        <v/>
      </c>
      <c r="AK1984" s="113" t="str">
        <f t="shared" si="433"/>
        <v/>
      </c>
      <c r="AL1984" s="113" t="str">
        <f t="shared" si="434"/>
        <v/>
      </c>
    </row>
    <row r="1985" spans="2:38" ht="15.75" thickBot="1" x14ac:dyDescent="0.3">
      <c r="B1985" s="72" t="str">
        <f t="shared" si="427"/>
        <v/>
      </c>
      <c r="C1985" s="72" t="str">
        <f t="shared" si="428"/>
        <v/>
      </c>
      <c r="D1985" s="72" t="str">
        <f>IFERROR(IF(J1984&lt;=0,"",IF(C1985="Yes","",B1985-COUNTIF($C$22:C1985,"Yes"))),"")</f>
        <v/>
      </c>
      <c r="E1985" s="73" t="str">
        <f t="shared" si="421"/>
        <v/>
      </c>
      <c r="F1985" s="76" t="str">
        <f t="shared" si="429"/>
        <v/>
      </c>
      <c r="G1985" s="76" t="str">
        <f t="shared" si="422"/>
        <v/>
      </c>
      <c r="H1985" s="76" t="str">
        <f t="shared" si="430"/>
        <v/>
      </c>
      <c r="I1985" s="76" t="str">
        <f t="shared" si="423"/>
        <v/>
      </c>
      <c r="J1985" s="76" t="str">
        <f t="shared" si="431"/>
        <v/>
      </c>
      <c r="AG1985" s="111" t="str">
        <f t="shared" si="432"/>
        <v/>
      </c>
      <c r="AH1985" s="112" t="str">
        <f t="shared" si="424"/>
        <v/>
      </c>
      <c r="AI1985" s="113" t="str">
        <f t="shared" si="425"/>
        <v/>
      </c>
      <c r="AJ1985" s="113" t="str">
        <f t="shared" si="426"/>
        <v/>
      </c>
      <c r="AK1985" s="113" t="str">
        <f t="shared" si="433"/>
        <v/>
      </c>
      <c r="AL1985" s="113" t="str">
        <f t="shared" si="434"/>
        <v/>
      </c>
    </row>
    <row r="1986" spans="2:38" ht="15.75" thickBot="1" x14ac:dyDescent="0.3">
      <c r="B1986" s="72" t="str">
        <f t="shared" si="427"/>
        <v/>
      </c>
      <c r="C1986" s="72" t="str">
        <f t="shared" si="428"/>
        <v/>
      </c>
      <c r="D1986" s="72" t="str">
        <f>IFERROR(IF(J1985&lt;=0,"",IF(C1986="Yes","",B1986-COUNTIF($C$22:C1986,"Yes"))),"")</f>
        <v/>
      </c>
      <c r="E1986" s="73" t="str">
        <f t="shared" si="421"/>
        <v/>
      </c>
      <c r="F1986" s="76" t="str">
        <f t="shared" si="429"/>
        <v/>
      </c>
      <c r="G1986" s="76" t="str">
        <f t="shared" si="422"/>
        <v/>
      </c>
      <c r="H1986" s="76" t="str">
        <f t="shared" si="430"/>
        <v/>
      </c>
      <c r="I1986" s="76" t="str">
        <f t="shared" si="423"/>
        <v/>
      </c>
      <c r="J1986" s="76" t="str">
        <f t="shared" si="431"/>
        <v/>
      </c>
      <c r="AG1986" s="111" t="str">
        <f t="shared" si="432"/>
        <v/>
      </c>
      <c r="AH1986" s="112" t="str">
        <f t="shared" si="424"/>
        <v/>
      </c>
      <c r="AI1986" s="113" t="str">
        <f t="shared" si="425"/>
        <v/>
      </c>
      <c r="AJ1986" s="113" t="str">
        <f t="shared" si="426"/>
        <v/>
      </c>
      <c r="AK1986" s="113" t="str">
        <f t="shared" si="433"/>
        <v/>
      </c>
      <c r="AL1986" s="113" t="str">
        <f t="shared" si="434"/>
        <v/>
      </c>
    </row>
    <row r="1987" spans="2:38" ht="15.75" thickBot="1" x14ac:dyDescent="0.3">
      <c r="B1987" s="72" t="str">
        <f t="shared" si="427"/>
        <v/>
      </c>
      <c r="C1987" s="72" t="str">
        <f t="shared" si="428"/>
        <v/>
      </c>
      <c r="D1987" s="72" t="str">
        <f>IFERROR(IF(J1986&lt;=0,"",IF(C1987="Yes","",B1987-COUNTIF($C$22:C1987,"Yes"))),"")</f>
        <v/>
      </c>
      <c r="E1987" s="73" t="str">
        <f t="shared" si="421"/>
        <v/>
      </c>
      <c r="F1987" s="76" t="str">
        <f t="shared" si="429"/>
        <v/>
      </c>
      <c r="G1987" s="76" t="str">
        <f t="shared" si="422"/>
        <v/>
      </c>
      <c r="H1987" s="76" t="str">
        <f t="shared" si="430"/>
        <v/>
      </c>
      <c r="I1987" s="76" t="str">
        <f t="shared" si="423"/>
        <v/>
      </c>
      <c r="J1987" s="76" t="str">
        <f t="shared" si="431"/>
        <v/>
      </c>
      <c r="AG1987" s="111" t="str">
        <f t="shared" si="432"/>
        <v/>
      </c>
      <c r="AH1987" s="112" t="str">
        <f t="shared" si="424"/>
        <v/>
      </c>
      <c r="AI1987" s="113" t="str">
        <f t="shared" si="425"/>
        <v/>
      </c>
      <c r="AJ1987" s="113" t="str">
        <f t="shared" si="426"/>
        <v/>
      </c>
      <c r="AK1987" s="113" t="str">
        <f t="shared" si="433"/>
        <v/>
      </c>
      <c r="AL1987" s="113" t="str">
        <f t="shared" si="434"/>
        <v/>
      </c>
    </row>
    <row r="1988" spans="2:38" ht="15.75" thickBot="1" x14ac:dyDescent="0.3">
      <c r="B1988" s="72" t="str">
        <f t="shared" si="427"/>
        <v/>
      </c>
      <c r="C1988" s="72" t="str">
        <f t="shared" si="428"/>
        <v/>
      </c>
      <c r="D1988" s="72" t="str">
        <f>IFERROR(IF(J1987&lt;=0,"",IF(C1988="Yes","",B1988-COUNTIF($C$22:C1988,"Yes"))),"")</f>
        <v/>
      </c>
      <c r="E1988" s="73" t="str">
        <f t="shared" si="421"/>
        <v/>
      </c>
      <c r="F1988" s="76" t="str">
        <f t="shared" si="429"/>
        <v/>
      </c>
      <c r="G1988" s="76" t="str">
        <f t="shared" si="422"/>
        <v/>
      </c>
      <c r="H1988" s="76" t="str">
        <f t="shared" si="430"/>
        <v/>
      </c>
      <c r="I1988" s="76" t="str">
        <f t="shared" si="423"/>
        <v/>
      </c>
      <c r="J1988" s="76" t="str">
        <f t="shared" si="431"/>
        <v/>
      </c>
      <c r="AG1988" s="111" t="str">
        <f t="shared" si="432"/>
        <v/>
      </c>
      <c r="AH1988" s="112" t="str">
        <f t="shared" si="424"/>
        <v/>
      </c>
      <c r="AI1988" s="113" t="str">
        <f t="shared" si="425"/>
        <v/>
      </c>
      <c r="AJ1988" s="113" t="str">
        <f t="shared" si="426"/>
        <v/>
      </c>
      <c r="AK1988" s="113" t="str">
        <f t="shared" si="433"/>
        <v/>
      </c>
      <c r="AL1988" s="113" t="str">
        <f t="shared" si="434"/>
        <v/>
      </c>
    </row>
    <row r="1989" spans="2:38" ht="15.75" thickBot="1" x14ac:dyDescent="0.3">
      <c r="B1989" s="72" t="str">
        <f t="shared" si="427"/>
        <v/>
      </c>
      <c r="C1989" s="72" t="str">
        <f t="shared" si="428"/>
        <v/>
      </c>
      <c r="D1989" s="72" t="str">
        <f>IFERROR(IF(J1988&lt;=0,"",IF(C1989="Yes","",B1989-COUNTIF($C$22:C1989,"Yes"))),"")</f>
        <v/>
      </c>
      <c r="E1989" s="73" t="str">
        <f t="shared" si="421"/>
        <v/>
      </c>
      <c r="F1989" s="76" t="str">
        <f t="shared" si="429"/>
        <v/>
      </c>
      <c r="G1989" s="76" t="str">
        <f t="shared" si="422"/>
        <v/>
      </c>
      <c r="H1989" s="76" t="str">
        <f t="shared" si="430"/>
        <v/>
      </c>
      <c r="I1989" s="76" t="str">
        <f t="shared" si="423"/>
        <v/>
      </c>
      <c r="J1989" s="76" t="str">
        <f t="shared" si="431"/>
        <v/>
      </c>
      <c r="AG1989" s="111" t="str">
        <f t="shared" si="432"/>
        <v/>
      </c>
      <c r="AH1989" s="112" t="str">
        <f t="shared" si="424"/>
        <v/>
      </c>
      <c r="AI1989" s="113" t="str">
        <f t="shared" si="425"/>
        <v/>
      </c>
      <c r="AJ1989" s="113" t="str">
        <f t="shared" si="426"/>
        <v/>
      </c>
      <c r="AK1989" s="113" t="str">
        <f t="shared" si="433"/>
        <v/>
      </c>
      <c r="AL1989" s="113" t="str">
        <f t="shared" si="434"/>
        <v/>
      </c>
    </row>
    <row r="1990" spans="2:38" ht="15.75" thickBot="1" x14ac:dyDescent="0.3">
      <c r="B1990" s="72" t="str">
        <f t="shared" si="427"/>
        <v/>
      </c>
      <c r="C1990" s="72" t="str">
        <f t="shared" si="428"/>
        <v/>
      </c>
      <c r="D1990" s="72" t="str">
        <f>IFERROR(IF(J1989&lt;=0,"",IF(C1990="Yes","",B1990-COUNTIF($C$22:C1990,"Yes"))),"")</f>
        <v/>
      </c>
      <c r="E1990" s="73" t="str">
        <f t="shared" si="421"/>
        <v/>
      </c>
      <c r="F1990" s="76" t="str">
        <f t="shared" si="429"/>
        <v/>
      </c>
      <c r="G1990" s="76" t="str">
        <f t="shared" si="422"/>
        <v/>
      </c>
      <c r="H1990" s="76" t="str">
        <f t="shared" si="430"/>
        <v/>
      </c>
      <c r="I1990" s="76" t="str">
        <f t="shared" si="423"/>
        <v/>
      </c>
      <c r="J1990" s="76" t="str">
        <f t="shared" si="431"/>
        <v/>
      </c>
      <c r="AG1990" s="111" t="str">
        <f t="shared" si="432"/>
        <v/>
      </c>
      <c r="AH1990" s="112" t="str">
        <f t="shared" si="424"/>
        <v/>
      </c>
      <c r="AI1990" s="113" t="str">
        <f t="shared" si="425"/>
        <v/>
      </c>
      <c r="AJ1990" s="113" t="str">
        <f t="shared" si="426"/>
        <v/>
      </c>
      <c r="AK1990" s="113" t="str">
        <f t="shared" si="433"/>
        <v/>
      </c>
      <c r="AL1990" s="113" t="str">
        <f t="shared" si="434"/>
        <v/>
      </c>
    </row>
    <row r="1991" spans="2:38" ht="15.75" thickBot="1" x14ac:dyDescent="0.3">
      <c r="B1991" s="72" t="str">
        <f t="shared" si="427"/>
        <v/>
      </c>
      <c r="C1991" s="72" t="str">
        <f t="shared" si="428"/>
        <v/>
      </c>
      <c r="D1991" s="72" t="str">
        <f>IFERROR(IF(J1990&lt;=0,"",IF(C1991="Yes","",B1991-COUNTIF($C$22:C1991,"Yes"))),"")</f>
        <v/>
      </c>
      <c r="E1991" s="73" t="str">
        <f t="shared" si="421"/>
        <v/>
      </c>
      <c r="F1991" s="76" t="str">
        <f t="shared" si="429"/>
        <v/>
      </c>
      <c r="G1991" s="76" t="str">
        <f t="shared" si="422"/>
        <v/>
      </c>
      <c r="H1991" s="76" t="str">
        <f t="shared" si="430"/>
        <v/>
      </c>
      <c r="I1991" s="76" t="str">
        <f t="shared" si="423"/>
        <v/>
      </c>
      <c r="J1991" s="76" t="str">
        <f t="shared" si="431"/>
        <v/>
      </c>
      <c r="AG1991" s="111" t="str">
        <f t="shared" si="432"/>
        <v/>
      </c>
      <c r="AH1991" s="112" t="str">
        <f t="shared" si="424"/>
        <v/>
      </c>
      <c r="AI1991" s="113" t="str">
        <f t="shared" si="425"/>
        <v/>
      </c>
      <c r="AJ1991" s="113" t="str">
        <f t="shared" si="426"/>
        <v/>
      </c>
      <c r="AK1991" s="113" t="str">
        <f t="shared" si="433"/>
        <v/>
      </c>
      <c r="AL1991" s="113" t="str">
        <f t="shared" si="434"/>
        <v/>
      </c>
    </row>
    <row r="1992" spans="2:38" ht="15.75" thickBot="1" x14ac:dyDescent="0.3">
      <c r="B1992" s="72" t="str">
        <f t="shared" si="427"/>
        <v/>
      </c>
      <c r="C1992" s="72" t="str">
        <f t="shared" si="428"/>
        <v/>
      </c>
      <c r="D1992" s="72" t="str">
        <f>IFERROR(IF(J1991&lt;=0,"",IF(C1992="Yes","",B1992-COUNTIF($C$22:C1992,"Yes"))),"")</f>
        <v/>
      </c>
      <c r="E1992" s="73" t="str">
        <f t="shared" si="421"/>
        <v/>
      </c>
      <c r="F1992" s="76" t="str">
        <f t="shared" si="429"/>
        <v/>
      </c>
      <c r="G1992" s="76" t="str">
        <f t="shared" si="422"/>
        <v/>
      </c>
      <c r="H1992" s="76" t="str">
        <f t="shared" si="430"/>
        <v/>
      </c>
      <c r="I1992" s="76" t="str">
        <f t="shared" si="423"/>
        <v/>
      </c>
      <c r="J1992" s="76" t="str">
        <f t="shared" si="431"/>
        <v/>
      </c>
      <c r="AG1992" s="111" t="str">
        <f t="shared" si="432"/>
        <v/>
      </c>
      <c r="AH1992" s="112" t="str">
        <f t="shared" si="424"/>
        <v/>
      </c>
      <c r="AI1992" s="113" t="str">
        <f t="shared" si="425"/>
        <v/>
      </c>
      <c r="AJ1992" s="113" t="str">
        <f t="shared" si="426"/>
        <v/>
      </c>
      <c r="AK1992" s="113" t="str">
        <f t="shared" si="433"/>
        <v/>
      </c>
      <c r="AL1992" s="113" t="str">
        <f t="shared" si="434"/>
        <v/>
      </c>
    </row>
    <row r="1993" spans="2:38" ht="15.75" thickBot="1" x14ac:dyDescent="0.3">
      <c r="B1993" s="72" t="str">
        <f t="shared" si="427"/>
        <v/>
      </c>
      <c r="C1993" s="72" t="str">
        <f t="shared" si="428"/>
        <v/>
      </c>
      <c r="D1993" s="72" t="str">
        <f>IFERROR(IF(J1992&lt;=0,"",IF(C1993="Yes","",B1993-COUNTIF($C$22:C1993,"Yes"))),"")</f>
        <v/>
      </c>
      <c r="E1993" s="73" t="str">
        <f t="shared" si="421"/>
        <v/>
      </c>
      <c r="F1993" s="76" t="str">
        <f t="shared" si="429"/>
        <v/>
      </c>
      <c r="G1993" s="76" t="str">
        <f t="shared" si="422"/>
        <v/>
      </c>
      <c r="H1993" s="76" t="str">
        <f t="shared" si="430"/>
        <v/>
      </c>
      <c r="I1993" s="76" t="str">
        <f t="shared" si="423"/>
        <v/>
      </c>
      <c r="J1993" s="76" t="str">
        <f t="shared" si="431"/>
        <v/>
      </c>
      <c r="AG1993" s="111" t="str">
        <f t="shared" si="432"/>
        <v/>
      </c>
      <c r="AH1993" s="112" t="str">
        <f t="shared" si="424"/>
        <v/>
      </c>
      <c r="AI1993" s="113" t="str">
        <f t="shared" si="425"/>
        <v/>
      </c>
      <c r="AJ1993" s="113" t="str">
        <f t="shared" si="426"/>
        <v/>
      </c>
      <c r="AK1993" s="113" t="str">
        <f t="shared" si="433"/>
        <v/>
      </c>
      <c r="AL1993" s="113" t="str">
        <f t="shared" si="434"/>
        <v/>
      </c>
    </row>
    <row r="1994" spans="2:38" ht="15.75" thickBot="1" x14ac:dyDescent="0.3">
      <c r="B1994" s="72" t="str">
        <f t="shared" si="427"/>
        <v/>
      </c>
      <c r="C1994" s="72" t="str">
        <f t="shared" si="428"/>
        <v/>
      </c>
      <c r="D1994" s="72" t="str">
        <f>IFERROR(IF(J1993&lt;=0,"",IF(C1994="Yes","",B1994-COUNTIF($C$22:C1994,"Yes"))),"")</f>
        <v/>
      </c>
      <c r="E1994" s="73" t="str">
        <f t="shared" si="421"/>
        <v/>
      </c>
      <c r="F1994" s="76" t="str">
        <f t="shared" si="429"/>
        <v/>
      </c>
      <c r="G1994" s="76" t="str">
        <f t="shared" si="422"/>
        <v/>
      </c>
      <c r="H1994" s="76" t="str">
        <f t="shared" si="430"/>
        <v/>
      </c>
      <c r="I1994" s="76" t="str">
        <f t="shared" si="423"/>
        <v/>
      </c>
      <c r="J1994" s="76" t="str">
        <f t="shared" si="431"/>
        <v/>
      </c>
      <c r="AG1994" s="111" t="str">
        <f t="shared" si="432"/>
        <v/>
      </c>
      <c r="AH1994" s="112" t="str">
        <f t="shared" si="424"/>
        <v/>
      </c>
      <c r="AI1994" s="113" t="str">
        <f t="shared" si="425"/>
        <v/>
      </c>
      <c r="AJ1994" s="113" t="str">
        <f t="shared" si="426"/>
        <v/>
      </c>
      <c r="AK1994" s="113" t="str">
        <f t="shared" si="433"/>
        <v/>
      </c>
      <c r="AL1994" s="113" t="str">
        <f t="shared" si="434"/>
        <v/>
      </c>
    </row>
    <row r="1995" spans="2:38" ht="15.75" thickBot="1" x14ac:dyDescent="0.3">
      <c r="B1995" s="72" t="str">
        <f t="shared" si="427"/>
        <v/>
      </c>
      <c r="C1995" s="72" t="str">
        <f t="shared" si="428"/>
        <v/>
      </c>
      <c r="D1995" s="72" t="str">
        <f>IFERROR(IF(J1994&lt;=0,"",IF(C1995="Yes","",B1995-COUNTIF($C$22:C1995,"Yes"))),"")</f>
        <v/>
      </c>
      <c r="E1995" s="73" t="str">
        <f t="shared" si="421"/>
        <v/>
      </c>
      <c r="F1995" s="76" t="str">
        <f t="shared" si="429"/>
        <v/>
      </c>
      <c r="G1995" s="76" t="str">
        <f t="shared" si="422"/>
        <v/>
      </c>
      <c r="H1995" s="76" t="str">
        <f t="shared" si="430"/>
        <v/>
      </c>
      <c r="I1995" s="76" t="str">
        <f t="shared" si="423"/>
        <v/>
      </c>
      <c r="J1995" s="76" t="str">
        <f t="shared" si="431"/>
        <v/>
      </c>
      <c r="AG1995" s="111" t="str">
        <f t="shared" si="432"/>
        <v/>
      </c>
      <c r="AH1995" s="112" t="str">
        <f t="shared" si="424"/>
        <v/>
      </c>
      <c r="AI1995" s="113" t="str">
        <f t="shared" si="425"/>
        <v/>
      </c>
      <c r="AJ1995" s="113" t="str">
        <f t="shared" si="426"/>
        <v/>
      </c>
      <c r="AK1995" s="113" t="str">
        <f t="shared" si="433"/>
        <v/>
      </c>
      <c r="AL1995" s="113" t="str">
        <f t="shared" si="434"/>
        <v/>
      </c>
    </row>
    <row r="1996" spans="2:38" ht="15.75" thickBot="1" x14ac:dyDescent="0.3">
      <c r="B1996" s="72" t="str">
        <f t="shared" si="427"/>
        <v/>
      </c>
      <c r="C1996" s="72" t="str">
        <f t="shared" si="428"/>
        <v/>
      </c>
      <c r="D1996" s="72" t="str">
        <f>IFERROR(IF(J1995&lt;=0,"",IF(C1996="Yes","",B1996-COUNTIF($C$22:C1996,"Yes"))),"")</f>
        <v/>
      </c>
      <c r="E1996" s="73" t="str">
        <f t="shared" si="421"/>
        <v/>
      </c>
      <c r="F1996" s="76" t="str">
        <f t="shared" si="429"/>
        <v/>
      </c>
      <c r="G1996" s="76" t="str">
        <f t="shared" si="422"/>
        <v/>
      </c>
      <c r="H1996" s="76" t="str">
        <f t="shared" si="430"/>
        <v/>
      </c>
      <c r="I1996" s="76" t="str">
        <f t="shared" si="423"/>
        <v/>
      </c>
      <c r="J1996" s="76" t="str">
        <f t="shared" si="431"/>
        <v/>
      </c>
      <c r="AG1996" s="111" t="str">
        <f t="shared" si="432"/>
        <v/>
      </c>
      <c r="AH1996" s="112" t="str">
        <f t="shared" si="424"/>
        <v/>
      </c>
      <c r="AI1996" s="113" t="str">
        <f t="shared" si="425"/>
        <v/>
      </c>
      <c r="AJ1996" s="113" t="str">
        <f t="shared" si="426"/>
        <v/>
      </c>
      <c r="AK1996" s="113" t="str">
        <f t="shared" si="433"/>
        <v/>
      </c>
      <c r="AL1996" s="113" t="str">
        <f t="shared" si="434"/>
        <v/>
      </c>
    </row>
    <row r="1997" spans="2:38" ht="15.75" thickBot="1" x14ac:dyDescent="0.3">
      <c r="B1997" s="72" t="str">
        <f t="shared" si="427"/>
        <v/>
      </c>
      <c r="C1997" s="72" t="str">
        <f t="shared" si="428"/>
        <v/>
      </c>
      <c r="D1997" s="72" t="str">
        <f>IFERROR(IF(J1996&lt;=0,"",IF(C1997="Yes","",B1997-COUNTIF($C$22:C1997,"Yes"))),"")</f>
        <v/>
      </c>
      <c r="E1997" s="73" t="str">
        <f t="shared" si="421"/>
        <v/>
      </c>
      <c r="F1997" s="76" t="str">
        <f t="shared" si="429"/>
        <v/>
      </c>
      <c r="G1997" s="76" t="str">
        <f t="shared" si="422"/>
        <v/>
      </c>
      <c r="H1997" s="76" t="str">
        <f t="shared" si="430"/>
        <v/>
      </c>
      <c r="I1997" s="76" t="str">
        <f t="shared" si="423"/>
        <v/>
      </c>
      <c r="J1997" s="76" t="str">
        <f t="shared" si="431"/>
        <v/>
      </c>
      <c r="AG1997" s="111" t="str">
        <f t="shared" si="432"/>
        <v/>
      </c>
      <c r="AH1997" s="112" t="str">
        <f t="shared" si="424"/>
        <v/>
      </c>
      <c r="AI1997" s="113" t="str">
        <f t="shared" si="425"/>
        <v/>
      </c>
      <c r="AJ1997" s="113" t="str">
        <f t="shared" si="426"/>
        <v/>
      </c>
      <c r="AK1997" s="113" t="str">
        <f t="shared" si="433"/>
        <v/>
      </c>
      <c r="AL1997" s="113" t="str">
        <f t="shared" si="434"/>
        <v/>
      </c>
    </row>
    <row r="1998" spans="2:38" ht="15.75" thickBot="1" x14ac:dyDescent="0.3">
      <c r="B1998" s="72" t="str">
        <f t="shared" si="427"/>
        <v/>
      </c>
      <c r="C1998" s="72" t="str">
        <f t="shared" si="428"/>
        <v/>
      </c>
      <c r="D1998" s="72" t="str">
        <f>IFERROR(IF(J1997&lt;=0,"",IF(C1998="Yes","",B1998-COUNTIF($C$22:C1998,"Yes"))),"")</f>
        <v/>
      </c>
      <c r="E1998" s="73" t="str">
        <f t="shared" si="421"/>
        <v/>
      </c>
      <c r="F1998" s="76" t="str">
        <f t="shared" si="429"/>
        <v/>
      </c>
      <c r="G1998" s="76" t="str">
        <f t="shared" si="422"/>
        <v/>
      </c>
      <c r="H1998" s="76" t="str">
        <f t="shared" si="430"/>
        <v/>
      </c>
      <c r="I1998" s="76" t="str">
        <f t="shared" si="423"/>
        <v/>
      </c>
      <c r="J1998" s="76" t="str">
        <f t="shared" si="431"/>
        <v/>
      </c>
      <c r="AG1998" s="111" t="str">
        <f t="shared" si="432"/>
        <v/>
      </c>
      <c r="AH1998" s="112" t="str">
        <f t="shared" si="424"/>
        <v/>
      </c>
      <c r="AI1998" s="113" t="str">
        <f t="shared" si="425"/>
        <v/>
      </c>
      <c r="AJ1998" s="113" t="str">
        <f t="shared" si="426"/>
        <v/>
      </c>
      <c r="AK1998" s="113" t="str">
        <f t="shared" si="433"/>
        <v/>
      </c>
      <c r="AL1998" s="113" t="str">
        <f t="shared" si="434"/>
        <v/>
      </c>
    </row>
    <row r="1999" spans="2:38" ht="15.75" thickBot="1" x14ac:dyDescent="0.3">
      <c r="B1999" s="72" t="str">
        <f t="shared" si="427"/>
        <v/>
      </c>
      <c r="C1999" s="72" t="str">
        <f t="shared" si="428"/>
        <v/>
      </c>
      <c r="D1999" s="72" t="str">
        <f>IFERROR(IF(J1998&lt;=0,"",IF(C1999="Yes","",B1999-COUNTIF($C$22:C1999,"Yes"))),"")</f>
        <v/>
      </c>
      <c r="E1999" s="73" t="str">
        <f t="shared" si="421"/>
        <v/>
      </c>
      <c r="F1999" s="76" t="str">
        <f t="shared" si="429"/>
        <v/>
      </c>
      <c r="G1999" s="76" t="str">
        <f t="shared" si="422"/>
        <v/>
      </c>
      <c r="H1999" s="76" t="str">
        <f t="shared" si="430"/>
        <v/>
      </c>
      <c r="I1999" s="76" t="str">
        <f t="shared" si="423"/>
        <v/>
      </c>
      <c r="J1999" s="76" t="str">
        <f t="shared" si="431"/>
        <v/>
      </c>
      <c r="AG1999" s="111" t="str">
        <f t="shared" si="432"/>
        <v/>
      </c>
      <c r="AH1999" s="112" t="str">
        <f t="shared" si="424"/>
        <v/>
      </c>
      <c r="AI1999" s="113" t="str">
        <f t="shared" si="425"/>
        <v/>
      </c>
      <c r="AJ1999" s="113" t="str">
        <f t="shared" si="426"/>
        <v/>
      </c>
      <c r="AK1999" s="113" t="str">
        <f t="shared" si="433"/>
        <v/>
      </c>
      <c r="AL1999" s="113" t="str">
        <f t="shared" si="434"/>
        <v/>
      </c>
    </row>
    <row r="2000" spans="2:38" ht="15.75" thickBot="1" x14ac:dyDescent="0.3">
      <c r="B2000" s="72" t="str">
        <f t="shared" si="427"/>
        <v/>
      </c>
      <c r="C2000" s="72" t="str">
        <f t="shared" si="428"/>
        <v/>
      </c>
      <c r="D2000" s="72" t="str">
        <f>IFERROR(IF(J1999&lt;=0,"",IF(C2000="Yes","",B2000-COUNTIF($C$22:C2000,"Yes"))),"")</f>
        <v/>
      </c>
      <c r="E2000" s="73" t="str">
        <f t="shared" si="421"/>
        <v/>
      </c>
      <c r="F2000" s="76" t="str">
        <f t="shared" si="429"/>
        <v/>
      </c>
      <c r="G2000" s="76" t="str">
        <f t="shared" si="422"/>
        <v/>
      </c>
      <c r="H2000" s="76" t="str">
        <f t="shared" si="430"/>
        <v/>
      </c>
      <c r="I2000" s="76" t="str">
        <f t="shared" si="423"/>
        <v/>
      </c>
      <c r="J2000" s="76" t="str">
        <f t="shared" si="431"/>
        <v/>
      </c>
      <c r="AG2000" s="111" t="str">
        <f t="shared" si="432"/>
        <v/>
      </c>
      <c r="AH2000" s="112" t="str">
        <f t="shared" si="424"/>
        <v/>
      </c>
      <c r="AI2000" s="113" t="str">
        <f t="shared" si="425"/>
        <v/>
      </c>
      <c r="AJ2000" s="113" t="str">
        <f t="shared" si="426"/>
        <v/>
      </c>
      <c r="AK2000" s="113" t="str">
        <f t="shared" si="433"/>
        <v/>
      </c>
      <c r="AL2000" s="113" t="str">
        <f t="shared" si="434"/>
        <v/>
      </c>
    </row>
    <row r="2001" spans="2:38" ht="15.75" thickBot="1" x14ac:dyDescent="0.3">
      <c r="B2001" s="72" t="str">
        <f t="shared" si="427"/>
        <v/>
      </c>
      <c r="C2001" s="72" t="str">
        <f t="shared" si="428"/>
        <v/>
      </c>
      <c r="D2001" s="72" t="str">
        <f>IFERROR(IF(J2000&lt;=0,"",IF(C2001="Yes","",B2001-COUNTIF($C$22:C2001,"Yes"))),"")</f>
        <v/>
      </c>
      <c r="E2001" s="73" t="str">
        <f t="shared" si="421"/>
        <v/>
      </c>
      <c r="F2001" s="76" t="str">
        <f t="shared" si="429"/>
        <v/>
      </c>
      <c r="G2001" s="76" t="str">
        <f t="shared" si="422"/>
        <v/>
      </c>
      <c r="H2001" s="76" t="str">
        <f t="shared" si="430"/>
        <v/>
      </c>
      <c r="I2001" s="76" t="str">
        <f t="shared" si="423"/>
        <v/>
      </c>
      <c r="J2001" s="76" t="str">
        <f t="shared" si="431"/>
        <v/>
      </c>
      <c r="AG2001" s="111" t="str">
        <f t="shared" si="432"/>
        <v/>
      </c>
      <c r="AH2001" s="112" t="str">
        <f t="shared" si="424"/>
        <v/>
      </c>
      <c r="AI2001" s="113" t="str">
        <f t="shared" si="425"/>
        <v/>
      </c>
      <c r="AJ2001" s="113" t="str">
        <f t="shared" si="426"/>
        <v/>
      </c>
      <c r="AK2001" s="113" t="str">
        <f t="shared" si="433"/>
        <v/>
      </c>
      <c r="AL2001" s="113" t="str">
        <f t="shared" si="434"/>
        <v/>
      </c>
    </row>
    <row r="2002" spans="2:38" ht="15.75" thickBot="1" x14ac:dyDescent="0.3">
      <c r="B2002" s="72" t="str">
        <f t="shared" si="427"/>
        <v/>
      </c>
      <c r="C2002" s="72" t="str">
        <f t="shared" si="428"/>
        <v/>
      </c>
      <c r="D2002" s="72" t="str">
        <f>IFERROR(IF(J2001&lt;=0,"",IF(C2002="Yes","",B2002-COUNTIF($C$22:C2002,"Yes"))),"")</f>
        <v/>
      </c>
      <c r="E2002" s="73" t="str">
        <f t="shared" si="421"/>
        <v/>
      </c>
      <c r="F2002" s="76" t="str">
        <f t="shared" si="429"/>
        <v/>
      </c>
      <c r="G2002" s="76" t="str">
        <f t="shared" si="422"/>
        <v/>
      </c>
      <c r="H2002" s="76" t="str">
        <f t="shared" si="430"/>
        <v/>
      </c>
      <c r="I2002" s="76" t="str">
        <f t="shared" si="423"/>
        <v/>
      </c>
      <c r="J2002" s="76" t="str">
        <f t="shared" si="431"/>
        <v/>
      </c>
      <c r="AG2002" s="111" t="str">
        <f t="shared" si="432"/>
        <v/>
      </c>
      <c r="AH2002" s="112" t="str">
        <f t="shared" si="424"/>
        <v/>
      </c>
      <c r="AI2002" s="113" t="str">
        <f t="shared" si="425"/>
        <v/>
      </c>
      <c r="AJ2002" s="113" t="str">
        <f t="shared" si="426"/>
        <v/>
      </c>
      <c r="AK2002" s="113" t="str">
        <f t="shared" si="433"/>
        <v/>
      </c>
      <c r="AL2002" s="113" t="str">
        <f t="shared" si="434"/>
        <v/>
      </c>
    </row>
    <row r="2003" spans="2:38" ht="15.75" thickBot="1" x14ac:dyDescent="0.3">
      <c r="B2003" s="72" t="str">
        <f t="shared" si="427"/>
        <v/>
      </c>
      <c r="C2003" s="72" t="str">
        <f t="shared" si="428"/>
        <v/>
      </c>
      <c r="D2003" s="72" t="str">
        <f>IFERROR(IF(J2002&lt;=0,"",IF(C2003="Yes","",B2003-COUNTIF($C$22:C2003,"Yes"))),"")</f>
        <v/>
      </c>
      <c r="E2003" s="73" t="str">
        <f t="shared" si="421"/>
        <v/>
      </c>
      <c r="F2003" s="76" t="str">
        <f t="shared" si="429"/>
        <v/>
      </c>
      <c r="G2003" s="76" t="str">
        <f t="shared" si="422"/>
        <v/>
      </c>
      <c r="H2003" s="76" t="str">
        <f t="shared" si="430"/>
        <v/>
      </c>
      <c r="I2003" s="76" t="str">
        <f t="shared" si="423"/>
        <v/>
      </c>
      <c r="J2003" s="76" t="str">
        <f t="shared" si="431"/>
        <v/>
      </c>
      <c r="AG2003" s="111" t="str">
        <f t="shared" si="432"/>
        <v/>
      </c>
      <c r="AH2003" s="112" t="str">
        <f t="shared" si="424"/>
        <v/>
      </c>
      <c r="AI2003" s="113" t="str">
        <f t="shared" si="425"/>
        <v/>
      </c>
      <c r="AJ2003" s="113" t="str">
        <f t="shared" si="426"/>
        <v/>
      </c>
      <c r="AK2003" s="113" t="str">
        <f t="shared" si="433"/>
        <v/>
      </c>
      <c r="AL2003" s="113" t="str">
        <f t="shared" si="434"/>
        <v/>
      </c>
    </row>
    <row r="2004" spans="2:38" ht="15.75" thickBot="1" x14ac:dyDescent="0.3">
      <c r="B2004" s="72" t="str">
        <f t="shared" si="427"/>
        <v/>
      </c>
      <c r="C2004" s="72" t="str">
        <f t="shared" si="428"/>
        <v/>
      </c>
      <c r="D2004" s="72" t="str">
        <f>IFERROR(IF(J2003&lt;=0,"",IF(C2004="Yes","",B2004-COUNTIF($C$22:C2004,"Yes"))),"")</f>
        <v/>
      </c>
      <c r="E2004" s="73" t="str">
        <f t="shared" si="421"/>
        <v/>
      </c>
      <c r="F2004" s="76" t="str">
        <f t="shared" si="429"/>
        <v/>
      </c>
      <c r="G2004" s="76" t="str">
        <f t="shared" si="422"/>
        <v/>
      </c>
      <c r="H2004" s="76" t="str">
        <f t="shared" si="430"/>
        <v/>
      </c>
      <c r="I2004" s="76" t="str">
        <f t="shared" si="423"/>
        <v/>
      </c>
      <c r="J2004" s="76" t="str">
        <f t="shared" si="431"/>
        <v/>
      </c>
      <c r="AG2004" s="111" t="str">
        <f t="shared" si="432"/>
        <v/>
      </c>
      <c r="AH2004" s="112" t="str">
        <f t="shared" si="424"/>
        <v/>
      </c>
      <c r="AI2004" s="113" t="str">
        <f t="shared" si="425"/>
        <v/>
      </c>
      <c r="AJ2004" s="113" t="str">
        <f t="shared" si="426"/>
        <v/>
      </c>
      <c r="AK2004" s="113" t="str">
        <f t="shared" si="433"/>
        <v/>
      </c>
      <c r="AL2004" s="113" t="str">
        <f t="shared" si="434"/>
        <v/>
      </c>
    </row>
    <row r="2005" spans="2:38" ht="15.75" thickBot="1" x14ac:dyDescent="0.3">
      <c r="B2005" s="72" t="str">
        <f t="shared" si="427"/>
        <v/>
      </c>
      <c r="C2005" s="72" t="str">
        <f t="shared" si="428"/>
        <v/>
      </c>
      <c r="D2005" s="72" t="str">
        <f>IFERROR(IF(J2004&lt;=0,"",IF(C2005="Yes","",B2005-COUNTIF($C$22:C2005,"Yes"))),"")</f>
        <v/>
      </c>
      <c r="E2005" s="73" t="str">
        <f t="shared" si="421"/>
        <v/>
      </c>
      <c r="F2005" s="76" t="str">
        <f t="shared" si="429"/>
        <v/>
      </c>
      <c r="G2005" s="76" t="str">
        <f t="shared" si="422"/>
        <v/>
      </c>
      <c r="H2005" s="76" t="str">
        <f t="shared" si="430"/>
        <v/>
      </c>
      <c r="I2005" s="76" t="str">
        <f t="shared" si="423"/>
        <v/>
      </c>
      <c r="J2005" s="76" t="str">
        <f t="shared" si="431"/>
        <v/>
      </c>
      <c r="AG2005" s="111" t="str">
        <f t="shared" si="432"/>
        <v/>
      </c>
      <c r="AH2005" s="112" t="str">
        <f t="shared" si="424"/>
        <v/>
      </c>
      <c r="AI2005" s="113" t="str">
        <f t="shared" si="425"/>
        <v/>
      </c>
      <c r="AJ2005" s="113" t="str">
        <f t="shared" si="426"/>
        <v/>
      </c>
      <c r="AK2005" s="113" t="str">
        <f t="shared" si="433"/>
        <v/>
      </c>
      <c r="AL2005" s="113" t="str">
        <f t="shared" si="434"/>
        <v/>
      </c>
    </row>
    <row r="2006" spans="2:38" ht="15.75" thickBot="1" x14ac:dyDescent="0.3">
      <c r="B2006" s="72" t="str">
        <f t="shared" si="427"/>
        <v/>
      </c>
      <c r="C2006" s="72" t="str">
        <f t="shared" si="428"/>
        <v/>
      </c>
      <c r="D2006" s="72" t="str">
        <f>IFERROR(IF(J2005&lt;=0,"",IF(C2006="Yes","",B2006-COUNTIF($C$22:C2006,"Yes"))),"")</f>
        <v/>
      </c>
      <c r="E2006" s="73" t="str">
        <f t="shared" ref="E2006:E2069" si="435">IF($E$9="End of the Period",IF(B2006="","",IF(payment_frequency="Bi-weekly",first_payment_date+B2006*VLOOKUP(payment_frequency,periodic_table,2,0),IF(payment_frequency="Weekly",first_payment_date+B2006*VLOOKUP(payment_frequency,periodic_table,2,0),IF(payment_frequency="Semi-monthly",first_payment_date+B2006*VLOOKUP(payment_frequency,periodic_table,2,0),EDATE(first_payment_date,B2006*VLOOKUP(payment_frequency,periodic_table,2,0)))))),IF(B2006="","",IF(payment_frequency="Bi-weekly",first_payment_date+(B2006-1)*VLOOKUP(payment_frequency,periodic_table,2,0),IF(payment_frequency="Weekly",first_payment_date+(B2006-1)*VLOOKUP(payment_frequency,periodic_table,2,0),IF(payment_frequency="Semi-monthly",first_payment_date+(B2006-1)*VLOOKUP(payment_frequency,periodic_table,2,0),EDATE(first_payment_date,(B2006-1)*VLOOKUP(payment_frequency,periodic_table,2,0)))))))</f>
        <v/>
      </c>
      <c r="F2006" s="76" t="str">
        <f t="shared" si="429"/>
        <v/>
      </c>
      <c r="G2006" s="76" t="str">
        <f t="shared" ref="G2006:G2069" si="436">IF(AND(Payment_Type=1,B2006=1),0,IF(B2006="","",IF(C2006="Yes",0,J2005*Compound_Rate)))</f>
        <v/>
      </c>
      <c r="H2006" s="76" t="str">
        <f t="shared" si="430"/>
        <v/>
      </c>
      <c r="I2006" s="76" t="str">
        <f t="shared" ref="I2006:I2069" si="437">IF(B2006="","",IF(C2006="Yes",J2005*Compound_Rate,0))</f>
        <v/>
      </c>
      <c r="J2006" s="76" t="str">
        <f t="shared" si="431"/>
        <v/>
      </c>
      <c r="AG2006" s="111" t="str">
        <f t="shared" si="432"/>
        <v/>
      </c>
      <c r="AH2006" s="112" t="str">
        <f t="shared" ref="AH2006:AH2069" si="438">IF($E$9="End of the Period",IF(AG2006="","",IF(payment_frequency="Bi-weekly",first_payment_date+AG2006*VLOOKUP(payment_frequency,periodic_table,2,0),IF(payment_frequency="Weekly",first_payment_date+AG2006*VLOOKUP(payment_frequency,periodic_table,2,0),IF(payment_frequency="Semi-monthly",first_payment_date+AG2006*VLOOKUP(payment_frequency,periodic_table,2,0),EDATE(first_payment_date,AG2006*VLOOKUP(payment_frequency,periodic_table,2,0)))))),IF(AG2006="","",IF(payment_frequency="Bi-weekly",first_payment_date+(AG2006-1)*VLOOKUP(payment_frequency,periodic_table,2,0),IF(payment_frequency="Weekly",first_payment_date+(AG2006-1)*VLOOKUP(payment_frequency,periodic_table,2,0),IF(payment_frequency="Semi-monthly",first_payment_date+(AG2006-1)*VLOOKUP(payment_frequency,periodic_table,2,0),EDATE(first_payment_date,(AG2006-1)*VLOOKUP(payment_frequency,periodic_table,2,0)))))))</f>
        <v/>
      </c>
      <c r="AI2006" s="113" t="str">
        <f t="shared" ref="AI2006:AI2069" si="439">IF(AG2006="","",IF(AL2005&lt;payment,AL2005*(1+Compound_Rate),payment))</f>
        <v/>
      </c>
      <c r="AJ2006" s="113" t="str">
        <f t="shared" ref="AJ2006:AJ2069" si="440">IF(AND(Payment_Type=1,AG2006=1),0,IF(AG2006="","",AL2005*Compound_Rate))</f>
        <v/>
      </c>
      <c r="AK2006" s="113" t="str">
        <f t="shared" si="433"/>
        <v/>
      </c>
      <c r="AL2006" s="113" t="str">
        <f t="shared" si="434"/>
        <v/>
      </c>
    </row>
    <row r="2007" spans="2:38" ht="15.75" thickBot="1" x14ac:dyDescent="0.3">
      <c r="B2007" s="72" t="str">
        <f t="shared" ref="B2007:B2070" si="441">IFERROR(IF(TRUNC(J2006)&lt;=0,"",B2006+1),"")</f>
        <v/>
      </c>
      <c r="C2007" s="72" t="str">
        <f t="shared" ref="C2007:C2070" si="442">IF(B2007="","",IF(AND(B2007&lt;=$E$13,B2007&gt;=$E$12),"Yes","No"))</f>
        <v/>
      </c>
      <c r="D2007" s="72" t="str">
        <f>IFERROR(IF(J2006&lt;=0,"",IF(C2007="Yes","",B2007-COUNTIF($C$22:C2007,"Yes"))),"")</f>
        <v/>
      </c>
      <c r="E2007" s="73" t="str">
        <f t="shared" si="435"/>
        <v/>
      </c>
      <c r="F2007" s="76" t="str">
        <f t="shared" ref="F2007:F2070" si="443">IF(B2007="","",IF(C2007="Yes",0,IF(J2006&lt;payment,J2006*(1+Compound_Rate),-PMT($J$5,nper-B2007+1+$E$14,J2006))))</f>
        <v/>
      </c>
      <c r="G2007" s="76" t="str">
        <f t="shared" si="436"/>
        <v/>
      </c>
      <c r="H2007" s="76" t="str">
        <f t="shared" ref="H2007:H2070" si="444">IF(B2007="","",F2007-G2007)</f>
        <v/>
      </c>
      <c r="I2007" s="76" t="str">
        <f t="shared" si="437"/>
        <v/>
      </c>
      <c r="J2007" s="76" t="str">
        <f t="shared" ref="J2007:J2070" si="445">IFERROR(IF(B2007="","",J2006-H2007+I2007),"")</f>
        <v/>
      </c>
      <c r="AG2007" s="111" t="str">
        <f t="shared" ref="AG2007:AG2070" si="446">IFERROR(IF(AL2006&lt;=0,"",AG2006+1),"")</f>
        <v/>
      </c>
      <c r="AH2007" s="112" t="str">
        <f t="shared" si="438"/>
        <v/>
      </c>
      <c r="AI2007" s="113" t="str">
        <f t="shared" si="439"/>
        <v/>
      </c>
      <c r="AJ2007" s="113" t="str">
        <f t="shared" si="440"/>
        <v/>
      </c>
      <c r="AK2007" s="113" t="str">
        <f t="shared" ref="AK2007:AK2070" si="447">IF(AG2007="","",AI2007-AJ2007)</f>
        <v/>
      </c>
      <c r="AL2007" s="113" t="str">
        <f t="shared" ref="AL2007:AL2070" si="448">IFERROR(IF(AK2007&lt;=0,"",AL2006-AK2007),"")</f>
        <v/>
      </c>
    </row>
    <row r="2008" spans="2:38" ht="15.75" thickBot="1" x14ac:dyDescent="0.3">
      <c r="B2008" s="72" t="str">
        <f t="shared" si="441"/>
        <v/>
      </c>
      <c r="C2008" s="72" t="str">
        <f t="shared" si="442"/>
        <v/>
      </c>
      <c r="D2008" s="72" t="str">
        <f>IFERROR(IF(J2007&lt;=0,"",IF(C2008="Yes","",B2008-COUNTIF($C$22:C2008,"Yes"))),"")</f>
        <v/>
      </c>
      <c r="E2008" s="73" t="str">
        <f t="shared" si="435"/>
        <v/>
      </c>
      <c r="F2008" s="76" t="str">
        <f t="shared" si="443"/>
        <v/>
      </c>
      <c r="G2008" s="76" t="str">
        <f t="shared" si="436"/>
        <v/>
      </c>
      <c r="H2008" s="76" t="str">
        <f t="shared" si="444"/>
        <v/>
      </c>
      <c r="I2008" s="76" t="str">
        <f t="shared" si="437"/>
        <v/>
      </c>
      <c r="J2008" s="76" t="str">
        <f t="shared" si="445"/>
        <v/>
      </c>
      <c r="AG2008" s="111" t="str">
        <f t="shared" si="446"/>
        <v/>
      </c>
      <c r="AH2008" s="112" t="str">
        <f t="shared" si="438"/>
        <v/>
      </c>
      <c r="AI2008" s="113" t="str">
        <f t="shared" si="439"/>
        <v/>
      </c>
      <c r="AJ2008" s="113" t="str">
        <f t="shared" si="440"/>
        <v/>
      </c>
      <c r="AK2008" s="113" t="str">
        <f t="shared" si="447"/>
        <v/>
      </c>
      <c r="AL2008" s="113" t="str">
        <f t="shared" si="448"/>
        <v/>
      </c>
    </row>
    <row r="2009" spans="2:38" ht="15.75" thickBot="1" x14ac:dyDescent="0.3">
      <c r="B2009" s="72" t="str">
        <f t="shared" si="441"/>
        <v/>
      </c>
      <c r="C2009" s="72" t="str">
        <f t="shared" si="442"/>
        <v/>
      </c>
      <c r="D2009" s="72" t="str">
        <f>IFERROR(IF(J2008&lt;=0,"",IF(C2009="Yes","",B2009-COUNTIF($C$22:C2009,"Yes"))),"")</f>
        <v/>
      </c>
      <c r="E2009" s="73" t="str">
        <f t="shared" si="435"/>
        <v/>
      </c>
      <c r="F2009" s="76" t="str">
        <f t="shared" si="443"/>
        <v/>
      </c>
      <c r="G2009" s="76" t="str">
        <f t="shared" si="436"/>
        <v/>
      </c>
      <c r="H2009" s="76" t="str">
        <f t="shared" si="444"/>
        <v/>
      </c>
      <c r="I2009" s="76" t="str">
        <f t="shared" si="437"/>
        <v/>
      </c>
      <c r="J2009" s="76" t="str">
        <f t="shared" si="445"/>
        <v/>
      </c>
      <c r="AG2009" s="111" t="str">
        <f t="shared" si="446"/>
        <v/>
      </c>
      <c r="AH2009" s="112" t="str">
        <f t="shared" si="438"/>
        <v/>
      </c>
      <c r="AI2009" s="113" t="str">
        <f t="shared" si="439"/>
        <v/>
      </c>
      <c r="AJ2009" s="113" t="str">
        <f t="shared" si="440"/>
        <v/>
      </c>
      <c r="AK2009" s="113" t="str">
        <f t="shared" si="447"/>
        <v/>
      </c>
      <c r="AL2009" s="113" t="str">
        <f t="shared" si="448"/>
        <v/>
      </c>
    </row>
    <row r="2010" spans="2:38" ht="15.75" thickBot="1" x14ac:dyDescent="0.3">
      <c r="B2010" s="72" t="str">
        <f t="shared" si="441"/>
        <v/>
      </c>
      <c r="C2010" s="72" t="str">
        <f t="shared" si="442"/>
        <v/>
      </c>
      <c r="D2010" s="72" t="str">
        <f>IFERROR(IF(J2009&lt;=0,"",IF(C2010="Yes","",B2010-COUNTIF($C$22:C2010,"Yes"))),"")</f>
        <v/>
      </c>
      <c r="E2010" s="73" t="str">
        <f t="shared" si="435"/>
        <v/>
      </c>
      <c r="F2010" s="76" t="str">
        <f t="shared" si="443"/>
        <v/>
      </c>
      <c r="G2010" s="76" t="str">
        <f t="shared" si="436"/>
        <v/>
      </c>
      <c r="H2010" s="76" t="str">
        <f t="shared" si="444"/>
        <v/>
      </c>
      <c r="I2010" s="76" t="str">
        <f t="shared" si="437"/>
        <v/>
      </c>
      <c r="J2010" s="76" t="str">
        <f t="shared" si="445"/>
        <v/>
      </c>
      <c r="AG2010" s="111" t="str">
        <f t="shared" si="446"/>
        <v/>
      </c>
      <c r="AH2010" s="112" t="str">
        <f t="shared" si="438"/>
        <v/>
      </c>
      <c r="AI2010" s="113" t="str">
        <f t="shared" si="439"/>
        <v/>
      </c>
      <c r="AJ2010" s="113" t="str">
        <f t="shared" si="440"/>
        <v/>
      </c>
      <c r="AK2010" s="113" t="str">
        <f t="shared" si="447"/>
        <v/>
      </c>
      <c r="AL2010" s="113" t="str">
        <f t="shared" si="448"/>
        <v/>
      </c>
    </row>
    <row r="2011" spans="2:38" ht="15.75" thickBot="1" x14ac:dyDescent="0.3">
      <c r="B2011" s="72" t="str">
        <f t="shared" si="441"/>
        <v/>
      </c>
      <c r="C2011" s="72" t="str">
        <f t="shared" si="442"/>
        <v/>
      </c>
      <c r="D2011" s="72" t="str">
        <f>IFERROR(IF(J2010&lt;=0,"",IF(C2011="Yes","",B2011-COUNTIF($C$22:C2011,"Yes"))),"")</f>
        <v/>
      </c>
      <c r="E2011" s="73" t="str">
        <f t="shared" si="435"/>
        <v/>
      </c>
      <c r="F2011" s="76" t="str">
        <f t="shared" si="443"/>
        <v/>
      </c>
      <c r="G2011" s="76" t="str">
        <f t="shared" si="436"/>
        <v/>
      </c>
      <c r="H2011" s="76" t="str">
        <f t="shared" si="444"/>
        <v/>
      </c>
      <c r="I2011" s="76" t="str">
        <f t="shared" si="437"/>
        <v/>
      </c>
      <c r="J2011" s="76" t="str">
        <f t="shared" si="445"/>
        <v/>
      </c>
      <c r="AG2011" s="111" t="str">
        <f t="shared" si="446"/>
        <v/>
      </c>
      <c r="AH2011" s="112" t="str">
        <f t="shared" si="438"/>
        <v/>
      </c>
      <c r="AI2011" s="113" t="str">
        <f t="shared" si="439"/>
        <v/>
      </c>
      <c r="AJ2011" s="113" t="str">
        <f t="shared" si="440"/>
        <v/>
      </c>
      <c r="AK2011" s="113" t="str">
        <f t="shared" si="447"/>
        <v/>
      </c>
      <c r="AL2011" s="113" t="str">
        <f t="shared" si="448"/>
        <v/>
      </c>
    </row>
    <row r="2012" spans="2:38" ht="15.75" thickBot="1" x14ac:dyDescent="0.3">
      <c r="B2012" s="72" t="str">
        <f t="shared" si="441"/>
        <v/>
      </c>
      <c r="C2012" s="72" t="str">
        <f t="shared" si="442"/>
        <v/>
      </c>
      <c r="D2012" s="72" t="str">
        <f>IFERROR(IF(J2011&lt;=0,"",IF(C2012="Yes","",B2012-COUNTIF($C$22:C2012,"Yes"))),"")</f>
        <v/>
      </c>
      <c r="E2012" s="73" t="str">
        <f t="shared" si="435"/>
        <v/>
      </c>
      <c r="F2012" s="76" t="str">
        <f t="shared" si="443"/>
        <v/>
      </c>
      <c r="G2012" s="76" t="str">
        <f t="shared" si="436"/>
        <v/>
      </c>
      <c r="H2012" s="76" t="str">
        <f t="shared" si="444"/>
        <v/>
      </c>
      <c r="I2012" s="76" t="str">
        <f t="shared" si="437"/>
        <v/>
      </c>
      <c r="J2012" s="76" t="str">
        <f t="shared" si="445"/>
        <v/>
      </c>
      <c r="AG2012" s="111" t="str">
        <f t="shared" si="446"/>
        <v/>
      </c>
      <c r="AH2012" s="112" t="str">
        <f t="shared" si="438"/>
        <v/>
      </c>
      <c r="AI2012" s="113" t="str">
        <f t="shared" si="439"/>
        <v/>
      </c>
      <c r="AJ2012" s="113" t="str">
        <f t="shared" si="440"/>
        <v/>
      </c>
      <c r="AK2012" s="113" t="str">
        <f t="shared" si="447"/>
        <v/>
      </c>
      <c r="AL2012" s="113" t="str">
        <f t="shared" si="448"/>
        <v/>
      </c>
    </row>
    <row r="2013" spans="2:38" ht="15.75" thickBot="1" x14ac:dyDescent="0.3">
      <c r="B2013" s="72" t="str">
        <f t="shared" si="441"/>
        <v/>
      </c>
      <c r="C2013" s="72" t="str">
        <f t="shared" si="442"/>
        <v/>
      </c>
      <c r="D2013" s="72" t="str">
        <f>IFERROR(IF(J2012&lt;=0,"",IF(C2013="Yes","",B2013-COUNTIF($C$22:C2013,"Yes"))),"")</f>
        <v/>
      </c>
      <c r="E2013" s="73" t="str">
        <f t="shared" si="435"/>
        <v/>
      </c>
      <c r="F2013" s="76" t="str">
        <f t="shared" si="443"/>
        <v/>
      </c>
      <c r="G2013" s="76" t="str">
        <f t="shared" si="436"/>
        <v/>
      </c>
      <c r="H2013" s="76" t="str">
        <f t="shared" si="444"/>
        <v/>
      </c>
      <c r="I2013" s="76" t="str">
        <f t="shared" si="437"/>
        <v/>
      </c>
      <c r="J2013" s="76" t="str">
        <f t="shared" si="445"/>
        <v/>
      </c>
      <c r="AG2013" s="111" t="str">
        <f t="shared" si="446"/>
        <v/>
      </c>
      <c r="AH2013" s="112" t="str">
        <f t="shared" si="438"/>
        <v/>
      </c>
      <c r="AI2013" s="113" t="str">
        <f t="shared" si="439"/>
        <v/>
      </c>
      <c r="AJ2013" s="113" t="str">
        <f t="shared" si="440"/>
        <v/>
      </c>
      <c r="AK2013" s="113" t="str">
        <f t="shared" si="447"/>
        <v/>
      </c>
      <c r="AL2013" s="113" t="str">
        <f t="shared" si="448"/>
        <v/>
      </c>
    </row>
    <row r="2014" spans="2:38" ht="15.75" thickBot="1" x14ac:dyDescent="0.3">
      <c r="B2014" s="72" t="str">
        <f t="shared" si="441"/>
        <v/>
      </c>
      <c r="C2014" s="72" t="str">
        <f t="shared" si="442"/>
        <v/>
      </c>
      <c r="D2014" s="72" t="str">
        <f>IFERROR(IF(J2013&lt;=0,"",IF(C2014="Yes","",B2014-COUNTIF($C$22:C2014,"Yes"))),"")</f>
        <v/>
      </c>
      <c r="E2014" s="73" t="str">
        <f t="shared" si="435"/>
        <v/>
      </c>
      <c r="F2014" s="76" t="str">
        <f t="shared" si="443"/>
        <v/>
      </c>
      <c r="G2014" s="76" t="str">
        <f t="shared" si="436"/>
        <v/>
      </c>
      <c r="H2014" s="76" t="str">
        <f t="shared" si="444"/>
        <v/>
      </c>
      <c r="I2014" s="76" t="str">
        <f t="shared" si="437"/>
        <v/>
      </c>
      <c r="J2014" s="76" t="str">
        <f t="shared" si="445"/>
        <v/>
      </c>
      <c r="AG2014" s="111" t="str">
        <f t="shared" si="446"/>
        <v/>
      </c>
      <c r="AH2014" s="112" t="str">
        <f t="shared" si="438"/>
        <v/>
      </c>
      <c r="AI2014" s="113" t="str">
        <f t="shared" si="439"/>
        <v/>
      </c>
      <c r="AJ2014" s="113" t="str">
        <f t="shared" si="440"/>
        <v/>
      </c>
      <c r="AK2014" s="113" t="str">
        <f t="shared" si="447"/>
        <v/>
      </c>
      <c r="AL2014" s="113" t="str">
        <f t="shared" si="448"/>
        <v/>
      </c>
    </row>
    <row r="2015" spans="2:38" ht="15.75" thickBot="1" x14ac:dyDescent="0.3">
      <c r="B2015" s="72" t="str">
        <f t="shared" si="441"/>
        <v/>
      </c>
      <c r="C2015" s="72" t="str">
        <f t="shared" si="442"/>
        <v/>
      </c>
      <c r="D2015" s="72" t="str">
        <f>IFERROR(IF(J2014&lt;=0,"",IF(C2015="Yes","",B2015-COUNTIF($C$22:C2015,"Yes"))),"")</f>
        <v/>
      </c>
      <c r="E2015" s="73" t="str">
        <f t="shared" si="435"/>
        <v/>
      </c>
      <c r="F2015" s="76" t="str">
        <f t="shared" si="443"/>
        <v/>
      </c>
      <c r="G2015" s="76" t="str">
        <f t="shared" si="436"/>
        <v/>
      </c>
      <c r="H2015" s="76" t="str">
        <f t="shared" si="444"/>
        <v/>
      </c>
      <c r="I2015" s="76" t="str">
        <f t="shared" si="437"/>
        <v/>
      </c>
      <c r="J2015" s="76" t="str">
        <f t="shared" si="445"/>
        <v/>
      </c>
      <c r="AG2015" s="111" t="str">
        <f t="shared" si="446"/>
        <v/>
      </c>
      <c r="AH2015" s="112" t="str">
        <f t="shared" si="438"/>
        <v/>
      </c>
      <c r="AI2015" s="113" t="str">
        <f t="shared" si="439"/>
        <v/>
      </c>
      <c r="AJ2015" s="113" t="str">
        <f t="shared" si="440"/>
        <v/>
      </c>
      <c r="AK2015" s="113" t="str">
        <f t="shared" si="447"/>
        <v/>
      </c>
      <c r="AL2015" s="113" t="str">
        <f t="shared" si="448"/>
        <v/>
      </c>
    </row>
    <row r="2016" spans="2:38" ht="15.75" thickBot="1" x14ac:dyDescent="0.3">
      <c r="B2016" s="72" t="str">
        <f t="shared" si="441"/>
        <v/>
      </c>
      <c r="C2016" s="72" t="str">
        <f t="shared" si="442"/>
        <v/>
      </c>
      <c r="D2016" s="72" t="str">
        <f>IFERROR(IF(J2015&lt;=0,"",IF(C2016="Yes","",B2016-COUNTIF($C$22:C2016,"Yes"))),"")</f>
        <v/>
      </c>
      <c r="E2016" s="73" t="str">
        <f t="shared" si="435"/>
        <v/>
      </c>
      <c r="F2016" s="76" t="str">
        <f t="shared" si="443"/>
        <v/>
      </c>
      <c r="G2016" s="76" t="str">
        <f t="shared" si="436"/>
        <v/>
      </c>
      <c r="H2016" s="76" t="str">
        <f t="shared" si="444"/>
        <v/>
      </c>
      <c r="I2016" s="76" t="str">
        <f t="shared" si="437"/>
        <v/>
      </c>
      <c r="J2016" s="76" t="str">
        <f t="shared" si="445"/>
        <v/>
      </c>
      <c r="AG2016" s="111" t="str">
        <f t="shared" si="446"/>
        <v/>
      </c>
      <c r="AH2016" s="112" t="str">
        <f t="shared" si="438"/>
        <v/>
      </c>
      <c r="AI2016" s="113" t="str">
        <f t="shared" si="439"/>
        <v/>
      </c>
      <c r="AJ2016" s="113" t="str">
        <f t="shared" si="440"/>
        <v/>
      </c>
      <c r="AK2016" s="113" t="str">
        <f t="shared" si="447"/>
        <v/>
      </c>
      <c r="AL2016" s="113" t="str">
        <f t="shared" si="448"/>
        <v/>
      </c>
    </row>
    <row r="2017" spans="2:38" ht="15.75" thickBot="1" x14ac:dyDescent="0.3">
      <c r="B2017" s="72" t="str">
        <f t="shared" si="441"/>
        <v/>
      </c>
      <c r="C2017" s="72" t="str">
        <f t="shared" si="442"/>
        <v/>
      </c>
      <c r="D2017" s="72" t="str">
        <f>IFERROR(IF(J2016&lt;=0,"",IF(C2017="Yes","",B2017-COUNTIF($C$22:C2017,"Yes"))),"")</f>
        <v/>
      </c>
      <c r="E2017" s="73" t="str">
        <f t="shared" si="435"/>
        <v/>
      </c>
      <c r="F2017" s="76" t="str">
        <f t="shared" si="443"/>
        <v/>
      </c>
      <c r="G2017" s="76" t="str">
        <f t="shared" si="436"/>
        <v/>
      </c>
      <c r="H2017" s="76" t="str">
        <f t="shared" si="444"/>
        <v/>
      </c>
      <c r="I2017" s="76" t="str">
        <f t="shared" si="437"/>
        <v/>
      </c>
      <c r="J2017" s="76" t="str">
        <f t="shared" si="445"/>
        <v/>
      </c>
      <c r="AG2017" s="111" t="str">
        <f t="shared" si="446"/>
        <v/>
      </c>
      <c r="AH2017" s="112" t="str">
        <f t="shared" si="438"/>
        <v/>
      </c>
      <c r="AI2017" s="113" t="str">
        <f t="shared" si="439"/>
        <v/>
      </c>
      <c r="AJ2017" s="113" t="str">
        <f t="shared" si="440"/>
        <v/>
      </c>
      <c r="AK2017" s="113" t="str">
        <f t="shared" si="447"/>
        <v/>
      </c>
      <c r="AL2017" s="113" t="str">
        <f t="shared" si="448"/>
        <v/>
      </c>
    </row>
    <row r="2018" spans="2:38" ht="15.75" thickBot="1" x14ac:dyDescent="0.3">
      <c r="B2018" s="72" t="str">
        <f t="shared" si="441"/>
        <v/>
      </c>
      <c r="C2018" s="72" t="str">
        <f t="shared" si="442"/>
        <v/>
      </c>
      <c r="D2018" s="72" t="str">
        <f>IFERROR(IF(J2017&lt;=0,"",IF(C2018="Yes","",B2018-COUNTIF($C$22:C2018,"Yes"))),"")</f>
        <v/>
      </c>
      <c r="E2018" s="73" t="str">
        <f t="shared" si="435"/>
        <v/>
      </c>
      <c r="F2018" s="76" t="str">
        <f t="shared" si="443"/>
        <v/>
      </c>
      <c r="G2018" s="76" t="str">
        <f t="shared" si="436"/>
        <v/>
      </c>
      <c r="H2018" s="76" t="str">
        <f t="shared" si="444"/>
        <v/>
      </c>
      <c r="I2018" s="76" t="str">
        <f t="shared" si="437"/>
        <v/>
      </c>
      <c r="J2018" s="76" t="str">
        <f t="shared" si="445"/>
        <v/>
      </c>
      <c r="AG2018" s="111" t="str">
        <f t="shared" si="446"/>
        <v/>
      </c>
      <c r="AH2018" s="112" t="str">
        <f t="shared" si="438"/>
        <v/>
      </c>
      <c r="AI2018" s="113" t="str">
        <f t="shared" si="439"/>
        <v/>
      </c>
      <c r="AJ2018" s="113" t="str">
        <f t="shared" si="440"/>
        <v/>
      </c>
      <c r="AK2018" s="113" t="str">
        <f t="shared" si="447"/>
        <v/>
      </c>
      <c r="AL2018" s="113" t="str">
        <f t="shared" si="448"/>
        <v/>
      </c>
    </row>
    <row r="2019" spans="2:38" ht="15.75" thickBot="1" x14ac:dyDescent="0.3">
      <c r="B2019" s="72" t="str">
        <f t="shared" si="441"/>
        <v/>
      </c>
      <c r="C2019" s="72" t="str">
        <f t="shared" si="442"/>
        <v/>
      </c>
      <c r="D2019" s="72" t="str">
        <f>IFERROR(IF(J2018&lt;=0,"",IF(C2019="Yes","",B2019-COUNTIF($C$22:C2019,"Yes"))),"")</f>
        <v/>
      </c>
      <c r="E2019" s="73" t="str">
        <f t="shared" si="435"/>
        <v/>
      </c>
      <c r="F2019" s="76" t="str">
        <f t="shared" si="443"/>
        <v/>
      </c>
      <c r="G2019" s="76" t="str">
        <f t="shared" si="436"/>
        <v/>
      </c>
      <c r="H2019" s="76" t="str">
        <f t="shared" si="444"/>
        <v/>
      </c>
      <c r="I2019" s="76" t="str">
        <f t="shared" si="437"/>
        <v/>
      </c>
      <c r="J2019" s="76" t="str">
        <f t="shared" si="445"/>
        <v/>
      </c>
      <c r="AG2019" s="111" t="str">
        <f t="shared" si="446"/>
        <v/>
      </c>
      <c r="AH2019" s="112" t="str">
        <f t="shared" si="438"/>
        <v/>
      </c>
      <c r="AI2019" s="113" t="str">
        <f t="shared" si="439"/>
        <v/>
      </c>
      <c r="AJ2019" s="113" t="str">
        <f t="shared" si="440"/>
        <v/>
      </c>
      <c r="AK2019" s="113" t="str">
        <f t="shared" si="447"/>
        <v/>
      </c>
      <c r="AL2019" s="113" t="str">
        <f t="shared" si="448"/>
        <v/>
      </c>
    </row>
    <row r="2020" spans="2:38" ht="15.75" thickBot="1" x14ac:dyDescent="0.3">
      <c r="B2020" s="72" t="str">
        <f t="shared" si="441"/>
        <v/>
      </c>
      <c r="C2020" s="72" t="str">
        <f t="shared" si="442"/>
        <v/>
      </c>
      <c r="D2020" s="72" t="str">
        <f>IFERROR(IF(J2019&lt;=0,"",IF(C2020="Yes","",B2020-COUNTIF($C$22:C2020,"Yes"))),"")</f>
        <v/>
      </c>
      <c r="E2020" s="73" t="str">
        <f t="shared" si="435"/>
        <v/>
      </c>
      <c r="F2020" s="76" t="str">
        <f t="shared" si="443"/>
        <v/>
      </c>
      <c r="G2020" s="76" t="str">
        <f t="shared" si="436"/>
        <v/>
      </c>
      <c r="H2020" s="76" t="str">
        <f t="shared" si="444"/>
        <v/>
      </c>
      <c r="I2020" s="76" t="str">
        <f t="shared" si="437"/>
        <v/>
      </c>
      <c r="J2020" s="76" t="str">
        <f t="shared" si="445"/>
        <v/>
      </c>
      <c r="AG2020" s="111" t="str">
        <f t="shared" si="446"/>
        <v/>
      </c>
      <c r="AH2020" s="112" t="str">
        <f t="shared" si="438"/>
        <v/>
      </c>
      <c r="AI2020" s="113" t="str">
        <f t="shared" si="439"/>
        <v/>
      </c>
      <c r="AJ2020" s="113" t="str">
        <f t="shared" si="440"/>
        <v/>
      </c>
      <c r="AK2020" s="113" t="str">
        <f t="shared" si="447"/>
        <v/>
      </c>
      <c r="AL2020" s="113" t="str">
        <f t="shared" si="448"/>
        <v/>
      </c>
    </row>
    <row r="2021" spans="2:38" ht="15.75" thickBot="1" x14ac:dyDescent="0.3">
      <c r="B2021" s="72" t="str">
        <f t="shared" si="441"/>
        <v/>
      </c>
      <c r="C2021" s="72" t="str">
        <f t="shared" si="442"/>
        <v/>
      </c>
      <c r="D2021" s="72" t="str">
        <f>IFERROR(IF(J2020&lt;=0,"",IF(C2021="Yes","",B2021-COUNTIF($C$22:C2021,"Yes"))),"")</f>
        <v/>
      </c>
      <c r="E2021" s="73" t="str">
        <f t="shared" si="435"/>
        <v/>
      </c>
      <c r="F2021" s="76" t="str">
        <f t="shared" si="443"/>
        <v/>
      </c>
      <c r="G2021" s="76" t="str">
        <f t="shared" si="436"/>
        <v/>
      </c>
      <c r="H2021" s="76" t="str">
        <f t="shared" si="444"/>
        <v/>
      </c>
      <c r="I2021" s="76" t="str">
        <f t="shared" si="437"/>
        <v/>
      </c>
      <c r="J2021" s="76" t="str">
        <f t="shared" si="445"/>
        <v/>
      </c>
      <c r="AG2021" s="111" t="str">
        <f t="shared" si="446"/>
        <v/>
      </c>
      <c r="AH2021" s="112" t="str">
        <f t="shared" si="438"/>
        <v/>
      </c>
      <c r="AI2021" s="113" t="str">
        <f t="shared" si="439"/>
        <v/>
      </c>
      <c r="AJ2021" s="113" t="str">
        <f t="shared" si="440"/>
        <v/>
      </c>
      <c r="AK2021" s="113" t="str">
        <f t="shared" si="447"/>
        <v/>
      </c>
      <c r="AL2021" s="113" t="str">
        <f t="shared" si="448"/>
        <v/>
      </c>
    </row>
    <row r="2022" spans="2:38" ht="15.75" thickBot="1" x14ac:dyDescent="0.3">
      <c r="B2022" s="72" t="str">
        <f t="shared" si="441"/>
        <v/>
      </c>
      <c r="C2022" s="72" t="str">
        <f t="shared" si="442"/>
        <v/>
      </c>
      <c r="D2022" s="72" t="str">
        <f>IFERROR(IF(J2021&lt;=0,"",IF(C2022="Yes","",B2022-COUNTIF($C$22:C2022,"Yes"))),"")</f>
        <v/>
      </c>
      <c r="E2022" s="73" t="str">
        <f t="shared" si="435"/>
        <v/>
      </c>
      <c r="F2022" s="76" t="str">
        <f t="shared" si="443"/>
        <v/>
      </c>
      <c r="G2022" s="76" t="str">
        <f t="shared" si="436"/>
        <v/>
      </c>
      <c r="H2022" s="76" t="str">
        <f t="shared" si="444"/>
        <v/>
      </c>
      <c r="I2022" s="76" t="str">
        <f t="shared" si="437"/>
        <v/>
      </c>
      <c r="J2022" s="76" t="str">
        <f t="shared" si="445"/>
        <v/>
      </c>
      <c r="AG2022" s="111" t="str">
        <f t="shared" si="446"/>
        <v/>
      </c>
      <c r="AH2022" s="112" t="str">
        <f t="shared" si="438"/>
        <v/>
      </c>
      <c r="AI2022" s="113" t="str">
        <f t="shared" si="439"/>
        <v/>
      </c>
      <c r="AJ2022" s="113" t="str">
        <f t="shared" si="440"/>
        <v/>
      </c>
      <c r="AK2022" s="113" t="str">
        <f t="shared" si="447"/>
        <v/>
      </c>
      <c r="AL2022" s="113" t="str">
        <f t="shared" si="448"/>
        <v/>
      </c>
    </row>
    <row r="2023" spans="2:38" ht="15.75" thickBot="1" x14ac:dyDescent="0.3">
      <c r="B2023" s="72" t="str">
        <f t="shared" si="441"/>
        <v/>
      </c>
      <c r="C2023" s="72" t="str">
        <f t="shared" si="442"/>
        <v/>
      </c>
      <c r="D2023" s="72" t="str">
        <f>IFERROR(IF(J2022&lt;=0,"",IF(C2023="Yes","",B2023-COUNTIF($C$22:C2023,"Yes"))),"")</f>
        <v/>
      </c>
      <c r="E2023" s="73" t="str">
        <f t="shared" si="435"/>
        <v/>
      </c>
      <c r="F2023" s="76" t="str">
        <f t="shared" si="443"/>
        <v/>
      </c>
      <c r="G2023" s="76" t="str">
        <f t="shared" si="436"/>
        <v/>
      </c>
      <c r="H2023" s="76" t="str">
        <f t="shared" si="444"/>
        <v/>
      </c>
      <c r="I2023" s="76" t="str">
        <f t="shared" si="437"/>
        <v/>
      </c>
      <c r="J2023" s="76" t="str">
        <f t="shared" si="445"/>
        <v/>
      </c>
      <c r="AG2023" s="111" t="str">
        <f t="shared" si="446"/>
        <v/>
      </c>
      <c r="AH2023" s="112" t="str">
        <f t="shared" si="438"/>
        <v/>
      </c>
      <c r="AI2023" s="113" t="str">
        <f t="shared" si="439"/>
        <v/>
      </c>
      <c r="AJ2023" s="113" t="str">
        <f t="shared" si="440"/>
        <v/>
      </c>
      <c r="AK2023" s="113" t="str">
        <f t="shared" si="447"/>
        <v/>
      </c>
      <c r="AL2023" s="113" t="str">
        <f t="shared" si="448"/>
        <v/>
      </c>
    </row>
    <row r="2024" spans="2:38" ht="15.75" thickBot="1" x14ac:dyDescent="0.3">
      <c r="B2024" s="72" t="str">
        <f t="shared" si="441"/>
        <v/>
      </c>
      <c r="C2024" s="72" t="str">
        <f t="shared" si="442"/>
        <v/>
      </c>
      <c r="D2024" s="72" t="str">
        <f>IFERROR(IF(J2023&lt;=0,"",IF(C2024="Yes","",B2024-COUNTIF($C$22:C2024,"Yes"))),"")</f>
        <v/>
      </c>
      <c r="E2024" s="73" t="str">
        <f t="shared" si="435"/>
        <v/>
      </c>
      <c r="F2024" s="76" t="str">
        <f t="shared" si="443"/>
        <v/>
      </c>
      <c r="G2024" s="76" t="str">
        <f t="shared" si="436"/>
        <v/>
      </c>
      <c r="H2024" s="76" t="str">
        <f t="shared" si="444"/>
        <v/>
      </c>
      <c r="I2024" s="76" t="str">
        <f t="shared" si="437"/>
        <v/>
      </c>
      <c r="J2024" s="76" t="str">
        <f t="shared" si="445"/>
        <v/>
      </c>
      <c r="AG2024" s="111" t="str">
        <f t="shared" si="446"/>
        <v/>
      </c>
      <c r="AH2024" s="112" t="str">
        <f t="shared" si="438"/>
        <v/>
      </c>
      <c r="AI2024" s="113" t="str">
        <f t="shared" si="439"/>
        <v/>
      </c>
      <c r="AJ2024" s="113" t="str">
        <f t="shared" si="440"/>
        <v/>
      </c>
      <c r="AK2024" s="113" t="str">
        <f t="shared" si="447"/>
        <v/>
      </c>
      <c r="AL2024" s="113" t="str">
        <f t="shared" si="448"/>
        <v/>
      </c>
    </row>
    <row r="2025" spans="2:38" ht="15.75" thickBot="1" x14ac:dyDescent="0.3">
      <c r="B2025" s="72" t="str">
        <f t="shared" si="441"/>
        <v/>
      </c>
      <c r="C2025" s="72" t="str">
        <f t="shared" si="442"/>
        <v/>
      </c>
      <c r="D2025" s="72" t="str">
        <f>IFERROR(IF(J2024&lt;=0,"",IF(C2025="Yes","",B2025-COUNTIF($C$22:C2025,"Yes"))),"")</f>
        <v/>
      </c>
      <c r="E2025" s="73" t="str">
        <f t="shared" si="435"/>
        <v/>
      </c>
      <c r="F2025" s="76" t="str">
        <f t="shared" si="443"/>
        <v/>
      </c>
      <c r="G2025" s="76" t="str">
        <f t="shared" si="436"/>
        <v/>
      </c>
      <c r="H2025" s="76" t="str">
        <f t="shared" si="444"/>
        <v/>
      </c>
      <c r="I2025" s="76" t="str">
        <f t="shared" si="437"/>
        <v/>
      </c>
      <c r="J2025" s="76" t="str">
        <f t="shared" si="445"/>
        <v/>
      </c>
      <c r="AG2025" s="111" t="str">
        <f t="shared" si="446"/>
        <v/>
      </c>
      <c r="AH2025" s="112" t="str">
        <f t="shared" si="438"/>
        <v/>
      </c>
      <c r="AI2025" s="113" t="str">
        <f t="shared" si="439"/>
        <v/>
      </c>
      <c r="AJ2025" s="113" t="str">
        <f t="shared" si="440"/>
        <v/>
      </c>
      <c r="AK2025" s="113" t="str">
        <f t="shared" si="447"/>
        <v/>
      </c>
      <c r="AL2025" s="113" t="str">
        <f t="shared" si="448"/>
        <v/>
      </c>
    </row>
    <row r="2026" spans="2:38" ht="15.75" thickBot="1" x14ac:dyDescent="0.3">
      <c r="B2026" s="72" t="str">
        <f t="shared" si="441"/>
        <v/>
      </c>
      <c r="C2026" s="72" t="str">
        <f t="shared" si="442"/>
        <v/>
      </c>
      <c r="D2026" s="72" t="str">
        <f>IFERROR(IF(J2025&lt;=0,"",IF(C2026="Yes","",B2026-COUNTIF($C$22:C2026,"Yes"))),"")</f>
        <v/>
      </c>
      <c r="E2026" s="73" t="str">
        <f t="shared" si="435"/>
        <v/>
      </c>
      <c r="F2026" s="76" t="str">
        <f t="shared" si="443"/>
        <v/>
      </c>
      <c r="G2026" s="76" t="str">
        <f t="shared" si="436"/>
        <v/>
      </c>
      <c r="H2026" s="76" t="str">
        <f t="shared" si="444"/>
        <v/>
      </c>
      <c r="I2026" s="76" t="str">
        <f t="shared" si="437"/>
        <v/>
      </c>
      <c r="J2026" s="76" t="str">
        <f t="shared" si="445"/>
        <v/>
      </c>
      <c r="AG2026" s="111" t="str">
        <f t="shared" si="446"/>
        <v/>
      </c>
      <c r="AH2026" s="112" t="str">
        <f t="shared" si="438"/>
        <v/>
      </c>
      <c r="AI2026" s="113" t="str">
        <f t="shared" si="439"/>
        <v/>
      </c>
      <c r="AJ2026" s="113" t="str">
        <f t="shared" si="440"/>
        <v/>
      </c>
      <c r="AK2026" s="113" t="str">
        <f t="shared" si="447"/>
        <v/>
      </c>
      <c r="AL2026" s="113" t="str">
        <f t="shared" si="448"/>
        <v/>
      </c>
    </row>
    <row r="2027" spans="2:38" ht="15.75" thickBot="1" x14ac:dyDescent="0.3">
      <c r="B2027" s="72" t="str">
        <f t="shared" si="441"/>
        <v/>
      </c>
      <c r="C2027" s="72" t="str">
        <f t="shared" si="442"/>
        <v/>
      </c>
      <c r="D2027" s="72" t="str">
        <f>IFERROR(IF(J2026&lt;=0,"",IF(C2027="Yes","",B2027-COUNTIF($C$22:C2027,"Yes"))),"")</f>
        <v/>
      </c>
      <c r="E2027" s="73" t="str">
        <f t="shared" si="435"/>
        <v/>
      </c>
      <c r="F2027" s="76" t="str">
        <f t="shared" si="443"/>
        <v/>
      </c>
      <c r="G2027" s="76" t="str">
        <f t="shared" si="436"/>
        <v/>
      </c>
      <c r="H2027" s="76" t="str">
        <f t="shared" si="444"/>
        <v/>
      </c>
      <c r="I2027" s="76" t="str">
        <f t="shared" si="437"/>
        <v/>
      </c>
      <c r="J2027" s="76" t="str">
        <f t="shared" si="445"/>
        <v/>
      </c>
      <c r="AG2027" s="111" t="str">
        <f t="shared" si="446"/>
        <v/>
      </c>
      <c r="AH2027" s="112" t="str">
        <f t="shared" si="438"/>
        <v/>
      </c>
      <c r="AI2027" s="113" t="str">
        <f t="shared" si="439"/>
        <v/>
      </c>
      <c r="AJ2027" s="113" t="str">
        <f t="shared" si="440"/>
        <v/>
      </c>
      <c r="AK2027" s="113" t="str">
        <f t="shared" si="447"/>
        <v/>
      </c>
      <c r="AL2027" s="113" t="str">
        <f t="shared" si="448"/>
        <v/>
      </c>
    </row>
    <row r="2028" spans="2:38" ht="15.75" thickBot="1" x14ac:dyDescent="0.3">
      <c r="B2028" s="72" t="str">
        <f t="shared" si="441"/>
        <v/>
      </c>
      <c r="C2028" s="72" t="str">
        <f t="shared" si="442"/>
        <v/>
      </c>
      <c r="D2028" s="72" t="str">
        <f>IFERROR(IF(J2027&lt;=0,"",IF(C2028="Yes","",B2028-COUNTIF($C$22:C2028,"Yes"))),"")</f>
        <v/>
      </c>
      <c r="E2028" s="73" t="str">
        <f t="shared" si="435"/>
        <v/>
      </c>
      <c r="F2028" s="76" t="str">
        <f t="shared" si="443"/>
        <v/>
      </c>
      <c r="G2028" s="76" t="str">
        <f t="shared" si="436"/>
        <v/>
      </c>
      <c r="H2028" s="76" t="str">
        <f t="shared" si="444"/>
        <v/>
      </c>
      <c r="I2028" s="76" t="str">
        <f t="shared" si="437"/>
        <v/>
      </c>
      <c r="J2028" s="76" t="str">
        <f t="shared" si="445"/>
        <v/>
      </c>
      <c r="AG2028" s="111" t="str">
        <f t="shared" si="446"/>
        <v/>
      </c>
      <c r="AH2028" s="112" t="str">
        <f t="shared" si="438"/>
        <v/>
      </c>
      <c r="AI2028" s="113" t="str">
        <f t="shared" si="439"/>
        <v/>
      </c>
      <c r="AJ2028" s="113" t="str">
        <f t="shared" si="440"/>
        <v/>
      </c>
      <c r="AK2028" s="113" t="str">
        <f t="shared" si="447"/>
        <v/>
      </c>
      <c r="AL2028" s="113" t="str">
        <f t="shared" si="448"/>
        <v/>
      </c>
    </row>
    <row r="2029" spans="2:38" ht="15.75" thickBot="1" x14ac:dyDescent="0.3">
      <c r="B2029" s="72" t="str">
        <f t="shared" si="441"/>
        <v/>
      </c>
      <c r="C2029" s="72" t="str">
        <f t="shared" si="442"/>
        <v/>
      </c>
      <c r="D2029" s="72" t="str">
        <f>IFERROR(IF(J2028&lt;=0,"",IF(C2029="Yes","",B2029-COUNTIF($C$22:C2029,"Yes"))),"")</f>
        <v/>
      </c>
      <c r="E2029" s="73" t="str">
        <f t="shared" si="435"/>
        <v/>
      </c>
      <c r="F2029" s="76" t="str">
        <f t="shared" si="443"/>
        <v/>
      </c>
      <c r="G2029" s="76" t="str">
        <f t="shared" si="436"/>
        <v/>
      </c>
      <c r="H2029" s="76" t="str">
        <f t="shared" si="444"/>
        <v/>
      </c>
      <c r="I2029" s="76" t="str">
        <f t="shared" si="437"/>
        <v/>
      </c>
      <c r="J2029" s="76" t="str">
        <f t="shared" si="445"/>
        <v/>
      </c>
      <c r="AG2029" s="111" t="str">
        <f t="shared" si="446"/>
        <v/>
      </c>
      <c r="AH2029" s="112" t="str">
        <f t="shared" si="438"/>
        <v/>
      </c>
      <c r="AI2029" s="113" t="str">
        <f t="shared" si="439"/>
        <v/>
      </c>
      <c r="AJ2029" s="113" t="str">
        <f t="shared" si="440"/>
        <v/>
      </c>
      <c r="AK2029" s="113" t="str">
        <f t="shared" si="447"/>
        <v/>
      </c>
      <c r="AL2029" s="113" t="str">
        <f t="shared" si="448"/>
        <v/>
      </c>
    </row>
    <row r="2030" spans="2:38" ht="15.75" thickBot="1" x14ac:dyDescent="0.3">
      <c r="B2030" s="72" t="str">
        <f t="shared" si="441"/>
        <v/>
      </c>
      <c r="C2030" s="72" t="str">
        <f t="shared" si="442"/>
        <v/>
      </c>
      <c r="D2030" s="72" t="str">
        <f>IFERROR(IF(J2029&lt;=0,"",IF(C2030="Yes","",B2030-COUNTIF($C$22:C2030,"Yes"))),"")</f>
        <v/>
      </c>
      <c r="E2030" s="73" t="str">
        <f t="shared" si="435"/>
        <v/>
      </c>
      <c r="F2030" s="76" t="str">
        <f t="shared" si="443"/>
        <v/>
      </c>
      <c r="G2030" s="76" t="str">
        <f t="shared" si="436"/>
        <v/>
      </c>
      <c r="H2030" s="76" t="str">
        <f t="shared" si="444"/>
        <v/>
      </c>
      <c r="I2030" s="76" t="str">
        <f t="shared" si="437"/>
        <v/>
      </c>
      <c r="J2030" s="76" t="str">
        <f t="shared" si="445"/>
        <v/>
      </c>
      <c r="AG2030" s="111" t="str">
        <f t="shared" si="446"/>
        <v/>
      </c>
      <c r="AH2030" s="112" t="str">
        <f t="shared" si="438"/>
        <v/>
      </c>
      <c r="AI2030" s="113" t="str">
        <f t="shared" si="439"/>
        <v/>
      </c>
      <c r="AJ2030" s="113" t="str">
        <f t="shared" si="440"/>
        <v/>
      </c>
      <c r="AK2030" s="113" t="str">
        <f t="shared" si="447"/>
        <v/>
      </c>
      <c r="AL2030" s="113" t="str">
        <f t="shared" si="448"/>
        <v/>
      </c>
    </row>
    <row r="2031" spans="2:38" ht="15.75" thickBot="1" x14ac:dyDescent="0.3">
      <c r="B2031" s="72" t="str">
        <f t="shared" si="441"/>
        <v/>
      </c>
      <c r="C2031" s="72" t="str">
        <f t="shared" si="442"/>
        <v/>
      </c>
      <c r="D2031" s="72" t="str">
        <f>IFERROR(IF(J2030&lt;=0,"",IF(C2031="Yes","",B2031-COUNTIF($C$22:C2031,"Yes"))),"")</f>
        <v/>
      </c>
      <c r="E2031" s="73" t="str">
        <f t="shared" si="435"/>
        <v/>
      </c>
      <c r="F2031" s="76" t="str">
        <f t="shared" si="443"/>
        <v/>
      </c>
      <c r="G2031" s="76" t="str">
        <f t="shared" si="436"/>
        <v/>
      </c>
      <c r="H2031" s="76" t="str">
        <f t="shared" si="444"/>
        <v/>
      </c>
      <c r="I2031" s="76" t="str">
        <f t="shared" si="437"/>
        <v/>
      </c>
      <c r="J2031" s="76" t="str">
        <f t="shared" si="445"/>
        <v/>
      </c>
      <c r="AG2031" s="111" t="str">
        <f t="shared" si="446"/>
        <v/>
      </c>
      <c r="AH2031" s="112" t="str">
        <f t="shared" si="438"/>
        <v/>
      </c>
      <c r="AI2031" s="113" t="str">
        <f t="shared" si="439"/>
        <v/>
      </c>
      <c r="AJ2031" s="113" t="str">
        <f t="shared" si="440"/>
        <v/>
      </c>
      <c r="AK2031" s="113" t="str">
        <f t="shared" si="447"/>
        <v/>
      </c>
      <c r="AL2031" s="113" t="str">
        <f t="shared" si="448"/>
        <v/>
      </c>
    </row>
    <row r="2032" spans="2:38" ht="15.75" thickBot="1" x14ac:dyDescent="0.3">
      <c r="B2032" s="72" t="str">
        <f t="shared" si="441"/>
        <v/>
      </c>
      <c r="C2032" s="72" t="str">
        <f t="shared" si="442"/>
        <v/>
      </c>
      <c r="D2032" s="72" t="str">
        <f>IFERROR(IF(J2031&lt;=0,"",IF(C2032="Yes","",B2032-COUNTIF($C$22:C2032,"Yes"))),"")</f>
        <v/>
      </c>
      <c r="E2032" s="73" t="str">
        <f t="shared" si="435"/>
        <v/>
      </c>
      <c r="F2032" s="76" t="str">
        <f t="shared" si="443"/>
        <v/>
      </c>
      <c r="G2032" s="76" t="str">
        <f t="shared" si="436"/>
        <v/>
      </c>
      <c r="H2032" s="76" t="str">
        <f t="shared" si="444"/>
        <v/>
      </c>
      <c r="I2032" s="76" t="str">
        <f t="shared" si="437"/>
        <v/>
      </c>
      <c r="J2032" s="76" t="str">
        <f t="shared" si="445"/>
        <v/>
      </c>
      <c r="AG2032" s="111" t="str">
        <f t="shared" si="446"/>
        <v/>
      </c>
      <c r="AH2032" s="112" t="str">
        <f t="shared" si="438"/>
        <v/>
      </c>
      <c r="AI2032" s="113" t="str">
        <f t="shared" si="439"/>
        <v/>
      </c>
      <c r="AJ2032" s="113" t="str">
        <f t="shared" si="440"/>
        <v/>
      </c>
      <c r="AK2032" s="113" t="str">
        <f t="shared" si="447"/>
        <v/>
      </c>
      <c r="AL2032" s="113" t="str">
        <f t="shared" si="448"/>
        <v/>
      </c>
    </row>
    <row r="2033" spans="2:38" ht="15.75" thickBot="1" x14ac:dyDescent="0.3">
      <c r="B2033" s="72" t="str">
        <f t="shared" si="441"/>
        <v/>
      </c>
      <c r="C2033" s="72" t="str">
        <f t="shared" si="442"/>
        <v/>
      </c>
      <c r="D2033" s="72" t="str">
        <f>IFERROR(IF(J2032&lt;=0,"",IF(C2033="Yes","",B2033-COUNTIF($C$22:C2033,"Yes"))),"")</f>
        <v/>
      </c>
      <c r="E2033" s="73" t="str">
        <f t="shared" si="435"/>
        <v/>
      </c>
      <c r="F2033" s="76" t="str">
        <f t="shared" si="443"/>
        <v/>
      </c>
      <c r="G2033" s="76" t="str">
        <f t="shared" si="436"/>
        <v/>
      </c>
      <c r="H2033" s="76" t="str">
        <f t="shared" si="444"/>
        <v/>
      </c>
      <c r="I2033" s="76" t="str">
        <f t="shared" si="437"/>
        <v/>
      </c>
      <c r="J2033" s="76" t="str">
        <f t="shared" si="445"/>
        <v/>
      </c>
      <c r="AG2033" s="111" t="str">
        <f t="shared" si="446"/>
        <v/>
      </c>
      <c r="AH2033" s="112" t="str">
        <f t="shared" si="438"/>
        <v/>
      </c>
      <c r="AI2033" s="113" t="str">
        <f t="shared" si="439"/>
        <v/>
      </c>
      <c r="AJ2033" s="113" t="str">
        <f t="shared" si="440"/>
        <v/>
      </c>
      <c r="AK2033" s="113" t="str">
        <f t="shared" si="447"/>
        <v/>
      </c>
      <c r="AL2033" s="113" t="str">
        <f t="shared" si="448"/>
        <v/>
      </c>
    </row>
    <row r="2034" spans="2:38" ht="15.75" thickBot="1" x14ac:dyDescent="0.3">
      <c r="B2034" s="72" t="str">
        <f t="shared" si="441"/>
        <v/>
      </c>
      <c r="C2034" s="72" t="str">
        <f t="shared" si="442"/>
        <v/>
      </c>
      <c r="D2034" s="72" t="str">
        <f>IFERROR(IF(J2033&lt;=0,"",IF(C2034="Yes","",B2034-COUNTIF($C$22:C2034,"Yes"))),"")</f>
        <v/>
      </c>
      <c r="E2034" s="73" t="str">
        <f t="shared" si="435"/>
        <v/>
      </c>
      <c r="F2034" s="76" t="str">
        <f t="shared" si="443"/>
        <v/>
      </c>
      <c r="G2034" s="76" t="str">
        <f t="shared" si="436"/>
        <v/>
      </c>
      <c r="H2034" s="76" t="str">
        <f t="shared" si="444"/>
        <v/>
      </c>
      <c r="I2034" s="76" t="str">
        <f t="shared" si="437"/>
        <v/>
      </c>
      <c r="J2034" s="76" t="str">
        <f t="shared" si="445"/>
        <v/>
      </c>
      <c r="AG2034" s="111" t="str">
        <f t="shared" si="446"/>
        <v/>
      </c>
      <c r="AH2034" s="112" t="str">
        <f t="shared" si="438"/>
        <v/>
      </c>
      <c r="AI2034" s="113" t="str">
        <f t="shared" si="439"/>
        <v/>
      </c>
      <c r="AJ2034" s="113" t="str">
        <f t="shared" si="440"/>
        <v/>
      </c>
      <c r="AK2034" s="113" t="str">
        <f t="shared" si="447"/>
        <v/>
      </c>
      <c r="AL2034" s="113" t="str">
        <f t="shared" si="448"/>
        <v/>
      </c>
    </row>
    <row r="2035" spans="2:38" ht="15.75" thickBot="1" x14ac:dyDescent="0.3">
      <c r="B2035" s="72" t="str">
        <f t="shared" si="441"/>
        <v/>
      </c>
      <c r="C2035" s="72" t="str">
        <f t="shared" si="442"/>
        <v/>
      </c>
      <c r="D2035" s="72" t="str">
        <f>IFERROR(IF(J2034&lt;=0,"",IF(C2035="Yes","",B2035-COUNTIF($C$22:C2035,"Yes"))),"")</f>
        <v/>
      </c>
      <c r="E2035" s="73" t="str">
        <f t="shared" si="435"/>
        <v/>
      </c>
      <c r="F2035" s="76" t="str">
        <f t="shared" si="443"/>
        <v/>
      </c>
      <c r="G2035" s="76" t="str">
        <f t="shared" si="436"/>
        <v/>
      </c>
      <c r="H2035" s="76" t="str">
        <f t="shared" si="444"/>
        <v/>
      </c>
      <c r="I2035" s="76" t="str">
        <f t="shared" si="437"/>
        <v/>
      </c>
      <c r="J2035" s="76" t="str">
        <f t="shared" si="445"/>
        <v/>
      </c>
      <c r="AG2035" s="111" t="str">
        <f t="shared" si="446"/>
        <v/>
      </c>
      <c r="AH2035" s="112" t="str">
        <f t="shared" si="438"/>
        <v/>
      </c>
      <c r="AI2035" s="113" t="str">
        <f t="shared" si="439"/>
        <v/>
      </c>
      <c r="AJ2035" s="113" t="str">
        <f t="shared" si="440"/>
        <v/>
      </c>
      <c r="AK2035" s="113" t="str">
        <f t="shared" si="447"/>
        <v/>
      </c>
      <c r="AL2035" s="113" t="str">
        <f t="shared" si="448"/>
        <v/>
      </c>
    </row>
    <row r="2036" spans="2:38" ht="15.75" thickBot="1" x14ac:dyDescent="0.3">
      <c r="B2036" s="72" t="str">
        <f t="shared" si="441"/>
        <v/>
      </c>
      <c r="C2036" s="72" t="str">
        <f t="shared" si="442"/>
        <v/>
      </c>
      <c r="D2036" s="72" t="str">
        <f>IFERROR(IF(J2035&lt;=0,"",IF(C2036="Yes","",B2036-COUNTIF($C$22:C2036,"Yes"))),"")</f>
        <v/>
      </c>
      <c r="E2036" s="73" t="str">
        <f t="shared" si="435"/>
        <v/>
      </c>
      <c r="F2036" s="76" t="str">
        <f t="shared" si="443"/>
        <v/>
      </c>
      <c r="G2036" s="76" t="str">
        <f t="shared" si="436"/>
        <v/>
      </c>
      <c r="H2036" s="76" t="str">
        <f t="shared" si="444"/>
        <v/>
      </c>
      <c r="I2036" s="76" t="str">
        <f t="shared" si="437"/>
        <v/>
      </c>
      <c r="J2036" s="76" t="str">
        <f t="shared" si="445"/>
        <v/>
      </c>
      <c r="AG2036" s="111" t="str">
        <f t="shared" si="446"/>
        <v/>
      </c>
      <c r="AH2036" s="112" t="str">
        <f t="shared" si="438"/>
        <v/>
      </c>
      <c r="AI2036" s="113" t="str">
        <f t="shared" si="439"/>
        <v/>
      </c>
      <c r="AJ2036" s="113" t="str">
        <f t="shared" si="440"/>
        <v/>
      </c>
      <c r="AK2036" s="113" t="str">
        <f t="shared" si="447"/>
        <v/>
      </c>
      <c r="AL2036" s="113" t="str">
        <f t="shared" si="448"/>
        <v/>
      </c>
    </row>
    <row r="2037" spans="2:38" ht="15.75" thickBot="1" x14ac:dyDescent="0.3">
      <c r="B2037" s="72" t="str">
        <f t="shared" si="441"/>
        <v/>
      </c>
      <c r="C2037" s="72" t="str">
        <f t="shared" si="442"/>
        <v/>
      </c>
      <c r="D2037" s="72" t="str">
        <f>IFERROR(IF(J2036&lt;=0,"",IF(C2037="Yes","",B2037-COUNTIF($C$22:C2037,"Yes"))),"")</f>
        <v/>
      </c>
      <c r="E2037" s="73" t="str">
        <f t="shared" si="435"/>
        <v/>
      </c>
      <c r="F2037" s="76" t="str">
        <f t="shared" si="443"/>
        <v/>
      </c>
      <c r="G2037" s="76" t="str">
        <f t="shared" si="436"/>
        <v/>
      </c>
      <c r="H2037" s="76" t="str">
        <f t="shared" si="444"/>
        <v/>
      </c>
      <c r="I2037" s="76" t="str">
        <f t="shared" si="437"/>
        <v/>
      </c>
      <c r="J2037" s="76" t="str">
        <f t="shared" si="445"/>
        <v/>
      </c>
      <c r="AG2037" s="111" t="str">
        <f t="shared" si="446"/>
        <v/>
      </c>
      <c r="AH2037" s="112" t="str">
        <f t="shared" si="438"/>
        <v/>
      </c>
      <c r="AI2037" s="113" t="str">
        <f t="shared" si="439"/>
        <v/>
      </c>
      <c r="AJ2037" s="113" t="str">
        <f t="shared" si="440"/>
        <v/>
      </c>
      <c r="AK2037" s="113" t="str">
        <f t="shared" si="447"/>
        <v/>
      </c>
      <c r="AL2037" s="113" t="str">
        <f t="shared" si="448"/>
        <v/>
      </c>
    </row>
    <row r="2038" spans="2:38" ht="15.75" thickBot="1" x14ac:dyDescent="0.3">
      <c r="B2038" s="72" t="str">
        <f t="shared" si="441"/>
        <v/>
      </c>
      <c r="C2038" s="72" t="str">
        <f t="shared" si="442"/>
        <v/>
      </c>
      <c r="D2038" s="72" t="str">
        <f>IFERROR(IF(J2037&lt;=0,"",IF(C2038="Yes","",B2038-COUNTIF($C$22:C2038,"Yes"))),"")</f>
        <v/>
      </c>
      <c r="E2038" s="73" t="str">
        <f t="shared" si="435"/>
        <v/>
      </c>
      <c r="F2038" s="76" t="str">
        <f t="shared" si="443"/>
        <v/>
      </c>
      <c r="G2038" s="76" t="str">
        <f t="shared" si="436"/>
        <v/>
      </c>
      <c r="H2038" s="76" t="str">
        <f t="shared" si="444"/>
        <v/>
      </c>
      <c r="I2038" s="76" t="str">
        <f t="shared" si="437"/>
        <v/>
      </c>
      <c r="J2038" s="76" t="str">
        <f t="shared" si="445"/>
        <v/>
      </c>
      <c r="AG2038" s="111" t="str">
        <f t="shared" si="446"/>
        <v/>
      </c>
      <c r="AH2038" s="112" t="str">
        <f t="shared" si="438"/>
        <v/>
      </c>
      <c r="AI2038" s="113" t="str">
        <f t="shared" si="439"/>
        <v/>
      </c>
      <c r="AJ2038" s="113" t="str">
        <f t="shared" si="440"/>
        <v/>
      </c>
      <c r="AK2038" s="113" t="str">
        <f t="shared" si="447"/>
        <v/>
      </c>
      <c r="AL2038" s="113" t="str">
        <f t="shared" si="448"/>
        <v/>
      </c>
    </row>
    <row r="2039" spans="2:38" ht="15.75" thickBot="1" x14ac:dyDescent="0.3">
      <c r="B2039" s="72" t="str">
        <f t="shared" si="441"/>
        <v/>
      </c>
      <c r="C2039" s="72" t="str">
        <f t="shared" si="442"/>
        <v/>
      </c>
      <c r="D2039" s="72" t="str">
        <f>IFERROR(IF(J2038&lt;=0,"",IF(C2039="Yes","",B2039-COUNTIF($C$22:C2039,"Yes"))),"")</f>
        <v/>
      </c>
      <c r="E2039" s="73" t="str">
        <f t="shared" si="435"/>
        <v/>
      </c>
      <c r="F2039" s="76" t="str">
        <f t="shared" si="443"/>
        <v/>
      </c>
      <c r="G2039" s="76" t="str">
        <f t="shared" si="436"/>
        <v/>
      </c>
      <c r="H2039" s="76" t="str">
        <f t="shared" si="444"/>
        <v/>
      </c>
      <c r="I2039" s="76" t="str">
        <f t="shared" si="437"/>
        <v/>
      </c>
      <c r="J2039" s="76" t="str">
        <f t="shared" si="445"/>
        <v/>
      </c>
      <c r="AG2039" s="111" t="str">
        <f t="shared" si="446"/>
        <v/>
      </c>
      <c r="AH2039" s="112" t="str">
        <f t="shared" si="438"/>
        <v/>
      </c>
      <c r="AI2039" s="113" t="str">
        <f t="shared" si="439"/>
        <v/>
      </c>
      <c r="AJ2039" s="113" t="str">
        <f t="shared" si="440"/>
        <v/>
      </c>
      <c r="AK2039" s="113" t="str">
        <f t="shared" si="447"/>
        <v/>
      </c>
      <c r="AL2039" s="113" t="str">
        <f t="shared" si="448"/>
        <v/>
      </c>
    </row>
    <row r="2040" spans="2:38" ht="15.75" thickBot="1" x14ac:dyDescent="0.3">
      <c r="B2040" s="72" t="str">
        <f t="shared" si="441"/>
        <v/>
      </c>
      <c r="C2040" s="72" t="str">
        <f t="shared" si="442"/>
        <v/>
      </c>
      <c r="D2040" s="72" t="str">
        <f>IFERROR(IF(J2039&lt;=0,"",IF(C2040="Yes","",B2040-COUNTIF($C$22:C2040,"Yes"))),"")</f>
        <v/>
      </c>
      <c r="E2040" s="73" t="str">
        <f t="shared" si="435"/>
        <v/>
      </c>
      <c r="F2040" s="76" t="str">
        <f t="shared" si="443"/>
        <v/>
      </c>
      <c r="G2040" s="76" t="str">
        <f t="shared" si="436"/>
        <v/>
      </c>
      <c r="H2040" s="76" t="str">
        <f t="shared" si="444"/>
        <v/>
      </c>
      <c r="I2040" s="76" t="str">
        <f t="shared" si="437"/>
        <v/>
      </c>
      <c r="J2040" s="76" t="str">
        <f t="shared" si="445"/>
        <v/>
      </c>
      <c r="AG2040" s="111" t="str">
        <f t="shared" si="446"/>
        <v/>
      </c>
      <c r="AH2040" s="112" t="str">
        <f t="shared" si="438"/>
        <v/>
      </c>
      <c r="AI2040" s="113" t="str">
        <f t="shared" si="439"/>
        <v/>
      </c>
      <c r="AJ2040" s="113" t="str">
        <f t="shared" si="440"/>
        <v/>
      </c>
      <c r="AK2040" s="113" t="str">
        <f t="shared" si="447"/>
        <v/>
      </c>
      <c r="AL2040" s="113" t="str">
        <f t="shared" si="448"/>
        <v/>
      </c>
    </row>
    <row r="2041" spans="2:38" ht="15.75" thickBot="1" x14ac:dyDescent="0.3">
      <c r="B2041" s="72" t="str">
        <f t="shared" si="441"/>
        <v/>
      </c>
      <c r="C2041" s="72" t="str">
        <f t="shared" si="442"/>
        <v/>
      </c>
      <c r="D2041" s="72" t="str">
        <f>IFERROR(IF(J2040&lt;=0,"",IF(C2041="Yes","",B2041-COUNTIF($C$22:C2041,"Yes"))),"")</f>
        <v/>
      </c>
      <c r="E2041" s="73" t="str">
        <f t="shared" si="435"/>
        <v/>
      </c>
      <c r="F2041" s="76" t="str">
        <f t="shared" si="443"/>
        <v/>
      </c>
      <c r="G2041" s="76" t="str">
        <f t="shared" si="436"/>
        <v/>
      </c>
      <c r="H2041" s="76" t="str">
        <f t="shared" si="444"/>
        <v/>
      </c>
      <c r="I2041" s="76" t="str">
        <f t="shared" si="437"/>
        <v/>
      </c>
      <c r="J2041" s="76" t="str">
        <f t="shared" si="445"/>
        <v/>
      </c>
      <c r="AG2041" s="111" t="str">
        <f t="shared" si="446"/>
        <v/>
      </c>
      <c r="AH2041" s="112" t="str">
        <f t="shared" si="438"/>
        <v/>
      </c>
      <c r="AI2041" s="113" t="str">
        <f t="shared" si="439"/>
        <v/>
      </c>
      <c r="AJ2041" s="113" t="str">
        <f t="shared" si="440"/>
        <v/>
      </c>
      <c r="AK2041" s="113" t="str">
        <f t="shared" si="447"/>
        <v/>
      </c>
      <c r="AL2041" s="113" t="str">
        <f t="shared" si="448"/>
        <v/>
      </c>
    </row>
    <row r="2042" spans="2:38" ht="15.75" thickBot="1" x14ac:dyDescent="0.3">
      <c r="B2042" s="72" t="str">
        <f t="shared" si="441"/>
        <v/>
      </c>
      <c r="C2042" s="72" t="str">
        <f t="shared" si="442"/>
        <v/>
      </c>
      <c r="D2042" s="72" t="str">
        <f>IFERROR(IF(J2041&lt;=0,"",IF(C2042="Yes","",B2042-COUNTIF($C$22:C2042,"Yes"))),"")</f>
        <v/>
      </c>
      <c r="E2042" s="73" t="str">
        <f t="shared" si="435"/>
        <v/>
      </c>
      <c r="F2042" s="76" t="str">
        <f t="shared" si="443"/>
        <v/>
      </c>
      <c r="G2042" s="76" t="str">
        <f t="shared" si="436"/>
        <v/>
      </c>
      <c r="H2042" s="76" t="str">
        <f t="shared" si="444"/>
        <v/>
      </c>
      <c r="I2042" s="76" t="str">
        <f t="shared" si="437"/>
        <v/>
      </c>
      <c r="J2042" s="76" t="str">
        <f t="shared" si="445"/>
        <v/>
      </c>
      <c r="AG2042" s="111" t="str">
        <f t="shared" si="446"/>
        <v/>
      </c>
      <c r="AH2042" s="112" t="str">
        <f t="shared" si="438"/>
        <v/>
      </c>
      <c r="AI2042" s="113" t="str">
        <f t="shared" si="439"/>
        <v/>
      </c>
      <c r="AJ2042" s="113" t="str">
        <f t="shared" si="440"/>
        <v/>
      </c>
      <c r="AK2042" s="113" t="str">
        <f t="shared" si="447"/>
        <v/>
      </c>
      <c r="AL2042" s="113" t="str">
        <f t="shared" si="448"/>
        <v/>
      </c>
    </row>
    <row r="2043" spans="2:38" ht="15.75" thickBot="1" x14ac:dyDescent="0.3">
      <c r="B2043" s="72" t="str">
        <f t="shared" si="441"/>
        <v/>
      </c>
      <c r="C2043" s="72" t="str">
        <f t="shared" si="442"/>
        <v/>
      </c>
      <c r="D2043" s="72" t="str">
        <f>IFERROR(IF(J2042&lt;=0,"",IF(C2043="Yes","",B2043-COUNTIF($C$22:C2043,"Yes"))),"")</f>
        <v/>
      </c>
      <c r="E2043" s="73" t="str">
        <f t="shared" si="435"/>
        <v/>
      </c>
      <c r="F2043" s="76" t="str">
        <f t="shared" si="443"/>
        <v/>
      </c>
      <c r="G2043" s="76" t="str">
        <f t="shared" si="436"/>
        <v/>
      </c>
      <c r="H2043" s="76" t="str">
        <f t="shared" si="444"/>
        <v/>
      </c>
      <c r="I2043" s="76" t="str">
        <f t="shared" si="437"/>
        <v/>
      </c>
      <c r="J2043" s="76" t="str">
        <f t="shared" si="445"/>
        <v/>
      </c>
      <c r="AG2043" s="111" t="str">
        <f t="shared" si="446"/>
        <v/>
      </c>
      <c r="AH2043" s="112" t="str">
        <f t="shared" si="438"/>
        <v/>
      </c>
      <c r="AI2043" s="113" t="str">
        <f t="shared" si="439"/>
        <v/>
      </c>
      <c r="AJ2043" s="113" t="str">
        <f t="shared" si="440"/>
        <v/>
      </c>
      <c r="AK2043" s="113" t="str">
        <f t="shared" si="447"/>
        <v/>
      </c>
      <c r="AL2043" s="113" t="str">
        <f t="shared" si="448"/>
        <v/>
      </c>
    </row>
    <row r="2044" spans="2:38" ht="15.75" thickBot="1" x14ac:dyDescent="0.3">
      <c r="B2044" s="72" t="str">
        <f t="shared" si="441"/>
        <v/>
      </c>
      <c r="C2044" s="72" t="str">
        <f t="shared" si="442"/>
        <v/>
      </c>
      <c r="D2044" s="72" t="str">
        <f>IFERROR(IF(J2043&lt;=0,"",IF(C2044="Yes","",B2044-COUNTIF($C$22:C2044,"Yes"))),"")</f>
        <v/>
      </c>
      <c r="E2044" s="73" t="str">
        <f t="shared" si="435"/>
        <v/>
      </c>
      <c r="F2044" s="76" t="str">
        <f t="shared" si="443"/>
        <v/>
      </c>
      <c r="G2044" s="76" t="str">
        <f t="shared" si="436"/>
        <v/>
      </c>
      <c r="H2044" s="76" t="str">
        <f t="shared" si="444"/>
        <v/>
      </c>
      <c r="I2044" s="76" t="str">
        <f t="shared" si="437"/>
        <v/>
      </c>
      <c r="J2044" s="76" t="str">
        <f t="shared" si="445"/>
        <v/>
      </c>
      <c r="AG2044" s="111" t="str">
        <f t="shared" si="446"/>
        <v/>
      </c>
      <c r="AH2044" s="112" t="str">
        <f t="shared" si="438"/>
        <v/>
      </c>
      <c r="AI2044" s="113" t="str">
        <f t="shared" si="439"/>
        <v/>
      </c>
      <c r="AJ2044" s="113" t="str">
        <f t="shared" si="440"/>
        <v/>
      </c>
      <c r="AK2044" s="113" t="str">
        <f t="shared" si="447"/>
        <v/>
      </c>
      <c r="AL2044" s="113" t="str">
        <f t="shared" si="448"/>
        <v/>
      </c>
    </row>
    <row r="2045" spans="2:38" ht="15.75" thickBot="1" x14ac:dyDescent="0.3">
      <c r="B2045" s="72" t="str">
        <f t="shared" si="441"/>
        <v/>
      </c>
      <c r="C2045" s="72" t="str">
        <f t="shared" si="442"/>
        <v/>
      </c>
      <c r="D2045" s="72" t="str">
        <f>IFERROR(IF(J2044&lt;=0,"",IF(C2045="Yes","",B2045-COUNTIF($C$22:C2045,"Yes"))),"")</f>
        <v/>
      </c>
      <c r="E2045" s="73" t="str">
        <f t="shared" si="435"/>
        <v/>
      </c>
      <c r="F2045" s="76" t="str">
        <f t="shared" si="443"/>
        <v/>
      </c>
      <c r="G2045" s="76" t="str">
        <f t="shared" si="436"/>
        <v/>
      </c>
      <c r="H2045" s="76" t="str">
        <f t="shared" si="444"/>
        <v/>
      </c>
      <c r="I2045" s="76" t="str">
        <f t="shared" si="437"/>
        <v/>
      </c>
      <c r="J2045" s="76" t="str">
        <f t="shared" si="445"/>
        <v/>
      </c>
      <c r="AG2045" s="111" t="str">
        <f t="shared" si="446"/>
        <v/>
      </c>
      <c r="AH2045" s="112" t="str">
        <f t="shared" si="438"/>
        <v/>
      </c>
      <c r="AI2045" s="113" t="str">
        <f t="shared" si="439"/>
        <v/>
      </c>
      <c r="AJ2045" s="113" t="str">
        <f t="shared" si="440"/>
        <v/>
      </c>
      <c r="AK2045" s="113" t="str">
        <f t="shared" si="447"/>
        <v/>
      </c>
      <c r="AL2045" s="113" t="str">
        <f t="shared" si="448"/>
        <v/>
      </c>
    </row>
    <row r="2046" spans="2:38" ht="15.75" thickBot="1" x14ac:dyDescent="0.3">
      <c r="B2046" s="72" t="str">
        <f t="shared" si="441"/>
        <v/>
      </c>
      <c r="C2046" s="72" t="str">
        <f t="shared" si="442"/>
        <v/>
      </c>
      <c r="D2046" s="72" t="str">
        <f>IFERROR(IF(J2045&lt;=0,"",IF(C2046="Yes","",B2046-COUNTIF($C$22:C2046,"Yes"))),"")</f>
        <v/>
      </c>
      <c r="E2046" s="73" t="str">
        <f t="shared" si="435"/>
        <v/>
      </c>
      <c r="F2046" s="76" t="str">
        <f t="shared" si="443"/>
        <v/>
      </c>
      <c r="G2046" s="76" t="str">
        <f t="shared" si="436"/>
        <v/>
      </c>
      <c r="H2046" s="76" t="str">
        <f t="shared" si="444"/>
        <v/>
      </c>
      <c r="I2046" s="76" t="str">
        <f t="shared" si="437"/>
        <v/>
      </c>
      <c r="J2046" s="76" t="str">
        <f t="shared" si="445"/>
        <v/>
      </c>
      <c r="AG2046" s="111" t="str">
        <f t="shared" si="446"/>
        <v/>
      </c>
      <c r="AH2046" s="112" t="str">
        <f t="shared" si="438"/>
        <v/>
      </c>
      <c r="AI2046" s="113" t="str">
        <f t="shared" si="439"/>
        <v/>
      </c>
      <c r="AJ2046" s="113" t="str">
        <f t="shared" si="440"/>
        <v/>
      </c>
      <c r="AK2046" s="113" t="str">
        <f t="shared" si="447"/>
        <v/>
      </c>
      <c r="AL2046" s="113" t="str">
        <f t="shared" si="448"/>
        <v/>
      </c>
    </row>
    <row r="2047" spans="2:38" ht="15.75" thickBot="1" x14ac:dyDescent="0.3">
      <c r="B2047" s="72" t="str">
        <f t="shared" si="441"/>
        <v/>
      </c>
      <c r="C2047" s="72" t="str">
        <f t="shared" si="442"/>
        <v/>
      </c>
      <c r="D2047" s="72" t="str">
        <f>IFERROR(IF(J2046&lt;=0,"",IF(C2047="Yes","",B2047-COUNTIF($C$22:C2047,"Yes"))),"")</f>
        <v/>
      </c>
      <c r="E2047" s="73" t="str">
        <f t="shared" si="435"/>
        <v/>
      </c>
      <c r="F2047" s="76" t="str">
        <f t="shared" si="443"/>
        <v/>
      </c>
      <c r="G2047" s="76" t="str">
        <f t="shared" si="436"/>
        <v/>
      </c>
      <c r="H2047" s="76" t="str">
        <f t="shared" si="444"/>
        <v/>
      </c>
      <c r="I2047" s="76" t="str">
        <f t="shared" si="437"/>
        <v/>
      </c>
      <c r="J2047" s="76" t="str">
        <f t="shared" si="445"/>
        <v/>
      </c>
      <c r="AG2047" s="111" t="str">
        <f t="shared" si="446"/>
        <v/>
      </c>
      <c r="AH2047" s="112" t="str">
        <f t="shared" si="438"/>
        <v/>
      </c>
      <c r="AI2047" s="113" t="str">
        <f t="shared" si="439"/>
        <v/>
      </c>
      <c r="AJ2047" s="113" t="str">
        <f t="shared" si="440"/>
        <v/>
      </c>
      <c r="AK2047" s="113" t="str">
        <f t="shared" si="447"/>
        <v/>
      </c>
      <c r="AL2047" s="113" t="str">
        <f t="shared" si="448"/>
        <v/>
      </c>
    </row>
    <row r="2048" spans="2:38" ht="15.75" thickBot="1" x14ac:dyDescent="0.3">
      <c r="B2048" s="72" t="str">
        <f t="shared" si="441"/>
        <v/>
      </c>
      <c r="C2048" s="72" t="str">
        <f t="shared" si="442"/>
        <v/>
      </c>
      <c r="D2048" s="72" t="str">
        <f>IFERROR(IF(J2047&lt;=0,"",IF(C2048="Yes","",B2048-COUNTIF($C$22:C2048,"Yes"))),"")</f>
        <v/>
      </c>
      <c r="E2048" s="73" t="str">
        <f t="shared" si="435"/>
        <v/>
      </c>
      <c r="F2048" s="76" t="str">
        <f t="shared" si="443"/>
        <v/>
      </c>
      <c r="G2048" s="76" t="str">
        <f t="shared" si="436"/>
        <v/>
      </c>
      <c r="H2048" s="76" t="str">
        <f t="shared" si="444"/>
        <v/>
      </c>
      <c r="I2048" s="76" t="str">
        <f t="shared" si="437"/>
        <v/>
      </c>
      <c r="J2048" s="76" t="str">
        <f t="shared" si="445"/>
        <v/>
      </c>
      <c r="AG2048" s="111" t="str">
        <f t="shared" si="446"/>
        <v/>
      </c>
      <c r="AH2048" s="112" t="str">
        <f t="shared" si="438"/>
        <v/>
      </c>
      <c r="AI2048" s="113" t="str">
        <f t="shared" si="439"/>
        <v/>
      </c>
      <c r="AJ2048" s="113" t="str">
        <f t="shared" si="440"/>
        <v/>
      </c>
      <c r="AK2048" s="113" t="str">
        <f t="shared" si="447"/>
        <v/>
      </c>
      <c r="AL2048" s="113" t="str">
        <f t="shared" si="448"/>
        <v/>
      </c>
    </row>
    <row r="2049" spans="2:38" ht="15.75" thickBot="1" x14ac:dyDescent="0.3">
      <c r="B2049" s="72" t="str">
        <f t="shared" si="441"/>
        <v/>
      </c>
      <c r="C2049" s="72" t="str">
        <f t="shared" si="442"/>
        <v/>
      </c>
      <c r="D2049" s="72" t="str">
        <f>IFERROR(IF(J2048&lt;=0,"",IF(C2049="Yes","",B2049-COUNTIF($C$22:C2049,"Yes"))),"")</f>
        <v/>
      </c>
      <c r="E2049" s="73" t="str">
        <f t="shared" si="435"/>
        <v/>
      </c>
      <c r="F2049" s="76" t="str">
        <f t="shared" si="443"/>
        <v/>
      </c>
      <c r="G2049" s="76" t="str">
        <f t="shared" si="436"/>
        <v/>
      </c>
      <c r="H2049" s="76" t="str">
        <f t="shared" si="444"/>
        <v/>
      </c>
      <c r="I2049" s="76" t="str">
        <f t="shared" si="437"/>
        <v/>
      </c>
      <c r="J2049" s="76" t="str">
        <f t="shared" si="445"/>
        <v/>
      </c>
      <c r="AG2049" s="111" t="str">
        <f t="shared" si="446"/>
        <v/>
      </c>
      <c r="AH2049" s="112" t="str">
        <f t="shared" si="438"/>
        <v/>
      </c>
      <c r="AI2049" s="113" t="str">
        <f t="shared" si="439"/>
        <v/>
      </c>
      <c r="AJ2049" s="113" t="str">
        <f t="shared" si="440"/>
        <v/>
      </c>
      <c r="AK2049" s="113" t="str">
        <f t="shared" si="447"/>
        <v/>
      </c>
      <c r="AL2049" s="113" t="str">
        <f t="shared" si="448"/>
        <v/>
      </c>
    </row>
    <row r="2050" spans="2:38" ht="15.75" thickBot="1" x14ac:dyDescent="0.3">
      <c r="B2050" s="72" t="str">
        <f t="shared" si="441"/>
        <v/>
      </c>
      <c r="C2050" s="72" t="str">
        <f t="shared" si="442"/>
        <v/>
      </c>
      <c r="D2050" s="72" t="str">
        <f>IFERROR(IF(J2049&lt;=0,"",IF(C2050="Yes","",B2050-COUNTIF($C$22:C2050,"Yes"))),"")</f>
        <v/>
      </c>
      <c r="E2050" s="73" t="str">
        <f t="shared" si="435"/>
        <v/>
      </c>
      <c r="F2050" s="76" t="str">
        <f t="shared" si="443"/>
        <v/>
      </c>
      <c r="G2050" s="76" t="str">
        <f t="shared" si="436"/>
        <v/>
      </c>
      <c r="H2050" s="76" t="str">
        <f t="shared" si="444"/>
        <v/>
      </c>
      <c r="I2050" s="76" t="str">
        <f t="shared" si="437"/>
        <v/>
      </c>
      <c r="J2050" s="76" t="str">
        <f t="shared" si="445"/>
        <v/>
      </c>
      <c r="AG2050" s="111" t="str">
        <f t="shared" si="446"/>
        <v/>
      </c>
      <c r="AH2050" s="112" t="str">
        <f t="shared" si="438"/>
        <v/>
      </c>
      <c r="AI2050" s="113" t="str">
        <f t="shared" si="439"/>
        <v/>
      </c>
      <c r="AJ2050" s="113" t="str">
        <f t="shared" si="440"/>
        <v/>
      </c>
      <c r="AK2050" s="113" t="str">
        <f t="shared" si="447"/>
        <v/>
      </c>
      <c r="AL2050" s="113" t="str">
        <f t="shared" si="448"/>
        <v/>
      </c>
    </row>
    <row r="2051" spans="2:38" ht="15.75" thickBot="1" x14ac:dyDescent="0.3">
      <c r="B2051" s="72" t="str">
        <f t="shared" si="441"/>
        <v/>
      </c>
      <c r="C2051" s="72" t="str">
        <f t="shared" si="442"/>
        <v/>
      </c>
      <c r="D2051" s="72" t="str">
        <f>IFERROR(IF(J2050&lt;=0,"",IF(C2051="Yes","",B2051-COUNTIF($C$22:C2051,"Yes"))),"")</f>
        <v/>
      </c>
      <c r="E2051" s="73" t="str">
        <f t="shared" si="435"/>
        <v/>
      </c>
      <c r="F2051" s="76" t="str">
        <f t="shared" si="443"/>
        <v/>
      </c>
      <c r="G2051" s="76" t="str">
        <f t="shared" si="436"/>
        <v/>
      </c>
      <c r="H2051" s="76" t="str">
        <f t="shared" si="444"/>
        <v/>
      </c>
      <c r="I2051" s="76" t="str">
        <f t="shared" si="437"/>
        <v/>
      </c>
      <c r="J2051" s="76" t="str">
        <f t="shared" si="445"/>
        <v/>
      </c>
      <c r="AG2051" s="111" t="str">
        <f t="shared" si="446"/>
        <v/>
      </c>
      <c r="AH2051" s="112" t="str">
        <f t="shared" si="438"/>
        <v/>
      </c>
      <c r="AI2051" s="113" t="str">
        <f t="shared" si="439"/>
        <v/>
      </c>
      <c r="AJ2051" s="113" t="str">
        <f t="shared" si="440"/>
        <v/>
      </c>
      <c r="AK2051" s="113" t="str">
        <f t="shared" si="447"/>
        <v/>
      </c>
      <c r="AL2051" s="113" t="str">
        <f t="shared" si="448"/>
        <v/>
      </c>
    </row>
    <row r="2052" spans="2:38" ht="15.75" thickBot="1" x14ac:dyDescent="0.3">
      <c r="B2052" s="72" t="str">
        <f t="shared" si="441"/>
        <v/>
      </c>
      <c r="C2052" s="72" t="str">
        <f t="shared" si="442"/>
        <v/>
      </c>
      <c r="D2052" s="72" t="str">
        <f>IFERROR(IF(J2051&lt;=0,"",IF(C2052="Yes","",B2052-COUNTIF($C$22:C2052,"Yes"))),"")</f>
        <v/>
      </c>
      <c r="E2052" s="73" t="str">
        <f t="shared" si="435"/>
        <v/>
      </c>
      <c r="F2052" s="76" t="str">
        <f t="shared" si="443"/>
        <v/>
      </c>
      <c r="G2052" s="76" t="str">
        <f t="shared" si="436"/>
        <v/>
      </c>
      <c r="H2052" s="76" t="str">
        <f t="shared" si="444"/>
        <v/>
      </c>
      <c r="I2052" s="76" t="str">
        <f t="shared" si="437"/>
        <v/>
      </c>
      <c r="J2052" s="76" t="str">
        <f t="shared" si="445"/>
        <v/>
      </c>
      <c r="AG2052" s="111" t="str">
        <f t="shared" si="446"/>
        <v/>
      </c>
      <c r="AH2052" s="112" t="str">
        <f t="shared" si="438"/>
        <v/>
      </c>
      <c r="AI2052" s="113" t="str">
        <f t="shared" si="439"/>
        <v/>
      </c>
      <c r="AJ2052" s="113" t="str">
        <f t="shared" si="440"/>
        <v/>
      </c>
      <c r="AK2052" s="113" t="str">
        <f t="shared" si="447"/>
        <v/>
      </c>
      <c r="AL2052" s="113" t="str">
        <f t="shared" si="448"/>
        <v/>
      </c>
    </row>
    <row r="2053" spans="2:38" ht="15.75" thickBot="1" x14ac:dyDescent="0.3">
      <c r="B2053" s="72" t="str">
        <f t="shared" si="441"/>
        <v/>
      </c>
      <c r="C2053" s="72" t="str">
        <f t="shared" si="442"/>
        <v/>
      </c>
      <c r="D2053" s="72" t="str">
        <f>IFERROR(IF(J2052&lt;=0,"",IF(C2053="Yes","",B2053-COUNTIF($C$22:C2053,"Yes"))),"")</f>
        <v/>
      </c>
      <c r="E2053" s="73" t="str">
        <f t="shared" si="435"/>
        <v/>
      </c>
      <c r="F2053" s="76" t="str">
        <f t="shared" si="443"/>
        <v/>
      </c>
      <c r="G2053" s="76" t="str">
        <f t="shared" si="436"/>
        <v/>
      </c>
      <c r="H2053" s="76" t="str">
        <f t="shared" si="444"/>
        <v/>
      </c>
      <c r="I2053" s="76" t="str">
        <f t="shared" si="437"/>
        <v/>
      </c>
      <c r="J2053" s="76" t="str">
        <f t="shared" si="445"/>
        <v/>
      </c>
      <c r="AG2053" s="111" t="str">
        <f t="shared" si="446"/>
        <v/>
      </c>
      <c r="AH2053" s="112" t="str">
        <f t="shared" si="438"/>
        <v/>
      </c>
      <c r="AI2053" s="113" t="str">
        <f t="shared" si="439"/>
        <v/>
      </c>
      <c r="AJ2053" s="113" t="str">
        <f t="shared" si="440"/>
        <v/>
      </c>
      <c r="AK2053" s="113" t="str">
        <f t="shared" si="447"/>
        <v/>
      </c>
      <c r="AL2053" s="113" t="str">
        <f t="shared" si="448"/>
        <v/>
      </c>
    </row>
    <row r="2054" spans="2:38" ht="15.75" thickBot="1" x14ac:dyDescent="0.3">
      <c r="B2054" s="72" t="str">
        <f t="shared" si="441"/>
        <v/>
      </c>
      <c r="C2054" s="72" t="str">
        <f t="shared" si="442"/>
        <v/>
      </c>
      <c r="D2054" s="72" t="str">
        <f>IFERROR(IF(J2053&lt;=0,"",IF(C2054="Yes","",B2054-COUNTIF($C$22:C2054,"Yes"))),"")</f>
        <v/>
      </c>
      <c r="E2054" s="73" t="str">
        <f t="shared" si="435"/>
        <v/>
      </c>
      <c r="F2054" s="76" t="str">
        <f t="shared" si="443"/>
        <v/>
      </c>
      <c r="G2054" s="76" t="str">
        <f t="shared" si="436"/>
        <v/>
      </c>
      <c r="H2054" s="76" t="str">
        <f t="shared" si="444"/>
        <v/>
      </c>
      <c r="I2054" s="76" t="str">
        <f t="shared" si="437"/>
        <v/>
      </c>
      <c r="J2054" s="76" t="str">
        <f t="shared" si="445"/>
        <v/>
      </c>
      <c r="AG2054" s="111" t="str">
        <f t="shared" si="446"/>
        <v/>
      </c>
      <c r="AH2054" s="112" t="str">
        <f t="shared" si="438"/>
        <v/>
      </c>
      <c r="AI2054" s="113" t="str">
        <f t="shared" si="439"/>
        <v/>
      </c>
      <c r="AJ2054" s="113" t="str">
        <f t="shared" si="440"/>
        <v/>
      </c>
      <c r="AK2054" s="113" t="str">
        <f t="shared" si="447"/>
        <v/>
      </c>
      <c r="AL2054" s="113" t="str">
        <f t="shared" si="448"/>
        <v/>
      </c>
    </row>
    <row r="2055" spans="2:38" ht="15.75" thickBot="1" x14ac:dyDescent="0.3">
      <c r="B2055" s="72" t="str">
        <f t="shared" si="441"/>
        <v/>
      </c>
      <c r="C2055" s="72" t="str">
        <f t="shared" si="442"/>
        <v/>
      </c>
      <c r="D2055" s="72" t="str">
        <f>IFERROR(IF(J2054&lt;=0,"",IF(C2055="Yes","",B2055-COUNTIF($C$22:C2055,"Yes"))),"")</f>
        <v/>
      </c>
      <c r="E2055" s="73" t="str">
        <f t="shared" si="435"/>
        <v/>
      </c>
      <c r="F2055" s="76" t="str">
        <f t="shared" si="443"/>
        <v/>
      </c>
      <c r="G2055" s="76" t="str">
        <f t="shared" si="436"/>
        <v/>
      </c>
      <c r="H2055" s="76" t="str">
        <f t="shared" si="444"/>
        <v/>
      </c>
      <c r="I2055" s="76" t="str">
        <f t="shared" si="437"/>
        <v/>
      </c>
      <c r="J2055" s="76" t="str">
        <f t="shared" si="445"/>
        <v/>
      </c>
      <c r="AG2055" s="111" t="str">
        <f t="shared" si="446"/>
        <v/>
      </c>
      <c r="AH2055" s="112" t="str">
        <f t="shared" si="438"/>
        <v/>
      </c>
      <c r="AI2055" s="113" t="str">
        <f t="shared" si="439"/>
        <v/>
      </c>
      <c r="AJ2055" s="113" t="str">
        <f t="shared" si="440"/>
        <v/>
      </c>
      <c r="AK2055" s="113" t="str">
        <f t="shared" si="447"/>
        <v/>
      </c>
      <c r="AL2055" s="113" t="str">
        <f t="shared" si="448"/>
        <v/>
      </c>
    </row>
    <row r="2056" spans="2:38" ht="15.75" thickBot="1" x14ac:dyDescent="0.3">
      <c r="B2056" s="72" t="str">
        <f t="shared" si="441"/>
        <v/>
      </c>
      <c r="C2056" s="72" t="str">
        <f t="shared" si="442"/>
        <v/>
      </c>
      <c r="D2056" s="72" t="str">
        <f>IFERROR(IF(J2055&lt;=0,"",IF(C2056="Yes","",B2056-COUNTIF($C$22:C2056,"Yes"))),"")</f>
        <v/>
      </c>
      <c r="E2056" s="73" t="str">
        <f t="shared" si="435"/>
        <v/>
      </c>
      <c r="F2056" s="76" t="str">
        <f t="shared" si="443"/>
        <v/>
      </c>
      <c r="G2056" s="76" t="str">
        <f t="shared" si="436"/>
        <v/>
      </c>
      <c r="H2056" s="76" t="str">
        <f t="shared" si="444"/>
        <v/>
      </c>
      <c r="I2056" s="76" t="str">
        <f t="shared" si="437"/>
        <v/>
      </c>
      <c r="J2056" s="76" t="str">
        <f t="shared" si="445"/>
        <v/>
      </c>
      <c r="AG2056" s="111" t="str">
        <f t="shared" si="446"/>
        <v/>
      </c>
      <c r="AH2056" s="112" t="str">
        <f t="shared" si="438"/>
        <v/>
      </c>
      <c r="AI2056" s="113" t="str">
        <f t="shared" si="439"/>
        <v/>
      </c>
      <c r="AJ2056" s="113" t="str">
        <f t="shared" si="440"/>
        <v/>
      </c>
      <c r="AK2056" s="113" t="str">
        <f t="shared" si="447"/>
        <v/>
      </c>
      <c r="AL2056" s="113" t="str">
        <f t="shared" si="448"/>
        <v/>
      </c>
    </row>
    <row r="2057" spans="2:38" ht="15.75" thickBot="1" x14ac:dyDescent="0.3">
      <c r="B2057" s="72" t="str">
        <f t="shared" si="441"/>
        <v/>
      </c>
      <c r="C2057" s="72" t="str">
        <f t="shared" si="442"/>
        <v/>
      </c>
      <c r="D2057" s="72" t="str">
        <f>IFERROR(IF(J2056&lt;=0,"",IF(C2057="Yes","",B2057-COUNTIF($C$22:C2057,"Yes"))),"")</f>
        <v/>
      </c>
      <c r="E2057" s="73" t="str">
        <f t="shared" si="435"/>
        <v/>
      </c>
      <c r="F2057" s="76" t="str">
        <f t="shared" si="443"/>
        <v/>
      </c>
      <c r="G2057" s="76" t="str">
        <f t="shared" si="436"/>
        <v/>
      </c>
      <c r="H2057" s="76" t="str">
        <f t="shared" si="444"/>
        <v/>
      </c>
      <c r="I2057" s="76" t="str">
        <f t="shared" si="437"/>
        <v/>
      </c>
      <c r="J2057" s="76" t="str">
        <f t="shared" si="445"/>
        <v/>
      </c>
      <c r="AG2057" s="111" t="str">
        <f t="shared" si="446"/>
        <v/>
      </c>
      <c r="AH2057" s="112" t="str">
        <f t="shared" si="438"/>
        <v/>
      </c>
      <c r="AI2057" s="113" t="str">
        <f t="shared" si="439"/>
        <v/>
      </c>
      <c r="AJ2057" s="113" t="str">
        <f t="shared" si="440"/>
        <v/>
      </c>
      <c r="AK2057" s="113" t="str">
        <f t="shared" si="447"/>
        <v/>
      </c>
      <c r="AL2057" s="113" t="str">
        <f t="shared" si="448"/>
        <v/>
      </c>
    </row>
    <row r="2058" spans="2:38" ht="15.75" thickBot="1" x14ac:dyDescent="0.3">
      <c r="B2058" s="72" t="str">
        <f t="shared" si="441"/>
        <v/>
      </c>
      <c r="C2058" s="72" t="str">
        <f t="shared" si="442"/>
        <v/>
      </c>
      <c r="D2058" s="72" t="str">
        <f>IFERROR(IF(J2057&lt;=0,"",IF(C2058="Yes","",B2058-COUNTIF($C$22:C2058,"Yes"))),"")</f>
        <v/>
      </c>
      <c r="E2058" s="73" t="str">
        <f t="shared" si="435"/>
        <v/>
      </c>
      <c r="F2058" s="76" t="str">
        <f t="shared" si="443"/>
        <v/>
      </c>
      <c r="G2058" s="76" t="str">
        <f t="shared" si="436"/>
        <v/>
      </c>
      <c r="H2058" s="76" t="str">
        <f t="shared" si="444"/>
        <v/>
      </c>
      <c r="I2058" s="76" t="str">
        <f t="shared" si="437"/>
        <v/>
      </c>
      <c r="J2058" s="76" t="str">
        <f t="shared" si="445"/>
        <v/>
      </c>
      <c r="AG2058" s="111" t="str">
        <f t="shared" si="446"/>
        <v/>
      </c>
      <c r="AH2058" s="112" t="str">
        <f t="shared" si="438"/>
        <v/>
      </c>
      <c r="AI2058" s="113" t="str">
        <f t="shared" si="439"/>
        <v/>
      </c>
      <c r="AJ2058" s="113" t="str">
        <f t="shared" si="440"/>
        <v/>
      </c>
      <c r="AK2058" s="113" t="str">
        <f t="shared" si="447"/>
        <v/>
      </c>
      <c r="AL2058" s="113" t="str">
        <f t="shared" si="448"/>
        <v/>
      </c>
    </row>
    <row r="2059" spans="2:38" ht="15.75" thickBot="1" x14ac:dyDescent="0.3">
      <c r="B2059" s="72" t="str">
        <f t="shared" si="441"/>
        <v/>
      </c>
      <c r="C2059" s="72" t="str">
        <f t="shared" si="442"/>
        <v/>
      </c>
      <c r="D2059" s="72" t="str">
        <f>IFERROR(IF(J2058&lt;=0,"",IF(C2059="Yes","",B2059-COUNTIF($C$22:C2059,"Yes"))),"")</f>
        <v/>
      </c>
      <c r="E2059" s="73" t="str">
        <f t="shared" si="435"/>
        <v/>
      </c>
      <c r="F2059" s="76" t="str">
        <f t="shared" si="443"/>
        <v/>
      </c>
      <c r="G2059" s="76" t="str">
        <f t="shared" si="436"/>
        <v/>
      </c>
      <c r="H2059" s="76" t="str">
        <f t="shared" si="444"/>
        <v/>
      </c>
      <c r="I2059" s="76" t="str">
        <f t="shared" si="437"/>
        <v/>
      </c>
      <c r="J2059" s="76" t="str">
        <f t="shared" si="445"/>
        <v/>
      </c>
      <c r="AG2059" s="111" t="str">
        <f t="shared" si="446"/>
        <v/>
      </c>
      <c r="AH2059" s="112" t="str">
        <f t="shared" si="438"/>
        <v/>
      </c>
      <c r="AI2059" s="113" t="str">
        <f t="shared" si="439"/>
        <v/>
      </c>
      <c r="AJ2059" s="113" t="str">
        <f t="shared" si="440"/>
        <v/>
      </c>
      <c r="AK2059" s="113" t="str">
        <f t="shared" si="447"/>
        <v/>
      </c>
      <c r="AL2059" s="113" t="str">
        <f t="shared" si="448"/>
        <v/>
      </c>
    </row>
    <row r="2060" spans="2:38" ht="15.75" thickBot="1" x14ac:dyDescent="0.3">
      <c r="B2060" s="72" t="str">
        <f t="shared" si="441"/>
        <v/>
      </c>
      <c r="C2060" s="72" t="str">
        <f t="shared" si="442"/>
        <v/>
      </c>
      <c r="D2060" s="72" t="str">
        <f>IFERROR(IF(J2059&lt;=0,"",IF(C2060="Yes","",B2060-COUNTIF($C$22:C2060,"Yes"))),"")</f>
        <v/>
      </c>
      <c r="E2060" s="73" t="str">
        <f t="shared" si="435"/>
        <v/>
      </c>
      <c r="F2060" s="76" t="str">
        <f t="shared" si="443"/>
        <v/>
      </c>
      <c r="G2060" s="76" t="str">
        <f t="shared" si="436"/>
        <v/>
      </c>
      <c r="H2060" s="76" t="str">
        <f t="shared" si="444"/>
        <v/>
      </c>
      <c r="I2060" s="76" t="str">
        <f t="shared" si="437"/>
        <v/>
      </c>
      <c r="J2060" s="76" t="str">
        <f t="shared" si="445"/>
        <v/>
      </c>
      <c r="AG2060" s="111" t="str">
        <f t="shared" si="446"/>
        <v/>
      </c>
      <c r="AH2060" s="112" t="str">
        <f t="shared" si="438"/>
        <v/>
      </c>
      <c r="AI2060" s="113" t="str">
        <f t="shared" si="439"/>
        <v/>
      </c>
      <c r="AJ2060" s="113" t="str">
        <f t="shared" si="440"/>
        <v/>
      </c>
      <c r="AK2060" s="113" t="str">
        <f t="shared" si="447"/>
        <v/>
      </c>
      <c r="AL2060" s="113" t="str">
        <f t="shared" si="448"/>
        <v/>
      </c>
    </row>
    <row r="2061" spans="2:38" ht="15.75" thickBot="1" x14ac:dyDescent="0.3">
      <c r="B2061" s="72" t="str">
        <f t="shared" si="441"/>
        <v/>
      </c>
      <c r="C2061" s="72" t="str">
        <f t="shared" si="442"/>
        <v/>
      </c>
      <c r="D2061" s="72" t="str">
        <f>IFERROR(IF(J2060&lt;=0,"",IF(C2061="Yes","",B2061-COUNTIF($C$22:C2061,"Yes"))),"")</f>
        <v/>
      </c>
      <c r="E2061" s="73" t="str">
        <f t="shared" si="435"/>
        <v/>
      </c>
      <c r="F2061" s="76" t="str">
        <f t="shared" si="443"/>
        <v/>
      </c>
      <c r="G2061" s="76" t="str">
        <f t="shared" si="436"/>
        <v/>
      </c>
      <c r="H2061" s="76" t="str">
        <f t="shared" si="444"/>
        <v/>
      </c>
      <c r="I2061" s="76" t="str">
        <f t="shared" si="437"/>
        <v/>
      </c>
      <c r="J2061" s="76" t="str">
        <f t="shared" si="445"/>
        <v/>
      </c>
      <c r="AG2061" s="111" t="str">
        <f t="shared" si="446"/>
        <v/>
      </c>
      <c r="AH2061" s="112" t="str">
        <f t="shared" si="438"/>
        <v/>
      </c>
      <c r="AI2061" s="113" t="str">
        <f t="shared" si="439"/>
        <v/>
      </c>
      <c r="AJ2061" s="113" t="str">
        <f t="shared" si="440"/>
        <v/>
      </c>
      <c r="AK2061" s="113" t="str">
        <f t="shared" si="447"/>
        <v/>
      </c>
      <c r="AL2061" s="113" t="str">
        <f t="shared" si="448"/>
        <v/>
      </c>
    </row>
    <row r="2062" spans="2:38" ht="15.75" thickBot="1" x14ac:dyDescent="0.3">
      <c r="B2062" s="72" t="str">
        <f t="shared" si="441"/>
        <v/>
      </c>
      <c r="C2062" s="72" t="str">
        <f t="shared" si="442"/>
        <v/>
      </c>
      <c r="D2062" s="72" t="str">
        <f>IFERROR(IF(J2061&lt;=0,"",IF(C2062="Yes","",B2062-COUNTIF($C$22:C2062,"Yes"))),"")</f>
        <v/>
      </c>
      <c r="E2062" s="73" t="str">
        <f t="shared" si="435"/>
        <v/>
      </c>
      <c r="F2062" s="76" t="str">
        <f t="shared" si="443"/>
        <v/>
      </c>
      <c r="G2062" s="76" t="str">
        <f t="shared" si="436"/>
        <v/>
      </c>
      <c r="H2062" s="76" t="str">
        <f t="shared" si="444"/>
        <v/>
      </c>
      <c r="I2062" s="76" t="str">
        <f t="shared" si="437"/>
        <v/>
      </c>
      <c r="J2062" s="76" t="str">
        <f t="shared" si="445"/>
        <v/>
      </c>
      <c r="AG2062" s="111" t="str">
        <f t="shared" si="446"/>
        <v/>
      </c>
      <c r="AH2062" s="112" t="str">
        <f t="shared" si="438"/>
        <v/>
      </c>
      <c r="AI2062" s="113" t="str">
        <f t="shared" si="439"/>
        <v/>
      </c>
      <c r="AJ2062" s="113" t="str">
        <f t="shared" si="440"/>
        <v/>
      </c>
      <c r="AK2062" s="113" t="str">
        <f t="shared" si="447"/>
        <v/>
      </c>
      <c r="AL2062" s="113" t="str">
        <f t="shared" si="448"/>
        <v/>
      </c>
    </row>
    <row r="2063" spans="2:38" ht="15.75" thickBot="1" x14ac:dyDescent="0.3">
      <c r="B2063" s="72" t="str">
        <f t="shared" si="441"/>
        <v/>
      </c>
      <c r="C2063" s="72" t="str">
        <f t="shared" si="442"/>
        <v/>
      </c>
      <c r="D2063" s="72" t="str">
        <f>IFERROR(IF(J2062&lt;=0,"",IF(C2063="Yes","",B2063-COUNTIF($C$22:C2063,"Yes"))),"")</f>
        <v/>
      </c>
      <c r="E2063" s="73" t="str">
        <f t="shared" si="435"/>
        <v/>
      </c>
      <c r="F2063" s="76" t="str">
        <f t="shared" si="443"/>
        <v/>
      </c>
      <c r="G2063" s="76" t="str">
        <f t="shared" si="436"/>
        <v/>
      </c>
      <c r="H2063" s="76" t="str">
        <f t="shared" si="444"/>
        <v/>
      </c>
      <c r="I2063" s="76" t="str">
        <f t="shared" si="437"/>
        <v/>
      </c>
      <c r="J2063" s="76" t="str">
        <f t="shared" si="445"/>
        <v/>
      </c>
      <c r="AG2063" s="111" t="str">
        <f t="shared" si="446"/>
        <v/>
      </c>
      <c r="AH2063" s="112" t="str">
        <f t="shared" si="438"/>
        <v/>
      </c>
      <c r="AI2063" s="113" t="str">
        <f t="shared" si="439"/>
        <v/>
      </c>
      <c r="AJ2063" s="113" t="str">
        <f t="shared" si="440"/>
        <v/>
      </c>
      <c r="AK2063" s="113" t="str">
        <f t="shared" si="447"/>
        <v/>
      </c>
      <c r="AL2063" s="113" t="str">
        <f t="shared" si="448"/>
        <v/>
      </c>
    </row>
    <row r="2064" spans="2:38" ht="15.75" thickBot="1" x14ac:dyDescent="0.3">
      <c r="B2064" s="72" t="str">
        <f t="shared" si="441"/>
        <v/>
      </c>
      <c r="C2064" s="72" t="str">
        <f t="shared" si="442"/>
        <v/>
      </c>
      <c r="D2064" s="72" t="str">
        <f>IFERROR(IF(J2063&lt;=0,"",IF(C2064="Yes","",B2064-COUNTIF($C$22:C2064,"Yes"))),"")</f>
        <v/>
      </c>
      <c r="E2064" s="73" t="str">
        <f t="shared" si="435"/>
        <v/>
      </c>
      <c r="F2064" s="76" t="str">
        <f t="shared" si="443"/>
        <v/>
      </c>
      <c r="G2064" s="76" t="str">
        <f t="shared" si="436"/>
        <v/>
      </c>
      <c r="H2064" s="76" t="str">
        <f t="shared" si="444"/>
        <v/>
      </c>
      <c r="I2064" s="76" t="str">
        <f t="shared" si="437"/>
        <v/>
      </c>
      <c r="J2064" s="76" t="str">
        <f t="shared" si="445"/>
        <v/>
      </c>
      <c r="AG2064" s="111" t="str">
        <f t="shared" si="446"/>
        <v/>
      </c>
      <c r="AH2064" s="112" t="str">
        <f t="shared" si="438"/>
        <v/>
      </c>
      <c r="AI2064" s="113" t="str">
        <f t="shared" si="439"/>
        <v/>
      </c>
      <c r="AJ2064" s="113" t="str">
        <f t="shared" si="440"/>
        <v/>
      </c>
      <c r="AK2064" s="113" t="str">
        <f t="shared" si="447"/>
        <v/>
      </c>
      <c r="AL2064" s="113" t="str">
        <f t="shared" si="448"/>
        <v/>
      </c>
    </row>
    <row r="2065" spans="2:38" ht="15.75" thickBot="1" x14ac:dyDescent="0.3">
      <c r="B2065" s="72" t="str">
        <f t="shared" si="441"/>
        <v/>
      </c>
      <c r="C2065" s="72" t="str">
        <f t="shared" si="442"/>
        <v/>
      </c>
      <c r="D2065" s="72" t="str">
        <f>IFERROR(IF(J2064&lt;=0,"",IF(C2065="Yes","",B2065-COUNTIF($C$22:C2065,"Yes"))),"")</f>
        <v/>
      </c>
      <c r="E2065" s="73" t="str">
        <f t="shared" si="435"/>
        <v/>
      </c>
      <c r="F2065" s="76" t="str">
        <f t="shared" si="443"/>
        <v/>
      </c>
      <c r="G2065" s="76" t="str">
        <f t="shared" si="436"/>
        <v/>
      </c>
      <c r="H2065" s="76" t="str">
        <f t="shared" si="444"/>
        <v/>
      </c>
      <c r="I2065" s="76" t="str">
        <f t="shared" si="437"/>
        <v/>
      </c>
      <c r="J2065" s="76" t="str">
        <f t="shared" si="445"/>
        <v/>
      </c>
      <c r="AG2065" s="111" t="str">
        <f t="shared" si="446"/>
        <v/>
      </c>
      <c r="AH2065" s="112" t="str">
        <f t="shared" si="438"/>
        <v/>
      </c>
      <c r="AI2065" s="113" t="str">
        <f t="shared" si="439"/>
        <v/>
      </c>
      <c r="AJ2065" s="113" t="str">
        <f t="shared" si="440"/>
        <v/>
      </c>
      <c r="AK2065" s="113" t="str">
        <f t="shared" si="447"/>
        <v/>
      </c>
      <c r="AL2065" s="113" t="str">
        <f t="shared" si="448"/>
        <v/>
      </c>
    </row>
    <row r="2066" spans="2:38" ht="15.75" thickBot="1" x14ac:dyDescent="0.3">
      <c r="B2066" s="72" t="str">
        <f t="shared" si="441"/>
        <v/>
      </c>
      <c r="C2066" s="72" t="str">
        <f t="shared" si="442"/>
        <v/>
      </c>
      <c r="D2066" s="72" t="str">
        <f>IFERROR(IF(J2065&lt;=0,"",IF(C2066="Yes","",B2066-COUNTIF($C$22:C2066,"Yes"))),"")</f>
        <v/>
      </c>
      <c r="E2066" s="73" t="str">
        <f t="shared" si="435"/>
        <v/>
      </c>
      <c r="F2066" s="76" t="str">
        <f t="shared" si="443"/>
        <v/>
      </c>
      <c r="G2066" s="76" t="str">
        <f t="shared" si="436"/>
        <v/>
      </c>
      <c r="H2066" s="76" t="str">
        <f t="shared" si="444"/>
        <v/>
      </c>
      <c r="I2066" s="76" t="str">
        <f t="shared" si="437"/>
        <v/>
      </c>
      <c r="J2066" s="76" t="str">
        <f t="shared" si="445"/>
        <v/>
      </c>
      <c r="AG2066" s="111" t="str">
        <f t="shared" si="446"/>
        <v/>
      </c>
      <c r="AH2066" s="112" t="str">
        <f t="shared" si="438"/>
        <v/>
      </c>
      <c r="AI2066" s="113" t="str">
        <f t="shared" si="439"/>
        <v/>
      </c>
      <c r="AJ2066" s="113" t="str">
        <f t="shared" si="440"/>
        <v/>
      </c>
      <c r="AK2066" s="113" t="str">
        <f t="shared" si="447"/>
        <v/>
      </c>
      <c r="AL2066" s="113" t="str">
        <f t="shared" si="448"/>
        <v/>
      </c>
    </row>
    <row r="2067" spans="2:38" ht="15.75" thickBot="1" x14ac:dyDescent="0.3">
      <c r="B2067" s="72" t="str">
        <f t="shared" si="441"/>
        <v/>
      </c>
      <c r="C2067" s="72" t="str">
        <f t="shared" si="442"/>
        <v/>
      </c>
      <c r="D2067" s="72" t="str">
        <f>IFERROR(IF(J2066&lt;=0,"",IF(C2067="Yes","",B2067-COUNTIF($C$22:C2067,"Yes"))),"")</f>
        <v/>
      </c>
      <c r="E2067" s="73" t="str">
        <f t="shared" si="435"/>
        <v/>
      </c>
      <c r="F2067" s="76" t="str">
        <f t="shared" si="443"/>
        <v/>
      </c>
      <c r="G2067" s="76" t="str">
        <f t="shared" si="436"/>
        <v/>
      </c>
      <c r="H2067" s="76" t="str">
        <f t="shared" si="444"/>
        <v/>
      </c>
      <c r="I2067" s="76" t="str">
        <f t="shared" si="437"/>
        <v/>
      </c>
      <c r="J2067" s="76" t="str">
        <f t="shared" si="445"/>
        <v/>
      </c>
      <c r="AG2067" s="111" t="str">
        <f t="shared" si="446"/>
        <v/>
      </c>
      <c r="AH2067" s="112" t="str">
        <f t="shared" si="438"/>
        <v/>
      </c>
      <c r="AI2067" s="113" t="str">
        <f t="shared" si="439"/>
        <v/>
      </c>
      <c r="AJ2067" s="113" t="str">
        <f t="shared" si="440"/>
        <v/>
      </c>
      <c r="AK2067" s="113" t="str">
        <f t="shared" si="447"/>
        <v/>
      </c>
      <c r="AL2067" s="113" t="str">
        <f t="shared" si="448"/>
        <v/>
      </c>
    </row>
    <row r="2068" spans="2:38" ht="15.75" thickBot="1" x14ac:dyDescent="0.3">
      <c r="B2068" s="72" t="str">
        <f t="shared" si="441"/>
        <v/>
      </c>
      <c r="C2068" s="72" t="str">
        <f t="shared" si="442"/>
        <v/>
      </c>
      <c r="D2068" s="72" t="str">
        <f>IFERROR(IF(J2067&lt;=0,"",IF(C2068="Yes","",B2068-COUNTIF($C$22:C2068,"Yes"))),"")</f>
        <v/>
      </c>
      <c r="E2068" s="73" t="str">
        <f t="shared" si="435"/>
        <v/>
      </c>
      <c r="F2068" s="76" t="str">
        <f t="shared" si="443"/>
        <v/>
      </c>
      <c r="G2068" s="76" t="str">
        <f t="shared" si="436"/>
        <v/>
      </c>
      <c r="H2068" s="76" t="str">
        <f t="shared" si="444"/>
        <v/>
      </c>
      <c r="I2068" s="76" t="str">
        <f t="shared" si="437"/>
        <v/>
      </c>
      <c r="J2068" s="76" t="str">
        <f t="shared" si="445"/>
        <v/>
      </c>
      <c r="AG2068" s="111" t="str">
        <f t="shared" si="446"/>
        <v/>
      </c>
      <c r="AH2068" s="112" t="str">
        <f t="shared" si="438"/>
        <v/>
      </c>
      <c r="AI2068" s="113" t="str">
        <f t="shared" si="439"/>
        <v/>
      </c>
      <c r="AJ2068" s="113" t="str">
        <f t="shared" si="440"/>
        <v/>
      </c>
      <c r="AK2068" s="113" t="str">
        <f t="shared" si="447"/>
        <v/>
      </c>
      <c r="AL2068" s="113" t="str">
        <f t="shared" si="448"/>
        <v/>
      </c>
    </row>
    <row r="2069" spans="2:38" ht="15.75" thickBot="1" x14ac:dyDescent="0.3">
      <c r="B2069" s="72" t="str">
        <f t="shared" si="441"/>
        <v/>
      </c>
      <c r="C2069" s="72" t="str">
        <f t="shared" si="442"/>
        <v/>
      </c>
      <c r="D2069" s="72" t="str">
        <f>IFERROR(IF(J2068&lt;=0,"",IF(C2069="Yes","",B2069-COUNTIF($C$22:C2069,"Yes"))),"")</f>
        <v/>
      </c>
      <c r="E2069" s="73" t="str">
        <f t="shared" si="435"/>
        <v/>
      </c>
      <c r="F2069" s="76" t="str">
        <f t="shared" si="443"/>
        <v/>
      </c>
      <c r="G2069" s="76" t="str">
        <f t="shared" si="436"/>
        <v/>
      </c>
      <c r="H2069" s="76" t="str">
        <f t="shared" si="444"/>
        <v/>
      </c>
      <c r="I2069" s="76" t="str">
        <f t="shared" si="437"/>
        <v/>
      </c>
      <c r="J2069" s="76" t="str">
        <f t="shared" si="445"/>
        <v/>
      </c>
      <c r="AG2069" s="111" t="str">
        <f t="shared" si="446"/>
        <v/>
      </c>
      <c r="AH2069" s="112" t="str">
        <f t="shared" si="438"/>
        <v/>
      </c>
      <c r="AI2069" s="113" t="str">
        <f t="shared" si="439"/>
        <v/>
      </c>
      <c r="AJ2069" s="113" t="str">
        <f t="shared" si="440"/>
        <v/>
      </c>
      <c r="AK2069" s="113" t="str">
        <f t="shared" si="447"/>
        <v/>
      </c>
      <c r="AL2069" s="113" t="str">
        <f t="shared" si="448"/>
        <v/>
      </c>
    </row>
    <row r="2070" spans="2:38" ht="15.75" thickBot="1" x14ac:dyDescent="0.3">
      <c r="B2070" s="72" t="str">
        <f t="shared" si="441"/>
        <v/>
      </c>
      <c r="C2070" s="72" t="str">
        <f t="shared" si="442"/>
        <v/>
      </c>
      <c r="D2070" s="72" t="str">
        <f>IFERROR(IF(J2069&lt;=0,"",IF(C2070="Yes","",B2070-COUNTIF($C$22:C2070,"Yes"))),"")</f>
        <v/>
      </c>
      <c r="E2070" s="73" t="str">
        <f t="shared" ref="E2070:E2101" si="449">IF($E$9="End of the Period",IF(B2070="","",IF(payment_frequency="Bi-weekly",first_payment_date+B2070*VLOOKUP(payment_frequency,periodic_table,2,0),IF(payment_frequency="Weekly",first_payment_date+B2070*VLOOKUP(payment_frequency,periodic_table,2,0),IF(payment_frequency="Semi-monthly",first_payment_date+B2070*VLOOKUP(payment_frequency,periodic_table,2,0),EDATE(first_payment_date,B2070*VLOOKUP(payment_frequency,periodic_table,2,0)))))),IF(B2070="","",IF(payment_frequency="Bi-weekly",first_payment_date+(B2070-1)*VLOOKUP(payment_frequency,periodic_table,2,0),IF(payment_frequency="Weekly",first_payment_date+(B2070-1)*VLOOKUP(payment_frequency,periodic_table,2,0),IF(payment_frequency="Semi-monthly",first_payment_date+(B2070-1)*VLOOKUP(payment_frequency,periodic_table,2,0),EDATE(first_payment_date,(B2070-1)*VLOOKUP(payment_frequency,periodic_table,2,0)))))))</f>
        <v/>
      </c>
      <c r="F2070" s="76" t="str">
        <f t="shared" si="443"/>
        <v/>
      </c>
      <c r="G2070" s="76" t="str">
        <f t="shared" ref="G2070:G2101" si="450">IF(AND(Payment_Type=1,B2070=1),0,IF(B2070="","",IF(C2070="Yes",0,J2069*Compound_Rate)))</f>
        <v/>
      </c>
      <c r="H2070" s="76" t="str">
        <f t="shared" si="444"/>
        <v/>
      </c>
      <c r="I2070" s="76" t="str">
        <f t="shared" ref="I2070:I2101" si="451">IF(B2070="","",IF(C2070="Yes",J2069*Compound_Rate,0))</f>
        <v/>
      </c>
      <c r="J2070" s="76" t="str">
        <f t="shared" si="445"/>
        <v/>
      </c>
      <c r="AG2070" s="111" t="str">
        <f t="shared" si="446"/>
        <v/>
      </c>
      <c r="AH2070" s="112" t="str">
        <f t="shared" ref="AH2070:AH2101" si="452">IF($E$9="End of the Period",IF(AG2070="","",IF(payment_frequency="Bi-weekly",first_payment_date+AG2070*VLOOKUP(payment_frequency,periodic_table,2,0),IF(payment_frequency="Weekly",first_payment_date+AG2070*VLOOKUP(payment_frequency,periodic_table,2,0),IF(payment_frequency="Semi-monthly",first_payment_date+AG2070*VLOOKUP(payment_frequency,periodic_table,2,0),EDATE(first_payment_date,AG2070*VLOOKUP(payment_frequency,periodic_table,2,0)))))),IF(AG2070="","",IF(payment_frequency="Bi-weekly",first_payment_date+(AG2070-1)*VLOOKUP(payment_frequency,periodic_table,2,0),IF(payment_frequency="Weekly",first_payment_date+(AG2070-1)*VLOOKUP(payment_frequency,periodic_table,2,0),IF(payment_frequency="Semi-monthly",first_payment_date+(AG2070-1)*VLOOKUP(payment_frequency,periodic_table,2,0),EDATE(first_payment_date,(AG2070-1)*VLOOKUP(payment_frequency,periodic_table,2,0)))))))</f>
        <v/>
      </c>
      <c r="AI2070" s="113" t="str">
        <f t="shared" ref="AI2070:AI2101" si="453">IF(AG2070="","",IF(AL2069&lt;payment,AL2069*(1+Compound_Rate),payment))</f>
        <v/>
      </c>
      <c r="AJ2070" s="113" t="str">
        <f t="shared" ref="AJ2070:AJ2101" si="454">IF(AND(Payment_Type=1,AG2070=1),0,IF(AG2070="","",AL2069*Compound_Rate))</f>
        <v/>
      </c>
      <c r="AK2070" s="113" t="str">
        <f t="shared" si="447"/>
        <v/>
      </c>
      <c r="AL2070" s="113" t="str">
        <f t="shared" si="448"/>
        <v/>
      </c>
    </row>
    <row r="2071" spans="2:38" ht="15.75" thickBot="1" x14ac:dyDescent="0.3">
      <c r="B2071" s="72" t="str">
        <f t="shared" ref="B2071:B2101" si="455">IFERROR(IF(TRUNC(J2070)&lt;=0,"",B2070+1),"")</f>
        <v/>
      </c>
      <c r="C2071" s="72" t="str">
        <f t="shared" ref="C2071:C2101" si="456">IF(B2071="","",IF(AND(B2071&lt;=$E$13,B2071&gt;=$E$12),"Yes","No"))</f>
        <v/>
      </c>
      <c r="D2071" s="72" t="str">
        <f>IFERROR(IF(J2070&lt;=0,"",IF(C2071="Yes","",B2071-COUNTIF($C$22:C2071,"Yes"))),"")</f>
        <v/>
      </c>
      <c r="E2071" s="73" t="str">
        <f t="shared" si="449"/>
        <v/>
      </c>
      <c r="F2071" s="76" t="str">
        <f t="shared" ref="F2071:F2101" si="457">IF(B2071="","",IF(C2071="Yes",0,IF(J2070&lt;payment,J2070*(1+Compound_Rate),-PMT($J$5,nper-B2071+1+$E$14,J2070))))</f>
        <v/>
      </c>
      <c r="G2071" s="76" t="str">
        <f t="shared" si="450"/>
        <v/>
      </c>
      <c r="H2071" s="76" t="str">
        <f t="shared" ref="H2071:H2101" si="458">IF(B2071="","",F2071-G2071)</f>
        <v/>
      </c>
      <c r="I2071" s="76" t="str">
        <f t="shared" si="451"/>
        <v/>
      </c>
      <c r="J2071" s="76" t="str">
        <f t="shared" ref="J2071:J2101" si="459">IFERROR(IF(B2071="","",J2070-H2071+I2071),"")</f>
        <v/>
      </c>
      <c r="AG2071" s="111" t="str">
        <f t="shared" ref="AG2071:AG2101" si="460">IFERROR(IF(AL2070&lt;=0,"",AG2070+1),"")</f>
        <v/>
      </c>
      <c r="AH2071" s="112" t="str">
        <f t="shared" si="452"/>
        <v/>
      </c>
      <c r="AI2071" s="113" t="str">
        <f t="shared" si="453"/>
        <v/>
      </c>
      <c r="AJ2071" s="113" t="str">
        <f t="shared" si="454"/>
        <v/>
      </c>
      <c r="AK2071" s="113" t="str">
        <f t="shared" ref="AK2071:AK2101" si="461">IF(AG2071="","",AI2071-AJ2071)</f>
        <v/>
      </c>
      <c r="AL2071" s="113" t="str">
        <f t="shared" ref="AL2071:AL2101" si="462">IFERROR(IF(AK2071&lt;=0,"",AL2070-AK2071),"")</f>
        <v/>
      </c>
    </row>
    <row r="2072" spans="2:38" ht="15.75" thickBot="1" x14ac:dyDescent="0.3">
      <c r="B2072" s="72" t="str">
        <f t="shared" si="455"/>
        <v/>
      </c>
      <c r="C2072" s="72" t="str">
        <f t="shared" si="456"/>
        <v/>
      </c>
      <c r="D2072" s="72" t="str">
        <f>IFERROR(IF(J2071&lt;=0,"",IF(C2072="Yes","",B2072-COUNTIF($C$22:C2072,"Yes"))),"")</f>
        <v/>
      </c>
      <c r="E2072" s="73" t="str">
        <f t="shared" si="449"/>
        <v/>
      </c>
      <c r="F2072" s="76" t="str">
        <f t="shared" si="457"/>
        <v/>
      </c>
      <c r="G2072" s="76" t="str">
        <f t="shared" si="450"/>
        <v/>
      </c>
      <c r="H2072" s="76" t="str">
        <f t="shared" si="458"/>
        <v/>
      </c>
      <c r="I2072" s="76" t="str">
        <f t="shared" si="451"/>
        <v/>
      </c>
      <c r="J2072" s="76" t="str">
        <f t="shared" si="459"/>
        <v/>
      </c>
      <c r="AG2072" s="111" t="str">
        <f t="shared" si="460"/>
        <v/>
      </c>
      <c r="AH2072" s="112" t="str">
        <f t="shared" si="452"/>
        <v/>
      </c>
      <c r="AI2072" s="113" t="str">
        <f t="shared" si="453"/>
        <v/>
      </c>
      <c r="AJ2072" s="113" t="str">
        <f t="shared" si="454"/>
        <v/>
      </c>
      <c r="AK2072" s="113" t="str">
        <f t="shared" si="461"/>
        <v/>
      </c>
      <c r="AL2072" s="113" t="str">
        <f t="shared" si="462"/>
        <v/>
      </c>
    </row>
    <row r="2073" spans="2:38" ht="15.75" thickBot="1" x14ac:dyDescent="0.3">
      <c r="B2073" s="72" t="str">
        <f t="shared" si="455"/>
        <v/>
      </c>
      <c r="C2073" s="72" t="str">
        <f t="shared" si="456"/>
        <v/>
      </c>
      <c r="D2073" s="72" t="str">
        <f>IFERROR(IF(J2072&lt;=0,"",IF(C2073="Yes","",B2073-COUNTIF($C$22:C2073,"Yes"))),"")</f>
        <v/>
      </c>
      <c r="E2073" s="73" t="str">
        <f t="shared" si="449"/>
        <v/>
      </c>
      <c r="F2073" s="76" t="str">
        <f t="shared" si="457"/>
        <v/>
      </c>
      <c r="G2073" s="76" t="str">
        <f t="shared" si="450"/>
        <v/>
      </c>
      <c r="H2073" s="76" t="str">
        <f t="shared" si="458"/>
        <v/>
      </c>
      <c r="I2073" s="76" t="str">
        <f t="shared" si="451"/>
        <v/>
      </c>
      <c r="J2073" s="76" t="str">
        <f t="shared" si="459"/>
        <v/>
      </c>
      <c r="AG2073" s="111" t="str">
        <f t="shared" si="460"/>
        <v/>
      </c>
      <c r="AH2073" s="112" t="str">
        <f t="shared" si="452"/>
        <v/>
      </c>
      <c r="AI2073" s="113" t="str">
        <f t="shared" si="453"/>
        <v/>
      </c>
      <c r="AJ2073" s="113" t="str">
        <f t="shared" si="454"/>
        <v/>
      </c>
      <c r="AK2073" s="113" t="str">
        <f t="shared" si="461"/>
        <v/>
      </c>
      <c r="AL2073" s="113" t="str">
        <f t="shared" si="462"/>
        <v/>
      </c>
    </row>
    <row r="2074" spans="2:38" ht="15.75" thickBot="1" x14ac:dyDescent="0.3">
      <c r="B2074" s="72" t="str">
        <f t="shared" si="455"/>
        <v/>
      </c>
      <c r="C2074" s="72" t="str">
        <f t="shared" si="456"/>
        <v/>
      </c>
      <c r="D2074" s="72" t="str">
        <f>IFERROR(IF(J2073&lt;=0,"",IF(C2074="Yes","",B2074-COUNTIF($C$22:C2074,"Yes"))),"")</f>
        <v/>
      </c>
      <c r="E2074" s="73" t="str">
        <f t="shared" si="449"/>
        <v/>
      </c>
      <c r="F2074" s="76" t="str">
        <f t="shared" si="457"/>
        <v/>
      </c>
      <c r="G2074" s="76" t="str">
        <f t="shared" si="450"/>
        <v/>
      </c>
      <c r="H2074" s="76" t="str">
        <f t="shared" si="458"/>
        <v/>
      </c>
      <c r="I2074" s="76" t="str">
        <f t="shared" si="451"/>
        <v/>
      </c>
      <c r="J2074" s="76" t="str">
        <f t="shared" si="459"/>
        <v/>
      </c>
      <c r="AG2074" s="111" t="str">
        <f t="shared" si="460"/>
        <v/>
      </c>
      <c r="AH2074" s="112" t="str">
        <f t="shared" si="452"/>
        <v/>
      </c>
      <c r="AI2074" s="113" t="str">
        <f t="shared" si="453"/>
        <v/>
      </c>
      <c r="AJ2074" s="113" t="str">
        <f t="shared" si="454"/>
        <v/>
      </c>
      <c r="AK2074" s="113" t="str">
        <f t="shared" si="461"/>
        <v/>
      </c>
      <c r="AL2074" s="113" t="str">
        <f t="shared" si="462"/>
        <v/>
      </c>
    </row>
    <row r="2075" spans="2:38" ht="15.75" thickBot="1" x14ac:dyDescent="0.3">
      <c r="B2075" s="72" t="str">
        <f t="shared" si="455"/>
        <v/>
      </c>
      <c r="C2075" s="72" t="str">
        <f t="shared" si="456"/>
        <v/>
      </c>
      <c r="D2075" s="72" t="str">
        <f>IFERROR(IF(J2074&lt;=0,"",IF(C2075="Yes","",B2075-COUNTIF($C$22:C2075,"Yes"))),"")</f>
        <v/>
      </c>
      <c r="E2075" s="73" t="str">
        <f t="shared" si="449"/>
        <v/>
      </c>
      <c r="F2075" s="76" t="str">
        <f t="shared" si="457"/>
        <v/>
      </c>
      <c r="G2075" s="76" t="str">
        <f t="shared" si="450"/>
        <v/>
      </c>
      <c r="H2075" s="76" t="str">
        <f t="shared" si="458"/>
        <v/>
      </c>
      <c r="I2075" s="76" t="str">
        <f t="shared" si="451"/>
        <v/>
      </c>
      <c r="J2075" s="76" t="str">
        <f t="shared" si="459"/>
        <v/>
      </c>
      <c r="AG2075" s="111" t="str">
        <f t="shared" si="460"/>
        <v/>
      </c>
      <c r="AH2075" s="112" t="str">
        <f t="shared" si="452"/>
        <v/>
      </c>
      <c r="AI2075" s="113" t="str">
        <f t="shared" si="453"/>
        <v/>
      </c>
      <c r="AJ2075" s="113" t="str">
        <f t="shared" si="454"/>
        <v/>
      </c>
      <c r="AK2075" s="113" t="str">
        <f t="shared" si="461"/>
        <v/>
      </c>
      <c r="AL2075" s="113" t="str">
        <f t="shared" si="462"/>
        <v/>
      </c>
    </row>
    <row r="2076" spans="2:38" ht="15.75" thickBot="1" x14ac:dyDescent="0.3">
      <c r="B2076" s="72" t="str">
        <f t="shared" si="455"/>
        <v/>
      </c>
      <c r="C2076" s="72" t="str">
        <f t="shared" si="456"/>
        <v/>
      </c>
      <c r="D2076" s="72" t="str">
        <f>IFERROR(IF(J2075&lt;=0,"",IF(C2076="Yes","",B2076-COUNTIF($C$22:C2076,"Yes"))),"")</f>
        <v/>
      </c>
      <c r="E2076" s="73" t="str">
        <f t="shared" si="449"/>
        <v/>
      </c>
      <c r="F2076" s="76" t="str">
        <f t="shared" si="457"/>
        <v/>
      </c>
      <c r="G2076" s="76" t="str">
        <f t="shared" si="450"/>
        <v/>
      </c>
      <c r="H2076" s="76" t="str">
        <f t="shared" si="458"/>
        <v/>
      </c>
      <c r="I2076" s="76" t="str">
        <f t="shared" si="451"/>
        <v/>
      </c>
      <c r="J2076" s="76" t="str">
        <f t="shared" si="459"/>
        <v/>
      </c>
      <c r="AG2076" s="111" t="str">
        <f t="shared" si="460"/>
        <v/>
      </c>
      <c r="AH2076" s="112" t="str">
        <f t="shared" si="452"/>
        <v/>
      </c>
      <c r="AI2076" s="113" t="str">
        <f t="shared" si="453"/>
        <v/>
      </c>
      <c r="AJ2076" s="113" t="str">
        <f t="shared" si="454"/>
        <v/>
      </c>
      <c r="AK2076" s="113" t="str">
        <f t="shared" si="461"/>
        <v/>
      </c>
      <c r="AL2076" s="113" t="str">
        <f t="shared" si="462"/>
        <v/>
      </c>
    </row>
    <row r="2077" spans="2:38" ht="15.75" thickBot="1" x14ac:dyDescent="0.3">
      <c r="B2077" s="72" t="str">
        <f t="shared" si="455"/>
        <v/>
      </c>
      <c r="C2077" s="72" t="str">
        <f t="shared" si="456"/>
        <v/>
      </c>
      <c r="D2077" s="72" t="str">
        <f>IFERROR(IF(J2076&lt;=0,"",IF(C2077="Yes","",B2077-COUNTIF($C$22:C2077,"Yes"))),"")</f>
        <v/>
      </c>
      <c r="E2077" s="73" t="str">
        <f t="shared" si="449"/>
        <v/>
      </c>
      <c r="F2077" s="76" t="str">
        <f t="shared" si="457"/>
        <v/>
      </c>
      <c r="G2077" s="76" t="str">
        <f t="shared" si="450"/>
        <v/>
      </c>
      <c r="H2077" s="76" t="str">
        <f t="shared" si="458"/>
        <v/>
      </c>
      <c r="I2077" s="76" t="str">
        <f t="shared" si="451"/>
        <v/>
      </c>
      <c r="J2077" s="76" t="str">
        <f t="shared" si="459"/>
        <v/>
      </c>
      <c r="AG2077" s="111" t="str">
        <f t="shared" si="460"/>
        <v/>
      </c>
      <c r="AH2077" s="112" t="str">
        <f t="shared" si="452"/>
        <v/>
      </c>
      <c r="AI2077" s="113" t="str">
        <f t="shared" si="453"/>
        <v/>
      </c>
      <c r="AJ2077" s="113" t="str">
        <f t="shared" si="454"/>
        <v/>
      </c>
      <c r="AK2077" s="113" t="str">
        <f t="shared" si="461"/>
        <v/>
      </c>
      <c r="AL2077" s="113" t="str">
        <f t="shared" si="462"/>
        <v/>
      </c>
    </row>
    <row r="2078" spans="2:38" ht="15.75" thickBot="1" x14ac:dyDescent="0.3">
      <c r="B2078" s="72" t="str">
        <f t="shared" si="455"/>
        <v/>
      </c>
      <c r="C2078" s="72" t="str">
        <f t="shared" si="456"/>
        <v/>
      </c>
      <c r="D2078" s="72" t="str">
        <f>IFERROR(IF(J2077&lt;=0,"",IF(C2078="Yes","",B2078-COUNTIF($C$22:C2078,"Yes"))),"")</f>
        <v/>
      </c>
      <c r="E2078" s="73" t="str">
        <f t="shared" si="449"/>
        <v/>
      </c>
      <c r="F2078" s="76" t="str">
        <f t="shared" si="457"/>
        <v/>
      </c>
      <c r="G2078" s="76" t="str">
        <f t="shared" si="450"/>
        <v/>
      </c>
      <c r="H2078" s="76" t="str">
        <f t="shared" si="458"/>
        <v/>
      </c>
      <c r="I2078" s="76" t="str">
        <f t="shared" si="451"/>
        <v/>
      </c>
      <c r="J2078" s="76" t="str">
        <f t="shared" si="459"/>
        <v/>
      </c>
      <c r="AG2078" s="111" t="str">
        <f t="shared" si="460"/>
        <v/>
      </c>
      <c r="AH2078" s="112" t="str">
        <f t="shared" si="452"/>
        <v/>
      </c>
      <c r="AI2078" s="113" t="str">
        <f t="shared" si="453"/>
        <v/>
      </c>
      <c r="AJ2078" s="113" t="str">
        <f t="shared" si="454"/>
        <v/>
      </c>
      <c r="AK2078" s="113" t="str">
        <f t="shared" si="461"/>
        <v/>
      </c>
      <c r="AL2078" s="113" t="str">
        <f t="shared" si="462"/>
        <v/>
      </c>
    </row>
    <row r="2079" spans="2:38" ht="15.75" thickBot="1" x14ac:dyDescent="0.3">
      <c r="B2079" s="72" t="str">
        <f t="shared" si="455"/>
        <v/>
      </c>
      <c r="C2079" s="72" t="str">
        <f t="shared" si="456"/>
        <v/>
      </c>
      <c r="D2079" s="72" t="str">
        <f>IFERROR(IF(J2078&lt;=0,"",IF(C2079="Yes","",B2079-COUNTIF($C$22:C2079,"Yes"))),"")</f>
        <v/>
      </c>
      <c r="E2079" s="73" t="str">
        <f t="shared" si="449"/>
        <v/>
      </c>
      <c r="F2079" s="76" t="str">
        <f t="shared" si="457"/>
        <v/>
      </c>
      <c r="G2079" s="76" t="str">
        <f t="shared" si="450"/>
        <v/>
      </c>
      <c r="H2079" s="76" t="str">
        <f t="shared" si="458"/>
        <v/>
      </c>
      <c r="I2079" s="76" t="str">
        <f t="shared" si="451"/>
        <v/>
      </c>
      <c r="J2079" s="76" t="str">
        <f t="shared" si="459"/>
        <v/>
      </c>
      <c r="AG2079" s="111" t="str">
        <f t="shared" si="460"/>
        <v/>
      </c>
      <c r="AH2079" s="112" t="str">
        <f t="shared" si="452"/>
        <v/>
      </c>
      <c r="AI2079" s="113" t="str">
        <f t="shared" si="453"/>
        <v/>
      </c>
      <c r="AJ2079" s="113" t="str">
        <f t="shared" si="454"/>
        <v/>
      </c>
      <c r="AK2079" s="113" t="str">
        <f t="shared" si="461"/>
        <v/>
      </c>
      <c r="AL2079" s="113" t="str">
        <f t="shared" si="462"/>
        <v/>
      </c>
    </row>
    <row r="2080" spans="2:38" ht="15.75" thickBot="1" x14ac:dyDescent="0.3">
      <c r="B2080" s="72" t="str">
        <f t="shared" si="455"/>
        <v/>
      </c>
      <c r="C2080" s="72" t="str">
        <f t="shared" si="456"/>
        <v/>
      </c>
      <c r="D2080" s="72" t="str">
        <f>IFERROR(IF(J2079&lt;=0,"",IF(C2080="Yes","",B2080-COUNTIF($C$22:C2080,"Yes"))),"")</f>
        <v/>
      </c>
      <c r="E2080" s="73" t="str">
        <f t="shared" si="449"/>
        <v/>
      </c>
      <c r="F2080" s="76" t="str">
        <f t="shared" si="457"/>
        <v/>
      </c>
      <c r="G2080" s="76" t="str">
        <f t="shared" si="450"/>
        <v/>
      </c>
      <c r="H2080" s="76" t="str">
        <f t="shared" si="458"/>
        <v/>
      </c>
      <c r="I2080" s="76" t="str">
        <f t="shared" si="451"/>
        <v/>
      </c>
      <c r="J2080" s="76" t="str">
        <f t="shared" si="459"/>
        <v/>
      </c>
      <c r="AG2080" s="111" t="str">
        <f t="shared" si="460"/>
        <v/>
      </c>
      <c r="AH2080" s="112" t="str">
        <f t="shared" si="452"/>
        <v/>
      </c>
      <c r="AI2080" s="113" t="str">
        <f t="shared" si="453"/>
        <v/>
      </c>
      <c r="AJ2080" s="113" t="str">
        <f t="shared" si="454"/>
        <v/>
      </c>
      <c r="AK2080" s="113" t="str">
        <f t="shared" si="461"/>
        <v/>
      </c>
      <c r="AL2080" s="113" t="str">
        <f t="shared" si="462"/>
        <v/>
      </c>
    </row>
    <row r="2081" spans="2:38" ht="15.75" thickBot="1" x14ac:dyDescent="0.3">
      <c r="B2081" s="72" t="str">
        <f t="shared" si="455"/>
        <v/>
      </c>
      <c r="C2081" s="72" t="str">
        <f t="shared" si="456"/>
        <v/>
      </c>
      <c r="D2081" s="72" t="str">
        <f>IFERROR(IF(J2080&lt;=0,"",IF(C2081="Yes","",B2081-COUNTIF($C$22:C2081,"Yes"))),"")</f>
        <v/>
      </c>
      <c r="E2081" s="73" t="str">
        <f t="shared" si="449"/>
        <v/>
      </c>
      <c r="F2081" s="76" t="str">
        <f t="shared" si="457"/>
        <v/>
      </c>
      <c r="G2081" s="76" t="str">
        <f t="shared" si="450"/>
        <v/>
      </c>
      <c r="H2081" s="76" t="str">
        <f t="shared" si="458"/>
        <v/>
      </c>
      <c r="I2081" s="76" t="str">
        <f t="shared" si="451"/>
        <v/>
      </c>
      <c r="J2081" s="76" t="str">
        <f t="shared" si="459"/>
        <v/>
      </c>
      <c r="AG2081" s="111" t="str">
        <f t="shared" si="460"/>
        <v/>
      </c>
      <c r="AH2081" s="112" t="str">
        <f t="shared" si="452"/>
        <v/>
      </c>
      <c r="AI2081" s="113" t="str">
        <f t="shared" si="453"/>
        <v/>
      </c>
      <c r="AJ2081" s="113" t="str">
        <f t="shared" si="454"/>
        <v/>
      </c>
      <c r="AK2081" s="113" t="str">
        <f t="shared" si="461"/>
        <v/>
      </c>
      <c r="AL2081" s="113" t="str">
        <f t="shared" si="462"/>
        <v/>
      </c>
    </row>
    <row r="2082" spans="2:38" ht="15.75" thickBot="1" x14ac:dyDescent="0.3">
      <c r="B2082" s="72" t="str">
        <f t="shared" si="455"/>
        <v/>
      </c>
      <c r="C2082" s="72" t="str">
        <f t="shared" si="456"/>
        <v/>
      </c>
      <c r="D2082" s="72" t="str">
        <f>IFERROR(IF(J2081&lt;=0,"",IF(C2082="Yes","",B2082-COUNTIF($C$22:C2082,"Yes"))),"")</f>
        <v/>
      </c>
      <c r="E2082" s="73" t="str">
        <f t="shared" si="449"/>
        <v/>
      </c>
      <c r="F2082" s="76" t="str">
        <f t="shared" si="457"/>
        <v/>
      </c>
      <c r="G2082" s="76" t="str">
        <f t="shared" si="450"/>
        <v/>
      </c>
      <c r="H2082" s="76" t="str">
        <f t="shared" si="458"/>
        <v/>
      </c>
      <c r="I2082" s="76" t="str">
        <f t="shared" si="451"/>
        <v/>
      </c>
      <c r="J2082" s="76" t="str">
        <f t="shared" si="459"/>
        <v/>
      </c>
      <c r="AG2082" s="111" t="str">
        <f t="shared" si="460"/>
        <v/>
      </c>
      <c r="AH2082" s="112" t="str">
        <f t="shared" si="452"/>
        <v/>
      </c>
      <c r="AI2082" s="113" t="str">
        <f t="shared" si="453"/>
        <v/>
      </c>
      <c r="AJ2082" s="113" t="str">
        <f t="shared" si="454"/>
        <v/>
      </c>
      <c r="AK2082" s="113" t="str">
        <f t="shared" si="461"/>
        <v/>
      </c>
      <c r="AL2082" s="113" t="str">
        <f t="shared" si="462"/>
        <v/>
      </c>
    </row>
    <row r="2083" spans="2:38" ht="15.75" thickBot="1" x14ac:dyDescent="0.3">
      <c r="B2083" s="72" t="str">
        <f t="shared" si="455"/>
        <v/>
      </c>
      <c r="C2083" s="72" t="str">
        <f t="shared" si="456"/>
        <v/>
      </c>
      <c r="D2083" s="72" t="str">
        <f>IFERROR(IF(J2082&lt;=0,"",IF(C2083="Yes","",B2083-COUNTIF($C$22:C2083,"Yes"))),"")</f>
        <v/>
      </c>
      <c r="E2083" s="73" t="str">
        <f t="shared" si="449"/>
        <v/>
      </c>
      <c r="F2083" s="76" t="str">
        <f t="shared" si="457"/>
        <v/>
      </c>
      <c r="G2083" s="76" t="str">
        <f t="shared" si="450"/>
        <v/>
      </c>
      <c r="H2083" s="76" t="str">
        <f t="shared" si="458"/>
        <v/>
      </c>
      <c r="I2083" s="76" t="str">
        <f t="shared" si="451"/>
        <v/>
      </c>
      <c r="J2083" s="76" t="str">
        <f t="shared" si="459"/>
        <v/>
      </c>
      <c r="AG2083" s="111" t="str">
        <f t="shared" si="460"/>
        <v/>
      </c>
      <c r="AH2083" s="112" t="str">
        <f t="shared" si="452"/>
        <v/>
      </c>
      <c r="AI2083" s="113" t="str">
        <f t="shared" si="453"/>
        <v/>
      </c>
      <c r="AJ2083" s="113" t="str">
        <f t="shared" si="454"/>
        <v/>
      </c>
      <c r="AK2083" s="113" t="str">
        <f t="shared" si="461"/>
        <v/>
      </c>
      <c r="AL2083" s="113" t="str">
        <f t="shared" si="462"/>
        <v/>
      </c>
    </row>
    <row r="2084" spans="2:38" ht="15.75" thickBot="1" x14ac:dyDescent="0.3">
      <c r="B2084" s="72" t="str">
        <f t="shared" si="455"/>
        <v/>
      </c>
      <c r="C2084" s="72" t="str">
        <f t="shared" si="456"/>
        <v/>
      </c>
      <c r="D2084" s="72" t="str">
        <f>IFERROR(IF(J2083&lt;=0,"",IF(C2084="Yes","",B2084-COUNTIF($C$22:C2084,"Yes"))),"")</f>
        <v/>
      </c>
      <c r="E2084" s="73" t="str">
        <f t="shared" si="449"/>
        <v/>
      </c>
      <c r="F2084" s="76" t="str">
        <f t="shared" si="457"/>
        <v/>
      </c>
      <c r="G2084" s="76" t="str">
        <f t="shared" si="450"/>
        <v/>
      </c>
      <c r="H2084" s="76" t="str">
        <f t="shared" si="458"/>
        <v/>
      </c>
      <c r="I2084" s="76" t="str">
        <f t="shared" si="451"/>
        <v/>
      </c>
      <c r="J2084" s="76" t="str">
        <f t="shared" si="459"/>
        <v/>
      </c>
      <c r="AG2084" s="111" t="str">
        <f t="shared" si="460"/>
        <v/>
      </c>
      <c r="AH2084" s="112" t="str">
        <f t="shared" si="452"/>
        <v/>
      </c>
      <c r="AI2084" s="113" t="str">
        <f t="shared" si="453"/>
        <v/>
      </c>
      <c r="AJ2084" s="113" t="str">
        <f t="shared" si="454"/>
        <v/>
      </c>
      <c r="AK2084" s="113" t="str">
        <f t="shared" si="461"/>
        <v/>
      </c>
      <c r="AL2084" s="113" t="str">
        <f t="shared" si="462"/>
        <v/>
      </c>
    </row>
    <row r="2085" spans="2:38" ht="15.75" thickBot="1" x14ac:dyDescent="0.3">
      <c r="B2085" s="72" t="str">
        <f t="shared" si="455"/>
        <v/>
      </c>
      <c r="C2085" s="72" t="str">
        <f t="shared" si="456"/>
        <v/>
      </c>
      <c r="D2085" s="72" t="str">
        <f>IFERROR(IF(J2084&lt;=0,"",IF(C2085="Yes","",B2085-COUNTIF($C$22:C2085,"Yes"))),"")</f>
        <v/>
      </c>
      <c r="E2085" s="73" t="str">
        <f t="shared" si="449"/>
        <v/>
      </c>
      <c r="F2085" s="76" t="str">
        <f t="shared" si="457"/>
        <v/>
      </c>
      <c r="G2085" s="76" t="str">
        <f t="shared" si="450"/>
        <v/>
      </c>
      <c r="H2085" s="76" t="str">
        <f t="shared" si="458"/>
        <v/>
      </c>
      <c r="I2085" s="76" t="str">
        <f t="shared" si="451"/>
        <v/>
      </c>
      <c r="J2085" s="76" t="str">
        <f t="shared" si="459"/>
        <v/>
      </c>
      <c r="AG2085" s="111" t="str">
        <f t="shared" si="460"/>
        <v/>
      </c>
      <c r="AH2085" s="112" t="str">
        <f t="shared" si="452"/>
        <v/>
      </c>
      <c r="AI2085" s="113" t="str">
        <f t="shared" si="453"/>
        <v/>
      </c>
      <c r="AJ2085" s="113" t="str">
        <f t="shared" si="454"/>
        <v/>
      </c>
      <c r="AK2085" s="113" t="str">
        <f t="shared" si="461"/>
        <v/>
      </c>
      <c r="AL2085" s="113" t="str">
        <f t="shared" si="462"/>
        <v/>
      </c>
    </row>
    <row r="2086" spans="2:38" ht="15.75" thickBot="1" x14ac:dyDescent="0.3">
      <c r="B2086" s="72" t="str">
        <f t="shared" si="455"/>
        <v/>
      </c>
      <c r="C2086" s="72" t="str">
        <f t="shared" si="456"/>
        <v/>
      </c>
      <c r="D2086" s="72" t="str">
        <f>IFERROR(IF(J2085&lt;=0,"",IF(C2086="Yes","",B2086-COUNTIF($C$22:C2086,"Yes"))),"")</f>
        <v/>
      </c>
      <c r="E2086" s="73" t="str">
        <f t="shared" si="449"/>
        <v/>
      </c>
      <c r="F2086" s="76" t="str">
        <f t="shared" si="457"/>
        <v/>
      </c>
      <c r="G2086" s="76" t="str">
        <f t="shared" si="450"/>
        <v/>
      </c>
      <c r="H2086" s="76" t="str">
        <f t="shared" si="458"/>
        <v/>
      </c>
      <c r="I2086" s="76" t="str">
        <f t="shared" si="451"/>
        <v/>
      </c>
      <c r="J2086" s="76" t="str">
        <f t="shared" si="459"/>
        <v/>
      </c>
      <c r="AG2086" s="111" t="str">
        <f t="shared" si="460"/>
        <v/>
      </c>
      <c r="AH2086" s="112" t="str">
        <f t="shared" si="452"/>
        <v/>
      </c>
      <c r="AI2086" s="113" t="str">
        <f t="shared" si="453"/>
        <v/>
      </c>
      <c r="AJ2086" s="113" t="str">
        <f t="shared" si="454"/>
        <v/>
      </c>
      <c r="AK2086" s="113" t="str">
        <f t="shared" si="461"/>
        <v/>
      </c>
      <c r="AL2086" s="113" t="str">
        <f t="shared" si="462"/>
        <v/>
      </c>
    </row>
    <row r="2087" spans="2:38" ht="15.75" thickBot="1" x14ac:dyDescent="0.3">
      <c r="B2087" s="72" t="str">
        <f t="shared" si="455"/>
        <v/>
      </c>
      <c r="C2087" s="72" t="str">
        <f t="shared" si="456"/>
        <v/>
      </c>
      <c r="D2087" s="72" t="str">
        <f>IFERROR(IF(J2086&lt;=0,"",IF(C2087="Yes","",B2087-COUNTIF($C$22:C2087,"Yes"))),"")</f>
        <v/>
      </c>
      <c r="E2087" s="73" t="str">
        <f t="shared" si="449"/>
        <v/>
      </c>
      <c r="F2087" s="76" t="str">
        <f t="shared" si="457"/>
        <v/>
      </c>
      <c r="G2087" s="76" t="str">
        <f t="shared" si="450"/>
        <v/>
      </c>
      <c r="H2087" s="76" t="str">
        <f t="shared" si="458"/>
        <v/>
      </c>
      <c r="I2087" s="76" t="str">
        <f t="shared" si="451"/>
        <v/>
      </c>
      <c r="J2087" s="76" t="str">
        <f t="shared" si="459"/>
        <v/>
      </c>
      <c r="AG2087" s="111" t="str">
        <f t="shared" si="460"/>
        <v/>
      </c>
      <c r="AH2087" s="112" t="str">
        <f t="shared" si="452"/>
        <v/>
      </c>
      <c r="AI2087" s="113" t="str">
        <f t="shared" si="453"/>
        <v/>
      </c>
      <c r="AJ2087" s="113" t="str">
        <f t="shared" si="454"/>
        <v/>
      </c>
      <c r="AK2087" s="113" t="str">
        <f t="shared" si="461"/>
        <v/>
      </c>
      <c r="AL2087" s="113" t="str">
        <f t="shared" si="462"/>
        <v/>
      </c>
    </row>
    <row r="2088" spans="2:38" ht="15.75" thickBot="1" x14ac:dyDescent="0.3">
      <c r="B2088" s="72" t="str">
        <f t="shared" si="455"/>
        <v/>
      </c>
      <c r="C2088" s="72" t="str">
        <f t="shared" si="456"/>
        <v/>
      </c>
      <c r="D2088" s="72" t="str">
        <f>IFERROR(IF(J2087&lt;=0,"",IF(C2088="Yes","",B2088-COUNTIF($C$22:C2088,"Yes"))),"")</f>
        <v/>
      </c>
      <c r="E2088" s="73" t="str">
        <f t="shared" si="449"/>
        <v/>
      </c>
      <c r="F2088" s="76" t="str">
        <f t="shared" si="457"/>
        <v/>
      </c>
      <c r="G2088" s="76" t="str">
        <f t="shared" si="450"/>
        <v/>
      </c>
      <c r="H2088" s="76" t="str">
        <f t="shared" si="458"/>
        <v/>
      </c>
      <c r="I2088" s="76" t="str">
        <f t="shared" si="451"/>
        <v/>
      </c>
      <c r="J2088" s="76" t="str">
        <f t="shared" si="459"/>
        <v/>
      </c>
      <c r="AG2088" s="111" t="str">
        <f t="shared" si="460"/>
        <v/>
      </c>
      <c r="AH2088" s="112" t="str">
        <f t="shared" si="452"/>
        <v/>
      </c>
      <c r="AI2088" s="113" t="str">
        <f t="shared" si="453"/>
        <v/>
      </c>
      <c r="AJ2088" s="113" t="str">
        <f t="shared" si="454"/>
        <v/>
      </c>
      <c r="AK2088" s="113" t="str">
        <f t="shared" si="461"/>
        <v/>
      </c>
      <c r="AL2088" s="113" t="str">
        <f t="shared" si="462"/>
        <v/>
      </c>
    </row>
    <row r="2089" spans="2:38" ht="15.75" thickBot="1" x14ac:dyDescent="0.3">
      <c r="B2089" s="72" t="str">
        <f t="shared" si="455"/>
        <v/>
      </c>
      <c r="C2089" s="72" t="str">
        <f t="shared" si="456"/>
        <v/>
      </c>
      <c r="D2089" s="72" t="str">
        <f>IFERROR(IF(J2088&lt;=0,"",IF(C2089="Yes","",B2089-COUNTIF($C$22:C2089,"Yes"))),"")</f>
        <v/>
      </c>
      <c r="E2089" s="73" t="str">
        <f t="shared" si="449"/>
        <v/>
      </c>
      <c r="F2089" s="76" t="str">
        <f t="shared" si="457"/>
        <v/>
      </c>
      <c r="G2089" s="76" t="str">
        <f t="shared" si="450"/>
        <v/>
      </c>
      <c r="H2089" s="76" t="str">
        <f t="shared" si="458"/>
        <v/>
      </c>
      <c r="I2089" s="76" t="str">
        <f t="shared" si="451"/>
        <v/>
      </c>
      <c r="J2089" s="76" t="str">
        <f t="shared" si="459"/>
        <v/>
      </c>
      <c r="AG2089" s="111" t="str">
        <f t="shared" si="460"/>
        <v/>
      </c>
      <c r="AH2089" s="112" t="str">
        <f t="shared" si="452"/>
        <v/>
      </c>
      <c r="AI2089" s="113" t="str">
        <f t="shared" si="453"/>
        <v/>
      </c>
      <c r="AJ2089" s="113" t="str">
        <f t="shared" si="454"/>
        <v/>
      </c>
      <c r="AK2089" s="113" t="str">
        <f t="shared" si="461"/>
        <v/>
      </c>
      <c r="AL2089" s="113" t="str">
        <f t="shared" si="462"/>
        <v/>
      </c>
    </row>
    <row r="2090" spans="2:38" ht="15.75" thickBot="1" x14ac:dyDescent="0.3">
      <c r="B2090" s="72" t="str">
        <f t="shared" si="455"/>
        <v/>
      </c>
      <c r="C2090" s="72" t="str">
        <f t="shared" si="456"/>
        <v/>
      </c>
      <c r="D2090" s="72" t="str">
        <f>IFERROR(IF(J2089&lt;=0,"",IF(C2090="Yes","",B2090-COUNTIF($C$22:C2090,"Yes"))),"")</f>
        <v/>
      </c>
      <c r="E2090" s="73" t="str">
        <f t="shared" si="449"/>
        <v/>
      </c>
      <c r="F2090" s="76" t="str">
        <f t="shared" si="457"/>
        <v/>
      </c>
      <c r="G2090" s="76" t="str">
        <f t="shared" si="450"/>
        <v/>
      </c>
      <c r="H2090" s="76" t="str">
        <f t="shared" si="458"/>
        <v/>
      </c>
      <c r="I2090" s="76" t="str">
        <f t="shared" si="451"/>
        <v/>
      </c>
      <c r="J2090" s="76" t="str">
        <f t="shared" si="459"/>
        <v/>
      </c>
      <c r="AG2090" s="111" t="str">
        <f t="shared" si="460"/>
        <v/>
      </c>
      <c r="AH2090" s="112" t="str">
        <f t="shared" si="452"/>
        <v/>
      </c>
      <c r="AI2090" s="113" t="str">
        <f t="shared" si="453"/>
        <v/>
      </c>
      <c r="AJ2090" s="113" t="str">
        <f t="shared" si="454"/>
        <v/>
      </c>
      <c r="AK2090" s="113" t="str">
        <f t="shared" si="461"/>
        <v/>
      </c>
      <c r="AL2090" s="113" t="str">
        <f t="shared" si="462"/>
        <v/>
      </c>
    </row>
    <row r="2091" spans="2:38" ht="15.75" thickBot="1" x14ac:dyDescent="0.3">
      <c r="B2091" s="72" t="str">
        <f t="shared" si="455"/>
        <v/>
      </c>
      <c r="C2091" s="72" t="str">
        <f t="shared" si="456"/>
        <v/>
      </c>
      <c r="D2091" s="72" t="str">
        <f>IFERROR(IF(J2090&lt;=0,"",IF(C2091="Yes","",B2091-COUNTIF($C$22:C2091,"Yes"))),"")</f>
        <v/>
      </c>
      <c r="E2091" s="73" t="str">
        <f t="shared" si="449"/>
        <v/>
      </c>
      <c r="F2091" s="76" t="str">
        <f t="shared" si="457"/>
        <v/>
      </c>
      <c r="G2091" s="76" t="str">
        <f t="shared" si="450"/>
        <v/>
      </c>
      <c r="H2091" s="76" t="str">
        <f t="shared" si="458"/>
        <v/>
      </c>
      <c r="I2091" s="76" t="str">
        <f t="shared" si="451"/>
        <v/>
      </c>
      <c r="J2091" s="76" t="str">
        <f t="shared" si="459"/>
        <v/>
      </c>
      <c r="AG2091" s="111" t="str">
        <f t="shared" si="460"/>
        <v/>
      </c>
      <c r="AH2091" s="112" t="str">
        <f t="shared" si="452"/>
        <v/>
      </c>
      <c r="AI2091" s="113" t="str">
        <f t="shared" si="453"/>
        <v/>
      </c>
      <c r="AJ2091" s="113" t="str">
        <f t="shared" si="454"/>
        <v/>
      </c>
      <c r="AK2091" s="113" t="str">
        <f t="shared" si="461"/>
        <v/>
      </c>
      <c r="AL2091" s="113" t="str">
        <f t="shared" si="462"/>
        <v/>
      </c>
    </row>
    <row r="2092" spans="2:38" ht="15.75" thickBot="1" x14ac:dyDescent="0.3">
      <c r="B2092" s="72" t="str">
        <f t="shared" si="455"/>
        <v/>
      </c>
      <c r="C2092" s="72" t="str">
        <f t="shared" si="456"/>
        <v/>
      </c>
      <c r="D2092" s="72" t="str">
        <f>IFERROR(IF(J2091&lt;=0,"",IF(C2092="Yes","",B2092-COUNTIF($C$22:C2092,"Yes"))),"")</f>
        <v/>
      </c>
      <c r="E2092" s="73" t="str">
        <f t="shared" si="449"/>
        <v/>
      </c>
      <c r="F2092" s="76" t="str">
        <f t="shared" si="457"/>
        <v/>
      </c>
      <c r="G2092" s="76" t="str">
        <f t="shared" si="450"/>
        <v/>
      </c>
      <c r="H2092" s="76" t="str">
        <f t="shared" si="458"/>
        <v/>
      </c>
      <c r="I2092" s="76" t="str">
        <f t="shared" si="451"/>
        <v/>
      </c>
      <c r="J2092" s="76" t="str">
        <f t="shared" si="459"/>
        <v/>
      </c>
      <c r="AG2092" s="111" t="str">
        <f t="shared" si="460"/>
        <v/>
      </c>
      <c r="AH2092" s="112" t="str">
        <f t="shared" si="452"/>
        <v/>
      </c>
      <c r="AI2092" s="113" t="str">
        <f t="shared" si="453"/>
        <v/>
      </c>
      <c r="AJ2092" s="113" t="str">
        <f t="shared" si="454"/>
        <v/>
      </c>
      <c r="AK2092" s="113" t="str">
        <f t="shared" si="461"/>
        <v/>
      </c>
      <c r="AL2092" s="113" t="str">
        <f t="shared" si="462"/>
        <v/>
      </c>
    </row>
    <row r="2093" spans="2:38" ht="15.75" thickBot="1" x14ac:dyDescent="0.3">
      <c r="B2093" s="72" t="str">
        <f t="shared" si="455"/>
        <v/>
      </c>
      <c r="C2093" s="72" t="str">
        <f t="shared" si="456"/>
        <v/>
      </c>
      <c r="D2093" s="72" t="str">
        <f>IFERROR(IF(J2092&lt;=0,"",IF(C2093="Yes","",B2093-COUNTIF($C$22:C2093,"Yes"))),"")</f>
        <v/>
      </c>
      <c r="E2093" s="73" t="str">
        <f t="shared" si="449"/>
        <v/>
      </c>
      <c r="F2093" s="76" t="str">
        <f t="shared" si="457"/>
        <v/>
      </c>
      <c r="G2093" s="76" t="str">
        <f t="shared" si="450"/>
        <v/>
      </c>
      <c r="H2093" s="76" t="str">
        <f t="shared" si="458"/>
        <v/>
      </c>
      <c r="I2093" s="76" t="str">
        <f t="shared" si="451"/>
        <v/>
      </c>
      <c r="J2093" s="76" t="str">
        <f t="shared" si="459"/>
        <v/>
      </c>
      <c r="AG2093" s="111" t="str">
        <f t="shared" si="460"/>
        <v/>
      </c>
      <c r="AH2093" s="112" t="str">
        <f t="shared" si="452"/>
        <v/>
      </c>
      <c r="AI2093" s="113" t="str">
        <f t="shared" si="453"/>
        <v/>
      </c>
      <c r="AJ2093" s="113" t="str">
        <f t="shared" si="454"/>
        <v/>
      </c>
      <c r="AK2093" s="113" t="str">
        <f t="shared" si="461"/>
        <v/>
      </c>
      <c r="AL2093" s="113" t="str">
        <f t="shared" si="462"/>
        <v/>
      </c>
    </row>
    <row r="2094" spans="2:38" ht="15.75" thickBot="1" x14ac:dyDescent="0.3">
      <c r="B2094" s="72" t="str">
        <f t="shared" si="455"/>
        <v/>
      </c>
      <c r="C2094" s="72" t="str">
        <f t="shared" si="456"/>
        <v/>
      </c>
      <c r="D2094" s="72" t="str">
        <f>IFERROR(IF(J2093&lt;=0,"",IF(C2094="Yes","",B2094-COUNTIF($C$22:C2094,"Yes"))),"")</f>
        <v/>
      </c>
      <c r="E2094" s="73" t="str">
        <f t="shared" si="449"/>
        <v/>
      </c>
      <c r="F2094" s="76" t="str">
        <f t="shared" si="457"/>
        <v/>
      </c>
      <c r="G2094" s="76" t="str">
        <f t="shared" si="450"/>
        <v/>
      </c>
      <c r="H2094" s="76" t="str">
        <f t="shared" si="458"/>
        <v/>
      </c>
      <c r="I2094" s="76" t="str">
        <f t="shared" si="451"/>
        <v/>
      </c>
      <c r="J2094" s="76" t="str">
        <f t="shared" si="459"/>
        <v/>
      </c>
      <c r="AG2094" s="111" t="str">
        <f t="shared" si="460"/>
        <v/>
      </c>
      <c r="AH2094" s="112" t="str">
        <f t="shared" si="452"/>
        <v/>
      </c>
      <c r="AI2094" s="113" t="str">
        <f t="shared" si="453"/>
        <v/>
      </c>
      <c r="AJ2094" s="113" t="str">
        <f t="shared" si="454"/>
        <v/>
      </c>
      <c r="AK2094" s="113" t="str">
        <f t="shared" si="461"/>
        <v/>
      </c>
      <c r="AL2094" s="113" t="str">
        <f t="shared" si="462"/>
        <v/>
      </c>
    </row>
    <row r="2095" spans="2:38" ht="15.75" thickBot="1" x14ac:dyDescent="0.3">
      <c r="B2095" s="72" t="str">
        <f t="shared" si="455"/>
        <v/>
      </c>
      <c r="C2095" s="72" t="str">
        <f t="shared" si="456"/>
        <v/>
      </c>
      <c r="D2095" s="72" t="str">
        <f>IFERROR(IF(J2094&lt;=0,"",IF(C2095="Yes","",B2095-COUNTIF($C$22:C2095,"Yes"))),"")</f>
        <v/>
      </c>
      <c r="E2095" s="73" t="str">
        <f t="shared" si="449"/>
        <v/>
      </c>
      <c r="F2095" s="76" t="str">
        <f t="shared" si="457"/>
        <v/>
      </c>
      <c r="G2095" s="76" t="str">
        <f t="shared" si="450"/>
        <v/>
      </c>
      <c r="H2095" s="76" t="str">
        <f t="shared" si="458"/>
        <v/>
      </c>
      <c r="I2095" s="76" t="str">
        <f t="shared" si="451"/>
        <v/>
      </c>
      <c r="J2095" s="76" t="str">
        <f t="shared" si="459"/>
        <v/>
      </c>
      <c r="AG2095" s="111" t="str">
        <f t="shared" si="460"/>
        <v/>
      </c>
      <c r="AH2095" s="112" t="str">
        <f t="shared" si="452"/>
        <v/>
      </c>
      <c r="AI2095" s="113" t="str">
        <f t="shared" si="453"/>
        <v/>
      </c>
      <c r="AJ2095" s="113" t="str">
        <f t="shared" si="454"/>
        <v/>
      </c>
      <c r="AK2095" s="113" t="str">
        <f t="shared" si="461"/>
        <v/>
      </c>
      <c r="AL2095" s="113" t="str">
        <f t="shared" si="462"/>
        <v/>
      </c>
    </row>
    <row r="2096" spans="2:38" ht="15.75" thickBot="1" x14ac:dyDescent="0.3">
      <c r="B2096" s="72" t="str">
        <f t="shared" si="455"/>
        <v/>
      </c>
      <c r="C2096" s="72" t="str">
        <f t="shared" si="456"/>
        <v/>
      </c>
      <c r="D2096" s="72" t="str">
        <f>IFERROR(IF(J2095&lt;=0,"",IF(C2096="Yes","",B2096-COUNTIF($C$22:C2096,"Yes"))),"")</f>
        <v/>
      </c>
      <c r="E2096" s="73" t="str">
        <f t="shared" si="449"/>
        <v/>
      </c>
      <c r="F2096" s="76" t="str">
        <f t="shared" si="457"/>
        <v/>
      </c>
      <c r="G2096" s="76" t="str">
        <f t="shared" si="450"/>
        <v/>
      </c>
      <c r="H2096" s="76" t="str">
        <f t="shared" si="458"/>
        <v/>
      </c>
      <c r="I2096" s="76" t="str">
        <f t="shared" si="451"/>
        <v/>
      </c>
      <c r="J2096" s="76" t="str">
        <f t="shared" si="459"/>
        <v/>
      </c>
      <c r="AG2096" s="111" t="str">
        <f t="shared" si="460"/>
        <v/>
      </c>
      <c r="AH2096" s="112" t="str">
        <f t="shared" si="452"/>
        <v/>
      </c>
      <c r="AI2096" s="113" t="str">
        <f t="shared" si="453"/>
        <v/>
      </c>
      <c r="AJ2096" s="113" t="str">
        <f t="shared" si="454"/>
        <v/>
      </c>
      <c r="AK2096" s="113" t="str">
        <f t="shared" si="461"/>
        <v/>
      </c>
      <c r="AL2096" s="113" t="str">
        <f t="shared" si="462"/>
        <v/>
      </c>
    </row>
    <row r="2097" spans="2:38" ht="15.75" thickBot="1" x14ac:dyDescent="0.3">
      <c r="B2097" s="72" t="str">
        <f t="shared" si="455"/>
        <v/>
      </c>
      <c r="C2097" s="72" t="str">
        <f t="shared" si="456"/>
        <v/>
      </c>
      <c r="D2097" s="72" t="str">
        <f>IFERROR(IF(J2096&lt;=0,"",IF(C2097="Yes","",B2097-COUNTIF($C$22:C2097,"Yes"))),"")</f>
        <v/>
      </c>
      <c r="E2097" s="73" t="str">
        <f t="shared" si="449"/>
        <v/>
      </c>
      <c r="F2097" s="76" t="str">
        <f t="shared" si="457"/>
        <v/>
      </c>
      <c r="G2097" s="76" t="str">
        <f t="shared" si="450"/>
        <v/>
      </c>
      <c r="H2097" s="76" t="str">
        <f t="shared" si="458"/>
        <v/>
      </c>
      <c r="I2097" s="76" t="str">
        <f t="shared" si="451"/>
        <v/>
      </c>
      <c r="J2097" s="76" t="str">
        <f t="shared" si="459"/>
        <v/>
      </c>
      <c r="AG2097" s="111" t="str">
        <f t="shared" si="460"/>
        <v/>
      </c>
      <c r="AH2097" s="112" t="str">
        <f t="shared" si="452"/>
        <v/>
      </c>
      <c r="AI2097" s="113" t="str">
        <f t="shared" si="453"/>
        <v/>
      </c>
      <c r="AJ2097" s="113" t="str">
        <f t="shared" si="454"/>
        <v/>
      </c>
      <c r="AK2097" s="113" t="str">
        <f t="shared" si="461"/>
        <v/>
      </c>
      <c r="AL2097" s="113" t="str">
        <f t="shared" si="462"/>
        <v/>
      </c>
    </row>
    <row r="2098" spans="2:38" ht="15.75" thickBot="1" x14ac:dyDescent="0.3">
      <c r="B2098" s="72" t="str">
        <f t="shared" si="455"/>
        <v/>
      </c>
      <c r="C2098" s="72" t="str">
        <f t="shared" si="456"/>
        <v/>
      </c>
      <c r="D2098" s="72" t="str">
        <f>IFERROR(IF(J2097&lt;=0,"",IF(C2098="Yes","",B2098-COUNTIF($C$22:C2098,"Yes"))),"")</f>
        <v/>
      </c>
      <c r="E2098" s="73" t="str">
        <f t="shared" si="449"/>
        <v/>
      </c>
      <c r="F2098" s="76" t="str">
        <f t="shared" si="457"/>
        <v/>
      </c>
      <c r="G2098" s="76" t="str">
        <f t="shared" si="450"/>
        <v/>
      </c>
      <c r="H2098" s="76" t="str">
        <f t="shared" si="458"/>
        <v/>
      </c>
      <c r="I2098" s="76" t="str">
        <f t="shared" si="451"/>
        <v/>
      </c>
      <c r="J2098" s="76" t="str">
        <f t="shared" si="459"/>
        <v/>
      </c>
      <c r="AG2098" s="111" t="str">
        <f t="shared" si="460"/>
        <v/>
      </c>
      <c r="AH2098" s="112" t="str">
        <f t="shared" si="452"/>
        <v/>
      </c>
      <c r="AI2098" s="113" t="str">
        <f t="shared" si="453"/>
        <v/>
      </c>
      <c r="AJ2098" s="113" t="str">
        <f t="shared" si="454"/>
        <v/>
      </c>
      <c r="AK2098" s="113" t="str">
        <f t="shared" si="461"/>
        <v/>
      </c>
      <c r="AL2098" s="113" t="str">
        <f t="shared" si="462"/>
        <v/>
      </c>
    </row>
    <row r="2099" spans="2:38" ht="15.75" thickBot="1" x14ac:dyDescent="0.3">
      <c r="B2099" s="72" t="str">
        <f t="shared" si="455"/>
        <v/>
      </c>
      <c r="C2099" s="72" t="str">
        <f t="shared" si="456"/>
        <v/>
      </c>
      <c r="D2099" s="72" t="str">
        <f>IFERROR(IF(J2098&lt;=0,"",IF(C2099="Yes","",B2099-COUNTIF($C$22:C2099,"Yes"))),"")</f>
        <v/>
      </c>
      <c r="E2099" s="73" t="str">
        <f t="shared" si="449"/>
        <v/>
      </c>
      <c r="F2099" s="76" t="str">
        <f t="shared" si="457"/>
        <v/>
      </c>
      <c r="G2099" s="76" t="str">
        <f t="shared" si="450"/>
        <v/>
      </c>
      <c r="H2099" s="76" t="str">
        <f t="shared" si="458"/>
        <v/>
      </c>
      <c r="I2099" s="76" t="str">
        <f t="shared" si="451"/>
        <v/>
      </c>
      <c r="J2099" s="76" t="str">
        <f t="shared" si="459"/>
        <v/>
      </c>
      <c r="AG2099" s="111" t="str">
        <f t="shared" si="460"/>
        <v/>
      </c>
      <c r="AH2099" s="112" t="str">
        <f t="shared" si="452"/>
        <v/>
      </c>
      <c r="AI2099" s="113" t="str">
        <f t="shared" si="453"/>
        <v/>
      </c>
      <c r="AJ2099" s="113" t="str">
        <f t="shared" si="454"/>
        <v/>
      </c>
      <c r="AK2099" s="113" t="str">
        <f t="shared" si="461"/>
        <v/>
      </c>
      <c r="AL2099" s="113" t="str">
        <f t="shared" si="462"/>
        <v/>
      </c>
    </row>
    <row r="2100" spans="2:38" ht="15.75" thickBot="1" x14ac:dyDescent="0.3">
      <c r="B2100" s="72" t="str">
        <f t="shared" si="455"/>
        <v/>
      </c>
      <c r="C2100" s="72" t="str">
        <f t="shared" si="456"/>
        <v/>
      </c>
      <c r="D2100" s="72" t="str">
        <f>IFERROR(IF(J2099&lt;=0,"",IF(C2100="Yes","",B2100-COUNTIF($C$22:C2100,"Yes"))),"")</f>
        <v/>
      </c>
      <c r="E2100" s="73" t="str">
        <f t="shared" si="449"/>
        <v/>
      </c>
      <c r="F2100" s="76" t="str">
        <f t="shared" si="457"/>
        <v/>
      </c>
      <c r="G2100" s="76" t="str">
        <f t="shared" si="450"/>
        <v/>
      </c>
      <c r="H2100" s="76" t="str">
        <f t="shared" si="458"/>
        <v/>
      </c>
      <c r="I2100" s="76" t="str">
        <f t="shared" si="451"/>
        <v/>
      </c>
      <c r="J2100" s="76" t="str">
        <f t="shared" si="459"/>
        <v/>
      </c>
      <c r="AG2100" s="111" t="str">
        <f t="shared" si="460"/>
        <v/>
      </c>
      <c r="AH2100" s="112" t="str">
        <f t="shared" si="452"/>
        <v/>
      </c>
      <c r="AI2100" s="113" t="str">
        <f t="shared" si="453"/>
        <v/>
      </c>
      <c r="AJ2100" s="113" t="str">
        <f t="shared" si="454"/>
        <v/>
      </c>
      <c r="AK2100" s="113" t="str">
        <f t="shared" si="461"/>
        <v/>
      </c>
      <c r="AL2100" s="113" t="str">
        <f t="shared" si="462"/>
        <v/>
      </c>
    </row>
    <row r="2101" spans="2:38" ht="15.75" thickBot="1" x14ac:dyDescent="0.3">
      <c r="B2101" s="72" t="str">
        <f t="shared" si="455"/>
        <v/>
      </c>
      <c r="C2101" s="72" t="str">
        <f t="shared" si="456"/>
        <v/>
      </c>
      <c r="D2101" s="72" t="str">
        <f>IFERROR(IF(J2100&lt;=0,"",IF(C2101="Yes","",B2101-COUNTIF($C$22:C2101,"Yes"))),"")</f>
        <v/>
      </c>
      <c r="E2101" s="73" t="str">
        <f t="shared" si="449"/>
        <v/>
      </c>
      <c r="F2101" s="76" t="str">
        <f t="shared" si="457"/>
        <v/>
      </c>
      <c r="G2101" s="76" t="str">
        <f t="shared" si="450"/>
        <v/>
      </c>
      <c r="H2101" s="76" t="str">
        <f t="shared" si="458"/>
        <v/>
      </c>
      <c r="I2101" s="76" t="str">
        <f t="shared" si="451"/>
        <v/>
      </c>
      <c r="J2101" s="76" t="str">
        <f t="shared" si="459"/>
        <v/>
      </c>
      <c r="AG2101" s="111" t="str">
        <f t="shared" si="460"/>
        <v/>
      </c>
      <c r="AH2101" s="112" t="str">
        <f t="shared" si="452"/>
        <v/>
      </c>
      <c r="AI2101" s="113" t="str">
        <f t="shared" si="453"/>
        <v/>
      </c>
      <c r="AJ2101" s="113" t="str">
        <f t="shared" si="454"/>
        <v/>
      </c>
      <c r="AK2101" s="113" t="str">
        <f t="shared" si="461"/>
        <v/>
      </c>
      <c r="AL2101" s="113" t="str">
        <f t="shared" si="462"/>
        <v/>
      </c>
    </row>
  </sheetData>
  <sheetProtection sheet="1" objects="1" scenarios="1"/>
  <mergeCells count="7">
    <mergeCell ref="B4:D4"/>
    <mergeCell ref="H4:J4"/>
    <mergeCell ref="L4:N4"/>
    <mergeCell ref="B18:C18"/>
    <mergeCell ref="C14:D14"/>
    <mergeCell ref="C15:D15"/>
    <mergeCell ref="C16:D16"/>
  </mergeCells>
  <conditionalFormatting sqref="B21:J21">
    <cfRule type="expression" dxfId="2" priority="2">
      <formula>$B22=""</formula>
    </cfRule>
  </conditionalFormatting>
  <conditionalFormatting sqref="B22:J2101">
    <cfRule type="expression" dxfId="1" priority="1">
      <formula>$B22=""</formula>
    </cfRule>
  </conditionalFormatting>
  <conditionalFormatting sqref="AG22:AL2101">
    <cfRule type="expression" dxfId="0" priority="3">
      <formula>$AG22=""</formula>
    </cfRule>
  </conditionalFormatting>
  <dataValidations count="1">
    <dataValidation type="whole" operator="greaterThan" allowBlank="1" showInputMessage="1" showErrorMessage="1" errorTitle="Whole Numbers" error="Only whole numbers that are greater than 0" sqref="L18" xr:uid="{7268A8CF-B274-4A18-9FCA-7A8B71EC61D9}">
      <formula1>0</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D3CBA97-7F39-44A5-A760-0E42D7C73DFC}">
          <x14:formula1>
            <xm:f>'Named Ranges'!A2:A9</xm:f>
          </x14:formula1>
          <xm:sqref>E11</xm:sqref>
        </x14:dataValidation>
        <x14:dataValidation type="list" allowBlank="1" showInputMessage="1" showErrorMessage="1" xr:uid="{C9AF33B5-6F66-496B-A07B-761B907822CA}">
          <x14:formula1>
            <xm:f>'Named Ranges'!G1:G2</xm:f>
          </x14:formula1>
          <xm:sqref>E9</xm:sqref>
        </x14:dataValidation>
        <x14:dataValidation type="list" allowBlank="1" showInputMessage="1" showErrorMessage="1" xr:uid="{1EBD5EA1-0BDA-45CE-B14D-624D3CA61657}">
          <x14:formula1>
            <xm:f>'Named Ranges'!A2:A9</xm:f>
          </x14:formula1>
          <xm:sqref>E10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62</vt:i4>
      </vt:variant>
    </vt:vector>
  </HeadingPairs>
  <TitlesOfParts>
    <vt:vector size="68" baseType="lpstr">
      <vt:lpstr>Home Page</vt:lpstr>
      <vt:lpstr>@</vt:lpstr>
      <vt:lpstr>Named Ranges</vt:lpstr>
      <vt:lpstr>Payoff Calc.</vt:lpstr>
      <vt:lpstr>Payoff Calc.(Extra Payments)</vt:lpstr>
      <vt:lpstr>Payoff with Grace Period</vt:lpstr>
      <vt:lpstr>'Payoff Calc.'!apr</vt:lpstr>
      <vt:lpstr>'Payoff with Grace Period'!apr</vt:lpstr>
      <vt:lpstr>apr</vt:lpstr>
      <vt:lpstr>'Payoff Calc.'!array</vt:lpstr>
      <vt:lpstr>array</vt:lpstr>
      <vt:lpstr>'Payoff Calc.'!BD</vt:lpstr>
      <vt:lpstr>BD</vt:lpstr>
      <vt:lpstr>Bi_monthly_ep</vt:lpstr>
      <vt:lpstr>Bi_monthly_table</vt:lpstr>
      <vt:lpstr>Bi_weekly_ep</vt:lpstr>
      <vt:lpstr>Bi_weekly_table</vt:lpstr>
      <vt:lpstr>'Payoff with Grace Period'!Compound_Rate</vt:lpstr>
      <vt:lpstr>'Payoff Calc.'!dates</vt:lpstr>
      <vt:lpstr>dates</vt:lpstr>
      <vt:lpstr>'Payoff Calc.'!first_payment_date</vt:lpstr>
      <vt:lpstr>'Payoff with Grace Period'!first_payment_date</vt:lpstr>
      <vt:lpstr>first_payment_date</vt:lpstr>
      <vt:lpstr>'Payoff Calc.'!interest_compounded</vt:lpstr>
      <vt:lpstr>'Payoff with Grace Period'!interest_compounded</vt:lpstr>
      <vt:lpstr>interest_compounded</vt:lpstr>
      <vt:lpstr>'Payoff Calc.'!interest_paid</vt:lpstr>
      <vt:lpstr>interest_paid</vt:lpstr>
      <vt:lpstr>'Payoff Calc.'!loan</vt:lpstr>
      <vt:lpstr>'Payoff with Grace Period'!loan</vt:lpstr>
      <vt:lpstr>loan</vt:lpstr>
      <vt:lpstr>Monthly</vt:lpstr>
      <vt:lpstr>Monthly_ep</vt:lpstr>
      <vt:lpstr>Monthly_table</vt:lpstr>
      <vt:lpstr>'Payoff Calc.'!nper</vt:lpstr>
      <vt:lpstr>'Payoff with Grace Period'!nper</vt:lpstr>
      <vt:lpstr>nper</vt:lpstr>
      <vt:lpstr>'Payoff Calc.'!payment</vt:lpstr>
      <vt:lpstr>'Payoff with Grace Period'!payment</vt:lpstr>
      <vt:lpstr>payment</vt:lpstr>
      <vt:lpstr>payment_due</vt:lpstr>
      <vt:lpstr>'Payoff Calc.'!payment_frequency</vt:lpstr>
      <vt:lpstr>'Payoff with Grace Period'!payment_frequency</vt:lpstr>
      <vt:lpstr>payment_frequency</vt:lpstr>
      <vt:lpstr>'Payoff Calc.'!payment_type</vt:lpstr>
      <vt:lpstr>'Payoff with Grace Period'!Payment_Type</vt:lpstr>
      <vt:lpstr>payment_type</vt:lpstr>
      <vt:lpstr>payment_types</vt:lpstr>
      <vt:lpstr>periodic_table</vt:lpstr>
      <vt:lpstr>'Payoff Calc.'!principal_paid</vt:lpstr>
      <vt:lpstr>principal_paid</vt:lpstr>
      <vt:lpstr>Quarterly_ep</vt:lpstr>
      <vt:lpstr>Quarterly_table</vt:lpstr>
      <vt:lpstr>'Payoff Calc.'!rate</vt:lpstr>
      <vt:lpstr>rate</vt:lpstr>
      <vt:lpstr>recurring_payment_frequency</vt:lpstr>
      <vt:lpstr>Semi_annually_ep</vt:lpstr>
      <vt:lpstr>Semi_annually_table</vt:lpstr>
      <vt:lpstr>Semi_monthly_ep</vt:lpstr>
      <vt:lpstr>Semi_monthly_table</vt:lpstr>
      <vt:lpstr>'Payoff Calc.'!term</vt:lpstr>
      <vt:lpstr>'Payoff with Grace Period'!term</vt:lpstr>
      <vt:lpstr>term</vt:lpstr>
      <vt:lpstr>weekly</vt:lpstr>
      <vt:lpstr>Weekly_ep</vt:lpstr>
      <vt:lpstr>Weekly_table</vt:lpstr>
      <vt:lpstr>Yearly_ep</vt:lpstr>
      <vt:lpstr>Yearly_table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2023-11-28T11:13:07Z</dcterms:modified>
</cp:coreProperties>
</file>