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FTEKO\vlookup with if condition\"/>
    </mc:Choice>
  </mc:AlternateContent>
  <xr:revisionPtr revIDLastSave="0" documentId="13_ncr:1_{49858C89-46EF-40AD-BBD0-FCB7A023B66B}" xr6:coauthVersionLast="47" xr6:coauthVersionMax="47" xr10:uidLastSave="{00000000-0000-0000-0000-000000000000}"/>
  <bookViews>
    <workbookView xWindow="-120" yWindow="-120" windowWidth="20730" windowHeight="11160" tabRatio="1000" xr2:uid="{31ABDABA-593C-4309-893E-2EF2E0C29FDA}"/>
  </bookViews>
  <sheets>
    <sheet name="Home Page" sheetId="16" r:id="rId1"/>
    <sheet name="Overview" sheetId="15" r:id="rId2"/>
    <sheet name="IF" sheetId="12" r:id="rId3"/>
    <sheet name="VLOOKUP" sheetId="11" r:id="rId4"/>
    <sheet name="Specific value" sheetId="1" r:id="rId5"/>
    <sheet name="Comparing Two Lists" sheetId="9" r:id="rId6"/>
    <sheet name="Lookup Two Values" sheetId="2" r:id="rId7"/>
    <sheet name="dynamic col index num" sheetId="13" r:id="rId8"/>
    <sheet name="Comparing VLOOKUP Output" sheetId="8" r:id="rId9"/>
    <sheet name="Multiple Calculation" sheetId="7" r:id="rId10"/>
    <sheet name="error" sheetId="14" r:id="rId11"/>
    <sheet name="Handling Errors" sheetId="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8" l="1"/>
  <c r="J18" i="8"/>
  <c r="N9" i="13"/>
  <c r="O9" i="2"/>
  <c r="K18" i="8"/>
  <c r="G11" i="7" l="1"/>
  <c r="C21" i="8"/>
  <c r="G7" i="15"/>
  <c r="F7" i="15"/>
  <c r="F7" i="1"/>
  <c r="G9" i="2"/>
  <c r="C7" i="9"/>
  <c r="C8" i="9"/>
  <c r="C9" i="9"/>
  <c r="C10" i="9"/>
  <c r="C11" i="9"/>
  <c r="C12" i="9"/>
  <c r="C13" i="9"/>
  <c r="C14" i="9"/>
  <c r="C15" i="9"/>
  <c r="C18" i="14"/>
  <c r="G9" i="13"/>
  <c r="F9" i="13"/>
  <c r="E9" i="12"/>
  <c r="E10" i="12"/>
  <c r="E11" i="12"/>
  <c r="E12" i="12"/>
  <c r="E13" i="12"/>
  <c r="E14" i="12"/>
  <c r="E15" i="12"/>
  <c r="E16" i="12"/>
  <c r="E8" i="12"/>
  <c r="C19" i="11"/>
  <c r="F8" i="12"/>
  <c r="B21" i="8" l="1"/>
  <c r="F9" i="2"/>
  <c r="C20" i="4"/>
  <c r="C19" i="4"/>
  <c r="C18" i="8"/>
  <c r="C18" i="4"/>
  <c r="D20" i="4"/>
  <c r="D19" i="4"/>
  <c r="D18" i="4"/>
  <c r="D18" i="8"/>
  <c r="D19" i="11"/>
</calcChain>
</file>

<file path=xl/sharedStrings.xml><?xml version="1.0" encoding="utf-8"?>
<sst xmlns="http://schemas.openxmlformats.org/spreadsheetml/2006/main" count="386" uniqueCount="89">
  <si>
    <t>Product</t>
  </si>
  <si>
    <t>Quantity</t>
  </si>
  <si>
    <t>Pen</t>
  </si>
  <si>
    <t>Pencil</t>
  </si>
  <si>
    <t>Eraser</t>
  </si>
  <si>
    <t>Ruller</t>
  </si>
  <si>
    <t>Scissors</t>
  </si>
  <si>
    <t>Stapler</t>
  </si>
  <si>
    <t>Marker</t>
  </si>
  <si>
    <t>Calculator</t>
  </si>
  <si>
    <t>Clipboard</t>
  </si>
  <si>
    <t>VLOOKUP with IF Condition</t>
  </si>
  <si>
    <t>Status</t>
  </si>
  <si>
    <t>Looking up a Specific Value</t>
  </si>
  <si>
    <t>Lookup Based on Two Values</t>
  </si>
  <si>
    <t>Walmart</t>
  </si>
  <si>
    <t>Kroger</t>
  </si>
  <si>
    <t>Store</t>
  </si>
  <si>
    <t>Unit Price</t>
  </si>
  <si>
    <t>Laptop</t>
  </si>
  <si>
    <t>Salesman</t>
  </si>
  <si>
    <t>Adam</t>
  </si>
  <si>
    <t>Gwen</t>
  </si>
  <si>
    <t>Blake</t>
  </si>
  <si>
    <t>John</t>
  </si>
  <si>
    <t>Niall</t>
  </si>
  <si>
    <t>Reba</t>
  </si>
  <si>
    <t>Cyrus</t>
  </si>
  <si>
    <t>Nick</t>
  </si>
  <si>
    <t>Cooper</t>
  </si>
  <si>
    <t>Apple</t>
  </si>
  <si>
    <t>Banana</t>
  </si>
  <si>
    <t>Grape</t>
  </si>
  <si>
    <t>Blueberry</t>
  </si>
  <si>
    <t>Orange</t>
  </si>
  <si>
    <t>Mango</t>
  </si>
  <si>
    <t>Peach</t>
  </si>
  <si>
    <t>Guava</t>
  </si>
  <si>
    <t>Kiwi</t>
  </si>
  <si>
    <t>Sales</t>
  </si>
  <si>
    <t>Performing Multiple Calculations</t>
  </si>
  <si>
    <t>Max Sales</t>
  </si>
  <si>
    <t>Comparing VLOOKUP Output with Another Cell</t>
  </si>
  <si>
    <t>Sold Out</t>
  </si>
  <si>
    <t>Comparing Two Lists for Matches</t>
  </si>
  <si>
    <t>Commision Rate</t>
  </si>
  <si>
    <t>Sales More Than or Equal to $200</t>
  </si>
  <si>
    <t>Sales Less Than $200</t>
  </si>
  <si>
    <t>Handling Errors</t>
  </si>
  <si>
    <t>Availability</t>
  </si>
  <si>
    <t>Total Commission</t>
  </si>
  <si>
    <t>Overview of VLOOKUP Function</t>
  </si>
  <si>
    <t>Formula</t>
  </si>
  <si>
    <t>Explanation</t>
  </si>
  <si>
    <t>Syntax of VLOOKUP Function</t>
  </si>
  <si>
    <t>=VLOOKUP(lookup_value, table_array, col_index_num, [range_lookup])</t>
  </si>
  <si>
    <t>Overview of IF Function</t>
  </si>
  <si>
    <t>Quantity (in Kg)</t>
  </si>
  <si>
    <t>Strawberry</t>
  </si>
  <si>
    <t>Looks for B19 (Grape) in the range B8:E16, then returns the value from the 4th column of the same row</t>
  </si>
  <si>
    <t>Syntax of IF Function</t>
  </si>
  <si>
    <t>=IF(logical_test, [value_if_true], [value_if_false])</t>
  </si>
  <si>
    <t>Sales Target</t>
  </si>
  <si>
    <t>Sales Achieved</t>
  </si>
  <si>
    <t>Sales Achieved &gt;= Sales Target: Achieved</t>
  </si>
  <si>
    <t>Sales Achieved &lt; Sales Target: Not Achieved</t>
  </si>
  <si>
    <t>logical_test: D8&gt;=C8</t>
  </si>
  <si>
    <t>value_if_true: Achieved</t>
  </si>
  <si>
    <t>value_if_false: Not Achieved</t>
  </si>
  <si>
    <t>List 1</t>
  </si>
  <si>
    <t>List 2</t>
  </si>
  <si>
    <t>Prepared By</t>
  </si>
  <si>
    <t>Last Update</t>
  </si>
  <si>
    <t>Article Link</t>
  </si>
  <si>
    <t>Examples</t>
  </si>
  <si>
    <t>Aung Shine</t>
  </si>
  <si>
    <t>VLOOKUP with IF Condition in Excel</t>
  </si>
  <si>
    <t>1. Looking Up a Specific Value Combining VLOOKUP with IF Condition</t>
  </si>
  <si>
    <t>2. Comparing Two Lists for Matches Using VLOOKUP, IF, and ISNA Functions in Excel</t>
  </si>
  <si>
    <t>3. Using VLOOKUP and IF Condition to Lookup Based on Two Values</t>
  </si>
  <si>
    <t>4. Comparing VLOOKUP Output with Another Cell Value in Excel</t>
  </si>
  <si>
    <t>5. Performing Multiple Calculations by Using VLOOKUP with IF Condition</t>
  </si>
  <si>
    <t>6. Handling Error of VLOOKUP with IF Condition in Excel</t>
  </si>
  <si>
    <t>Reviewed By</t>
  </si>
  <si>
    <t>A.N.M. Mohaimen Shanto</t>
  </si>
  <si>
    <t>Back to Home Page</t>
  </si>
  <si>
    <t>Copyright © 2013-2023 ExcelDemy.com | All rights reserved.</t>
  </si>
  <si>
    <t>Learn how to use VLOOKUP with IF Condition in Excel with this free workbook. Read the article we provided and practice these in the practice section.</t>
  </si>
  <si>
    <t>Try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</si>
</sst>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4"/>
      <color rgb="FF272760"/>
      <name val="Calibri"/>
      <family val="2"/>
      <scheme val="minor"/>
    </font>
    <font>
      <b/>
      <sz val="13"/>
      <color rgb="FF27276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27276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i/>
      <sz val="22"/>
      <color theme="4" tint="-0.249977111117893"/>
      <name val="Calibri Light"/>
      <family val="2"/>
      <scheme val="major"/>
    </font>
    <font>
      <b/>
      <sz val="11"/>
      <color theme="4" tint="-0.499984740745262"/>
      <name val="Calibri"/>
      <family val="2"/>
      <scheme val="minor"/>
    </font>
    <font>
      <b/>
      <i/>
      <sz val="11"/>
      <color theme="1"/>
      <name val="Segoe UI Semibold"/>
      <family val="2"/>
    </font>
    <font>
      <b/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72760"/>
        <bgColor indexed="64"/>
      </patternFill>
    </fill>
    <fill>
      <patternFill patternType="solid">
        <fgColor rgb="FFD9E1F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5" xfId="1" applyNumberFormat="1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0" fontId="2" fillId="0" borderId="0" xfId="2" applyAlignment="1">
      <alignment vertical="center"/>
    </xf>
    <xf numFmtId="0" fontId="3" fillId="2" borderId="3" xfId="0" applyFont="1" applyFill="1" applyBorder="1" applyAlignment="1">
      <alignment horizontal="centerContinuous" vertical="center"/>
    </xf>
    <xf numFmtId="9" fontId="0" fillId="0" borderId="1" xfId="0" applyNumberFormat="1" applyBorder="1" applyAlignment="1">
      <alignment vertical="center"/>
    </xf>
    <xf numFmtId="0" fontId="3" fillId="2" borderId="6" xfId="0" applyFont="1" applyFill="1" applyBorder="1" applyAlignment="1">
      <alignment horizontal="centerContinuous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4" fontId="3" fillId="2" borderId="3" xfId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7" fillId="0" borderId="0" xfId="0" quotePrefix="1" applyFont="1" applyAlignment="1">
      <alignment vertical="center"/>
    </xf>
    <xf numFmtId="0" fontId="9" fillId="0" borderId="0" xfId="0" quotePrefix="1" applyFont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5" xfId="1" applyNumberFormat="1" applyFont="1" applyBorder="1" applyAlignment="1">
      <alignment vertical="center"/>
    </xf>
    <xf numFmtId="0" fontId="2" fillId="0" borderId="0" xfId="2" applyAlignment="1">
      <alignment horizontal="center" vertical="center"/>
    </xf>
    <xf numFmtId="0" fontId="0" fillId="0" borderId="0" xfId="0" applyAlignment="1">
      <alignment horizontal="centerContinuous"/>
    </xf>
    <xf numFmtId="0" fontId="2" fillId="0" borderId="0" xfId="2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3" xfId="0" applyBorder="1" applyAlignment="1">
      <alignment vertical="center"/>
    </xf>
    <xf numFmtId="0" fontId="2" fillId="0" borderId="2" xfId="2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1" fillId="0" borderId="0" xfId="4" applyAlignment="1">
      <alignment vertical="center"/>
    </xf>
    <xf numFmtId="15" fontId="0" fillId="0" borderId="0" xfId="0" applyNumberFormat="1" applyAlignment="1">
      <alignment vertical="center"/>
    </xf>
    <xf numFmtId="0" fontId="12" fillId="0" borderId="0" xfId="3" applyFont="1" applyBorder="1" applyAlignment="1">
      <alignment vertical="center"/>
    </xf>
    <xf numFmtId="0" fontId="11" fillId="0" borderId="0" xfId="5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4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</cellXfs>
  <cellStyles count="6">
    <cellStyle name="Currency" xfId="1" builtinId="4"/>
    <cellStyle name="Explanatory Text" xfId="2" builtinId="53"/>
    <cellStyle name="Hyperlink" xfId="4" builtinId="8"/>
    <cellStyle name="Hyperlink 2" xfId="5" xr:uid="{3AE40FE2-70E6-44DC-8C13-794BAC9FB3E5}"/>
    <cellStyle name="Normal" xfId="0" builtinId="0"/>
    <cellStyle name="Title" xfId="3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1009396</xdr:colOff>
      <xdr:row>3</xdr:row>
      <xdr:rowOff>76143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AD5DD1-D30B-4F32-8C7E-B7C50547C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2028571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xceldemy.com/author/shanto/" TargetMode="External"/><Relationship Id="rId2" Type="http://schemas.openxmlformats.org/officeDocument/2006/relationships/hyperlink" Target="https://www.exceldemy.com/vlookup-if-condition/" TargetMode="External"/><Relationship Id="rId1" Type="http://schemas.openxmlformats.org/officeDocument/2006/relationships/hyperlink" Target="https://www.exceldemy.com/author/aung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2F9B7-AD1F-4C36-ABE9-6808C11361E0}">
  <dimension ref="B6:H27"/>
  <sheetViews>
    <sheetView showGridLines="0" tabSelected="1" topLeftCell="A4" workbookViewId="0">
      <selection activeCell="B11" sqref="B11"/>
    </sheetView>
  </sheetViews>
  <sheetFormatPr defaultRowHeight="15" x14ac:dyDescent="0.25"/>
  <cols>
    <col min="1" max="1" width="9.140625" style="1"/>
    <col min="2" max="8" width="15.28515625" style="1" customWidth="1"/>
    <col min="9" max="16384" width="9.140625" style="1"/>
  </cols>
  <sheetData>
    <row r="6" spans="2:8" ht="28.5" x14ac:dyDescent="0.25">
      <c r="B6" s="42" t="s">
        <v>76</v>
      </c>
      <c r="C6" s="42"/>
      <c r="D6" s="42"/>
      <c r="E6" s="42"/>
      <c r="F6" s="42"/>
      <c r="G6" s="42"/>
      <c r="H6" s="42"/>
    </row>
    <row r="8" spans="2:8" ht="16.5" x14ac:dyDescent="0.3">
      <c r="B8" s="44" t="s">
        <v>87</v>
      </c>
    </row>
    <row r="11" spans="2:8" ht="15.75" x14ac:dyDescent="0.25">
      <c r="B11" s="50" t="s">
        <v>71</v>
      </c>
      <c r="C11" s="40" t="s">
        <v>75</v>
      </c>
    </row>
    <row r="12" spans="2:8" ht="15.75" x14ac:dyDescent="0.25">
      <c r="B12" s="51" t="s">
        <v>83</v>
      </c>
      <c r="C12" s="43" t="s">
        <v>84</v>
      </c>
      <c r="D12"/>
    </row>
    <row r="13" spans="2:8" ht="15.75" x14ac:dyDescent="0.25">
      <c r="B13" s="50" t="s">
        <v>72</v>
      </c>
      <c r="C13" s="41">
        <v>45211</v>
      </c>
    </row>
    <row r="14" spans="2:8" ht="15.75" x14ac:dyDescent="0.25">
      <c r="B14" s="50" t="s">
        <v>73</v>
      </c>
      <c r="C14" s="40" t="s">
        <v>76</v>
      </c>
    </row>
    <row r="15" spans="2:8" ht="15" customHeight="1" x14ac:dyDescent="0.25">
      <c r="B15" s="52"/>
    </row>
    <row r="16" spans="2:8" ht="15.75" x14ac:dyDescent="0.25">
      <c r="B16" s="50" t="s">
        <v>74</v>
      </c>
    </row>
    <row r="17" spans="2:2" x14ac:dyDescent="0.25">
      <c r="B17" s="39"/>
    </row>
    <row r="18" spans="2:2" x14ac:dyDescent="0.25">
      <c r="B18" s="40" t="s">
        <v>77</v>
      </c>
    </row>
    <row r="19" spans="2:2" x14ac:dyDescent="0.25">
      <c r="B19" s="40" t="s">
        <v>78</v>
      </c>
    </row>
    <row r="20" spans="2:2" x14ac:dyDescent="0.25">
      <c r="B20" s="40" t="s">
        <v>79</v>
      </c>
    </row>
    <row r="21" spans="2:2" x14ac:dyDescent="0.25">
      <c r="B21" s="40" t="s">
        <v>80</v>
      </c>
    </row>
    <row r="22" spans="2:2" x14ac:dyDescent="0.25">
      <c r="B22" s="40" t="s">
        <v>81</v>
      </c>
    </row>
    <row r="23" spans="2:2" x14ac:dyDescent="0.25">
      <c r="B23" s="40" t="s">
        <v>82</v>
      </c>
    </row>
    <row r="27" spans="2:2" ht="15.75" x14ac:dyDescent="0.25">
      <c r="B27" s="45" t="s">
        <v>86</v>
      </c>
    </row>
  </sheetData>
  <hyperlinks>
    <hyperlink ref="C11" r:id="rId1" xr:uid="{3277B79D-E618-49EC-8588-6EB7E19C94A4}"/>
    <hyperlink ref="C14" r:id="rId2" xr:uid="{B61691BD-F412-49CF-9ED1-C1BF12D9DD7A}"/>
    <hyperlink ref="B18" location="'Specific value'!A1" display="1. Looking Up a Specific Value Combining VLOOKUP with IF Condition" xr:uid="{5A73E255-6130-4A12-BAB5-FB9772329B0A}"/>
    <hyperlink ref="B19" location="'Comparing Two Lists'!A1" display="2. Comparing Two Lists for Matches Using VLOOKUP, IF, and ISNA Functions in Excel" xr:uid="{7FA732D1-AD2A-49EE-8AD0-0FEE10C69D9B}"/>
    <hyperlink ref="B20" location="'Lookup Two Values'!A1" display="3. Using VLOOKUP and IF Condition to Lookup Based on Two Values" xr:uid="{9B68E849-0E40-41C9-99F3-2A978684F9D7}"/>
    <hyperlink ref="B21" location="'Comparing VLOOKUP Output'!A1" display="4. Comparing VLOOKUP Output with Another Cell Value in Excel" xr:uid="{A54459A5-5B03-426F-966C-2DB2D1413AD0}"/>
    <hyperlink ref="B22" location="'Multiple Calculation'!A1" display="5. Performing Multiple Calculations by Using VLOOKUP with IF Condition" xr:uid="{76D901B0-76A8-4C42-9E33-D514A71F056F}"/>
    <hyperlink ref="B23" location="'Handling Errors'!A1" display="6. Handling Error of VLOOKUP with IF Condition in Excel" xr:uid="{7CC241EA-118E-4C63-A32A-140A55C6E237}"/>
    <hyperlink ref="C12" r:id="rId3" xr:uid="{F51DA40C-B5DD-4912-A0B5-68E2BB319D79}"/>
  </hyperlinks>
  <pageMargins left="0.7" right="0.7" top="0.75" bottom="0.75" header="0.3" footer="0.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14A64-9DE0-4413-BB87-B2CA14E87B69}">
  <dimension ref="B2:O21"/>
  <sheetViews>
    <sheetView showGridLines="0" workbookViewId="0">
      <selection activeCell="B21" sqref="B21"/>
    </sheetView>
  </sheetViews>
  <sheetFormatPr defaultColWidth="9.140625" defaultRowHeight="15" x14ac:dyDescent="0.25"/>
  <cols>
    <col min="1" max="1" width="4" style="1" customWidth="1"/>
    <col min="2" max="2" width="13.7109375" style="1" customWidth="1"/>
    <col min="3" max="3" width="12.5703125" style="1" customWidth="1"/>
    <col min="4" max="4" width="12" style="1" customWidth="1"/>
    <col min="5" max="5" width="3.7109375" style="1" customWidth="1"/>
    <col min="6" max="6" width="36" style="1" bestFit="1" customWidth="1"/>
    <col min="7" max="7" width="10.85546875" style="1" customWidth="1"/>
    <col min="8" max="8" width="7.140625" style="1" customWidth="1"/>
    <col min="9" max="9" width="9.140625" style="1"/>
    <col min="10" max="10" width="13.7109375" style="1" customWidth="1"/>
    <col min="11" max="11" width="9.7109375" style="1" bestFit="1" customWidth="1"/>
    <col min="12" max="12" width="16.42578125" style="1" customWidth="1"/>
    <col min="13" max="13" width="3.7109375" style="1" customWidth="1"/>
    <col min="14" max="14" width="36" style="1" bestFit="1" customWidth="1"/>
    <col min="15" max="16384" width="9.140625" style="1"/>
  </cols>
  <sheetData>
    <row r="2" spans="2:15" ht="15.75" customHeight="1" x14ac:dyDescent="0.25">
      <c r="B2" s="47" t="s">
        <v>11</v>
      </c>
      <c r="C2" s="47"/>
      <c r="D2" s="47"/>
      <c r="E2"/>
      <c r="F2"/>
      <c r="G2"/>
      <c r="H2"/>
      <c r="J2" s="47" t="s">
        <v>11</v>
      </c>
      <c r="K2" s="47"/>
      <c r="L2" s="47"/>
      <c r="M2"/>
      <c r="N2"/>
      <c r="O2"/>
    </row>
    <row r="4" spans="2:15" ht="17.25" x14ac:dyDescent="0.25">
      <c r="B4" s="49" t="s">
        <v>40</v>
      </c>
      <c r="C4" s="49"/>
      <c r="D4" s="49"/>
      <c r="J4" s="49" t="s">
        <v>88</v>
      </c>
      <c r="K4" s="49"/>
      <c r="L4" s="49"/>
    </row>
    <row r="5" spans="2:15" ht="15.75" x14ac:dyDescent="0.25">
      <c r="F5" s="14" t="s">
        <v>45</v>
      </c>
      <c r="G5" s="14"/>
      <c r="N5" s="14" t="s">
        <v>45</v>
      </c>
      <c r="O5" s="14"/>
    </row>
    <row r="6" spans="2:15" ht="15" customHeight="1" x14ac:dyDescent="0.25">
      <c r="B6" s="6" t="s">
        <v>20</v>
      </c>
      <c r="C6" s="6" t="s">
        <v>0</v>
      </c>
      <c r="D6" s="11" t="s">
        <v>39</v>
      </c>
      <c r="F6"/>
      <c r="G6"/>
      <c r="J6" s="6" t="s">
        <v>20</v>
      </c>
      <c r="K6" s="6" t="s">
        <v>0</v>
      </c>
      <c r="L6" s="11" t="s">
        <v>39</v>
      </c>
      <c r="N6"/>
      <c r="O6"/>
    </row>
    <row r="7" spans="2:15" ht="15" customHeight="1" x14ac:dyDescent="0.25">
      <c r="B7" s="4" t="s">
        <v>21</v>
      </c>
      <c r="C7" s="4" t="s">
        <v>30</v>
      </c>
      <c r="D7" s="9">
        <v>210</v>
      </c>
      <c r="F7" s="22" t="s">
        <v>46</v>
      </c>
      <c r="G7" s="15">
        <v>0.2</v>
      </c>
      <c r="J7" s="4" t="s">
        <v>21</v>
      </c>
      <c r="K7" s="4" t="s">
        <v>30</v>
      </c>
      <c r="L7" s="9">
        <v>210</v>
      </c>
      <c r="N7" s="22" t="s">
        <v>46</v>
      </c>
      <c r="O7" s="15">
        <v>0.2</v>
      </c>
    </row>
    <row r="8" spans="2:15" ht="15.75" x14ac:dyDescent="0.25">
      <c r="B8" s="4" t="s">
        <v>22</v>
      </c>
      <c r="C8" s="4" t="s">
        <v>31</v>
      </c>
      <c r="D8" s="5">
        <v>180</v>
      </c>
      <c r="F8" s="22" t="s">
        <v>47</v>
      </c>
      <c r="G8" s="15">
        <v>0.1</v>
      </c>
      <c r="J8" s="4" t="s">
        <v>22</v>
      </c>
      <c r="K8" s="4" t="s">
        <v>31</v>
      </c>
      <c r="L8" s="5">
        <v>180</v>
      </c>
      <c r="N8" s="22" t="s">
        <v>47</v>
      </c>
      <c r="O8" s="15">
        <v>0.1</v>
      </c>
    </row>
    <row r="9" spans="2:15" x14ac:dyDescent="0.25">
      <c r="B9" s="4" t="s">
        <v>23</v>
      </c>
      <c r="C9" s="4" t="s">
        <v>32</v>
      </c>
      <c r="D9" s="5">
        <v>150</v>
      </c>
      <c r="F9" s="20"/>
      <c r="J9" s="4" t="s">
        <v>23</v>
      </c>
      <c r="K9" s="4" t="s">
        <v>32</v>
      </c>
      <c r="L9" s="5">
        <v>150</v>
      </c>
      <c r="N9" s="20"/>
    </row>
    <row r="10" spans="2:15" ht="15.75" x14ac:dyDescent="0.25">
      <c r="B10" s="4" t="s">
        <v>24</v>
      </c>
      <c r="C10" s="4" t="s">
        <v>33</v>
      </c>
      <c r="D10" s="5">
        <v>205</v>
      </c>
      <c r="F10" s="23" t="s">
        <v>20</v>
      </c>
      <c r="G10" s="4" t="s">
        <v>22</v>
      </c>
      <c r="J10" s="4" t="s">
        <v>24</v>
      </c>
      <c r="K10" s="4" t="s">
        <v>33</v>
      </c>
      <c r="L10" s="5">
        <v>205</v>
      </c>
      <c r="N10" s="23" t="s">
        <v>20</v>
      </c>
      <c r="O10" s="4" t="s">
        <v>22</v>
      </c>
    </row>
    <row r="11" spans="2:15" ht="15.75" x14ac:dyDescent="0.25">
      <c r="B11" s="4" t="s">
        <v>25</v>
      </c>
      <c r="C11" s="4" t="s">
        <v>34</v>
      </c>
      <c r="D11" s="5">
        <v>135</v>
      </c>
      <c r="F11" s="21" t="s">
        <v>50</v>
      </c>
      <c r="G11" s="12">
        <f>IF(VLOOKUP(G10,B7:D15,3,FALSE )&gt;=200, VLOOKUP(G10,B7:D15,3,FALSE)*G7, VLOOKUP(G10,B7:D15,3,FALSE)*G8)</f>
        <v>18</v>
      </c>
      <c r="J11" s="4" t="s">
        <v>25</v>
      </c>
      <c r="K11" s="4" t="s">
        <v>34</v>
      </c>
      <c r="L11" s="5">
        <v>135</v>
      </c>
      <c r="N11" s="21" t="s">
        <v>50</v>
      </c>
      <c r="O11" s="12"/>
    </row>
    <row r="12" spans="2:15" x14ac:dyDescent="0.25">
      <c r="B12" s="4" t="s">
        <v>26</v>
      </c>
      <c r="C12" s="4" t="s">
        <v>35</v>
      </c>
      <c r="D12" s="5">
        <v>200</v>
      </c>
      <c r="J12" s="4" t="s">
        <v>26</v>
      </c>
      <c r="K12" s="4" t="s">
        <v>35</v>
      </c>
      <c r="L12" s="5">
        <v>200</v>
      </c>
    </row>
    <row r="13" spans="2:15" x14ac:dyDescent="0.25">
      <c r="B13" s="4" t="s">
        <v>27</v>
      </c>
      <c r="C13" s="4" t="s">
        <v>36</v>
      </c>
      <c r="D13" s="5">
        <v>190</v>
      </c>
      <c r="J13" s="4" t="s">
        <v>27</v>
      </c>
      <c r="K13" s="4" t="s">
        <v>36</v>
      </c>
      <c r="L13" s="5">
        <v>190</v>
      </c>
    </row>
    <row r="14" spans="2:15" x14ac:dyDescent="0.25">
      <c r="B14" s="4" t="s">
        <v>28</v>
      </c>
      <c r="C14" s="4" t="s">
        <v>37</v>
      </c>
      <c r="D14" s="5">
        <v>165</v>
      </c>
      <c r="J14" s="4" t="s">
        <v>28</v>
      </c>
      <c r="K14" s="4" t="s">
        <v>37</v>
      </c>
      <c r="L14" s="5">
        <v>165</v>
      </c>
    </row>
    <row r="15" spans="2:15" x14ac:dyDescent="0.25">
      <c r="B15" s="4" t="s">
        <v>29</v>
      </c>
      <c r="C15" s="4" t="s">
        <v>38</v>
      </c>
      <c r="D15" s="5">
        <v>220</v>
      </c>
      <c r="J15" s="4" t="s">
        <v>29</v>
      </c>
      <c r="K15" s="4" t="s">
        <v>38</v>
      </c>
      <c r="L15" s="5">
        <v>220</v>
      </c>
    </row>
    <row r="21" spans="2:2" ht="15.75" x14ac:dyDescent="0.25">
      <c r="B21" s="46" t="s">
        <v>85</v>
      </c>
    </row>
  </sheetData>
  <mergeCells count="4">
    <mergeCell ref="B2:D2"/>
    <mergeCell ref="B4:D4"/>
    <mergeCell ref="J2:L2"/>
    <mergeCell ref="J4:L4"/>
  </mergeCells>
  <phoneticPr fontId="6" type="noConversion"/>
  <dataValidations count="1">
    <dataValidation type="list" allowBlank="1" showInputMessage="1" showErrorMessage="1" sqref="G10 O10" xr:uid="{41F7D4CE-DFC6-47EA-9FE4-CB8324AE3202}">
      <formula1>$B$7:$B$15</formula1>
    </dataValidation>
  </dataValidations>
  <hyperlinks>
    <hyperlink ref="B21" location="'Home Page'!A1" display="Back to Home Page" xr:uid="{8B73AE7F-A62E-4AA7-8B4C-234128221BDB}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30D13-9735-4C26-B469-5722FB0F1D98}">
  <dimension ref="B2:G24"/>
  <sheetViews>
    <sheetView showGridLines="0" workbookViewId="0">
      <selection activeCell="B24" sqref="B24"/>
    </sheetView>
  </sheetViews>
  <sheetFormatPr defaultColWidth="9.140625" defaultRowHeight="15" x14ac:dyDescent="0.25"/>
  <cols>
    <col min="1" max="1" width="3.28515625" style="1" customWidth="1"/>
    <col min="2" max="2" width="20.42578125" style="1" customWidth="1"/>
    <col min="3" max="3" width="21" style="1" customWidth="1"/>
    <col min="4" max="4" width="8.5703125" style="1" customWidth="1"/>
    <col min="5" max="5" width="14" style="20" customWidth="1"/>
    <col min="6" max="6" width="15" style="1" customWidth="1"/>
    <col min="7" max="16384" width="9.140625" style="1"/>
  </cols>
  <sheetData>
    <row r="2" spans="2:7" ht="18.75" x14ac:dyDescent="0.25">
      <c r="B2" s="47" t="s">
        <v>11</v>
      </c>
      <c r="C2" s="47"/>
      <c r="D2"/>
      <c r="E2" s="19"/>
      <c r="F2"/>
      <c r="G2"/>
    </row>
    <row r="4" spans="2:7" ht="17.25" x14ac:dyDescent="0.25">
      <c r="B4" s="49" t="s">
        <v>48</v>
      </c>
      <c r="C4" s="49"/>
    </row>
    <row r="6" spans="2:7" ht="15" customHeight="1" x14ac:dyDescent="0.25">
      <c r="B6" s="2" t="s">
        <v>0</v>
      </c>
      <c r="C6" s="3" t="s">
        <v>1</v>
      </c>
    </row>
    <row r="7" spans="2:7" x14ac:dyDescent="0.25">
      <c r="B7" s="4" t="s">
        <v>2</v>
      </c>
      <c r="C7" s="4">
        <v>110</v>
      </c>
    </row>
    <row r="8" spans="2:7" x14ac:dyDescent="0.25">
      <c r="B8" s="4" t="s">
        <v>3</v>
      </c>
      <c r="C8" s="4">
        <v>125</v>
      </c>
    </row>
    <row r="9" spans="2:7" x14ac:dyDescent="0.25">
      <c r="B9" s="4" t="s">
        <v>4</v>
      </c>
      <c r="C9" s="4">
        <v>65</v>
      </c>
    </row>
    <row r="10" spans="2:7" x14ac:dyDescent="0.25">
      <c r="B10" s="4" t="s">
        <v>5</v>
      </c>
      <c r="C10" s="4">
        <v>0</v>
      </c>
    </row>
    <row r="11" spans="2:7" x14ac:dyDescent="0.25">
      <c r="B11" s="4" t="s">
        <v>6</v>
      </c>
      <c r="C11" s="4">
        <v>80</v>
      </c>
    </row>
    <row r="12" spans="2:7" x14ac:dyDescent="0.25">
      <c r="B12" s="4" t="s">
        <v>7</v>
      </c>
      <c r="C12" s="4">
        <v>25</v>
      </c>
    </row>
    <row r="13" spans="2:7" x14ac:dyDescent="0.25">
      <c r="B13" s="4" t="s">
        <v>8</v>
      </c>
      <c r="C13" s="4">
        <v>0</v>
      </c>
    </row>
    <row r="14" spans="2:7" x14ac:dyDescent="0.25">
      <c r="B14" s="4" t="s">
        <v>9</v>
      </c>
      <c r="C14" s="4">
        <v>30</v>
      </c>
    </row>
    <row r="15" spans="2:7" x14ac:dyDescent="0.25">
      <c r="B15" s="4" t="s">
        <v>10</v>
      </c>
      <c r="C15" s="4">
        <v>50</v>
      </c>
    </row>
    <row r="17" spans="2:4" ht="15.75" x14ac:dyDescent="0.25">
      <c r="B17" s="2" t="s">
        <v>0</v>
      </c>
      <c r="C17" s="7" t="s">
        <v>19</v>
      </c>
    </row>
    <row r="18" spans="2:4" ht="15.75" x14ac:dyDescent="0.25">
      <c r="B18" s="38" t="s">
        <v>1</v>
      </c>
      <c r="C18" s="26" t="e">
        <f>VLOOKUP(C17,B7:C15,2,FALSE)</f>
        <v>#N/A</v>
      </c>
      <c r="D18"/>
    </row>
    <row r="24" spans="2:4" ht="15.75" x14ac:dyDescent="0.25">
      <c r="B24" s="46" t="s">
        <v>85</v>
      </c>
    </row>
  </sheetData>
  <mergeCells count="2">
    <mergeCell ref="B2:C2"/>
    <mergeCell ref="B4:C4"/>
  </mergeCells>
  <hyperlinks>
    <hyperlink ref="B24" location="'Home Page'!A1" display="Back to Home Page" xr:uid="{D9E3C2B2-2263-427D-A4F2-FBABF6620C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96AB0-F0FE-4BCD-9C3E-0080B4E7F707}">
  <dimension ref="B2:I25"/>
  <sheetViews>
    <sheetView showGridLines="0" zoomScaleNormal="100" workbookViewId="0">
      <selection activeCell="B25" sqref="B25"/>
    </sheetView>
  </sheetViews>
  <sheetFormatPr defaultColWidth="9.140625" defaultRowHeight="15" x14ac:dyDescent="0.25"/>
  <cols>
    <col min="1" max="1" width="3.28515625" style="1" customWidth="1"/>
    <col min="2" max="2" width="20.42578125" style="1" customWidth="1"/>
    <col min="3" max="3" width="21" style="1" customWidth="1"/>
    <col min="4" max="4" width="51.5703125" style="1" customWidth="1"/>
    <col min="5" max="5" width="14" style="20" customWidth="1"/>
    <col min="6" max="6" width="15" style="1" customWidth="1"/>
    <col min="7" max="7" width="16.85546875" style="1" customWidth="1"/>
    <col min="8" max="8" width="18.140625" style="1" customWidth="1"/>
    <col min="9" max="9" width="59.85546875" style="1" customWidth="1"/>
    <col min="10" max="16384" width="9.140625" style="1"/>
  </cols>
  <sheetData>
    <row r="2" spans="2:9" ht="18.75" x14ac:dyDescent="0.25">
      <c r="B2" s="47" t="s">
        <v>11</v>
      </c>
      <c r="C2" s="47"/>
      <c r="D2"/>
      <c r="E2" s="19"/>
      <c r="F2"/>
      <c r="G2" s="47" t="s">
        <v>11</v>
      </c>
      <c r="H2" s="47"/>
      <c r="I2"/>
    </row>
    <row r="4" spans="2:9" ht="17.25" x14ac:dyDescent="0.25">
      <c r="B4" s="49" t="s">
        <v>48</v>
      </c>
      <c r="C4" s="49"/>
      <c r="G4" s="49" t="s">
        <v>88</v>
      </c>
      <c r="H4" s="49"/>
    </row>
    <row r="6" spans="2:9" ht="15" customHeight="1" x14ac:dyDescent="0.25">
      <c r="B6" s="2" t="s">
        <v>0</v>
      </c>
      <c r="C6" s="3" t="s">
        <v>1</v>
      </c>
      <c r="G6" s="2" t="s">
        <v>0</v>
      </c>
      <c r="H6" s="3" t="s">
        <v>1</v>
      </c>
    </row>
    <row r="7" spans="2:9" x14ac:dyDescent="0.25">
      <c r="B7" s="4" t="s">
        <v>2</v>
      </c>
      <c r="C7" s="4">
        <v>110</v>
      </c>
      <c r="G7" s="4" t="s">
        <v>2</v>
      </c>
      <c r="H7" s="4">
        <v>110</v>
      </c>
    </row>
    <row r="8" spans="2:9" x14ac:dyDescent="0.25">
      <c r="B8" s="4" t="s">
        <v>3</v>
      </c>
      <c r="C8" s="4">
        <v>125</v>
      </c>
      <c r="G8" s="4" t="s">
        <v>3</v>
      </c>
      <c r="H8" s="4">
        <v>125</v>
      </c>
    </row>
    <row r="9" spans="2:9" x14ac:dyDescent="0.25">
      <c r="B9" s="4" t="s">
        <v>4</v>
      </c>
      <c r="C9" s="4">
        <v>65</v>
      </c>
      <c r="G9" s="4" t="s">
        <v>4</v>
      </c>
      <c r="H9" s="4">
        <v>65</v>
      </c>
    </row>
    <row r="10" spans="2:9" x14ac:dyDescent="0.25">
      <c r="B10" s="4" t="s">
        <v>5</v>
      </c>
      <c r="C10" s="4">
        <v>0</v>
      </c>
      <c r="G10" s="4" t="s">
        <v>5</v>
      </c>
      <c r="H10" s="4">
        <v>0</v>
      </c>
    </row>
    <row r="11" spans="2:9" x14ac:dyDescent="0.25">
      <c r="B11" s="4" t="s">
        <v>6</v>
      </c>
      <c r="C11" s="4">
        <v>80</v>
      </c>
      <c r="G11" s="4" t="s">
        <v>6</v>
      </c>
      <c r="H11" s="4">
        <v>80</v>
      </c>
    </row>
    <row r="12" spans="2:9" x14ac:dyDescent="0.25">
      <c r="B12" s="4" t="s">
        <v>7</v>
      </c>
      <c r="C12" s="4">
        <v>25</v>
      </c>
      <c r="G12" s="4" t="s">
        <v>7</v>
      </c>
      <c r="H12" s="4">
        <v>25</v>
      </c>
    </row>
    <row r="13" spans="2:9" x14ac:dyDescent="0.25">
      <c r="B13" s="4" t="s">
        <v>8</v>
      </c>
      <c r="C13" s="4">
        <v>0</v>
      </c>
      <c r="G13" s="4" t="s">
        <v>8</v>
      </c>
      <c r="H13" s="4">
        <v>0</v>
      </c>
    </row>
    <row r="14" spans="2:9" x14ac:dyDescent="0.25">
      <c r="B14" s="4" t="s">
        <v>9</v>
      </c>
      <c r="C14" s="4">
        <v>30</v>
      </c>
      <c r="G14" s="4" t="s">
        <v>9</v>
      </c>
      <c r="H14" s="4">
        <v>30</v>
      </c>
    </row>
    <row r="15" spans="2:9" x14ac:dyDescent="0.25">
      <c r="B15" s="4" t="s">
        <v>10</v>
      </c>
      <c r="C15" s="4">
        <v>50</v>
      </c>
      <c r="G15" s="4" t="s">
        <v>10</v>
      </c>
      <c r="H15" s="4">
        <v>50</v>
      </c>
    </row>
    <row r="16" spans="2:9" ht="23.25" customHeight="1" x14ac:dyDescent="0.25"/>
    <row r="17" spans="2:9" ht="15.75" x14ac:dyDescent="0.25">
      <c r="B17" s="2" t="s">
        <v>0</v>
      </c>
      <c r="C17" s="4" t="s">
        <v>19</v>
      </c>
      <c r="G17" s="2" t="s">
        <v>0</v>
      </c>
      <c r="H17" s="4" t="s">
        <v>19</v>
      </c>
    </row>
    <row r="18" spans="2:9" ht="30" x14ac:dyDescent="0.25">
      <c r="B18" s="3" t="s">
        <v>1</v>
      </c>
      <c r="C18" s="36" t="str">
        <f>IF(ISNA(VLOOKUP(C17,B7:C15,2,FALSE)), "Not Found", VLOOKUP(C17,B7:C15,2,FALSE))</f>
        <v>Not Found</v>
      </c>
      <c r="D18" s="37" t="str">
        <f ca="1">_xlfn.FORMULATEXT(C18)</f>
        <v>=IF(ISNA(VLOOKUP(C17,B7:C15,2,FALSE)), "Not Found", VLOOKUP(C17,B7:C15,2,FALSE))</v>
      </c>
      <c r="G18" s="3" t="s">
        <v>1</v>
      </c>
      <c r="H18" s="36"/>
      <c r="I18" s="37"/>
    </row>
    <row r="19" spans="2:9" ht="30" x14ac:dyDescent="0.25">
      <c r="B19" s="3" t="s">
        <v>1</v>
      </c>
      <c r="C19" s="36">
        <f>IF(ISNA(VLOOKUP(C17,B7:C15,2,FALSE)), 0, VLOOKUP(C17,B7:C15,2,FALSE))</f>
        <v>0</v>
      </c>
      <c r="D19" s="37" t="str">
        <f t="shared" ref="D19:D20" ca="1" si="0">_xlfn.FORMULATEXT(C19)</f>
        <v>=IF(ISNA(VLOOKUP(C17,B7:C15,2,FALSE)), 0, VLOOKUP(C17,B7:C15,2,FALSE))</v>
      </c>
      <c r="G19" s="3" t="s">
        <v>1</v>
      </c>
      <c r="H19" s="36"/>
      <c r="I19" s="37"/>
    </row>
    <row r="20" spans="2:9" ht="30" x14ac:dyDescent="0.25">
      <c r="B20" s="3" t="s">
        <v>1</v>
      </c>
      <c r="C20" s="36" t="str">
        <f>IF(ISNA(VLOOKUP(C17,B7:C15,2,FALSE)), "", VLOOKUP(C17,B7:C15,2,FALSE))</f>
        <v/>
      </c>
      <c r="D20" s="37" t="str">
        <f t="shared" ca="1" si="0"/>
        <v>=IF(ISNA(VLOOKUP(C17,B7:C15,2,FALSE)), "", VLOOKUP(C17,B7:C15,2,FALSE))</v>
      </c>
      <c r="G20" s="3" t="s">
        <v>1</v>
      </c>
      <c r="H20" s="36"/>
      <c r="I20" s="37"/>
    </row>
    <row r="25" spans="2:9" ht="15.75" x14ac:dyDescent="0.25">
      <c r="B25" s="46" t="s">
        <v>85</v>
      </c>
    </row>
  </sheetData>
  <mergeCells count="4">
    <mergeCell ref="B2:C2"/>
    <mergeCell ref="B4:C4"/>
    <mergeCell ref="G2:H2"/>
    <mergeCell ref="G4:H4"/>
  </mergeCells>
  <hyperlinks>
    <hyperlink ref="B25" location="'Home Page'!A1" display="Back to Home Page" xr:uid="{076E1736-C2EF-4E6F-A3F1-61A7CE3B521E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C5DB3-B5E8-4162-B2C2-44BDF126875C}">
  <dimension ref="B2:H22"/>
  <sheetViews>
    <sheetView showGridLines="0" workbookViewId="0">
      <selection activeCell="B22" sqref="B22"/>
    </sheetView>
  </sheetViews>
  <sheetFormatPr defaultColWidth="9.140625" defaultRowHeight="15" x14ac:dyDescent="0.25"/>
  <cols>
    <col min="1" max="1" width="4" style="1" customWidth="1"/>
    <col min="2" max="2" width="12.42578125" style="1" customWidth="1"/>
    <col min="3" max="3" width="13.7109375" style="1" customWidth="1"/>
    <col min="4" max="4" width="12.7109375" style="1" customWidth="1"/>
    <col min="5" max="5" width="3.7109375" style="1" customWidth="1"/>
    <col min="6" max="6" width="22.5703125" style="1" customWidth="1"/>
    <col min="7" max="7" width="15" style="1" customWidth="1"/>
    <col min="8" max="16384" width="9.140625" style="1"/>
  </cols>
  <sheetData>
    <row r="2" spans="2:8" ht="15.75" customHeight="1" x14ac:dyDescent="0.25">
      <c r="B2" s="47" t="s">
        <v>11</v>
      </c>
      <c r="C2" s="47"/>
      <c r="D2" s="47"/>
      <c r="E2"/>
      <c r="F2"/>
      <c r="G2"/>
      <c r="H2"/>
    </row>
    <row r="4" spans="2:8" ht="15.75" x14ac:dyDescent="0.25">
      <c r="C4" s="16" t="s">
        <v>18</v>
      </c>
      <c r="D4" s="16"/>
    </row>
    <row r="5" spans="2:8" ht="15.75" x14ac:dyDescent="0.25">
      <c r="B5" s="6" t="s">
        <v>0</v>
      </c>
      <c r="C5" s="10" t="s">
        <v>15</v>
      </c>
      <c r="D5" s="11" t="s">
        <v>16</v>
      </c>
      <c r="F5" s="2" t="s">
        <v>17</v>
      </c>
      <c r="G5" s="4" t="s">
        <v>16</v>
      </c>
    </row>
    <row r="6" spans="2:8" ht="15.75" x14ac:dyDescent="0.25">
      <c r="B6" s="4" t="s">
        <v>2</v>
      </c>
      <c r="C6" s="9">
        <v>1.5</v>
      </c>
      <c r="D6" s="9">
        <v>1.7</v>
      </c>
      <c r="F6" s="2" t="s">
        <v>0</v>
      </c>
      <c r="G6" s="7" t="s">
        <v>4</v>
      </c>
    </row>
    <row r="7" spans="2:8" ht="15.75" x14ac:dyDescent="0.25">
      <c r="B7" s="4" t="s">
        <v>3</v>
      </c>
      <c r="C7" s="5">
        <v>1</v>
      </c>
      <c r="D7" s="5">
        <v>1.1000000000000001</v>
      </c>
      <c r="F7" s="6" t="str">
        <f>"Unit Price in "&amp;G5</f>
        <v>Unit Price in Kroger</v>
      </c>
      <c r="G7" s="8">
        <f>IF(G5="Walmart",VLOOKUP(G6,B6:D14,2,FALSE),VLOOKUP(G6,B6:D14,3,FALSE))</f>
        <v>1.3</v>
      </c>
    </row>
    <row r="8" spans="2:8" x14ac:dyDescent="0.25">
      <c r="B8" s="4" t="s">
        <v>4</v>
      </c>
      <c r="C8" s="5">
        <v>1.1000000000000001</v>
      </c>
      <c r="D8" s="5">
        <v>1.3</v>
      </c>
    </row>
    <row r="9" spans="2:8" x14ac:dyDescent="0.25">
      <c r="B9" s="4" t="s">
        <v>5</v>
      </c>
      <c r="C9" s="5">
        <v>2</v>
      </c>
      <c r="D9" s="5">
        <v>2.2000000000000002</v>
      </c>
    </row>
    <row r="10" spans="2:8" x14ac:dyDescent="0.25">
      <c r="B10" s="4" t="s">
        <v>6</v>
      </c>
      <c r="C10" s="5">
        <v>2.2200000000000002</v>
      </c>
      <c r="D10" s="5">
        <v>2.39</v>
      </c>
    </row>
    <row r="11" spans="2:8" x14ac:dyDescent="0.25">
      <c r="B11" s="4" t="s">
        <v>7</v>
      </c>
      <c r="C11" s="5">
        <v>2.35</v>
      </c>
      <c r="D11" s="5">
        <v>2.5500000000000003</v>
      </c>
    </row>
    <row r="12" spans="2:8" x14ac:dyDescent="0.25">
      <c r="B12" s="4" t="s">
        <v>8</v>
      </c>
      <c r="C12" s="5">
        <v>3</v>
      </c>
      <c r="D12" s="5">
        <v>3.2</v>
      </c>
    </row>
    <row r="13" spans="2:8" x14ac:dyDescent="0.25">
      <c r="B13" s="4" t="s">
        <v>9</v>
      </c>
      <c r="C13" s="5">
        <v>12</v>
      </c>
      <c r="D13" s="5">
        <v>11.5</v>
      </c>
    </row>
    <row r="14" spans="2:8" x14ac:dyDescent="0.25">
      <c r="B14" s="4" t="s">
        <v>10</v>
      </c>
      <c r="C14" s="5">
        <v>5</v>
      </c>
      <c r="D14" s="5">
        <v>5.2</v>
      </c>
    </row>
    <row r="22" spans="2:2" ht="15.75" x14ac:dyDescent="0.25">
      <c r="B22" s="46" t="s">
        <v>85</v>
      </c>
    </row>
  </sheetData>
  <mergeCells count="1">
    <mergeCell ref="B2:D2"/>
  </mergeCells>
  <dataValidations count="2">
    <dataValidation type="list" allowBlank="1" showInputMessage="1" showErrorMessage="1" sqref="G6" xr:uid="{8060A368-3885-486A-8DC9-052A66906D96}">
      <formula1>$B$6:$B$14</formula1>
    </dataValidation>
    <dataValidation type="list" allowBlank="1" showInputMessage="1" showErrorMessage="1" sqref="G5" xr:uid="{238FA4D0-C5F0-4987-A255-189BCEE25DE0}">
      <formula1>$C$5:$D$5</formula1>
    </dataValidation>
  </dataValidations>
  <hyperlinks>
    <hyperlink ref="B22" location="'Home Page'!A1" display="Back to Home Page" xr:uid="{4151003C-A6D4-4F40-937B-0BE8800A225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6B358-F2AA-493A-82D8-2A3E144B0523}">
  <dimension ref="B2:H23"/>
  <sheetViews>
    <sheetView showGridLines="0" workbookViewId="0">
      <selection activeCell="B23" sqref="B23"/>
    </sheetView>
  </sheetViews>
  <sheetFormatPr defaultColWidth="9.140625" defaultRowHeight="15" x14ac:dyDescent="0.25"/>
  <cols>
    <col min="1" max="1" width="4" style="1" customWidth="1"/>
    <col min="2" max="2" width="13.5703125" style="1" customWidth="1"/>
    <col min="3" max="3" width="13.7109375" style="1" customWidth="1"/>
    <col min="4" max="4" width="17.28515625" style="1" customWidth="1"/>
    <col min="5" max="5" width="16" style="1" customWidth="1"/>
    <col min="6" max="6" width="37.7109375" style="18" bestFit="1" customWidth="1"/>
    <col min="7" max="7" width="15" style="1" customWidth="1"/>
    <col min="8" max="16384" width="9.140625" style="1"/>
  </cols>
  <sheetData>
    <row r="2" spans="2:8" ht="15.75" customHeight="1" x14ac:dyDescent="0.25">
      <c r="B2" s="47" t="s">
        <v>56</v>
      </c>
      <c r="C2" s="47"/>
      <c r="D2" s="47"/>
      <c r="E2" s="47"/>
      <c r="F2" s="17"/>
      <c r="G2"/>
      <c r="H2"/>
    </row>
    <row r="4" spans="2:8" ht="15.75" x14ac:dyDescent="0.25">
      <c r="B4" s="48" t="s">
        <v>60</v>
      </c>
      <c r="C4" s="48"/>
      <c r="D4"/>
    </row>
    <row r="5" spans="2:8" x14ac:dyDescent="0.25">
      <c r="B5" s="29" t="s">
        <v>61</v>
      </c>
      <c r="C5" s="29"/>
    </row>
    <row r="6" spans="2:8" x14ac:dyDescent="0.25">
      <c r="B6" s="28"/>
      <c r="C6" s="28"/>
    </row>
    <row r="7" spans="2:8" ht="15.75" customHeight="1" x14ac:dyDescent="0.25">
      <c r="B7" s="6" t="s">
        <v>0</v>
      </c>
      <c r="C7" s="11" t="s">
        <v>62</v>
      </c>
      <c r="D7" s="11" t="s">
        <v>63</v>
      </c>
      <c r="E7" s="11" t="s">
        <v>12</v>
      </c>
    </row>
    <row r="8" spans="2:8" x14ac:dyDescent="0.25">
      <c r="B8" s="4" t="s">
        <v>30</v>
      </c>
      <c r="C8" s="9">
        <v>120</v>
      </c>
      <c r="D8" s="9">
        <v>100</v>
      </c>
      <c r="E8" s="31" t="str">
        <f>IF(D8&gt;=C8, "Achieved", "Not Achieved")</f>
        <v>Not Achieved</v>
      </c>
      <c r="F8" s="13" t="str">
        <f ca="1">_xlfn.FORMULATEXT(E8)</f>
        <v>=IF(D8&gt;=C8, "Achieved", "Not Achieved")</v>
      </c>
    </row>
    <row r="9" spans="2:8" x14ac:dyDescent="0.25">
      <c r="B9" s="4" t="s">
        <v>32</v>
      </c>
      <c r="C9" s="5">
        <v>250</v>
      </c>
      <c r="D9" s="5">
        <v>230</v>
      </c>
      <c r="E9" s="31" t="str">
        <f t="shared" ref="E9:E16" si="0">IF(D9&gt;=C9, "Achieved", "Not Achieved")</f>
        <v>Not Achieved</v>
      </c>
    </row>
    <row r="10" spans="2:8" x14ac:dyDescent="0.25">
      <c r="B10" s="4" t="s">
        <v>33</v>
      </c>
      <c r="C10" s="5">
        <v>170</v>
      </c>
      <c r="D10" s="5">
        <v>180</v>
      </c>
      <c r="E10" s="31" t="str">
        <f t="shared" si="0"/>
        <v>Achieved</v>
      </c>
      <c r="F10" s="32" t="s">
        <v>66</v>
      </c>
    </row>
    <row r="11" spans="2:8" x14ac:dyDescent="0.25">
      <c r="B11" s="4" t="s">
        <v>58</v>
      </c>
      <c r="C11" s="5">
        <v>120</v>
      </c>
      <c r="D11" s="5">
        <v>120</v>
      </c>
      <c r="E11" s="31" t="str">
        <f t="shared" si="0"/>
        <v>Achieved</v>
      </c>
      <c r="F11" s="32" t="s">
        <v>67</v>
      </c>
    </row>
    <row r="12" spans="2:8" x14ac:dyDescent="0.25">
      <c r="B12" s="4" t="s">
        <v>34</v>
      </c>
      <c r="C12" s="5">
        <v>135</v>
      </c>
      <c r="D12" s="5">
        <v>110</v>
      </c>
      <c r="E12" s="31" t="str">
        <f t="shared" si="0"/>
        <v>Not Achieved</v>
      </c>
      <c r="F12" s="32" t="s">
        <v>68</v>
      </c>
    </row>
    <row r="13" spans="2:8" x14ac:dyDescent="0.25">
      <c r="B13" s="4" t="s">
        <v>35</v>
      </c>
      <c r="C13" s="5">
        <v>205</v>
      </c>
      <c r="D13" s="5">
        <v>220</v>
      </c>
      <c r="E13" s="31" t="str">
        <f t="shared" si="0"/>
        <v>Achieved</v>
      </c>
    </row>
    <row r="14" spans="2:8" x14ac:dyDescent="0.25">
      <c r="B14" s="4" t="s">
        <v>36</v>
      </c>
      <c r="C14" s="5">
        <v>200</v>
      </c>
      <c r="D14" s="5">
        <v>175</v>
      </c>
      <c r="E14" s="31" t="str">
        <f t="shared" si="0"/>
        <v>Not Achieved</v>
      </c>
    </row>
    <row r="15" spans="2:8" x14ac:dyDescent="0.25">
      <c r="B15" s="4" t="s">
        <v>37</v>
      </c>
      <c r="C15" s="5">
        <v>230</v>
      </c>
      <c r="D15" s="5">
        <v>230</v>
      </c>
      <c r="E15" s="31" t="str">
        <f t="shared" si="0"/>
        <v>Achieved</v>
      </c>
    </row>
    <row r="16" spans="2:8" x14ac:dyDescent="0.25">
      <c r="B16" s="4" t="s">
        <v>38</v>
      </c>
      <c r="C16" s="5">
        <v>100</v>
      </c>
      <c r="D16" s="5">
        <v>90</v>
      </c>
      <c r="E16" s="31" t="str">
        <f t="shared" si="0"/>
        <v>Not Achieved</v>
      </c>
    </row>
    <row r="18" spans="2:7" x14ac:dyDescent="0.25">
      <c r="B18" s="34" t="s">
        <v>64</v>
      </c>
      <c r="C18" s="35"/>
      <c r="D18" s="33"/>
      <c r="E18" s="33"/>
      <c r="G18"/>
    </row>
    <row r="19" spans="2:7" ht="15" customHeight="1" x14ac:dyDescent="0.25">
      <c r="B19" s="34" t="s">
        <v>65</v>
      </c>
      <c r="C19" s="35"/>
      <c r="D19" s="33"/>
      <c r="E19" s="33"/>
    </row>
    <row r="23" spans="2:7" ht="15.75" x14ac:dyDescent="0.25">
      <c r="B23" s="46" t="s">
        <v>85</v>
      </c>
    </row>
  </sheetData>
  <mergeCells count="2">
    <mergeCell ref="B4:C4"/>
    <mergeCell ref="B2:E2"/>
  </mergeCells>
  <hyperlinks>
    <hyperlink ref="B23" location="'Home Page'!A1" display="Back to Home Page" xr:uid="{C902D71B-4CF2-4CA7-97B7-0FE96CF8E6E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3D529-73E0-4D97-8048-C9D47CFC18DB}">
  <dimension ref="B2:H24"/>
  <sheetViews>
    <sheetView showGridLines="0" workbookViewId="0">
      <selection activeCell="B24" sqref="B24"/>
    </sheetView>
  </sheetViews>
  <sheetFormatPr defaultColWidth="9.140625" defaultRowHeight="15" x14ac:dyDescent="0.25"/>
  <cols>
    <col min="1" max="1" width="4" style="1" customWidth="1"/>
    <col min="2" max="2" width="13.7109375" style="1" customWidth="1"/>
    <col min="3" max="3" width="15.28515625" style="1" customWidth="1"/>
    <col min="4" max="4" width="29.28515625" style="1" bestFit="1" customWidth="1"/>
    <col min="5" max="5" width="28.140625" style="1" bestFit="1" customWidth="1"/>
    <col min="6" max="6" width="28.85546875" style="18" customWidth="1"/>
    <col min="7" max="7" width="15" style="1" customWidth="1"/>
    <col min="8" max="16384" width="9.140625" style="1"/>
  </cols>
  <sheetData>
    <row r="2" spans="2:8" ht="15.75" customHeight="1" x14ac:dyDescent="0.25">
      <c r="B2" s="47" t="s">
        <v>51</v>
      </c>
      <c r="C2" s="47"/>
      <c r="D2" s="47"/>
      <c r="E2" s="47"/>
      <c r="F2" s="17"/>
      <c r="G2"/>
      <c r="H2"/>
    </row>
    <row r="4" spans="2:8" ht="15.75" x14ac:dyDescent="0.25">
      <c r="B4" s="48" t="s">
        <v>54</v>
      </c>
      <c r="C4" s="48"/>
      <c r="D4"/>
    </row>
    <row r="5" spans="2:8" x14ac:dyDescent="0.25">
      <c r="B5" s="29" t="s">
        <v>55</v>
      </c>
      <c r="C5" s="29"/>
    </row>
    <row r="6" spans="2:8" x14ac:dyDescent="0.25">
      <c r="B6" s="28"/>
      <c r="C6" s="28"/>
    </row>
    <row r="7" spans="2:8" ht="15.75" x14ac:dyDescent="0.25">
      <c r="B7" s="6" t="s">
        <v>0</v>
      </c>
      <c r="C7" s="6" t="s">
        <v>20</v>
      </c>
      <c r="D7" s="3" t="s">
        <v>57</v>
      </c>
      <c r="E7" s="11" t="s">
        <v>39</v>
      </c>
    </row>
    <row r="8" spans="2:8" x14ac:dyDescent="0.25">
      <c r="B8" s="4" t="s">
        <v>30</v>
      </c>
      <c r="C8" s="4" t="s">
        <v>21</v>
      </c>
      <c r="D8" s="4">
        <v>55</v>
      </c>
      <c r="E8" s="9">
        <v>100</v>
      </c>
    </row>
    <row r="9" spans="2:8" x14ac:dyDescent="0.25">
      <c r="B9" s="4" t="s">
        <v>32</v>
      </c>
      <c r="C9" s="4" t="s">
        <v>22</v>
      </c>
      <c r="D9" s="4">
        <v>100</v>
      </c>
      <c r="E9" s="5">
        <v>230</v>
      </c>
    </row>
    <row r="10" spans="2:8" x14ac:dyDescent="0.25">
      <c r="B10" s="4" t="s">
        <v>33</v>
      </c>
      <c r="C10" s="4" t="s">
        <v>23</v>
      </c>
      <c r="D10" s="4">
        <v>65</v>
      </c>
      <c r="E10" s="5">
        <v>180</v>
      </c>
    </row>
    <row r="11" spans="2:8" x14ac:dyDescent="0.25">
      <c r="B11" s="4" t="s">
        <v>58</v>
      </c>
      <c r="C11" s="4" t="s">
        <v>24</v>
      </c>
      <c r="D11" s="4">
        <v>30</v>
      </c>
      <c r="E11" s="5">
        <v>120</v>
      </c>
    </row>
    <row r="12" spans="2:8" x14ac:dyDescent="0.25">
      <c r="B12" s="4" t="s">
        <v>34</v>
      </c>
      <c r="C12" s="4" t="s">
        <v>25</v>
      </c>
      <c r="D12" s="4">
        <v>80</v>
      </c>
      <c r="E12" s="5">
        <v>110</v>
      </c>
    </row>
    <row r="13" spans="2:8" x14ac:dyDescent="0.25">
      <c r="B13" s="4" t="s">
        <v>35</v>
      </c>
      <c r="C13" s="4" t="s">
        <v>26</v>
      </c>
      <c r="D13" s="4">
        <v>90</v>
      </c>
      <c r="E13" s="5">
        <v>220</v>
      </c>
    </row>
    <row r="14" spans="2:8" x14ac:dyDescent="0.25">
      <c r="B14" s="4" t="s">
        <v>36</v>
      </c>
      <c r="C14" s="4" t="s">
        <v>27</v>
      </c>
      <c r="D14" s="4">
        <v>60</v>
      </c>
      <c r="E14" s="5">
        <v>175</v>
      </c>
    </row>
    <row r="15" spans="2:8" x14ac:dyDescent="0.25">
      <c r="B15" s="4" t="s">
        <v>37</v>
      </c>
      <c r="C15" s="4" t="s">
        <v>28</v>
      </c>
      <c r="D15" s="4">
        <v>85</v>
      </c>
      <c r="E15" s="5">
        <v>230</v>
      </c>
    </row>
    <row r="16" spans="2:8" x14ac:dyDescent="0.25">
      <c r="B16" s="4" t="s">
        <v>38</v>
      </c>
      <c r="C16" s="4" t="s">
        <v>29</v>
      </c>
      <c r="D16" s="4">
        <v>35</v>
      </c>
      <c r="E16" s="5">
        <v>90</v>
      </c>
    </row>
    <row r="18" spans="2:7" ht="15.75" x14ac:dyDescent="0.25">
      <c r="B18" s="2" t="s">
        <v>0</v>
      </c>
      <c r="C18" s="11" t="s">
        <v>39</v>
      </c>
      <c r="D18" s="24" t="s">
        <v>52</v>
      </c>
      <c r="E18" s="25" t="s">
        <v>53</v>
      </c>
      <c r="G18"/>
    </row>
    <row r="19" spans="2:7" ht="69" customHeight="1" x14ac:dyDescent="0.25">
      <c r="B19" s="4" t="s">
        <v>32</v>
      </c>
      <c r="C19" s="30">
        <f>VLOOKUP(B19,B8:E16,4,FALSE)</f>
        <v>230</v>
      </c>
      <c r="D19" s="26" t="str">
        <f ca="1">_xlfn.FORMULATEXT(C19)</f>
        <v>=VLOOKUP(B19,B8:E16,4,FALSE)</v>
      </c>
      <c r="E19" s="27" t="s">
        <v>59</v>
      </c>
    </row>
    <row r="24" spans="2:7" ht="15.75" x14ac:dyDescent="0.25">
      <c r="B24" s="46" t="s">
        <v>85</v>
      </c>
    </row>
  </sheetData>
  <mergeCells count="2">
    <mergeCell ref="B2:E2"/>
    <mergeCell ref="B4:C4"/>
  </mergeCells>
  <dataValidations count="1">
    <dataValidation type="list" allowBlank="1" showInputMessage="1" showErrorMessage="1" sqref="B19" xr:uid="{03060421-6CD2-4B83-9EA8-25675CC36A7B}">
      <formula1>$B$8:$B$16</formula1>
    </dataValidation>
  </dataValidations>
  <hyperlinks>
    <hyperlink ref="B24" location="'Home Page'!A1" display="Back to Home Page" xr:uid="{6EA88DBE-7400-4A93-8FB6-C693D5DE5D9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8920B-C188-47A3-9C52-72016F69BDDF}">
  <dimension ref="B2:N21"/>
  <sheetViews>
    <sheetView showGridLines="0" workbookViewId="0">
      <selection activeCell="J4" sqref="J4:K4"/>
    </sheetView>
  </sheetViews>
  <sheetFormatPr defaultColWidth="9.140625" defaultRowHeight="15" x14ac:dyDescent="0.25"/>
  <cols>
    <col min="1" max="1" width="4" style="1" customWidth="1"/>
    <col min="2" max="2" width="20.42578125" style="1" customWidth="1"/>
    <col min="3" max="3" width="18.42578125" style="1" customWidth="1"/>
    <col min="4" max="4" width="4.85546875" style="1" customWidth="1"/>
    <col min="5" max="5" width="11.5703125" style="18" customWidth="1"/>
    <col min="6" max="6" width="11.5703125" style="1" customWidth="1"/>
    <col min="7" max="9" width="9.140625" style="1"/>
    <col min="10" max="11" width="20.7109375" style="1" customWidth="1"/>
    <col min="12" max="16384" width="9.140625" style="1"/>
  </cols>
  <sheetData>
    <row r="2" spans="2:14" ht="15.75" customHeight="1" x14ac:dyDescent="0.25">
      <c r="B2" s="47" t="s">
        <v>11</v>
      </c>
      <c r="C2" s="47"/>
      <c r="D2"/>
      <c r="E2" s="17"/>
      <c r="F2"/>
      <c r="G2"/>
      <c r="J2" s="47" t="s">
        <v>11</v>
      </c>
      <c r="K2" s="47"/>
      <c r="L2"/>
      <c r="M2" s="17"/>
      <c r="N2"/>
    </row>
    <row r="3" spans="2:14" x14ac:dyDescent="0.25">
      <c r="M3" s="18"/>
    </row>
    <row r="4" spans="2:14" ht="17.25" x14ac:dyDescent="0.25">
      <c r="B4" s="49" t="s">
        <v>13</v>
      </c>
      <c r="C4" s="49"/>
      <c r="J4" s="49" t="s">
        <v>88</v>
      </c>
      <c r="K4" s="49"/>
      <c r="M4" s="18"/>
    </row>
    <row r="5" spans="2:14" x14ac:dyDescent="0.25">
      <c r="M5" s="18"/>
    </row>
    <row r="6" spans="2:14" ht="15" customHeight="1" x14ac:dyDescent="0.25">
      <c r="B6" s="2" t="s">
        <v>0</v>
      </c>
      <c r="C6" s="3" t="s">
        <v>1</v>
      </c>
      <c r="E6" s="2" t="s">
        <v>0</v>
      </c>
      <c r="F6" s="4" t="s">
        <v>3</v>
      </c>
      <c r="J6" s="2" t="s">
        <v>0</v>
      </c>
      <c r="K6" s="3" t="s">
        <v>1</v>
      </c>
      <c r="M6" s="2" t="s">
        <v>0</v>
      </c>
      <c r="N6" s="4" t="s">
        <v>3</v>
      </c>
    </row>
    <row r="7" spans="2:14" ht="15.75" x14ac:dyDescent="0.25">
      <c r="B7" s="4" t="s">
        <v>2</v>
      </c>
      <c r="C7" s="4">
        <v>110</v>
      </c>
      <c r="E7" s="2" t="s">
        <v>12</v>
      </c>
      <c r="F7" s="4" t="str">
        <f>IF(VLOOKUP(F6,B7:C15,2,FALSE)=0,"Out of Stock","In Stock")</f>
        <v>In Stock</v>
      </c>
      <c r="J7" s="4" t="s">
        <v>2</v>
      </c>
      <c r="K7" s="4">
        <v>110</v>
      </c>
      <c r="M7" s="2" t="s">
        <v>12</v>
      </c>
      <c r="N7" s="4"/>
    </row>
    <row r="8" spans="2:14" x14ac:dyDescent="0.25">
      <c r="B8" s="4" t="s">
        <v>3</v>
      </c>
      <c r="C8" s="4">
        <v>125</v>
      </c>
      <c r="J8" s="4" t="s">
        <v>3</v>
      </c>
      <c r="K8" s="4">
        <v>125</v>
      </c>
      <c r="M8" s="18"/>
    </row>
    <row r="9" spans="2:14" x14ac:dyDescent="0.25">
      <c r="B9" s="4" t="s">
        <v>4</v>
      </c>
      <c r="C9" s="4">
        <v>65</v>
      </c>
      <c r="J9" s="4" t="s">
        <v>4</v>
      </c>
      <c r="K9" s="4">
        <v>65</v>
      </c>
      <c r="M9" s="18"/>
    </row>
    <row r="10" spans="2:14" x14ac:dyDescent="0.25">
      <c r="B10" s="4" t="s">
        <v>5</v>
      </c>
      <c r="C10" s="4">
        <v>0</v>
      </c>
      <c r="J10" s="4" t="s">
        <v>5</v>
      </c>
      <c r="K10" s="4">
        <v>0</v>
      </c>
      <c r="M10" s="18"/>
    </row>
    <row r="11" spans="2:14" x14ac:dyDescent="0.25">
      <c r="B11" s="4" t="s">
        <v>6</v>
      </c>
      <c r="C11" s="4">
        <v>80</v>
      </c>
      <c r="J11" s="4" t="s">
        <v>6</v>
      </c>
      <c r="K11" s="4">
        <v>80</v>
      </c>
      <c r="M11" s="18"/>
    </row>
    <row r="12" spans="2:14" x14ac:dyDescent="0.25">
      <c r="B12" s="4" t="s">
        <v>7</v>
      </c>
      <c r="C12" s="4">
        <v>25</v>
      </c>
      <c r="J12" s="4" t="s">
        <v>7</v>
      </c>
      <c r="K12" s="4">
        <v>25</v>
      </c>
      <c r="M12" s="18"/>
    </row>
    <row r="13" spans="2:14" x14ac:dyDescent="0.25">
      <c r="B13" s="4" t="s">
        <v>8</v>
      </c>
      <c r="C13" s="4">
        <v>0</v>
      </c>
      <c r="J13" s="4" t="s">
        <v>8</v>
      </c>
      <c r="K13" s="4">
        <v>0</v>
      </c>
      <c r="M13" s="18"/>
    </row>
    <row r="14" spans="2:14" x14ac:dyDescent="0.25">
      <c r="B14" s="4" t="s">
        <v>9</v>
      </c>
      <c r="C14" s="4">
        <v>30</v>
      </c>
      <c r="J14" s="4" t="s">
        <v>9</v>
      </c>
      <c r="K14" s="4">
        <v>30</v>
      </c>
      <c r="M14" s="18"/>
    </row>
    <row r="15" spans="2:14" x14ac:dyDescent="0.25">
      <c r="B15" s="4" t="s">
        <v>10</v>
      </c>
      <c r="C15" s="4">
        <v>50</v>
      </c>
      <c r="J15" s="4" t="s">
        <v>10</v>
      </c>
      <c r="K15" s="4">
        <v>50</v>
      </c>
      <c r="M15" s="18"/>
    </row>
    <row r="21" spans="2:2" ht="15.75" x14ac:dyDescent="0.25">
      <c r="B21" s="46" t="s">
        <v>85</v>
      </c>
    </row>
  </sheetData>
  <mergeCells count="4">
    <mergeCell ref="B2:C2"/>
    <mergeCell ref="B4:C4"/>
    <mergeCell ref="J2:K2"/>
    <mergeCell ref="J4:K4"/>
  </mergeCells>
  <dataValidations count="1">
    <dataValidation type="list" allowBlank="1" showInputMessage="1" showErrorMessage="1" sqref="F6 N6" xr:uid="{9159DECE-AD0D-43D8-A4F1-A5E570E210FA}">
      <formula1>$B$7:$B$15</formula1>
    </dataValidation>
  </dataValidations>
  <hyperlinks>
    <hyperlink ref="B21" location="'Home Page'!A1" display="Back to Home Page" xr:uid="{AECE464F-D380-4B59-A33F-8E2F94F543D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A077C-4370-401F-A88D-A07EC3442CF0}">
  <dimension ref="B2:L21"/>
  <sheetViews>
    <sheetView showGridLines="0" workbookViewId="0">
      <selection activeCell="B21" sqref="B21"/>
    </sheetView>
  </sheetViews>
  <sheetFormatPr defaultColWidth="9.140625" defaultRowHeight="15" x14ac:dyDescent="0.25"/>
  <cols>
    <col min="1" max="1" width="4" style="1" customWidth="1"/>
    <col min="2" max="2" width="20.42578125" style="1" customWidth="1"/>
    <col min="3" max="3" width="18.42578125" style="1" customWidth="1"/>
    <col min="4" max="4" width="4.85546875" style="1" customWidth="1"/>
    <col min="5" max="5" width="12.28515625" style="1" customWidth="1"/>
    <col min="6" max="6" width="15" style="1" customWidth="1"/>
    <col min="7" max="8" width="9.140625" style="1"/>
    <col min="9" max="10" width="22.140625" style="1" customWidth="1"/>
    <col min="11" max="11" width="8.85546875" style="1" customWidth="1"/>
    <col min="12" max="12" width="22.140625" style="1" customWidth="1"/>
    <col min="13" max="16384" width="9.140625" style="1"/>
  </cols>
  <sheetData>
    <row r="2" spans="2:12" ht="15.75" customHeight="1" x14ac:dyDescent="0.25">
      <c r="B2" s="47" t="s">
        <v>11</v>
      </c>
      <c r="C2" s="47"/>
      <c r="D2"/>
      <c r="E2"/>
      <c r="F2"/>
      <c r="G2"/>
      <c r="I2" s="47" t="s">
        <v>11</v>
      </c>
      <c r="J2" s="47"/>
      <c r="K2"/>
      <c r="L2"/>
    </row>
    <row r="4" spans="2:12" ht="17.25" x14ac:dyDescent="0.25">
      <c r="B4" s="49" t="s">
        <v>44</v>
      </c>
      <c r="C4" s="49"/>
      <c r="I4" s="49" t="s">
        <v>88</v>
      </c>
      <c r="J4" s="49"/>
    </row>
    <row r="6" spans="2:12" ht="15" customHeight="1" x14ac:dyDescent="0.25">
      <c r="B6" s="2" t="s">
        <v>0</v>
      </c>
      <c r="C6" s="3" t="s">
        <v>49</v>
      </c>
      <c r="E6" s="2" t="s">
        <v>43</v>
      </c>
      <c r="F6"/>
      <c r="I6" s="2" t="s">
        <v>0</v>
      </c>
      <c r="J6" s="3" t="s">
        <v>49</v>
      </c>
      <c r="L6" s="2" t="s">
        <v>43</v>
      </c>
    </row>
    <row r="7" spans="2:12" x14ac:dyDescent="0.25">
      <c r="B7" s="4" t="s">
        <v>2</v>
      </c>
      <c r="C7" s="4" t="str">
        <f>IF(ISNA(VLOOKUP(B7,$E$7:$E$9,1,FALSE)),"In Stock","Sold")</f>
        <v>In Stock</v>
      </c>
      <c r="E7" s="4" t="s">
        <v>3</v>
      </c>
      <c r="F7"/>
      <c r="I7" s="4" t="s">
        <v>2</v>
      </c>
      <c r="J7" s="4"/>
      <c r="L7" s="4" t="s">
        <v>3</v>
      </c>
    </row>
    <row r="8" spans="2:12" x14ac:dyDescent="0.25">
      <c r="B8" s="4" t="s">
        <v>3</v>
      </c>
      <c r="C8" s="4" t="str">
        <f t="shared" ref="C8:C15" si="0">IF(ISNA(VLOOKUP(B8,$E$7:$E$9,1,FALSE)),"In Stock","Sold")</f>
        <v>Sold</v>
      </c>
      <c r="E8" s="4" t="s">
        <v>6</v>
      </c>
      <c r="I8" s="4" t="s">
        <v>3</v>
      </c>
      <c r="J8" s="4"/>
      <c r="L8" s="4" t="s">
        <v>6</v>
      </c>
    </row>
    <row r="9" spans="2:12" x14ac:dyDescent="0.25">
      <c r="B9" s="4" t="s">
        <v>4</v>
      </c>
      <c r="C9" s="4" t="str">
        <f t="shared" si="0"/>
        <v>In Stock</v>
      </c>
      <c r="E9" s="4" t="s">
        <v>9</v>
      </c>
      <c r="I9" s="4" t="s">
        <v>4</v>
      </c>
      <c r="J9" s="4"/>
      <c r="L9" s="4" t="s">
        <v>9</v>
      </c>
    </row>
    <row r="10" spans="2:12" x14ac:dyDescent="0.25">
      <c r="B10" s="4" t="s">
        <v>5</v>
      </c>
      <c r="C10" s="4" t="str">
        <f t="shared" si="0"/>
        <v>In Stock</v>
      </c>
      <c r="E10" s="32" t="s">
        <v>70</v>
      </c>
      <c r="I10" s="4" t="s">
        <v>5</v>
      </c>
      <c r="J10" s="4"/>
      <c r="L10" s="32" t="s">
        <v>70</v>
      </c>
    </row>
    <row r="11" spans="2:12" x14ac:dyDescent="0.25">
      <c r="B11" s="4" t="s">
        <v>6</v>
      </c>
      <c r="C11" s="4" t="str">
        <f t="shared" si="0"/>
        <v>Sold</v>
      </c>
      <c r="I11" s="4" t="s">
        <v>6</v>
      </c>
      <c r="J11" s="4"/>
    </row>
    <row r="12" spans="2:12" x14ac:dyDescent="0.25">
      <c r="B12" s="4" t="s">
        <v>7</v>
      </c>
      <c r="C12" s="4" t="str">
        <f t="shared" si="0"/>
        <v>In Stock</v>
      </c>
      <c r="I12" s="4" t="s">
        <v>7</v>
      </c>
      <c r="J12" s="4"/>
    </row>
    <row r="13" spans="2:12" x14ac:dyDescent="0.25">
      <c r="B13" s="4" t="s">
        <v>8</v>
      </c>
      <c r="C13" s="4" t="str">
        <f t="shared" si="0"/>
        <v>In Stock</v>
      </c>
      <c r="I13" s="4" t="s">
        <v>8</v>
      </c>
      <c r="J13" s="4"/>
    </row>
    <row r="14" spans="2:12" x14ac:dyDescent="0.25">
      <c r="B14" s="4" t="s">
        <v>9</v>
      </c>
      <c r="C14" s="4" t="str">
        <f t="shared" si="0"/>
        <v>Sold</v>
      </c>
      <c r="I14" s="4" t="s">
        <v>9</v>
      </c>
      <c r="J14" s="4"/>
    </row>
    <row r="15" spans="2:12" x14ac:dyDescent="0.25">
      <c r="B15" s="4" t="s">
        <v>10</v>
      </c>
      <c r="C15" s="4" t="str">
        <f t="shared" si="0"/>
        <v>In Stock</v>
      </c>
      <c r="I15" s="4" t="s">
        <v>10</v>
      </c>
      <c r="J15" s="4"/>
    </row>
    <row r="16" spans="2:12" x14ac:dyDescent="0.25">
      <c r="B16" s="32" t="s">
        <v>69</v>
      </c>
      <c r="I16" s="32" t="s">
        <v>69</v>
      </c>
    </row>
    <row r="21" spans="2:2" ht="15.75" x14ac:dyDescent="0.25">
      <c r="B21" s="46" t="s">
        <v>85</v>
      </c>
    </row>
  </sheetData>
  <mergeCells count="4">
    <mergeCell ref="B2:C2"/>
    <mergeCell ref="B4:C4"/>
    <mergeCell ref="I2:J2"/>
    <mergeCell ref="I4:J4"/>
  </mergeCells>
  <hyperlinks>
    <hyperlink ref="B21" location="'Home Page'!A1" display="Back to Home Page" xr:uid="{105CC5B3-B789-4E37-B587-CCF244FAA21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58F08-B6BC-4355-BB23-524E8EC5DB07}">
  <dimension ref="B2:P22"/>
  <sheetViews>
    <sheetView showGridLines="0" workbookViewId="0">
      <selection activeCell="B22" sqref="B22"/>
    </sheetView>
  </sheetViews>
  <sheetFormatPr defaultColWidth="9.140625" defaultRowHeight="15" x14ac:dyDescent="0.25"/>
  <cols>
    <col min="1" max="1" width="4" style="1" customWidth="1"/>
    <col min="2" max="4" width="15.85546875" style="1" customWidth="1"/>
    <col min="5" max="5" width="3.7109375" style="1" customWidth="1"/>
    <col min="6" max="6" width="22.5703125" style="1" bestFit="1" customWidth="1"/>
    <col min="7" max="7" width="15" style="1" customWidth="1"/>
    <col min="8" max="8" width="9.140625" style="1"/>
    <col min="9" max="9" width="4.85546875" style="1" customWidth="1"/>
    <col min="10" max="10" width="6.5703125" style="1" customWidth="1"/>
    <col min="11" max="11" width="10.7109375" style="1" customWidth="1"/>
    <col min="12" max="13" width="14" style="1" customWidth="1"/>
    <col min="14" max="14" width="4" style="1" customWidth="1"/>
    <col min="15" max="15" width="22.85546875" style="1" customWidth="1"/>
    <col min="16" max="16" width="14" style="1" customWidth="1"/>
    <col min="17" max="16384" width="9.140625" style="1"/>
  </cols>
  <sheetData>
    <row r="2" spans="2:16" ht="15.75" customHeight="1" x14ac:dyDescent="0.25">
      <c r="B2" s="47" t="s">
        <v>11</v>
      </c>
      <c r="C2" s="47"/>
      <c r="D2" s="47"/>
      <c r="E2"/>
      <c r="F2"/>
      <c r="G2"/>
      <c r="H2"/>
      <c r="K2" s="47" t="s">
        <v>11</v>
      </c>
      <c r="L2" s="47"/>
      <c r="M2" s="47"/>
      <c r="N2"/>
      <c r="O2"/>
      <c r="P2"/>
    </row>
    <row r="4" spans="2:16" ht="17.25" x14ac:dyDescent="0.25">
      <c r="B4" s="49" t="s">
        <v>14</v>
      </c>
      <c r="C4" s="49"/>
      <c r="D4" s="49"/>
      <c r="K4" s="49" t="s">
        <v>88</v>
      </c>
      <c r="L4" s="49"/>
      <c r="M4" s="49"/>
    </row>
    <row r="6" spans="2:16" ht="15.75" x14ac:dyDescent="0.25">
      <c r="C6" s="16" t="s">
        <v>18</v>
      </c>
      <c r="D6" s="16"/>
      <c r="L6" s="16" t="s">
        <v>18</v>
      </c>
      <c r="M6" s="16"/>
    </row>
    <row r="7" spans="2:16" ht="15.75" x14ac:dyDescent="0.25">
      <c r="B7" s="6" t="s">
        <v>0</v>
      </c>
      <c r="C7" s="10" t="s">
        <v>15</v>
      </c>
      <c r="D7" s="11" t="s">
        <v>16</v>
      </c>
      <c r="F7" s="2" t="s">
        <v>17</v>
      </c>
      <c r="G7" s="4" t="s">
        <v>16</v>
      </c>
      <c r="K7" s="6" t="s">
        <v>0</v>
      </c>
      <c r="L7" s="10" t="s">
        <v>15</v>
      </c>
      <c r="M7" s="11" t="s">
        <v>16</v>
      </c>
      <c r="O7" s="2" t="s">
        <v>17</v>
      </c>
      <c r="P7" s="4" t="s">
        <v>16</v>
      </c>
    </row>
    <row r="8" spans="2:16" ht="15.75" x14ac:dyDescent="0.25">
      <c r="B8" s="4" t="s">
        <v>2</v>
      </c>
      <c r="C8" s="9">
        <v>1.5</v>
      </c>
      <c r="D8" s="9">
        <v>1.7</v>
      </c>
      <c r="F8" s="2" t="s">
        <v>0</v>
      </c>
      <c r="G8" s="7" t="s">
        <v>6</v>
      </c>
      <c r="K8" s="4" t="s">
        <v>2</v>
      </c>
      <c r="L8" s="9">
        <v>1.5</v>
      </c>
      <c r="M8" s="9">
        <v>1.7</v>
      </c>
      <c r="O8" s="2" t="s">
        <v>0</v>
      </c>
      <c r="P8" s="7" t="s">
        <v>6</v>
      </c>
    </row>
    <row r="9" spans="2:16" ht="15.75" x14ac:dyDescent="0.25">
      <c r="B9" s="4" t="s">
        <v>3</v>
      </c>
      <c r="C9" s="5">
        <v>1</v>
      </c>
      <c r="D9" s="5">
        <v>1.1000000000000001</v>
      </c>
      <c r="F9" s="6" t="str">
        <f>"Unit Price in "&amp;G7</f>
        <v>Unit Price in Kroger</v>
      </c>
      <c r="G9" s="8">
        <f>IF(G7="Walmart",VLOOKUP(G8,B8:D16,2,FALSE),VLOOKUP(G8,B8:D16,3,FALSE))</f>
        <v>2.39</v>
      </c>
      <c r="K9" s="4" t="s">
        <v>3</v>
      </c>
      <c r="L9" s="5">
        <v>1</v>
      </c>
      <c r="M9" s="5">
        <v>1.1000000000000001</v>
      </c>
      <c r="O9" s="6" t="str">
        <f>"Unit Price in "&amp;P7</f>
        <v>Unit Price in Kroger</v>
      </c>
      <c r="P9" s="8"/>
    </row>
    <row r="10" spans="2:16" x14ac:dyDescent="0.25">
      <c r="B10" s="4" t="s">
        <v>4</v>
      </c>
      <c r="C10" s="5">
        <v>1.1000000000000001</v>
      </c>
      <c r="D10" s="5">
        <v>1.3</v>
      </c>
      <c r="K10" s="4" t="s">
        <v>4</v>
      </c>
      <c r="L10" s="5">
        <v>1.1000000000000001</v>
      </c>
      <c r="M10" s="5">
        <v>1.3</v>
      </c>
    </row>
    <row r="11" spans="2:16" x14ac:dyDescent="0.25">
      <c r="B11" s="4" t="s">
        <v>5</v>
      </c>
      <c r="C11" s="5">
        <v>2</v>
      </c>
      <c r="D11" s="5">
        <v>2.2000000000000002</v>
      </c>
      <c r="K11" s="4" t="s">
        <v>5</v>
      </c>
      <c r="L11" s="5">
        <v>2</v>
      </c>
      <c r="M11" s="5">
        <v>2.2000000000000002</v>
      </c>
    </row>
    <row r="12" spans="2:16" x14ac:dyDescent="0.25">
      <c r="B12" s="4" t="s">
        <v>6</v>
      </c>
      <c r="C12" s="5">
        <v>2.2200000000000002</v>
      </c>
      <c r="D12" s="5">
        <v>2.39</v>
      </c>
      <c r="K12" s="4" t="s">
        <v>6</v>
      </c>
      <c r="L12" s="5">
        <v>2.2200000000000002</v>
      </c>
      <c r="M12" s="5">
        <v>2.39</v>
      </c>
    </row>
    <row r="13" spans="2:16" x14ac:dyDescent="0.25">
      <c r="B13" s="4" t="s">
        <v>7</v>
      </c>
      <c r="C13" s="5">
        <v>2.35</v>
      </c>
      <c r="D13" s="5">
        <v>2.5500000000000003</v>
      </c>
      <c r="K13" s="4" t="s">
        <v>7</v>
      </c>
      <c r="L13" s="5">
        <v>2.35</v>
      </c>
      <c r="M13" s="5">
        <v>2.5500000000000003</v>
      </c>
    </row>
    <row r="14" spans="2:16" x14ac:dyDescent="0.25">
      <c r="B14" s="4" t="s">
        <v>8</v>
      </c>
      <c r="C14" s="5">
        <v>3</v>
      </c>
      <c r="D14" s="5">
        <v>3.2</v>
      </c>
      <c r="K14" s="4" t="s">
        <v>8</v>
      </c>
      <c r="L14" s="5">
        <v>3</v>
      </c>
      <c r="M14" s="5">
        <v>3.2</v>
      </c>
    </row>
    <row r="15" spans="2:16" x14ac:dyDescent="0.25">
      <c r="B15" s="4" t="s">
        <v>9</v>
      </c>
      <c r="C15" s="5">
        <v>12</v>
      </c>
      <c r="D15" s="5">
        <v>11.5</v>
      </c>
      <c r="K15" s="4" t="s">
        <v>9</v>
      </c>
      <c r="L15" s="5">
        <v>12</v>
      </c>
      <c r="M15" s="5">
        <v>11.5</v>
      </c>
    </row>
    <row r="16" spans="2:16" x14ac:dyDescent="0.25">
      <c r="B16" s="4" t="s">
        <v>10</v>
      </c>
      <c r="C16" s="5">
        <v>5</v>
      </c>
      <c r="D16" s="5">
        <v>5.2</v>
      </c>
      <c r="K16" s="4" t="s">
        <v>10</v>
      </c>
      <c r="L16" s="5">
        <v>5</v>
      </c>
      <c r="M16" s="5">
        <v>5.2</v>
      </c>
    </row>
    <row r="22" spans="2:2" ht="15.75" x14ac:dyDescent="0.25">
      <c r="B22" s="46" t="s">
        <v>85</v>
      </c>
    </row>
  </sheetData>
  <mergeCells count="4">
    <mergeCell ref="B2:D2"/>
    <mergeCell ref="B4:D4"/>
    <mergeCell ref="K2:M2"/>
    <mergeCell ref="K4:M4"/>
  </mergeCells>
  <dataValidations count="2">
    <dataValidation type="list" allowBlank="1" showInputMessage="1" showErrorMessage="1" sqref="G7 P7" xr:uid="{B11A69DE-F602-4217-A8A5-7A5FF2AC3115}">
      <formula1>$C$7:$D$7</formula1>
    </dataValidation>
    <dataValidation type="list" allowBlank="1" showInputMessage="1" showErrorMessage="1" sqref="G8 P8" xr:uid="{8DE1C152-49F0-412D-8433-B82FBB753F52}">
      <formula1>$B$8:$B$16</formula1>
    </dataValidation>
  </dataValidations>
  <hyperlinks>
    <hyperlink ref="B22" location="'Home Page'!A1" display="Back to Home Page" xr:uid="{91A1ABF7-949E-48F7-BF70-AEA3141EF302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95A3-7DFC-4AE4-8037-3E1A638AEEA0}">
  <dimension ref="B2:O22"/>
  <sheetViews>
    <sheetView showGridLines="0" workbookViewId="0">
      <selection activeCell="C22" sqref="C22"/>
    </sheetView>
  </sheetViews>
  <sheetFormatPr defaultColWidth="9.140625" defaultRowHeight="15" x14ac:dyDescent="0.25"/>
  <cols>
    <col min="1" max="1" width="4" style="1" customWidth="1"/>
    <col min="2" max="4" width="15.85546875" style="1" customWidth="1"/>
    <col min="5" max="5" width="3.7109375" style="1" customWidth="1"/>
    <col min="6" max="6" width="22.5703125" style="1" bestFit="1" customWidth="1"/>
    <col min="7" max="7" width="15" style="1" customWidth="1"/>
    <col min="8" max="9" width="9.140625" style="1"/>
    <col min="10" max="10" width="11.5703125" style="1" customWidth="1"/>
    <col min="11" max="11" width="12.28515625" style="1" customWidth="1"/>
    <col min="12" max="12" width="10.42578125" style="1" customWidth="1"/>
    <col min="13" max="13" width="5.7109375" style="1" customWidth="1"/>
    <col min="14" max="14" width="23.7109375" style="1" customWidth="1"/>
    <col min="15" max="15" width="17.7109375" style="1" customWidth="1"/>
    <col min="16" max="16384" width="9.140625" style="1"/>
  </cols>
  <sheetData>
    <row r="2" spans="2:15" ht="15.75" customHeight="1" x14ac:dyDescent="0.25">
      <c r="B2" s="47" t="s">
        <v>11</v>
      </c>
      <c r="C2" s="47"/>
      <c r="D2" s="47"/>
      <c r="E2"/>
      <c r="F2"/>
      <c r="G2"/>
      <c r="H2"/>
      <c r="J2" s="47" t="s">
        <v>11</v>
      </c>
      <c r="K2" s="47"/>
      <c r="L2" s="47"/>
      <c r="M2"/>
      <c r="N2"/>
      <c r="O2"/>
    </row>
    <row r="4" spans="2:15" ht="17.25" x14ac:dyDescent="0.25">
      <c r="B4" s="49" t="s">
        <v>14</v>
      </c>
      <c r="C4" s="49"/>
      <c r="D4" s="49"/>
      <c r="J4" s="49" t="s">
        <v>88</v>
      </c>
      <c r="K4" s="49"/>
      <c r="L4" s="49"/>
    </row>
    <row r="6" spans="2:15" ht="15.75" x14ac:dyDescent="0.25">
      <c r="C6" s="16" t="s">
        <v>18</v>
      </c>
      <c r="D6" s="16"/>
      <c r="K6" s="16" t="s">
        <v>18</v>
      </c>
      <c r="L6" s="16"/>
    </row>
    <row r="7" spans="2:15" ht="15.75" x14ac:dyDescent="0.25">
      <c r="B7" s="6" t="s">
        <v>0</v>
      </c>
      <c r="C7" s="10" t="s">
        <v>15</v>
      </c>
      <c r="D7" s="11" t="s">
        <v>16</v>
      </c>
      <c r="F7" s="2" t="s">
        <v>17</v>
      </c>
      <c r="G7" s="4" t="s">
        <v>15</v>
      </c>
      <c r="J7" s="6" t="s">
        <v>0</v>
      </c>
      <c r="K7" s="10" t="s">
        <v>15</v>
      </c>
      <c r="L7" s="11" t="s">
        <v>16</v>
      </c>
      <c r="N7" s="2" t="s">
        <v>17</v>
      </c>
      <c r="O7" s="4" t="s">
        <v>15</v>
      </c>
    </row>
    <row r="8" spans="2:15" ht="15.75" x14ac:dyDescent="0.25">
      <c r="B8" s="4" t="s">
        <v>2</v>
      </c>
      <c r="C8" s="9">
        <v>1.5</v>
      </c>
      <c r="D8" s="9">
        <v>1.7</v>
      </c>
      <c r="F8" s="2" t="s">
        <v>0</v>
      </c>
      <c r="G8" s="7" t="s">
        <v>5</v>
      </c>
      <c r="J8" s="4" t="s">
        <v>2</v>
      </c>
      <c r="K8" s="9">
        <v>1.5</v>
      </c>
      <c r="L8" s="9">
        <v>1.7</v>
      </c>
      <c r="N8" s="2" t="s">
        <v>0</v>
      </c>
      <c r="O8" s="7" t="s">
        <v>5</v>
      </c>
    </row>
    <row r="9" spans="2:15" ht="15.75" x14ac:dyDescent="0.25">
      <c r="B9" s="4" t="s">
        <v>3</v>
      </c>
      <c r="C9" s="5">
        <v>1</v>
      </c>
      <c r="D9" s="5">
        <v>1.1000000000000001</v>
      </c>
      <c r="F9" s="6" t="str">
        <f>"Unit Price in "&amp;G7</f>
        <v>Unit Price in Walmart</v>
      </c>
      <c r="G9" s="8">
        <f>VLOOKUP(G8,B8:D16,IF(G7="Walmart", 2, 3),FALSE)</f>
        <v>2</v>
      </c>
      <c r="J9" s="4" t="s">
        <v>3</v>
      </c>
      <c r="K9" s="5">
        <v>1</v>
      </c>
      <c r="L9" s="5">
        <v>1.1000000000000001</v>
      </c>
      <c r="N9" s="6" t="str">
        <f>"Unit Price in "&amp;O7</f>
        <v>Unit Price in Walmart</v>
      </c>
      <c r="O9" s="8"/>
    </row>
    <row r="10" spans="2:15" x14ac:dyDescent="0.25">
      <c r="B10" s="4" t="s">
        <v>4</v>
      </c>
      <c r="C10" s="5">
        <v>1.1000000000000001</v>
      </c>
      <c r="D10" s="5">
        <v>1.3</v>
      </c>
      <c r="J10" s="4" t="s">
        <v>4</v>
      </c>
      <c r="K10" s="5">
        <v>1.1000000000000001</v>
      </c>
      <c r="L10" s="5">
        <v>1.3</v>
      </c>
    </row>
    <row r="11" spans="2:15" x14ac:dyDescent="0.25">
      <c r="B11" s="4" t="s">
        <v>5</v>
      </c>
      <c r="C11" s="5">
        <v>2</v>
      </c>
      <c r="D11" s="5">
        <v>2.2000000000000002</v>
      </c>
      <c r="J11" s="4" t="s">
        <v>5</v>
      </c>
      <c r="K11" s="5">
        <v>2</v>
      </c>
      <c r="L11" s="5">
        <v>2.2000000000000002</v>
      </c>
    </row>
    <row r="12" spans="2:15" x14ac:dyDescent="0.25">
      <c r="B12" s="4" t="s">
        <v>6</v>
      </c>
      <c r="C12" s="5">
        <v>2.2200000000000002</v>
      </c>
      <c r="D12" s="5">
        <v>2.39</v>
      </c>
      <c r="J12" s="4" t="s">
        <v>6</v>
      </c>
      <c r="K12" s="5">
        <v>2.2200000000000002</v>
      </c>
      <c r="L12" s="5">
        <v>2.39</v>
      </c>
    </row>
    <row r="13" spans="2:15" x14ac:dyDescent="0.25">
      <c r="B13" s="4" t="s">
        <v>7</v>
      </c>
      <c r="C13" s="5">
        <v>2.35</v>
      </c>
      <c r="D13" s="5">
        <v>2.5500000000000003</v>
      </c>
      <c r="J13" s="4" t="s">
        <v>7</v>
      </c>
      <c r="K13" s="5">
        <v>2.35</v>
      </c>
      <c r="L13" s="5">
        <v>2.5500000000000003</v>
      </c>
    </row>
    <row r="14" spans="2:15" x14ac:dyDescent="0.25">
      <c r="B14" s="4" t="s">
        <v>8</v>
      </c>
      <c r="C14" s="5">
        <v>3</v>
      </c>
      <c r="D14" s="5">
        <v>3.2</v>
      </c>
      <c r="J14" s="4" t="s">
        <v>8</v>
      </c>
      <c r="K14" s="5">
        <v>3</v>
      </c>
      <c r="L14" s="5">
        <v>3.2</v>
      </c>
    </row>
    <row r="15" spans="2:15" x14ac:dyDescent="0.25">
      <c r="B15" s="4" t="s">
        <v>9</v>
      </c>
      <c r="C15" s="5">
        <v>12</v>
      </c>
      <c r="D15" s="5">
        <v>11.5</v>
      </c>
      <c r="J15" s="4" t="s">
        <v>9</v>
      </c>
      <c r="K15" s="5">
        <v>12</v>
      </c>
      <c r="L15" s="5">
        <v>11.5</v>
      </c>
    </row>
    <row r="16" spans="2:15" x14ac:dyDescent="0.25">
      <c r="B16" s="4" t="s">
        <v>10</v>
      </c>
      <c r="C16" s="5">
        <v>5</v>
      </c>
      <c r="D16" s="5">
        <v>5.2</v>
      </c>
      <c r="J16" s="4" t="s">
        <v>10</v>
      </c>
      <c r="K16" s="5">
        <v>5</v>
      </c>
      <c r="L16" s="5">
        <v>5.2</v>
      </c>
    </row>
    <row r="22" spans="2:2" ht="15.75" x14ac:dyDescent="0.25">
      <c r="B22" s="46" t="s">
        <v>85</v>
      </c>
    </row>
  </sheetData>
  <mergeCells count="4">
    <mergeCell ref="B2:D2"/>
    <mergeCell ref="B4:D4"/>
    <mergeCell ref="J2:L2"/>
    <mergeCell ref="J4:L4"/>
  </mergeCells>
  <dataValidations count="2">
    <dataValidation type="list" allowBlank="1" showInputMessage="1" showErrorMessage="1" sqref="G8 O8" xr:uid="{024E5A5E-660F-4629-9D83-1738E5D40376}">
      <formula1>$B$8:$B$16</formula1>
    </dataValidation>
    <dataValidation type="list" allowBlank="1" showInputMessage="1" showErrorMessage="1" sqref="G7 O7" xr:uid="{E05BCBA6-34E7-45E0-B64A-114A0B565D59}">
      <formula1>$C$7:$D$7</formula1>
    </dataValidation>
  </dataValidations>
  <hyperlinks>
    <hyperlink ref="B22" location="'Home Page'!A1" display="Back to Home Page" xr:uid="{9955A6A8-A2DA-427E-92C5-112E46873BA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F5291-2C65-4AEA-83E0-3429872EAA55}">
  <dimension ref="B2:L27"/>
  <sheetViews>
    <sheetView showGridLines="0" workbookViewId="0">
      <selection activeCell="C20" sqref="C20"/>
    </sheetView>
  </sheetViews>
  <sheetFormatPr defaultColWidth="9.140625" defaultRowHeight="15" x14ac:dyDescent="0.25"/>
  <cols>
    <col min="1" max="1" width="4" style="1" customWidth="1"/>
    <col min="2" max="2" width="30.85546875" style="1" customWidth="1"/>
    <col min="3" max="3" width="25.5703125" style="1" customWidth="1"/>
    <col min="4" max="4" width="8.5703125" style="1" customWidth="1"/>
    <col min="5" max="5" width="7.85546875" style="18" customWidth="1"/>
    <col min="6" max="6" width="6.7109375" style="1" customWidth="1"/>
    <col min="7" max="8" width="9.140625" style="1"/>
    <col min="9" max="9" width="36" style="1" customWidth="1"/>
    <col min="10" max="10" width="27.28515625" style="1" customWidth="1"/>
    <col min="11" max="16384" width="9.140625" style="1"/>
  </cols>
  <sheetData>
    <row r="2" spans="2:12" ht="15.75" customHeight="1" x14ac:dyDescent="0.25">
      <c r="B2" s="47" t="s">
        <v>11</v>
      </c>
      <c r="C2" s="47"/>
      <c r="D2"/>
      <c r="E2" s="17"/>
      <c r="F2"/>
      <c r="G2"/>
      <c r="I2" s="47" t="s">
        <v>11</v>
      </c>
      <c r="J2" s="47"/>
      <c r="K2"/>
      <c r="L2" s="17"/>
    </row>
    <row r="3" spans="2:12" x14ac:dyDescent="0.25">
      <c r="L3" s="18"/>
    </row>
    <row r="4" spans="2:12" ht="17.25" x14ac:dyDescent="0.25">
      <c r="B4" s="49" t="s">
        <v>42</v>
      </c>
      <c r="C4" s="49"/>
      <c r="I4" s="49" t="s">
        <v>88</v>
      </c>
      <c r="J4" s="49"/>
      <c r="L4" s="18"/>
    </row>
    <row r="5" spans="2:12" x14ac:dyDescent="0.25">
      <c r="L5" s="18"/>
    </row>
    <row r="6" spans="2:12" ht="15" customHeight="1" x14ac:dyDescent="0.25">
      <c r="B6" s="6" t="s">
        <v>0</v>
      </c>
      <c r="C6" s="11" t="s">
        <v>39</v>
      </c>
      <c r="I6" s="6" t="s">
        <v>0</v>
      </c>
      <c r="J6" s="11" t="s">
        <v>39</v>
      </c>
      <c r="L6" s="18"/>
    </row>
    <row r="7" spans="2:12" ht="15" customHeight="1" x14ac:dyDescent="0.25">
      <c r="B7" s="4" t="s">
        <v>30</v>
      </c>
      <c r="C7" s="9">
        <v>210</v>
      </c>
      <c r="I7" s="4" t="s">
        <v>30</v>
      </c>
      <c r="J7" s="9">
        <v>210</v>
      </c>
      <c r="L7" s="18"/>
    </row>
    <row r="8" spans="2:12" x14ac:dyDescent="0.25">
      <c r="B8" s="4" t="s">
        <v>31</v>
      </c>
      <c r="C8" s="5">
        <v>180</v>
      </c>
      <c r="I8" s="4" t="s">
        <v>31</v>
      </c>
      <c r="J8" s="5">
        <v>180</v>
      </c>
      <c r="L8" s="18"/>
    </row>
    <row r="9" spans="2:12" x14ac:dyDescent="0.25">
      <c r="B9" s="4" t="s">
        <v>32</v>
      </c>
      <c r="C9" s="5">
        <v>150</v>
      </c>
      <c r="I9" s="4" t="s">
        <v>32</v>
      </c>
      <c r="J9" s="5">
        <v>150</v>
      </c>
      <c r="L9" s="18"/>
    </row>
    <row r="10" spans="2:12" x14ac:dyDescent="0.25">
      <c r="B10" s="4" t="s">
        <v>33</v>
      </c>
      <c r="C10" s="5">
        <v>205</v>
      </c>
      <c r="I10" s="4" t="s">
        <v>33</v>
      </c>
      <c r="J10" s="5">
        <v>205</v>
      </c>
      <c r="L10" s="18"/>
    </row>
    <row r="11" spans="2:12" x14ac:dyDescent="0.25">
      <c r="B11" s="4" t="s">
        <v>34</v>
      </c>
      <c r="C11" s="5">
        <v>135</v>
      </c>
      <c r="I11" s="4" t="s">
        <v>34</v>
      </c>
      <c r="J11" s="5">
        <v>135</v>
      </c>
      <c r="L11" s="18"/>
    </row>
    <row r="12" spans="2:12" x14ac:dyDescent="0.25">
      <c r="B12" s="4" t="s">
        <v>35</v>
      </c>
      <c r="C12" s="5">
        <v>200</v>
      </c>
      <c r="I12" s="4" t="s">
        <v>35</v>
      </c>
      <c r="J12" s="5">
        <v>200</v>
      </c>
      <c r="L12" s="18"/>
    </row>
    <row r="13" spans="2:12" x14ac:dyDescent="0.25">
      <c r="B13" s="4" t="s">
        <v>36</v>
      </c>
      <c r="C13" s="5">
        <v>190</v>
      </c>
      <c r="I13" s="4" t="s">
        <v>36</v>
      </c>
      <c r="J13" s="5">
        <v>190</v>
      </c>
      <c r="L13" s="18"/>
    </row>
    <row r="14" spans="2:12" x14ac:dyDescent="0.25">
      <c r="B14" s="4" t="s">
        <v>37</v>
      </c>
      <c r="C14" s="5">
        <v>165</v>
      </c>
      <c r="I14" s="4" t="s">
        <v>37</v>
      </c>
      <c r="J14" s="5">
        <v>165</v>
      </c>
      <c r="L14" s="18"/>
    </row>
    <row r="15" spans="2:12" x14ac:dyDescent="0.25">
      <c r="B15" s="4" t="s">
        <v>38</v>
      </c>
      <c r="C15" s="5">
        <v>220</v>
      </c>
      <c r="I15" s="4" t="s">
        <v>38</v>
      </c>
      <c r="J15" s="5">
        <v>220</v>
      </c>
      <c r="L15" s="18"/>
    </row>
    <row r="16" spans="2:12" x14ac:dyDescent="0.25">
      <c r="L16" s="18"/>
    </row>
    <row r="17" spans="2:12" x14ac:dyDescent="0.25">
      <c r="L17" s="18"/>
    </row>
    <row r="18" spans="2:12" ht="15.75" x14ac:dyDescent="0.25">
      <c r="B18" s="6" t="s">
        <v>41</v>
      </c>
      <c r="C18" s="12">
        <f>MAX(C7:C15)</f>
        <v>220</v>
      </c>
      <c r="D18" s="13" t="str">
        <f ca="1">_xlfn.FORMULATEXT(C18)</f>
        <v>=MAX(C7:C15)</v>
      </c>
      <c r="I18" s="6" t="s">
        <v>41</v>
      </c>
      <c r="J18" s="12">
        <f>MAX(J7:J15)</f>
        <v>220</v>
      </c>
      <c r="K18" s="13" t="str">
        <f ca="1">_xlfn.FORMULATEXT(J18)</f>
        <v>=MAX(J7:J15)</v>
      </c>
      <c r="L18" s="18"/>
    </row>
    <row r="19" spans="2:12" x14ac:dyDescent="0.25">
      <c r="B19" s="18"/>
      <c r="I19" s="18"/>
      <c r="L19" s="18"/>
    </row>
    <row r="20" spans="2:12" ht="15.75" x14ac:dyDescent="0.25">
      <c r="B20" s="6" t="s">
        <v>0</v>
      </c>
      <c r="C20" s="4" t="s">
        <v>38</v>
      </c>
      <c r="I20" s="6" t="s">
        <v>0</v>
      </c>
      <c r="J20" s="4" t="s">
        <v>36</v>
      </c>
      <c r="L20" s="18"/>
    </row>
    <row r="21" spans="2:12" ht="15.75" x14ac:dyDescent="0.25">
      <c r="B21" s="2" t="str">
        <f>C20&amp;" Provided Max Sales? "</f>
        <v xml:space="preserve">Kiwi Provided Max Sales? </v>
      </c>
      <c r="C21" s="12" t="str">
        <f>IF(VLOOKUP(C20,B7:C15,2,FALSE)&gt;=C18,"Yes","No")</f>
        <v>Yes</v>
      </c>
      <c r="I21" s="2" t="str">
        <f>J20&amp;" Provided Max Sales? "</f>
        <v xml:space="preserve">Peach Provided Max Sales? </v>
      </c>
      <c r="J21" s="12"/>
      <c r="L21" s="18"/>
    </row>
    <row r="27" spans="2:12" ht="15.75" x14ac:dyDescent="0.25">
      <c r="B27" s="46" t="s">
        <v>85</v>
      </c>
    </row>
  </sheetData>
  <mergeCells count="4">
    <mergeCell ref="B4:C4"/>
    <mergeCell ref="B2:C2"/>
    <mergeCell ref="I2:J2"/>
    <mergeCell ref="I4:J4"/>
  </mergeCells>
  <dataValidations count="1">
    <dataValidation type="list" allowBlank="1" showInputMessage="1" showErrorMessage="1" sqref="C20 J20" xr:uid="{33427C5A-006B-4124-8FD2-24CB2EF08EC5}">
      <formula1>$B$7:$B$15</formula1>
    </dataValidation>
  </dataValidations>
  <hyperlinks>
    <hyperlink ref="B27" location="'Home Page'!A1" display="Back to Home Page" xr:uid="{12C09F11-7BC6-4110-91BC-4D6A37A3879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Home Page</vt:lpstr>
      <vt:lpstr>Overview</vt:lpstr>
      <vt:lpstr>IF</vt:lpstr>
      <vt:lpstr>VLOOKUP</vt:lpstr>
      <vt:lpstr>Specific value</vt:lpstr>
      <vt:lpstr>Comparing Two Lists</vt:lpstr>
      <vt:lpstr>Lookup Two Values</vt:lpstr>
      <vt:lpstr>dynamic col index num</vt:lpstr>
      <vt:lpstr>Comparing VLOOKUP Output</vt:lpstr>
      <vt:lpstr>Multiple Calculation</vt:lpstr>
      <vt:lpstr>error</vt:lpstr>
      <vt:lpstr>Handling Errors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Austin</dc:creator>
  <cp:lastModifiedBy>S Austin</cp:lastModifiedBy>
  <dcterms:created xsi:type="dcterms:W3CDTF">2023-10-09T06:45:43Z</dcterms:created>
  <dcterms:modified xsi:type="dcterms:W3CDTF">2023-10-12T10:10:19Z</dcterms:modified>
</cp:coreProperties>
</file>