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Softeko\Page\4\"/>
    </mc:Choice>
  </mc:AlternateContent>
  <xr:revisionPtr revIDLastSave="0" documentId="13_ncr:1_{85B80438-D753-450A-8EDD-DC95B8FF80F5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Template-Making" sheetId="12" r:id="rId1"/>
    <sheet name="Template-Use" sheetId="10" r:id="rId2"/>
    <sheet name="Weight loss %" sheetId="13" r:id="rId3"/>
    <sheet name="Unit Changing" sheetId="8" r:id="rId4"/>
    <sheet name="Weight Chart &amp; Graph" sheetId="5" r:id="rId5"/>
    <sheet name="BMI" sheetId="3" r:id="rId6"/>
    <sheet name="Overview" sheetId="14" r:id="rId7"/>
  </sheets>
  <externalReferences>
    <externalReference r:id="rId8"/>
    <externalReference r:id="rId9"/>
  </externalReferences>
  <definedNames>
    <definedName name="ChartPeriods">CHOOSE(1+(ChartView&lt;&gt;"Weekly"),OFFSET([1]calculations!$B$5,,,[1]calculations!$A$3),OFFSET([1]calculations!$H$5,,,[1]calculations!$G$3))</definedName>
    <definedName name="ChartValues">CHOOSE(1+(ChartView&lt;&gt;"Weekly"),OFFSET([1]calculations!$C$5,,,[1]calculations!$A$3),OFFSET([1]calculations!$J$5,,,[1]calculations!$G$3-1))</definedName>
    <definedName name="ChartView">#REF!</definedName>
    <definedName name="ColumnTitle1">#REF!</definedName>
    <definedName name="ColumnTitleRegion1..C3.1">#REF!</definedName>
    <definedName name="GoalValues">IFERROR(CHOOSE(1+(ChartView&lt;&gt;"Weekly"),OFFSET([1]calculations!$E$5,,,[1]calculations!$A$3),OFFSET([1]calculations!$K$5,,,[1]calculations!$G$3)),0)</definedName>
    <definedName name="GoalWeight">#REF!</definedName>
    <definedName name="RowTitleRegion1..C4">#REF!</definedName>
    <definedName name="ShowGoalWeig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4" l="1"/>
  <c r="F16" i="14" s="1"/>
  <c r="D15" i="14"/>
  <c r="F15" i="14" s="1"/>
  <c r="D14" i="14"/>
  <c r="F14" i="14" s="1"/>
  <c r="D13" i="14"/>
  <c r="F13" i="14" s="1"/>
  <c r="D12" i="14"/>
  <c r="F12" i="14" s="1"/>
  <c r="I7" i="14"/>
  <c r="G6" i="14"/>
  <c r="I5" i="14"/>
  <c r="I5" i="10"/>
  <c r="D14" i="13"/>
  <c r="F14" i="13" s="1"/>
  <c r="D13" i="13"/>
  <c r="F13" i="13" s="1"/>
  <c r="D12" i="13"/>
  <c r="F12" i="13" s="1"/>
  <c r="D11" i="13"/>
  <c r="F11" i="13" s="1"/>
  <c r="H5" i="13"/>
  <c r="I7" i="12"/>
  <c r="G13" i="12"/>
  <c r="G14" i="12"/>
  <c r="G15" i="12"/>
  <c r="G16" i="12"/>
  <c r="G17" i="12"/>
  <c r="G18" i="12"/>
  <c r="G12" i="12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I5" i="12"/>
  <c r="F13" i="10"/>
  <c r="F14" i="10"/>
  <c r="F15" i="10"/>
  <c r="F16" i="10"/>
  <c r="F17" i="10"/>
  <c r="F18" i="10"/>
  <c r="F12" i="10"/>
  <c r="D18" i="10"/>
  <c r="D17" i="10"/>
  <c r="D16" i="10"/>
  <c r="D15" i="10"/>
  <c r="D14" i="10"/>
  <c r="D13" i="10"/>
  <c r="D12" i="10"/>
  <c r="I7" i="10"/>
  <c r="G6" i="10"/>
  <c r="F14" i="8"/>
  <c r="F12" i="8"/>
  <c r="F13" i="8"/>
  <c r="F11" i="8"/>
  <c r="B15" i="3"/>
</calcChain>
</file>

<file path=xl/sharedStrings.xml><?xml version="1.0" encoding="utf-8"?>
<sst xmlns="http://schemas.openxmlformats.org/spreadsheetml/2006/main" count="135" uniqueCount="46">
  <si>
    <t>Start Date</t>
  </si>
  <si>
    <t>End Date</t>
  </si>
  <si>
    <t>Gender</t>
  </si>
  <si>
    <t>Age</t>
  </si>
  <si>
    <t>Week 1</t>
  </si>
  <si>
    <t>Week 2</t>
  </si>
  <si>
    <t>Week 3</t>
  </si>
  <si>
    <t>Week 4</t>
  </si>
  <si>
    <t>Starting Weight (lb)</t>
  </si>
  <si>
    <t>Goal (lb)</t>
  </si>
  <si>
    <t>Weight Loss Per Week (lb)</t>
  </si>
  <si>
    <t>Height (cm)</t>
  </si>
  <si>
    <t>Male</t>
  </si>
  <si>
    <t>Previous Weight (lb)</t>
  </si>
  <si>
    <t>Current Weight (lb)</t>
  </si>
  <si>
    <t xml:space="preserve">Weight Loss Percentage </t>
  </si>
  <si>
    <t>Overall Weight Loss Percentage</t>
  </si>
  <si>
    <t xml:space="preserve">Weight Loss Tracker </t>
  </si>
  <si>
    <t>BMI</t>
  </si>
  <si>
    <t>Color Codes for BMI</t>
  </si>
  <si>
    <t>Underweight ( Less than 18.5)</t>
  </si>
  <si>
    <t>Normal (Between 18.5 to 25)</t>
  </si>
  <si>
    <t>Overweight ( Between 25 to 35)</t>
  </si>
  <si>
    <t>Obese ( Greater than 35)</t>
  </si>
  <si>
    <t>Compute BMI and Color Code</t>
  </si>
  <si>
    <t>Date</t>
  </si>
  <si>
    <t>Measured Weight (lbs)</t>
  </si>
  <si>
    <t>Target Weight (lbs)</t>
  </si>
  <si>
    <t>Target Weight Low  (lbs)</t>
  </si>
  <si>
    <t>Target Weight High  (lbs)</t>
  </si>
  <si>
    <t>Female</t>
  </si>
  <si>
    <t>Tracking Date</t>
  </si>
  <si>
    <t>Week Number</t>
  </si>
  <si>
    <t>Previous Weight (kg)</t>
  </si>
  <si>
    <t>Current 
Weight (kg)</t>
  </si>
  <si>
    <t>Weight Loss 
(stones and pounds)</t>
  </si>
  <si>
    <t>Using Weight Loss Tracker</t>
  </si>
  <si>
    <t>Weight (lb)</t>
  </si>
  <si>
    <t>Creating a Weight Loss Graph</t>
  </si>
  <si>
    <t>Target Weight (lb)</t>
  </si>
  <si>
    <t>Week 5</t>
  </si>
  <si>
    <t>Week 6</t>
  </si>
  <si>
    <t>Week 7</t>
  </si>
  <si>
    <t>Creating Weight Loss Tracker</t>
  </si>
  <si>
    <t>Calculating Weight Loss Percentage</t>
  </si>
  <si>
    <t>Weight Loss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</si>
</sst>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20"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'Template-Making'!$B$10:$G$10</c:f>
          <c:strCache>
            <c:ptCount val="6"/>
            <c:pt idx="0">
              <c:v>Weight Loss Tracker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4274423483181"/>
          <c:y val="0.16569200779727095"/>
          <c:w val="0.76857057375600057"/>
          <c:h val="0.59892789355984444"/>
        </c:manualLayout>
      </c:layout>
      <c:lineChart>
        <c:grouping val="standard"/>
        <c:varyColors val="0"/>
        <c:ser>
          <c:idx val="0"/>
          <c:order val="0"/>
          <c:tx>
            <c:strRef>
              <c:f>'Template-Making'!$E$11</c:f>
              <c:strCache>
                <c:ptCount val="1"/>
                <c:pt idx="0">
                  <c:v>Current Weight (lb)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'Template-Making'!$B$12:$B$18</c:f>
              <c:numCache>
                <c:formatCode>[$-409]d\-mmm\-yy;@</c:formatCode>
                <c:ptCount val="7"/>
              </c:numCache>
            </c:numRef>
          </c:cat>
          <c:val>
            <c:numRef>
              <c:f>'Template-Making'!$E$12:$E$18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B-4284-96BD-C69805139E36}"/>
            </c:ext>
          </c:extLst>
        </c:ser>
        <c:ser>
          <c:idx val="1"/>
          <c:order val="1"/>
          <c:tx>
            <c:strRef>
              <c:f>'Template-Making'!$G$11</c:f>
              <c:strCache>
                <c:ptCount val="1"/>
                <c:pt idx="0">
                  <c:v>Target Weight (lb)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'Template-Making'!$G$12:$G$18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B-4284-96BD-C69805139E3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8586776"/>
        <c:axId val="588587496"/>
      </c:lineChart>
      <c:catAx>
        <c:axId val="588586776"/>
        <c:scaling>
          <c:orientation val="minMax"/>
        </c:scaling>
        <c:delete val="0"/>
        <c:axPos val="b"/>
        <c:title>
          <c:tx>
            <c:strRef>
              <c:f>'Template-Making'!$B$11</c:f>
              <c:strCache>
                <c:ptCount val="1"/>
                <c:pt idx="0">
                  <c:v>Tracking 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7496"/>
        <c:crosses val="autoZero"/>
        <c:auto val="1"/>
        <c:lblAlgn val="ctr"/>
        <c:lblOffset val="100"/>
        <c:noMultiLvlLbl val="0"/>
      </c:catAx>
      <c:valAx>
        <c:axId val="58858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in lb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'Template-Use'!$B$10:$G$10</c:f>
          <c:strCache>
            <c:ptCount val="6"/>
            <c:pt idx="0">
              <c:v>Weight Loss Tracker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4274423483181"/>
          <c:y val="0.16569200779727095"/>
          <c:w val="0.76857057375600057"/>
          <c:h val="0.59892789355984444"/>
        </c:manualLayout>
      </c:layout>
      <c:lineChart>
        <c:grouping val="standard"/>
        <c:varyColors val="0"/>
        <c:ser>
          <c:idx val="0"/>
          <c:order val="0"/>
          <c:tx>
            <c:strRef>
              <c:f>'Template-Use'!$E$11</c:f>
              <c:strCache>
                <c:ptCount val="1"/>
                <c:pt idx="0">
                  <c:v>Current Weight (lb)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'Template-Use'!$B$12:$B$18</c:f>
              <c:numCache>
                <c:formatCode>[$-409]d\-mmm\-yy;@</c:formatCode>
                <c:ptCount val="7"/>
                <c:pt idx="0">
                  <c:v>44958</c:v>
                </c:pt>
                <c:pt idx="1">
                  <c:v>44965</c:v>
                </c:pt>
                <c:pt idx="2">
                  <c:v>44972</c:v>
                </c:pt>
                <c:pt idx="3">
                  <c:v>44979</c:v>
                </c:pt>
                <c:pt idx="4">
                  <c:v>44986</c:v>
                </c:pt>
                <c:pt idx="5">
                  <c:v>44993</c:v>
                </c:pt>
                <c:pt idx="6">
                  <c:v>45000</c:v>
                </c:pt>
              </c:numCache>
            </c:numRef>
          </c:cat>
          <c:val>
            <c:numRef>
              <c:f>'Template-Use'!$E$12:$E$18</c:f>
              <c:numCache>
                <c:formatCode>General</c:formatCode>
                <c:ptCount val="7"/>
                <c:pt idx="0">
                  <c:v>142.9</c:v>
                </c:pt>
                <c:pt idx="1">
                  <c:v>138</c:v>
                </c:pt>
                <c:pt idx="2">
                  <c:v>133</c:v>
                </c:pt>
                <c:pt idx="3">
                  <c:v>127.7</c:v>
                </c:pt>
                <c:pt idx="4">
                  <c:v>130</c:v>
                </c:pt>
                <c:pt idx="5">
                  <c:v>128</c:v>
                </c:pt>
                <c:pt idx="6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A-471B-9DAC-0315179BE371}"/>
            </c:ext>
          </c:extLst>
        </c:ser>
        <c:ser>
          <c:idx val="1"/>
          <c:order val="1"/>
          <c:tx>
            <c:strRef>
              <c:f>'Template-Use'!$G$11</c:f>
              <c:strCache>
                <c:ptCount val="1"/>
                <c:pt idx="0">
                  <c:v>Target Weight (lb)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'Template-Use'!$G$12:$G$18</c:f>
              <c:numCache>
                <c:formatCode>General</c:formatCode>
                <c:ptCount val="7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A-471B-9DAC-0315179BE3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8586776"/>
        <c:axId val="588587496"/>
      </c:lineChart>
      <c:dateAx>
        <c:axId val="588586776"/>
        <c:scaling>
          <c:orientation val="minMax"/>
        </c:scaling>
        <c:delete val="0"/>
        <c:axPos val="b"/>
        <c:title>
          <c:tx>
            <c:strRef>
              <c:f>'Template-Use'!$B$11</c:f>
              <c:strCache>
                <c:ptCount val="1"/>
                <c:pt idx="0">
                  <c:v>Tracking 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7496"/>
        <c:crosses val="autoZero"/>
        <c:auto val="1"/>
        <c:lblOffset val="100"/>
        <c:baseTimeUnit val="days"/>
      </c:dateAx>
      <c:valAx>
        <c:axId val="58858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in lb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Weight Loss Graph</a:t>
            </a:r>
          </a:p>
        </c:rich>
      </c:tx>
      <c:layout>
        <c:manualLayout>
          <c:xMode val="edge"/>
          <c:yMode val="edge"/>
          <c:x val="0.352523370205231"/>
          <c:y val="9.523809523809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26710298530162"/>
          <c:y val="0.18904186995507957"/>
          <c:w val="0.80184971948958594"/>
          <c:h val="0.56443869516310452"/>
        </c:manualLayout>
      </c:layout>
      <c:lineChart>
        <c:grouping val="standard"/>
        <c:varyColors val="0"/>
        <c:ser>
          <c:idx val="0"/>
          <c:order val="0"/>
          <c:tx>
            <c:strRef>
              <c:f>'Weight Chart &amp; Graph'!$C$4</c:f>
              <c:strCache>
                <c:ptCount val="1"/>
                <c:pt idx="0">
                  <c:v>Measured Weight (lbs)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'Weight Chart &amp; Graph'!$B$5:$B$12</c:f>
              <c:numCache>
                <c:formatCode>m/d/yyyy</c:formatCode>
                <c:ptCount val="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</c:numCache>
            </c:numRef>
          </c:cat>
          <c:val>
            <c:numRef>
              <c:f>'Weight Chart &amp; Graph'!$C$5:$C$12</c:f>
              <c:numCache>
                <c:formatCode>General</c:formatCode>
                <c:ptCount val="8"/>
                <c:pt idx="0">
                  <c:v>143.5</c:v>
                </c:pt>
                <c:pt idx="1">
                  <c:v>142.9</c:v>
                </c:pt>
                <c:pt idx="2">
                  <c:v>129</c:v>
                </c:pt>
                <c:pt idx="3">
                  <c:v>127.7</c:v>
                </c:pt>
                <c:pt idx="4">
                  <c:v>132.5</c:v>
                </c:pt>
                <c:pt idx="5">
                  <c:v>121</c:v>
                </c:pt>
                <c:pt idx="6">
                  <c:v>134</c:v>
                </c:pt>
                <c:pt idx="7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C-437A-86D8-E9DA9E7901AB}"/>
            </c:ext>
          </c:extLst>
        </c:ser>
        <c:ser>
          <c:idx val="1"/>
          <c:order val="1"/>
          <c:tx>
            <c:strRef>
              <c:f>'Weight Chart &amp; Graph'!$D$4</c:f>
              <c:strCache>
                <c:ptCount val="1"/>
                <c:pt idx="0">
                  <c:v>Target Weight (lbs)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'Weight Chart &amp; Graph'!$B$5:$B$12</c:f>
              <c:numCache>
                <c:formatCode>m/d/yyyy</c:formatCode>
                <c:ptCount val="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</c:numCache>
            </c:numRef>
          </c:cat>
          <c:val>
            <c:numRef>
              <c:f>'Weight Chart &amp; Graph'!$D$5:$D$12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C-437A-86D8-E9DA9E7901AB}"/>
            </c:ext>
          </c:extLst>
        </c:ser>
        <c:ser>
          <c:idx val="2"/>
          <c:order val="2"/>
          <c:tx>
            <c:strRef>
              <c:f>'Weight Chart &amp; Graph'!$E$4</c:f>
              <c:strCache>
                <c:ptCount val="1"/>
                <c:pt idx="0">
                  <c:v>Target Weight Low  (lbs)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'Weight Chart &amp; Graph'!$B$5:$B$12</c:f>
              <c:numCache>
                <c:formatCode>m/d/yyyy</c:formatCode>
                <c:ptCount val="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</c:numCache>
            </c:numRef>
          </c:cat>
          <c:val>
            <c:numRef>
              <c:f>'Weight Chart &amp; Graph'!$E$5:$E$12</c:f>
              <c:numCache>
                <c:formatCode>General</c:formatCode>
                <c:ptCount val="8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C-437A-86D8-E9DA9E7901AB}"/>
            </c:ext>
          </c:extLst>
        </c:ser>
        <c:ser>
          <c:idx val="3"/>
          <c:order val="3"/>
          <c:tx>
            <c:strRef>
              <c:f>'Weight Chart &amp; Graph'!$F$4</c:f>
              <c:strCache>
                <c:ptCount val="1"/>
                <c:pt idx="0">
                  <c:v>Target Weight High  (lbs)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'Weight Chart &amp; Graph'!$B$5:$B$12</c:f>
              <c:numCache>
                <c:formatCode>m/d/yyyy</c:formatCode>
                <c:ptCount val="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</c:numCache>
            </c:numRef>
          </c:cat>
          <c:val>
            <c:numRef>
              <c:f>'Weight Chart &amp; Graph'!$F$5:$F$12</c:f>
              <c:numCache>
                <c:formatCode>General</c:formatCode>
                <c:ptCount val="8"/>
                <c:pt idx="0">
                  <c:v>127</c:v>
                </c:pt>
                <c:pt idx="1">
                  <c:v>127</c:v>
                </c:pt>
                <c:pt idx="2">
                  <c:v>127</c:v>
                </c:pt>
                <c:pt idx="3">
                  <c:v>127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C-437A-86D8-E9DA9E79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245743"/>
        <c:axId val="1566256559"/>
      </c:lineChart>
      <c:dateAx>
        <c:axId val="156624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45781779535153011"/>
              <c:y val="0.92551331083614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256559"/>
        <c:crosses val="autoZero"/>
        <c:auto val="1"/>
        <c:lblOffset val="100"/>
        <c:baseTimeUnit val="months"/>
      </c:dateAx>
      <c:valAx>
        <c:axId val="15662565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Weight</a:t>
                </a:r>
                <a:r>
                  <a:rPr lang="en-US" b="1" baseline="0"/>
                  <a:t> in lbs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5.2777777777777778E-2"/>
              <c:y val="0.23578667249927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24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17589354178475"/>
          <c:y val="4.9022497187851517E-2"/>
          <c:w val="0.30442989296069489"/>
          <c:h val="0.3214308211473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Overview!$B$10:$G$10</c:f>
          <c:strCache>
            <c:ptCount val="6"/>
            <c:pt idx="0">
              <c:v>Weight Loss Tracker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4274423483181"/>
          <c:y val="0.16569200779727095"/>
          <c:w val="0.76857057375600057"/>
          <c:h val="0.59892789355984444"/>
        </c:manualLayout>
      </c:layout>
      <c:lineChart>
        <c:grouping val="standard"/>
        <c:varyColors val="0"/>
        <c:ser>
          <c:idx val="0"/>
          <c:order val="0"/>
          <c:tx>
            <c:strRef>
              <c:f>Overview!$E$11</c:f>
              <c:strCache>
                <c:ptCount val="1"/>
                <c:pt idx="0">
                  <c:v>Current Weight (lb)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Overview!$B$12:$B$16</c:f>
              <c:numCache>
                <c:formatCode>[$-409]d\-mmm\-yy;@</c:formatCode>
                <c:ptCount val="5"/>
                <c:pt idx="0">
                  <c:v>44958</c:v>
                </c:pt>
                <c:pt idx="1">
                  <c:v>44965</c:v>
                </c:pt>
                <c:pt idx="2">
                  <c:v>44972</c:v>
                </c:pt>
                <c:pt idx="3">
                  <c:v>44979</c:v>
                </c:pt>
                <c:pt idx="4">
                  <c:v>44986</c:v>
                </c:pt>
              </c:numCache>
            </c:numRef>
          </c:cat>
          <c:val>
            <c:numRef>
              <c:f>Overview!$E$12:$E$16</c:f>
              <c:numCache>
                <c:formatCode>General</c:formatCode>
                <c:ptCount val="5"/>
                <c:pt idx="0">
                  <c:v>142.9</c:v>
                </c:pt>
                <c:pt idx="1">
                  <c:v>138</c:v>
                </c:pt>
                <c:pt idx="2">
                  <c:v>133</c:v>
                </c:pt>
                <c:pt idx="3">
                  <c:v>127.7</c:v>
                </c:pt>
                <c:pt idx="4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5-4EC3-9A17-374827B3C587}"/>
            </c:ext>
          </c:extLst>
        </c:ser>
        <c:ser>
          <c:idx val="1"/>
          <c:order val="1"/>
          <c:tx>
            <c:strRef>
              <c:f>Overview!$G$11</c:f>
              <c:strCache>
                <c:ptCount val="1"/>
                <c:pt idx="0">
                  <c:v>Target Weight (lb)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Overview!$G$12:$G$16</c:f>
              <c:numCache>
                <c:formatCode>General</c:formatCode>
                <c:ptCount val="5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5-4EC3-9A17-374827B3C5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8586776"/>
        <c:axId val="588587496"/>
      </c:lineChart>
      <c:dateAx>
        <c:axId val="588586776"/>
        <c:scaling>
          <c:orientation val="minMax"/>
        </c:scaling>
        <c:delete val="0"/>
        <c:axPos val="b"/>
        <c:title>
          <c:tx>
            <c:strRef>
              <c:f>Overview!$B$11</c:f>
              <c:strCache>
                <c:ptCount val="1"/>
                <c:pt idx="0">
                  <c:v>Tracking 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7496"/>
        <c:crosses val="autoZero"/>
        <c:auto val="1"/>
        <c:lblOffset val="100"/>
        <c:baseTimeUnit val="days"/>
        <c:majorUnit val="7"/>
        <c:majorTimeUnit val="days"/>
      </c:dateAx>
      <c:valAx>
        <c:axId val="58858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in lb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8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19</xdr:row>
      <xdr:rowOff>30480</xdr:rowOff>
    </xdr:from>
    <xdr:to>
      <xdr:col>5</xdr:col>
      <xdr:colOff>403860</xdr:colOff>
      <xdr:row>37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6A6564-62AB-45C9-B64A-4DB3CE465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106680</xdr:rowOff>
    </xdr:from>
    <xdr:to>
      <xdr:col>5</xdr:col>
      <xdr:colOff>638174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C95579-27FB-4DB8-81B2-AFA31C8A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12</xdr:row>
      <xdr:rowOff>15240</xdr:rowOff>
    </xdr:from>
    <xdr:to>
      <xdr:col>6</xdr:col>
      <xdr:colOff>312420</xdr:colOff>
      <xdr:row>26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70F7EB-DF75-40FA-88D5-56B40050E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17</xdr:row>
      <xdr:rowOff>28575</xdr:rowOff>
    </xdr:from>
    <xdr:to>
      <xdr:col>6</xdr:col>
      <xdr:colOff>904876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D9769-0D3C-4552-A087-C94400BD8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4uxb-my.sharepoint.com/personal/user058_office365_in_net/Documents/Weight%20loss%20tracker1.xlsx" TargetMode="External"/><Relationship Id="rId1" Type="http://schemas.openxmlformats.org/officeDocument/2006/relationships/externalLinkPath" Target="https://4uxb-my.sharepoint.com/personal/user058_office365_in_net/Documents/Weight%20loss%20tracker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ofteko\Page\4\Images\Creating%20Weight%20Loss%20Tracker2.xlsx" TargetMode="External"/><Relationship Id="rId1" Type="http://schemas.openxmlformats.org/officeDocument/2006/relationships/externalLinkPath" Target="Images/Creating%20Weight%20Loss%20Track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eight loss tracker"/>
      <sheetName val="calculations"/>
      <sheetName val="Weight loss tracker1"/>
    </sheetNames>
    <sheetDataSet>
      <sheetData sheetId="0"/>
      <sheetData sheetId="1">
        <row r="3">
          <cell r="A3">
            <v>12</v>
          </cell>
          <cell r="G3">
            <v>4</v>
          </cell>
        </row>
        <row r="5">
          <cell r="B5">
            <v>45008</v>
          </cell>
          <cell r="C5">
            <v>166</v>
          </cell>
          <cell r="E5">
            <v>165</v>
          </cell>
          <cell r="H5">
            <v>44986</v>
          </cell>
          <cell r="J5">
            <v>167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mplate"/>
      <sheetName val="Template-Use"/>
      <sheetName val="BMI"/>
      <sheetName val="Unit Changing"/>
      <sheetName val="Weight Chart &amp;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CE74-6015-4DA9-94BC-92A82B461AB4}">
  <dimension ref="B2:I18"/>
  <sheetViews>
    <sheetView showGridLines="0" zoomScaleNormal="100" workbookViewId="0">
      <selection activeCell="N22" sqref="N22"/>
    </sheetView>
  </sheetViews>
  <sheetFormatPr defaultRowHeight="14.4" x14ac:dyDescent="0.3"/>
  <cols>
    <col min="1" max="1" width="3.88671875" style="3" customWidth="1"/>
    <col min="2" max="2" width="11.109375" style="3" customWidth="1"/>
    <col min="3" max="3" width="11.44140625" style="3" customWidth="1"/>
    <col min="4" max="4" width="14.21875" style="3" customWidth="1"/>
    <col min="5" max="5" width="18.88671875" style="3" customWidth="1"/>
    <col min="6" max="6" width="13.44140625" style="3" customWidth="1"/>
    <col min="7" max="7" width="18" style="3" customWidth="1"/>
    <col min="8" max="8" width="2.77734375" style="3" customWidth="1"/>
    <col min="9" max="9" width="29.6640625" style="3" customWidth="1"/>
    <col min="10" max="16384" width="8.88671875" style="3"/>
  </cols>
  <sheetData>
    <row r="2" spans="2:9" ht="18" thickBot="1" x14ac:dyDescent="0.35">
      <c r="B2" s="21" t="s">
        <v>43</v>
      </c>
      <c r="C2" s="21"/>
      <c r="D2" s="21"/>
      <c r="E2" s="21"/>
      <c r="F2" s="21"/>
      <c r="G2" s="21"/>
      <c r="H2" s="21"/>
      <c r="I2" s="21"/>
    </row>
    <row r="3" spans="2:9" ht="15" thickTop="1" x14ac:dyDescent="0.3"/>
    <row r="4" spans="2:9" x14ac:dyDescent="0.3">
      <c r="B4" s="17" t="s">
        <v>8</v>
      </c>
      <c r="C4" s="18"/>
      <c r="D4" s="4"/>
      <c r="E4" s="19" t="s">
        <v>39</v>
      </c>
      <c r="F4" s="19"/>
      <c r="G4" s="4"/>
      <c r="I4" s="10" t="s">
        <v>16</v>
      </c>
    </row>
    <row r="5" spans="2:9" x14ac:dyDescent="0.3">
      <c r="B5" s="17" t="s">
        <v>0</v>
      </c>
      <c r="C5" s="18"/>
      <c r="D5" s="12"/>
      <c r="E5" s="19" t="s">
        <v>1</v>
      </c>
      <c r="F5" s="19"/>
      <c r="G5" s="12"/>
      <c r="I5" s="4" t="e">
        <f ca="1">(D4-OFFSET(E12,COUNT(E12:E18)-1,0))/D4%</f>
        <v>#VALUE!</v>
      </c>
    </row>
    <row r="6" spans="2:9" x14ac:dyDescent="0.3">
      <c r="B6" s="17" t="s">
        <v>11</v>
      </c>
      <c r="C6" s="18"/>
      <c r="D6" s="4"/>
      <c r="E6" s="19" t="s">
        <v>10</v>
      </c>
      <c r="F6" s="19"/>
      <c r="G6" s="15"/>
      <c r="I6" s="10" t="s">
        <v>18</v>
      </c>
    </row>
    <row r="7" spans="2:9" x14ac:dyDescent="0.3">
      <c r="B7" s="17" t="s">
        <v>2</v>
      </c>
      <c r="C7" s="18"/>
      <c r="D7" s="4"/>
      <c r="E7" s="19" t="s">
        <v>3</v>
      </c>
      <c r="F7" s="19"/>
      <c r="G7" s="4"/>
      <c r="I7" s="4" t="e">
        <f ca="1">ROUND(CONVERT(OFFSET(E12,COUNT(E12:E18)-1,0),"lbm","kg")/(CONVERT(D6,"cm","m"))^2,1)</f>
        <v>#VALUE!</v>
      </c>
    </row>
    <row r="8" spans="2:9" x14ac:dyDescent="0.3">
      <c r="E8" s="14"/>
      <c r="I8"/>
    </row>
    <row r="10" spans="2:9" ht="15.6" x14ac:dyDescent="0.3">
      <c r="B10" s="20" t="s">
        <v>17</v>
      </c>
      <c r="C10" s="20"/>
      <c r="D10" s="20"/>
      <c r="E10" s="20"/>
      <c r="F10" s="20"/>
      <c r="G10" s="20"/>
    </row>
    <row r="11" spans="2:9" ht="28.8" x14ac:dyDescent="0.3">
      <c r="B11" s="11" t="s">
        <v>31</v>
      </c>
      <c r="C11" s="11" t="s">
        <v>32</v>
      </c>
      <c r="D11" s="11" t="s">
        <v>13</v>
      </c>
      <c r="E11" s="11" t="s">
        <v>14</v>
      </c>
      <c r="F11" s="11" t="s">
        <v>15</v>
      </c>
      <c r="G11" s="9" t="s">
        <v>39</v>
      </c>
      <c r="I11" s="10" t="s">
        <v>19</v>
      </c>
    </row>
    <row r="12" spans="2:9" x14ac:dyDescent="0.3">
      <c r="B12" s="12"/>
      <c r="C12" s="4"/>
      <c r="D12" s="4">
        <f>D4</f>
        <v>0</v>
      </c>
      <c r="E12" s="4"/>
      <c r="F12" s="16" t="e">
        <f>(D12-E12)/D12</f>
        <v>#DIV/0!</v>
      </c>
      <c r="G12" s="4">
        <f>$G$4</f>
        <v>0</v>
      </c>
      <c r="I12" s="5" t="s">
        <v>20</v>
      </c>
    </row>
    <row r="13" spans="2:9" x14ac:dyDescent="0.3">
      <c r="B13" s="12"/>
      <c r="C13" s="4"/>
      <c r="D13" s="4">
        <f t="shared" ref="D13:D17" si="0">E12</f>
        <v>0</v>
      </c>
      <c r="E13" s="4"/>
      <c r="F13" s="16" t="e">
        <f t="shared" ref="F13:F18" si="1">(D13-E13)/D13</f>
        <v>#DIV/0!</v>
      </c>
      <c r="G13" s="4">
        <f t="shared" ref="G13:G18" si="2">$G$4</f>
        <v>0</v>
      </c>
      <c r="I13" s="6" t="s">
        <v>21</v>
      </c>
    </row>
    <row r="14" spans="2:9" x14ac:dyDescent="0.3">
      <c r="B14" s="12"/>
      <c r="C14" s="4"/>
      <c r="D14" s="4">
        <f t="shared" si="0"/>
        <v>0</v>
      </c>
      <c r="E14" s="4"/>
      <c r="F14" s="16" t="e">
        <f t="shared" si="1"/>
        <v>#DIV/0!</v>
      </c>
      <c r="G14" s="4">
        <f t="shared" si="2"/>
        <v>0</v>
      </c>
      <c r="I14" s="7" t="s">
        <v>22</v>
      </c>
    </row>
    <row r="15" spans="2:9" x14ac:dyDescent="0.3">
      <c r="B15" s="12"/>
      <c r="C15" s="4"/>
      <c r="D15" s="4">
        <f t="shared" si="0"/>
        <v>0</v>
      </c>
      <c r="E15" s="4"/>
      <c r="F15" s="16" t="e">
        <f t="shared" si="1"/>
        <v>#DIV/0!</v>
      </c>
      <c r="G15" s="4">
        <f t="shared" si="2"/>
        <v>0</v>
      </c>
      <c r="I15" s="8" t="s">
        <v>23</v>
      </c>
    </row>
    <row r="16" spans="2:9" x14ac:dyDescent="0.3">
      <c r="B16" s="12"/>
      <c r="C16" s="4"/>
      <c r="D16" s="4">
        <f t="shared" si="0"/>
        <v>0</v>
      </c>
      <c r="E16" s="4"/>
      <c r="F16" s="16" t="e">
        <f t="shared" si="1"/>
        <v>#DIV/0!</v>
      </c>
      <c r="G16" s="4">
        <f t="shared" si="2"/>
        <v>0</v>
      </c>
    </row>
    <row r="17" spans="2:7" x14ac:dyDescent="0.3">
      <c r="B17" s="12"/>
      <c r="C17" s="4"/>
      <c r="D17" s="4">
        <f t="shared" si="0"/>
        <v>0</v>
      </c>
      <c r="E17" s="4"/>
      <c r="F17" s="16" t="e">
        <f t="shared" si="1"/>
        <v>#DIV/0!</v>
      </c>
      <c r="G17" s="4">
        <f t="shared" si="2"/>
        <v>0</v>
      </c>
    </row>
    <row r="18" spans="2:7" x14ac:dyDescent="0.3">
      <c r="B18" s="12"/>
      <c r="C18" s="4"/>
      <c r="D18" s="4">
        <f>E17</f>
        <v>0</v>
      </c>
      <c r="E18" s="4"/>
      <c r="F18" s="16" t="e">
        <f t="shared" si="1"/>
        <v>#DIV/0!</v>
      </c>
      <c r="G18" s="4">
        <f t="shared" si="2"/>
        <v>0</v>
      </c>
    </row>
  </sheetData>
  <mergeCells count="10">
    <mergeCell ref="B7:C7"/>
    <mergeCell ref="E7:F7"/>
    <mergeCell ref="B10:G10"/>
    <mergeCell ref="B2:I2"/>
    <mergeCell ref="B4:C4"/>
    <mergeCell ref="E4:F4"/>
    <mergeCell ref="B5:C5"/>
    <mergeCell ref="E5:F5"/>
    <mergeCell ref="B6:C6"/>
    <mergeCell ref="E6:F6"/>
  </mergeCells>
  <conditionalFormatting sqref="I7">
    <cfRule type="cellIs" dxfId="19" priority="1" operator="lessThan">
      <formula>18.5</formula>
    </cfRule>
    <cfRule type="cellIs" dxfId="18" priority="2" operator="between">
      <formula>18.6</formula>
      <formula>25</formula>
    </cfRule>
    <cfRule type="cellIs" dxfId="17" priority="3" operator="between">
      <formula>25.1</formula>
      <formula>35</formula>
    </cfRule>
    <cfRule type="cellIs" dxfId="16" priority="4" operator="greaterThan">
      <formula>35</formula>
    </cfRule>
  </conditionalFormatting>
  <pageMargins left="0.7" right="0.7" top="0.75" bottom="0.75" header="0.3" footer="0.3"/>
  <pageSetup orientation="portrait" r:id="rId1"/>
  <ignoredErrors>
    <ignoredError sqref="F12:F18 I5 I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06E1-F1D4-4179-9DDD-ED3D38D4EE1D}">
  <dimension ref="B2:I18"/>
  <sheetViews>
    <sheetView showGridLines="0" zoomScale="80" zoomScaleNormal="80" workbookViewId="0">
      <selection activeCell="P16" sqref="P16"/>
    </sheetView>
  </sheetViews>
  <sheetFormatPr defaultRowHeight="14.4" x14ac:dyDescent="0.3"/>
  <cols>
    <col min="1" max="1" width="3.88671875" style="3" customWidth="1"/>
    <col min="2" max="2" width="11.109375" style="3" customWidth="1"/>
    <col min="3" max="3" width="11.44140625" style="3" customWidth="1"/>
    <col min="4" max="4" width="14.21875" style="3" customWidth="1"/>
    <col min="5" max="5" width="18.88671875" style="3" customWidth="1"/>
    <col min="6" max="6" width="13.44140625" style="3" customWidth="1"/>
    <col min="7" max="7" width="18" style="3" customWidth="1"/>
    <col min="8" max="8" width="2.77734375" style="3" customWidth="1"/>
    <col min="9" max="9" width="29.6640625" style="3" customWidth="1"/>
    <col min="10" max="16384" width="8.88671875" style="3"/>
  </cols>
  <sheetData>
    <row r="2" spans="2:9" ht="18" thickBot="1" x14ac:dyDescent="0.35">
      <c r="B2" s="21" t="s">
        <v>36</v>
      </c>
      <c r="C2" s="21"/>
      <c r="D2" s="21"/>
      <c r="E2" s="21"/>
      <c r="F2" s="21"/>
      <c r="G2" s="21"/>
      <c r="H2" s="21"/>
      <c r="I2" s="21"/>
    </row>
    <row r="3" spans="2:9" ht="15" thickTop="1" x14ac:dyDescent="0.3"/>
    <row r="4" spans="2:9" x14ac:dyDescent="0.3">
      <c r="B4" s="17" t="s">
        <v>8</v>
      </c>
      <c r="C4" s="18"/>
      <c r="D4" s="4">
        <v>145</v>
      </c>
      <c r="E4" s="19" t="s">
        <v>39</v>
      </c>
      <c r="F4" s="19"/>
      <c r="G4" s="4">
        <v>109</v>
      </c>
      <c r="I4" s="10" t="s">
        <v>16</v>
      </c>
    </row>
    <row r="5" spans="2:9" x14ac:dyDescent="0.3">
      <c r="B5" s="17" t="s">
        <v>0</v>
      </c>
      <c r="C5" s="18"/>
      <c r="D5" s="12">
        <v>44958</v>
      </c>
      <c r="E5" s="19" t="s">
        <v>1</v>
      </c>
      <c r="F5" s="19"/>
      <c r="G5" s="12">
        <v>45000</v>
      </c>
      <c r="I5" s="16">
        <f ca="1">(D4-OFFSET(E12,COUNT(E12:E18)-1,0))/D4</f>
        <v>0.1310344827586207</v>
      </c>
    </row>
    <row r="6" spans="2:9" x14ac:dyDescent="0.3">
      <c r="B6" s="17" t="s">
        <v>11</v>
      </c>
      <c r="C6" s="18"/>
      <c r="D6" s="4">
        <v>155.18</v>
      </c>
      <c r="E6" s="19" t="s">
        <v>10</v>
      </c>
      <c r="F6" s="19"/>
      <c r="G6" s="15">
        <f>(D4-G4)/((G5-D5)/7)</f>
        <v>6</v>
      </c>
      <c r="I6" s="10" t="s">
        <v>18</v>
      </c>
    </row>
    <row r="7" spans="2:9" x14ac:dyDescent="0.3">
      <c r="B7" s="17" t="s">
        <v>2</v>
      </c>
      <c r="C7" s="18"/>
      <c r="D7" s="4" t="s">
        <v>30</v>
      </c>
      <c r="E7" s="19" t="s">
        <v>3</v>
      </c>
      <c r="F7" s="19"/>
      <c r="G7" s="4">
        <v>24</v>
      </c>
      <c r="I7" s="4">
        <f ca="1">ROUND(CONVERT(OFFSET(E12,COUNT(E12:E18)-1,0),"lbm","kg")/(CONVERT(D6,"cm","m"))^2,1)</f>
        <v>23.7</v>
      </c>
    </row>
    <row r="8" spans="2:9" x14ac:dyDescent="0.3">
      <c r="E8" s="14"/>
      <c r="I8"/>
    </row>
    <row r="10" spans="2:9" ht="15.6" x14ac:dyDescent="0.3">
      <c r="B10" s="20" t="s">
        <v>17</v>
      </c>
      <c r="C10" s="20"/>
      <c r="D10" s="20"/>
      <c r="E10" s="20"/>
      <c r="F10" s="20"/>
      <c r="G10" s="20"/>
    </row>
    <row r="11" spans="2:9" ht="28.8" x14ac:dyDescent="0.3">
      <c r="B11" s="11" t="s">
        <v>31</v>
      </c>
      <c r="C11" s="11" t="s">
        <v>32</v>
      </c>
      <c r="D11" s="11" t="s">
        <v>13</v>
      </c>
      <c r="E11" s="11" t="s">
        <v>14</v>
      </c>
      <c r="F11" s="11" t="s">
        <v>15</v>
      </c>
      <c r="G11" s="9" t="s">
        <v>39</v>
      </c>
      <c r="I11" s="10" t="s">
        <v>19</v>
      </c>
    </row>
    <row r="12" spans="2:9" x14ac:dyDescent="0.3">
      <c r="B12" s="12">
        <v>44958</v>
      </c>
      <c r="C12" s="4" t="s">
        <v>4</v>
      </c>
      <c r="D12" s="4">
        <f>D4</f>
        <v>145</v>
      </c>
      <c r="E12" s="4">
        <v>142.9</v>
      </c>
      <c r="F12" s="16">
        <f>(D12-E12)/D12</f>
        <v>1.4482758620689616E-2</v>
      </c>
      <c r="G12" s="4">
        <v>109</v>
      </c>
      <c r="I12" s="5" t="s">
        <v>20</v>
      </c>
    </row>
    <row r="13" spans="2:9" x14ac:dyDescent="0.3">
      <c r="B13" s="12">
        <v>44965</v>
      </c>
      <c r="C13" s="4" t="s">
        <v>5</v>
      </c>
      <c r="D13" s="4">
        <f t="shared" ref="D13:D17" si="0">E12</f>
        <v>142.9</v>
      </c>
      <c r="E13" s="4">
        <v>138</v>
      </c>
      <c r="F13" s="16">
        <f t="shared" ref="F13:F18" si="1">(D13-E13)/D13</f>
        <v>3.4289713086074217E-2</v>
      </c>
      <c r="G13" s="4">
        <v>109</v>
      </c>
      <c r="I13" s="6" t="s">
        <v>21</v>
      </c>
    </row>
    <row r="14" spans="2:9" x14ac:dyDescent="0.3">
      <c r="B14" s="12">
        <v>44972</v>
      </c>
      <c r="C14" s="4" t="s">
        <v>6</v>
      </c>
      <c r="D14" s="4">
        <f t="shared" si="0"/>
        <v>138</v>
      </c>
      <c r="E14" s="4">
        <v>133</v>
      </c>
      <c r="F14" s="16">
        <f t="shared" si="1"/>
        <v>3.6231884057971016E-2</v>
      </c>
      <c r="G14" s="4">
        <v>109</v>
      </c>
      <c r="I14" s="7" t="s">
        <v>22</v>
      </c>
    </row>
    <row r="15" spans="2:9" x14ac:dyDescent="0.3">
      <c r="B15" s="12">
        <v>44979</v>
      </c>
      <c r="C15" s="4" t="s">
        <v>7</v>
      </c>
      <c r="D15" s="4">
        <f t="shared" si="0"/>
        <v>133</v>
      </c>
      <c r="E15" s="4">
        <v>127.7</v>
      </c>
      <c r="F15" s="16">
        <f t="shared" si="1"/>
        <v>3.9849624060150357E-2</v>
      </c>
      <c r="G15" s="4">
        <v>109</v>
      </c>
      <c r="I15" s="8" t="s">
        <v>23</v>
      </c>
    </row>
    <row r="16" spans="2:9" x14ac:dyDescent="0.3">
      <c r="B16" s="12">
        <v>44986</v>
      </c>
      <c r="C16" s="4" t="s">
        <v>40</v>
      </c>
      <c r="D16" s="4">
        <f t="shared" si="0"/>
        <v>127.7</v>
      </c>
      <c r="E16" s="4">
        <v>130</v>
      </c>
      <c r="F16" s="16">
        <f t="shared" si="1"/>
        <v>-1.8010963194988232E-2</v>
      </c>
      <c r="G16" s="4">
        <v>109</v>
      </c>
    </row>
    <row r="17" spans="2:7" x14ac:dyDescent="0.3">
      <c r="B17" s="12">
        <v>44993</v>
      </c>
      <c r="C17" s="4" t="s">
        <v>41</v>
      </c>
      <c r="D17" s="4">
        <f t="shared" si="0"/>
        <v>130</v>
      </c>
      <c r="E17" s="4">
        <v>128</v>
      </c>
      <c r="F17" s="16">
        <f t="shared" si="1"/>
        <v>1.5384615384615385E-2</v>
      </c>
      <c r="G17" s="4">
        <v>109</v>
      </c>
    </row>
    <row r="18" spans="2:7" x14ac:dyDescent="0.3">
      <c r="B18" s="12">
        <v>45000</v>
      </c>
      <c r="C18" s="4" t="s">
        <v>42</v>
      </c>
      <c r="D18" s="4">
        <f>E17</f>
        <v>128</v>
      </c>
      <c r="E18" s="4">
        <v>126</v>
      </c>
      <c r="F18" s="16">
        <f t="shared" si="1"/>
        <v>1.5625E-2</v>
      </c>
      <c r="G18" s="4">
        <v>109</v>
      </c>
    </row>
  </sheetData>
  <mergeCells count="10">
    <mergeCell ref="B2:I2"/>
    <mergeCell ref="B4:C4"/>
    <mergeCell ref="B5:C5"/>
    <mergeCell ref="B6:C6"/>
    <mergeCell ref="B7:C7"/>
    <mergeCell ref="B10:G10"/>
    <mergeCell ref="E4:F4"/>
    <mergeCell ref="E5:F5"/>
    <mergeCell ref="E6:F6"/>
    <mergeCell ref="E7:F7"/>
  </mergeCells>
  <conditionalFormatting sqref="I7">
    <cfRule type="cellIs" dxfId="15" priority="1" operator="lessThan">
      <formula>18.5</formula>
    </cfRule>
    <cfRule type="cellIs" dxfId="14" priority="2" operator="between">
      <formula>18.6</formula>
      <formula>25</formula>
    </cfRule>
    <cfRule type="cellIs" dxfId="13" priority="3" operator="between">
      <formula>25.1</formula>
      <formula>35</formula>
    </cfRule>
    <cfRule type="cellIs" dxfId="12" priority="4" operator="greaterThan">
      <formula>35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6B19-3DA5-4F2F-B11A-2A1AD438DB35}">
  <dimension ref="B2:H16"/>
  <sheetViews>
    <sheetView showGridLines="0" workbookViewId="0">
      <selection activeCell="I16" sqref="I16"/>
    </sheetView>
  </sheetViews>
  <sheetFormatPr defaultColWidth="8.88671875" defaultRowHeight="14.4" x14ac:dyDescent="0.3"/>
  <cols>
    <col min="1" max="1" width="3.88671875" style="3" customWidth="1"/>
    <col min="2" max="2" width="10.33203125" style="3" customWidth="1"/>
    <col min="3" max="3" width="8.6640625" style="3" customWidth="1"/>
    <col min="4" max="4" width="14.33203125" style="3" customWidth="1"/>
    <col min="5" max="5" width="25.6640625" style="3" customWidth="1"/>
    <col min="6" max="6" width="18" style="3" customWidth="1"/>
    <col min="7" max="7" width="2.6640625" style="3" customWidth="1"/>
    <col min="8" max="8" width="29.6640625" style="3" customWidth="1"/>
    <col min="9" max="16384" width="8.88671875" style="3"/>
  </cols>
  <sheetData>
    <row r="2" spans="2:8" ht="18" thickBot="1" x14ac:dyDescent="0.35">
      <c r="B2" s="21" t="s">
        <v>44</v>
      </c>
      <c r="C2" s="21"/>
      <c r="D2" s="21"/>
      <c r="E2" s="21"/>
      <c r="F2" s="21"/>
      <c r="G2" s="21"/>
      <c r="H2" s="21"/>
    </row>
    <row r="3" spans="2:8" ht="15" thickTop="1" x14ac:dyDescent="0.3"/>
    <row r="4" spans="2:8" x14ac:dyDescent="0.3">
      <c r="B4" s="17" t="s">
        <v>8</v>
      </c>
      <c r="C4" s="18"/>
      <c r="D4" s="4"/>
      <c r="E4" s="9" t="s">
        <v>9</v>
      </c>
      <c r="F4" s="4"/>
      <c r="H4" s="10" t="s">
        <v>16</v>
      </c>
    </row>
    <row r="5" spans="2:8" x14ac:dyDescent="0.3">
      <c r="B5" s="17" t="s">
        <v>0</v>
      </c>
      <c r="C5" s="18"/>
      <c r="D5" s="12"/>
      <c r="E5" s="9" t="s">
        <v>1</v>
      </c>
      <c r="F5" s="12"/>
      <c r="H5" s="4" t="e">
        <f ca="1">(D4-OFFSET(E11,COUNT(E11:E14)-1,0))/D4%</f>
        <v>#VALUE!</v>
      </c>
    </row>
    <row r="6" spans="2:8" x14ac:dyDescent="0.3">
      <c r="B6" s="17" t="s">
        <v>11</v>
      </c>
      <c r="C6" s="18"/>
      <c r="D6" s="4"/>
      <c r="E6" s="9" t="s">
        <v>3</v>
      </c>
      <c r="F6" s="4"/>
      <c r="H6"/>
    </row>
    <row r="7" spans="2:8" x14ac:dyDescent="0.3">
      <c r="B7" s="17" t="s">
        <v>2</v>
      </c>
      <c r="C7" s="18"/>
      <c r="D7" s="4"/>
      <c r="H7"/>
    </row>
    <row r="8" spans="2:8" x14ac:dyDescent="0.3">
      <c r="H8"/>
    </row>
    <row r="9" spans="2:8" ht="15.6" x14ac:dyDescent="0.3">
      <c r="B9" s="20" t="s">
        <v>17</v>
      </c>
      <c r="C9" s="20"/>
      <c r="D9" s="20"/>
      <c r="E9" s="20"/>
      <c r="F9" s="20"/>
      <c r="H9"/>
    </row>
    <row r="10" spans="2:8" ht="28.8" x14ac:dyDescent="0.3">
      <c r="B10" s="11" t="s">
        <v>31</v>
      </c>
      <c r="C10" s="11" t="s">
        <v>32</v>
      </c>
      <c r="D10" s="11" t="s">
        <v>13</v>
      </c>
      <c r="E10" s="11" t="s">
        <v>14</v>
      </c>
      <c r="F10" s="11" t="s">
        <v>15</v>
      </c>
      <c r="H10"/>
    </row>
    <row r="11" spans="2:8" x14ac:dyDescent="0.3">
      <c r="B11" s="22"/>
      <c r="C11" s="4"/>
      <c r="D11" s="4">
        <f>D4</f>
        <v>0</v>
      </c>
      <c r="E11" s="4"/>
      <c r="F11" s="4" t="e">
        <f>(D11-E11)/D11%</f>
        <v>#DIV/0!</v>
      </c>
      <c r="H11"/>
    </row>
    <row r="12" spans="2:8" x14ac:dyDescent="0.3">
      <c r="B12" s="22"/>
      <c r="C12" s="4"/>
      <c r="D12" s="4">
        <f>E11</f>
        <v>0</v>
      </c>
      <c r="E12" s="4"/>
      <c r="F12" s="4" t="e">
        <f t="shared" ref="F12:F14" si="0">(D12-E12)/D12%</f>
        <v>#DIV/0!</v>
      </c>
      <c r="H12"/>
    </row>
    <row r="13" spans="2:8" x14ac:dyDescent="0.3">
      <c r="B13" s="22"/>
      <c r="C13" s="4"/>
      <c r="D13" s="4">
        <f>E12</f>
        <v>0</v>
      </c>
      <c r="E13" s="4"/>
      <c r="F13" s="4" t="e">
        <f t="shared" si="0"/>
        <v>#DIV/0!</v>
      </c>
      <c r="H13"/>
    </row>
    <row r="14" spans="2:8" x14ac:dyDescent="0.3">
      <c r="B14" s="22"/>
      <c r="C14" s="4"/>
      <c r="D14" s="4">
        <f>E13</f>
        <v>0</v>
      </c>
      <c r="E14" s="4"/>
      <c r="F14" s="4" t="e">
        <f t="shared" si="0"/>
        <v>#DIV/0!</v>
      </c>
      <c r="H14"/>
    </row>
    <row r="15" spans="2:8" x14ac:dyDescent="0.3">
      <c r="H15"/>
    </row>
    <row r="16" spans="2:8" x14ac:dyDescent="0.3">
      <c r="H16"/>
    </row>
  </sheetData>
  <mergeCells count="6">
    <mergeCell ref="B2:H2"/>
    <mergeCell ref="B4:C4"/>
    <mergeCell ref="B5:C5"/>
    <mergeCell ref="B6:C6"/>
    <mergeCell ref="B7:C7"/>
    <mergeCell ref="B9:F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DC7-271F-45AC-9ACF-B0118AB458A4}">
  <dimension ref="B2:F14"/>
  <sheetViews>
    <sheetView showGridLines="0" workbookViewId="0">
      <selection activeCell="C11" sqref="C11"/>
    </sheetView>
  </sheetViews>
  <sheetFormatPr defaultRowHeight="14.4" x14ac:dyDescent="0.3"/>
  <cols>
    <col min="1" max="1" width="3.88671875" style="3" customWidth="1"/>
    <col min="2" max="2" width="11.109375" style="3" customWidth="1"/>
    <col min="3" max="3" width="11.44140625" style="3" customWidth="1"/>
    <col min="4" max="4" width="14.21875" style="3" customWidth="1"/>
    <col min="5" max="5" width="23" style="3" customWidth="1"/>
    <col min="6" max="6" width="18" style="3" customWidth="1"/>
    <col min="7" max="16384" width="8.88671875" style="3"/>
  </cols>
  <sheetData>
    <row r="2" spans="2:6" ht="18" thickBot="1" x14ac:dyDescent="0.35">
      <c r="B2" s="21" t="s">
        <v>36</v>
      </c>
      <c r="C2" s="21"/>
      <c r="D2" s="21"/>
      <c r="E2" s="21"/>
      <c r="F2" s="21"/>
    </row>
    <row r="3" spans="2:6" ht="15" thickTop="1" x14ac:dyDescent="0.3"/>
    <row r="4" spans="2:6" x14ac:dyDescent="0.3">
      <c r="B4" s="17" t="s">
        <v>8</v>
      </c>
      <c r="C4" s="18"/>
      <c r="D4" s="4">
        <v>145</v>
      </c>
      <c r="E4" s="9" t="s">
        <v>9</v>
      </c>
      <c r="F4" s="4">
        <v>125</v>
      </c>
    </row>
    <row r="5" spans="2:6" x14ac:dyDescent="0.3">
      <c r="B5" s="17" t="s">
        <v>0</v>
      </c>
      <c r="C5" s="18"/>
      <c r="D5" s="12">
        <v>45078</v>
      </c>
      <c r="E5" s="9" t="s">
        <v>1</v>
      </c>
      <c r="F5" s="12">
        <v>45169</v>
      </c>
    </row>
    <row r="6" spans="2:6" x14ac:dyDescent="0.3">
      <c r="B6" s="17" t="s">
        <v>11</v>
      </c>
      <c r="C6" s="18"/>
      <c r="D6" s="4">
        <v>155.18</v>
      </c>
      <c r="E6" s="9" t="s">
        <v>10</v>
      </c>
      <c r="F6" s="4">
        <v>2.1</v>
      </c>
    </row>
    <row r="7" spans="2:6" x14ac:dyDescent="0.3">
      <c r="B7" s="17" t="s">
        <v>2</v>
      </c>
      <c r="C7" s="18"/>
      <c r="D7" s="4" t="s">
        <v>30</v>
      </c>
      <c r="E7" s="9" t="s">
        <v>3</v>
      </c>
      <c r="F7" s="4">
        <v>24</v>
      </c>
    </row>
    <row r="9" spans="2:6" ht="15.6" x14ac:dyDescent="0.3">
      <c r="B9" s="20" t="s">
        <v>17</v>
      </c>
      <c r="C9" s="20"/>
      <c r="D9" s="20"/>
      <c r="E9" s="20"/>
      <c r="F9" s="20"/>
    </row>
    <row r="10" spans="2:6" ht="43.2" x14ac:dyDescent="0.3">
      <c r="B10" s="11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</row>
    <row r="11" spans="2:6" x14ac:dyDescent="0.3">
      <c r="B11" s="12">
        <v>44958</v>
      </c>
      <c r="C11" s="4" t="s">
        <v>4</v>
      </c>
      <c r="D11" s="4">
        <v>91</v>
      </c>
      <c r="E11" s="4">
        <v>86</v>
      </c>
      <c r="F11" s="4" t="str">
        <f>INT(CONVERT((D11-E11),"kg","lbm")/14)&amp;" st "&amp;ROUND(MOD(CONVERT((D11-E11),"kg","lbm"),14),0)&amp;" lbs "</f>
        <v xml:space="preserve">0 st 11 lbs </v>
      </c>
    </row>
    <row r="12" spans="2:6" x14ac:dyDescent="0.3">
      <c r="B12" s="12">
        <v>44965</v>
      </c>
      <c r="C12" s="4" t="s">
        <v>5</v>
      </c>
      <c r="D12" s="4">
        <v>86</v>
      </c>
      <c r="E12" s="4">
        <v>78</v>
      </c>
      <c r="F12" s="4" t="str">
        <f t="shared" ref="F12:F13" si="0">INT(CONVERT((D12-E12),"kg","lbm")/14)&amp;" st "&amp;ROUND(MOD(CONVERT((D12-E12),"kg","lbm"),14),0)&amp;" lbs "</f>
        <v xml:space="preserve">1 st 4 lbs </v>
      </c>
    </row>
    <row r="13" spans="2:6" x14ac:dyDescent="0.3">
      <c r="B13" s="12">
        <v>44972</v>
      </c>
      <c r="C13" s="4" t="s">
        <v>6</v>
      </c>
      <c r="D13" s="4">
        <v>78</v>
      </c>
      <c r="E13" s="4">
        <v>71</v>
      </c>
      <c r="F13" s="4" t="str">
        <f t="shared" si="0"/>
        <v xml:space="preserve">1 st 1 lbs </v>
      </c>
    </row>
    <row r="14" spans="2:6" x14ac:dyDescent="0.3">
      <c r="B14" s="12">
        <v>44979</v>
      </c>
      <c r="C14" s="4" t="s">
        <v>7</v>
      </c>
      <c r="D14" s="4">
        <v>71</v>
      </c>
      <c r="E14" s="4">
        <v>60</v>
      </c>
      <c r="F14" s="4" t="str">
        <f>INT(CONVERT((D14-E14),"kg","lbm")/14)&amp;" st "&amp;ROUND(MOD(CONVERT((D14-E14),"kg","lbm"),14),0)&amp;" lbs "</f>
        <v xml:space="preserve">1 st 10 lbs </v>
      </c>
    </row>
  </sheetData>
  <mergeCells count="6">
    <mergeCell ref="B9:F9"/>
    <mergeCell ref="B2:F2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24E8-F771-4C05-93EF-DC4779FBA552}">
  <dimension ref="B2:F12"/>
  <sheetViews>
    <sheetView showGridLines="0" workbookViewId="0">
      <selection activeCell="K8" sqref="K8"/>
    </sheetView>
  </sheetViews>
  <sheetFormatPr defaultRowHeight="14.4" x14ac:dyDescent="0.3"/>
  <cols>
    <col min="1" max="1" width="5.109375" style="3" customWidth="1"/>
    <col min="2" max="2" width="13.5546875" style="3" customWidth="1"/>
    <col min="3" max="3" width="15.5546875" style="3" customWidth="1"/>
    <col min="4" max="4" width="13.33203125" style="3" customWidth="1"/>
    <col min="5" max="5" width="14.5546875" style="3" customWidth="1"/>
    <col min="6" max="6" width="14.33203125" style="3" customWidth="1"/>
    <col min="7" max="16384" width="8.88671875" style="3"/>
  </cols>
  <sheetData>
    <row r="2" spans="2:6" ht="18" thickBot="1" x14ac:dyDescent="0.35">
      <c r="B2" s="21" t="s">
        <v>38</v>
      </c>
      <c r="C2" s="21"/>
      <c r="D2" s="21"/>
      <c r="E2" s="21"/>
      <c r="F2" s="21"/>
    </row>
    <row r="3" spans="2:6" ht="15" thickTop="1" x14ac:dyDescent="0.3"/>
    <row r="4" spans="2:6" ht="31.2" x14ac:dyDescent="0.3"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</row>
    <row r="5" spans="2:6" x14ac:dyDescent="0.3">
      <c r="B5" s="13">
        <v>44774</v>
      </c>
      <c r="C5" s="4">
        <v>143.5</v>
      </c>
      <c r="D5" s="4">
        <v>125</v>
      </c>
      <c r="E5" s="4">
        <v>122</v>
      </c>
      <c r="F5" s="4">
        <v>127</v>
      </c>
    </row>
    <row r="6" spans="2:6" x14ac:dyDescent="0.3">
      <c r="B6" s="13">
        <v>44805</v>
      </c>
      <c r="C6" s="4">
        <v>142.9</v>
      </c>
      <c r="D6" s="4">
        <v>125</v>
      </c>
      <c r="E6" s="4">
        <v>122</v>
      </c>
      <c r="F6" s="4">
        <v>127</v>
      </c>
    </row>
    <row r="7" spans="2:6" x14ac:dyDescent="0.3">
      <c r="B7" s="13">
        <v>44835</v>
      </c>
      <c r="C7" s="4">
        <v>129</v>
      </c>
      <c r="D7" s="4">
        <v>125</v>
      </c>
      <c r="E7" s="4">
        <v>122</v>
      </c>
      <c r="F7" s="4">
        <v>127</v>
      </c>
    </row>
    <row r="8" spans="2:6" x14ac:dyDescent="0.3">
      <c r="B8" s="13">
        <v>44866</v>
      </c>
      <c r="C8" s="4">
        <v>127.7</v>
      </c>
      <c r="D8" s="4">
        <v>125</v>
      </c>
      <c r="E8" s="4">
        <v>122</v>
      </c>
      <c r="F8" s="4">
        <v>127</v>
      </c>
    </row>
    <row r="9" spans="2:6" x14ac:dyDescent="0.3">
      <c r="B9" s="13">
        <v>44896</v>
      </c>
      <c r="C9" s="4">
        <v>132.5</v>
      </c>
      <c r="D9" s="4">
        <v>125</v>
      </c>
      <c r="E9" s="4">
        <v>122</v>
      </c>
      <c r="F9" s="4">
        <v>127</v>
      </c>
    </row>
    <row r="10" spans="2:6" x14ac:dyDescent="0.3">
      <c r="B10" s="13">
        <v>44927</v>
      </c>
      <c r="C10" s="4">
        <v>121</v>
      </c>
      <c r="D10" s="4">
        <v>125</v>
      </c>
      <c r="E10" s="4">
        <v>122</v>
      </c>
      <c r="F10" s="4">
        <v>127</v>
      </c>
    </row>
    <row r="11" spans="2:6" x14ac:dyDescent="0.3">
      <c r="B11" s="13">
        <v>44958</v>
      </c>
      <c r="C11" s="4">
        <v>134</v>
      </c>
      <c r="D11" s="4">
        <v>125</v>
      </c>
      <c r="E11" s="4">
        <v>122</v>
      </c>
      <c r="F11" s="4">
        <v>127</v>
      </c>
    </row>
    <row r="12" spans="2:6" x14ac:dyDescent="0.3">
      <c r="B12" s="13">
        <v>44986</v>
      </c>
      <c r="C12" s="4">
        <v>124</v>
      </c>
      <c r="D12" s="4">
        <v>125</v>
      </c>
      <c r="E12" s="4">
        <v>122</v>
      </c>
      <c r="F12" s="4">
        <v>127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EB17-15DF-444A-94EB-13029BB66C08}">
  <dimension ref="B2:C15"/>
  <sheetViews>
    <sheetView showGridLines="0" workbookViewId="0">
      <selection activeCell="B15" sqref="B15"/>
    </sheetView>
  </sheetViews>
  <sheetFormatPr defaultRowHeight="14.4" x14ac:dyDescent="0.3"/>
  <cols>
    <col min="1" max="1" width="3.21875" style="3" customWidth="1"/>
    <col min="2" max="2" width="27.109375" style="3" bestFit="1" customWidth="1"/>
    <col min="3" max="3" width="15.33203125" style="3" customWidth="1"/>
    <col min="4" max="16384" width="8.88671875" style="3"/>
  </cols>
  <sheetData>
    <row r="2" spans="2:3" ht="18" thickBot="1" x14ac:dyDescent="0.35">
      <c r="B2" s="21" t="s">
        <v>24</v>
      </c>
      <c r="C2" s="21"/>
    </row>
    <row r="3" spans="2:3" ht="15" thickTop="1" x14ac:dyDescent="0.3"/>
    <row r="4" spans="2:3" x14ac:dyDescent="0.3">
      <c r="B4" s="9" t="s">
        <v>37</v>
      </c>
      <c r="C4" s="4">
        <v>175</v>
      </c>
    </row>
    <row r="5" spans="2:3" x14ac:dyDescent="0.3">
      <c r="B5" s="9" t="s">
        <v>11</v>
      </c>
      <c r="C5" s="4">
        <v>170.18</v>
      </c>
    </row>
    <row r="6" spans="2:3" x14ac:dyDescent="0.3">
      <c r="B6" s="9" t="s">
        <v>2</v>
      </c>
      <c r="C6" s="4" t="s">
        <v>12</v>
      </c>
    </row>
    <row r="8" spans="2:3" ht="15.6" x14ac:dyDescent="0.3">
      <c r="B8" s="1" t="s">
        <v>19</v>
      </c>
    </row>
    <row r="9" spans="2:3" x14ac:dyDescent="0.3">
      <c r="B9" s="5" t="s">
        <v>20</v>
      </c>
    </row>
    <row r="10" spans="2:3" x14ac:dyDescent="0.3">
      <c r="B10" s="6" t="s">
        <v>21</v>
      </c>
    </row>
    <row r="11" spans="2:3" x14ac:dyDescent="0.3">
      <c r="B11" s="7" t="s">
        <v>22</v>
      </c>
    </row>
    <row r="12" spans="2:3" x14ac:dyDescent="0.3">
      <c r="B12" s="8" t="s">
        <v>23</v>
      </c>
    </row>
    <row r="14" spans="2:3" ht="15.6" x14ac:dyDescent="0.3">
      <c r="B14" s="1" t="s">
        <v>18</v>
      </c>
    </row>
    <row r="15" spans="2:3" x14ac:dyDescent="0.3">
      <c r="B15" s="4">
        <f>CONVERT(C4,"lbm","kg")/(CONVERT(C5,"cm","m"))^2</f>
        <v>27.408593547973457</v>
      </c>
    </row>
  </sheetData>
  <mergeCells count="1">
    <mergeCell ref="B2:C2"/>
  </mergeCells>
  <conditionalFormatting sqref="B15">
    <cfRule type="cellIs" dxfId="7" priority="1" operator="lessThan">
      <formula>18.5</formula>
    </cfRule>
    <cfRule type="cellIs" dxfId="6" priority="2" operator="between">
      <formula>18.6</formula>
      <formula>25</formula>
    </cfRule>
    <cfRule type="cellIs" dxfId="5" priority="3" operator="between">
      <formula>25.1</formula>
      <formula>35</formula>
    </cfRule>
    <cfRule type="cellIs" dxfId="4" priority="4" operator="greaterThan">
      <formula>35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D316-F508-4763-B4D8-45B08086A5CE}">
  <dimension ref="B2:I16"/>
  <sheetViews>
    <sheetView showGridLines="0" tabSelected="1" zoomScaleNormal="100" workbookViewId="0">
      <selection activeCell="I5" sqref="I5"/>
    </sheetView>
  </sheetViews>
  <sheetFormatPr defaultRowHeight="14.4" x14ac:dyDescent="0.3"/>
  <cols>
    <col min="1" max="1" width="3.88671875" style="3" customWidth="1"/>
    <col min="2" max="2" width="11.109375" style="3" customWidth="1"/>
    <col min="3" max="3" width="11.44140625" style="3" customWidth="1"/>
    <col min="4" max="4" width="14.21875" style="3" customWidth="1"/>
    <col min="5" max="5" width="18.88671875" style="3" customWidth="1"/>
    <col min="6" max="6" width="13.44140625" style="3" customWidth="1"/>
    <col min="7" max="7" width="18" style="3" customWidth="1"/>
    <col min="8" max="8" width="2.77734375" style="3" customWidth="1"/>
    <col min="9" max="9" width="29.6640625" style="3" customWidth="1"/>
    <col min="10" max="16384" width="8.88671875" style="3"/>
  </cols>
  <sheetData>
    <row r="2" spans="2:9" ht="18" thickBot="1" x14ac:dyDescent="0.35">
      <c r="B2" s="21" t="s">
        <v>45</v>
      </c>
      <c r="C2" s="21"/>
      <c r="D2" s="21"/>
      <c r="E2" s="21"/>
      <c r="F2" s="21"/>
      <c r="G2" s="21"/>
      <c r="H2" s="21"/>
      <c r="I2" s="21"/>
    </row>
    <row r="3" spans="2:9" ht="15" thickTop="1" x14ac:dyDescent="0.3"/>
    <row r="4" spans="2:9" x14ac:dyDescent="0.3">
      <c r="B4" s="17" t="s">
        <v>8</v>
      </c>
      <c r="C4" s="18"/>
      <c r="D4" s="4">
        <v>145</v>
      </c>
      <c r="E4" s="19" t="s">
        <v>39</v>
      </c>
      <c r="F4" s="19"/>
      <c r="G4" s="4">
        <v>109</v>
      </c>
      <c r="I4" s="10" t="s">
        <v>16</v>
      </c>
    </row>
    <row r="5" spans="2:9" x14ac:dyDescent="0.3">
      <c r="B5" s="17" t="s">
        <v>0</v>
      </c>
      <c r="C5" s="18"/>
      <c r="D5" s="12">
        <v>44958</v>
      </c>
      <c r="E5" s="19" t="s">
        <v>1</v>
      </c>
      <c r="F5" s="19"/>
      <c r="G5" s="12">
        <v>45000</v>
      </c>
      <c r="I5" s="16">
        <f ca="1">(D4-OFFSET(E12,COUNT(E12:E16)-1,0))/D4</f>
        <v>0.10344827586206896</v>
      </c>
    </row>
    <row r="6" spans="2:9" x14ac:dyDescent="0.3">
      <c r="B6" s="17" t="s">
        <v>11</v>
      </c>
      <c r="C6" s="18"/>
      <c r="D6" s="4">
        <v>155.18</v>
      </c>
      <c r="E6" s="19" t="s">
        <v>10</v>
      </c>
      <c r="F6" s="19"/>
      <c r="G6" s="15">
        <f>(D4-G4)/((G5-D5)/7)</f>
        <v>6</v>
      </c>
      <c r="I6" s="10" t="s">
        <v>18</v>
      </c>
    </row>
    <row r="7" spans="2:9" x14ac:dyDescent="0.3">
      <c r="B7" s="17" t="s">
        <v>2</v>
      </c>
      <c r="C7" s="18"/>
      <c r="D7" s="4" t="s">
        <v>30</v>
      </c>
      <c r="E7" s="19" t="s">
        <v>3</v>
      </c>
      <c r="F7" s="19"/>
      <c r="G7" s="4">
        <v>24</v>
      </c>
      <c r="I7" s="4">
        <f ca="1">ROUND(CONVERT(OFFSET(E12,COUNT(E12:E16)-1,0),"lbm","kg")/(CONVERT(D6,"cm","m"))^2,1)</f>
        <v>24.5</v>
      </c>
    </row>
    <row r="8" spans="2:9" x14ac:dyDescent="0.3">
      <c r="E8" s="14"/>
      <c r="I8"/>
    </row>
    <row r="10" spans="2:9" ht="15.6" x14ac:dyDescent="0.3">
      <c r="B10" s="20" t="s">
        <v>17</v>
      </c>
      <c r="C10" s="20"/>
      <c r="D10" s="20"/>
      <c r="E10" s="20"/>
      <c r="F10" s="20"/>
      <c r="G10" s="20"/>
    </row>
    <row r="11" spans="2:9" ht="28.8" x14ac:dyDescent="0.3">
      <c r="B11" s="11" t="s">
        <v>31</v>
      </c>
      <c r="C11" s="11" t="s">
        <v>32</v>
      </c>
      <c r="D11" s="11" t="s">
        <v>13</v>
      </c>
      <c r="E11" s="11" t="s">
        <v>14</v>
      </c>
      <c r="F11" s="11" t="s">
        <v>15</v>
      </c>
      <c r="G11" s="9" t="s">
        <v>39</v>
      </c>
      <c r="I11" s="10" t="s">
        <v>19</v>
      </c>
    </row>
    <row r="12" spans="2:9" x14ac:dyDescent="0.3">
      <c r="B12" s="12">
        <v>44958</v>
      </c>
      <c r="C12" s="4" t="s">
        <v>4</v>
      </c>
      <c r="D12" s="4">
        <f>D4</f>
        <v>145</v>
      </c>
      <c r="E12" s="4">
        <v>142.9</v>
      </c>
      <c r="F12" s="16">
        <f>(D12-E12)/D12</f>
        <v>1.4482758620689616E-2</v>
      </c>
      <c r="G12" s="4">
        <v>109</v>
      </c>
      <c r="I12" s="5" t="s">
        <v>20</v>
      </c>
    </row>
    <row r="13" spans="2:9" x14ac:dyDescent="0.3">
      <c r="B13" s="12">
        <v>44965</v>
      </c>
      <c r="C13" s="4" t="s">
        <v>5</v>
      </c>
      <c r="D13" s="4">
        <f t="shared" ref="D13:D16" si="0">E12</f>
        <v>142.9</v>
      </c>
      <c r="E13" s="4">
        <v>138</v>
      </c>
      <c r="F13" s="16">
        <f t="shared" ref="F13:F16" si="1">(D13-E13)/D13</f>
        <v>3.4289713086074217E-2</v>
      </c>
      <c r="G13" s="4">
        <v>109</v>
      </c>
      <c r="I13" s="6" t="s">
        <v>21</v>
      </c>
    </row>
    <row r="14" spans="2:9" x14ac:dyDescent="0.3">
      <c r="B14" s="12">
        <v>44972</v>
      </c>
      <c r="C14" s="4" t="s">
        <v>6</v>
      </c>
      <c r="D14" s="4">
        <f t="shared" si="0"/>
        <v>138</v>
      </c>
      <c r="E14" s="4">
        <v>133</v>
      </c>
      <c r="F14" s="16">
        <f t="shared" si="1"/>
        <v>3.6231884057971016E-2</v>
      </c>
      <c r="G14" s="4">
        <v>109</v>
      </c>
      <c r="I14" s="7" t="s">
        <v>22</v>
      </c>
    </row>
    <row r="15" spans="2:9" x14ac:dyDescent="0.3">
      <c r="B15" s="12">
        <v>44979</v>
      </c>
      <c r="C15" s="4" t="s">
        <v>7</v>
      </c>
      <c r="D15" s="4">
        <f t="shared" si="0"/>
        <v>133</v>
      </c>
      <c r="E15" s="4">
        <v>127.7</v>
      </c>
      <c r="F15" s="16">
        <f t="shared" si="1"/>
        <v>3.9849624060150357E-2</v>
      </c>
      <c r="G15" s="4">
        <v>109</v>
      </c>
      <c r="I15" s="8" t="s">
        <v>23</v>
      </c>
    </row>
    <row r="16" spans="2:9" x14ac:dyDescent="0.3">
      <c r="B16" s="12">
        <v>44986</v>
      </c>
      <c r="C16" s="4" t="s">
        <v>40</v>
      </c>
      <c r="D16" s="4">
        <f t="shared" si="0"/>
        <v>127.7</v>
      </c>
      <c r="E16" s="4">
        <v>130</v>
      </c>
      <c r="F16" s="16">
        <f t="shared" si="1"/>
        <v>-1.8010963194988232E-2</v>
      </c>
      <c r="G16" s="4">
        <v>109</v>
      </c>
    </row>
  </sheetData>
  <mergeCells count="10">
    <mergeCell ref="B7:C7"/>
    <mergeCell ref="E7:F7"/>
    <mergeCell ref="B10:G10"/>
    <mergeCell ref="B2:I2"/>
    <mergeCell ref="B4:C4"/>
    <mergeCell ref="E4:F4"/>
    <mergeCell ref="B5:C5"/>
    <mergeCell ref="E5:F5"/>
    <mergeCell ref="B6:C6"/>
    <mergeCell ref="E6:F6"/>
  </mergeCells>
  <conditionalFormatting sqref="I7">
    <cfRule type="cellIs" dxfId="3" priority="1" operator="lessThan">
      <formula>18.5</formula>
    </cfRule>
    <cfRule type="cellIs" dxfId="2" priority="2" operator="between">
      <formula>18.6</formula>
      <formula>25</formula>
    </cfRule>
    <cfRule type="cellIs" dxfId="1" priority="3" operator="between">
      <formula>25.1</formula>
      <formula>35</formula>
    </cfRule>
    <cfRule type="cellIs" dxfId="0" priority="4" operator="greaterThan">
      <formula>35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Template-Making</vt:lpstr>
      <vt:lpstr>Template-Use</vt:lpstr>
      <vt:lpstr>Weight loss %</vt:lpstr>
      <vt:lpstr>Unit Changing</vt:lpstr>
      <vt:lpstr>Weight Chart &amp; Graph</vt:lpstr>
      <vt:lpstr>BMI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Sowmik Chowdhury</dc:creator>
  <cp:lastModifiedBy>1612023 - Musiha Mahfuza Mukta</cp:lastModifiedBy>
  <dcterms:created xsi:type="dcterms:W3CDTF">2015-06-05T18:17:20Z</dcterms:created>
  <dcterms:modified xsi:type="dcterms:W3CDTF">2023-09-05T04:34:06Z</dcterms:modified>
</cp:coreProperties>
</file>