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Bishawajit\Downloads\"/>
    </mc:Choice>
  </mc:AlternateContent>
  <xr:revisionPtr revIDLastSave="0" documentId="8_{19969378-E42D-4AE9-879D-62DCF508F19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oanCalculatorNoExtraPayments" sheetId="3" state="hidden" r:id="rId1"/>
    <sheet name="Sample Dataset" sheetId="7" r:id="rId2"/>
    <sheet name="Direct Formula" sheetId="8" r:id="rId3"/>
    <sheet name="PMT Function" sheetId="9" r:id="rId4"/>
    <sheet name="Compounded Periods" sheetId="10" r:id="rId5"/>
    <sheet name="Loan Pay Off" sheetId="11" r:id="rId6"/>
    <sheet name="Formulas Tab" sheetId="12" r:id="rId7"/>
    <sheet name="Credit Card Payment" sheetId="13" r:id="rId8"/>
    <sheet name="Mortgage Payment" sheetId="14" r:id="rId9"/>
    <sheet name="Down Payment" sheetId="15" r:id="rId10"/>
    <sheet name="Monthly Goal Payment" sheetId="16" r:id="rId11"/>
    <sheet name="NamedRange" sheetId="4" state="hidden" r:id="rId12"/>
  </sheets>
  <definedNames>
    <definedName name="apr">LoanCalculatorNoExtraPayments!$C$5</definedName>
    <definedName name="array">LoanCalculatorNoExtraPayments!$B$26:$B$1600</definedName>
    <definedName name="dates">LoanCalculatorNoExtraPayments!$C$27:$C$1602</definedName>
    <definedName name="first_payment_date">LoanCalculatorNoExtraPayments!$C$6</definedName>
    <definedName name="interest_compounded">LoanCalculatorNoExtraPayments!$C$11</definedName>
    <definedName name="interest_paid">LoanCalculatorNoExtraPayments!$G$26:$G$1600</definedName>
    <definedName name="loan">LoanCalculatorNoExtraPayments!$C$8</definedName>
    <definedName name="Monthly">NamedRange!$J$1:$J$9</definedName>
    <definedName name="nper">LoanCalculatorNoExtraPayments!$C$18</definedName>
    <definedName name="payment">LoanCalculatorNoExtraPayments!$C$12</definedName>
    <definedName name="payment_due">NamedRange!$A$2:$A$9</definedName>
    <definedName name="payment_frequency">LoanCalculatorNoExtraPayments!$C$10</definedName>
    <definedName name="payment_type">LoanCalculatorNoExtraPayments!$C$17</definedName>
    <definedName name="payment_types">NamedRange!$G$1:$G$2</definedName>
    <definedName name="periodic_table">NamedRange!$A$1:$E$9</definedName>
    <definedName name="principal_paid">LoanCalculatorNoExtraPayments!$H$26:$H$1600</definedName>
    <definedName name="rate">LoanCalculatorNoExtraPayments!$F$5</definedName>
    <definedName name="recurring_frequency">LoanCalculatorNoExtraPayments!#REF!</definedName>
    <definedName name="term">LoanCalculatorNoExtraPayments!$C$7</definedName>
    <definedName name="Weekly">NamedRange!$I$1:$I$9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6" l="1"/>
  <c r="G7" i="14"/>
  <c r="G5" i="12"/>
  <c r="C8" i="12"/>
  <c r="C5" i="12"/>
  <c r="C8" i="16"/>
  <c r="C11" i="16" s="1"/>
  <c r="C9" i="15"/>
  <c r="C10" i="15" s="1"/>
  <c r="C7" i="14"/>
  <c r="C10" i="14" s="1"/>
  <c r="C8" i="13"/>
  <c r="C8" i="11"/>
  <c r="C8" i="10"/>
  <c r="C9" i="9"/>
  <c r="C9" i="8"/>
  <c r="K4" i="3"/>
  <c r="C18" i="3" l="1"/>
  <c r="C17" i="3"/>
  <c r="I25" i="3"/>
  <c r="B26" i="3" s="1"/>
  <c r="C26" i="3" s="1"/>
  <c r="F5" i="3"/>
  <c r="G26" i="3" l="1"/>
  <c r="C12" i="3"/>
  <c r="D26" i="3" s="1"/>
  <c r="H26" i="3" l="1"/>
  <c r="I26" i="3" s="1"/>
  <c r="B27" i="3" s="1"/>
  <c r="G27" i="3" s="1"/>
  <c r="D27" i="3" l="1"/>
  <c r="H27" i="3" s="1"/>
  <c r="I27" i="3" s="1"/>
  <c r="B28" i="3" s="1"/>
  <c r="C27" i="3"/>
  <c r="G28" i="3" l="1"/>
  <c r="D28" i="3"/>
  <c r="C28" i="3"/>
  <c r="H28" i="3" l="1"/>
  <c r="I28" i="3" s="1"/>
  <c r="B29" i="3" s="1"/>
  <c r="D29" i="3" s="1"/>
  <c r="C29" i="3" l="1"/>
  <c r="G29" i="3"/>
  <c r="H29" i="3" s="1"/>
  <c r="I29" i="3" s="1"/>
  <c r="B30" i="3" s="1"/>
  <c r="G30" i="3" l="1"/>
  <c r="D30" i="3"/>
  <c r="C30" i="3"/>
  <c r="H30" i="3" l="1"/>
  <c r="I30" i="3" s="1"/>
  <c r="B31" i="3" s="1"/>
  <c r="G31" i="3" l="1"/>
  <c r="C31" i="3"/>
  <c r="D31" i="3"/>
  <c r="H31" i="3" l="1"/>
  <c r="I31" i="3" s="1"/>
  <c r="B32" i="3" s="1"/>
  <c r="G32" i="3" l="1"/>
  <c r="D32" i="3"/>
  <c r="C32" i="3"/>
  <c r="H32" i="3" l="1"/>
  <c r="I32" i="3" s="1"/>
  <c r="B33" i="3" s="1"/>
  <c r="G33" i="3" l="1"/>
  <c r="C33" i="3"/>
  <c r="D33" i="3"/>
  <c r="H33" i="3" l="1"/>
  <c r="I33" i="3" s="1"/>
  <c r="B34" i="3" s="1"/>
  <c r="G34" i="3" l="1"/>
  <c r="D34" i="3"/>
  <c r="C34" i="3"/>
  <c r="H34" i="3" l="1"/>
  <c r="I34" i="3" s="1"/>
  <c r="B35" i="3" s="1"/>
  <c r="G35" i="3" l="1"/>
  <c r="D35" i="3"/>
  <c r="C35" i="3"/>
  <c r="H35" i="3" l="1"/>
  <c r="I35" i="3" s="1"/>
  <c r="B36" i="3" s="1"/>
  <c r="G36" i="3" l="1"/>
  <c r="D36" i="3"/>
  <c r="C36" i="3"/>
  <c r="H36" i="3" l="1"/>
  <c r="I36" i="3" s="1"/>
  <c r="B37" i="3" s="1"/>
  <c r="G37" i="3" l="1"/>
  <c r="D37" i="3"/>
  <c r="C37" i="3"/>
  <c r="H37" i="3" l="1"/>
  <c r="I37" i="3" s="1"/>
  <c r="B38" i="3" s="1"/>
  <c r="G38" i="3" l="1"/>
  <c r="C38" i="3"/>
  <c r="D38" i="3"/>
  <c r="H38" i="3" l="1"/>
  <c r="I38" i="3" s="1"/>
  <c r="B39" i="3" s="1"/>
  <c r="G39" i="3" l="1"/>
  <c r="D39" i="3"/>
  <c r="C39" i="3"/>
  <c r="H39" i="3" l="1"/>
  <c r="I39" i="3" s="1"/>
  <c r="B40" i="3" s="1"/>
  <c r="G40" i="3" l="1"/>
  <c r="C40" i="3"/>
  <c r="D40" i="3"/>
  <c r="H40" i="3" l="1"/>
  <c r="I40" i="3" s="1"/>
  <c r="B41" i="3" s="1"/>
  <c r="G41" i="3" l="1"/>
  <c r="D41" i="3"/>
  <c r="C41" i="3"/>
  <c r="H41" i="3" l="1"/>
  <c r="I41" i="3" s="1"/>
  <c r="B42" i="3" s="1"/>
  <c r="G42" i="3" l="1"/>
  <c r="C42" i="3"/>
  <c r="D42" i="3"/>
  <c r="H42" i="3" l="1"/>
  <c r="I42" i="3" s="1"/>
  <c r="B43" i="3" s="1"/>
  <c r="G43" i="3" l="1"/>
  <c r="C43" i="3"/>
  <c r="D43" i="3"/>
  <c r="H43" i="3" l="1"/>
  <c r="I43" i="3" s="1"/>
  <c r="B44" i="3" s="1"/>
  <c r="G44" i="3" l="1"/>
  <c r="D44" i="3"/>
  <c r="C44" i="3"/>
  <c r="H44" i="3" l="1"/>
  <c r="I44" i="3" s="1"/>
  <c r="B45" i="3" s="1"/>
  <c r="G45" i="3" l="1"/>
  <c r="D45" i="3"/>
  <c r="C45" i="3"/>
  <c r="H45" i="3" l="1"/>
  <c r="I45" i="3" s="1"/>
  <c r="B46" i="3" s="1"/>
  <c r="G46" i="3" l="1"/>
  <c r="D46" i="3"/>
  <c r="C46" i="3"/>
  <c r="H46" i="3" l="1"/>
  <c r="I46" i="3" s="1"/>
  <c r="B47" i="3" s="1"/>
  <c r="G47" i="3" l="1"/>
  <c r="C47" i="3"/>
  <c r="D47" i="3"/>
  <c r="H47" i="3" l="1"/>
  <c r="I47" i="3" s="1"/>
  <c r="B48" i="3" s="1"/>
  <c r="G48" i="3" l="1"/>
  <c r="C48" i="3"/>
  <c r="D48" i="3"/>
  <c r="H48" i="3" l="1"/>
  <c r="I48" i="3" s="1"/>
  <c r="B49" i="3" s="1"/>
  <c r="G49" i="3" l="1"/>
  <c r="C49" i="3"/>
  <c r="D49" i="3"/>
  <c r="H49" i="3" l="1"/>
  <c r="I49" i="3" s="1"/>
  <c r="B50" i="3" s="1"/>
  <c r="G50" i="3" l="1"/>
  <c r="D50" i="3"/>
  <c r="C50" i="3"/>
  <c r="H50" i="3" l="1"/>
  <c r="I50" i="3" s="1"/>
  <c r="B51" i="3" s="1"/>
  <c r="G51" i="3" l="1"/>
  <c r="D51" i="3"/>
  <c r="C51" i="3"/>
  <c r="H51" i="3" l="1"/>
  <c r="I51" i="3" s="1"/>
  <c r="B52" i="3" s="1"/>
  <c r="G52" i="3" l="1"/>
  <c r="D52" i="3"/>
  <c r="C52" i="3"/>
  <c r="H52" i="3" l="1"/>
  <c r="I52" i="3" s="1"/>
  <c r="B53" i="3" s="1"/>
  <c r="G53" i="3" l="1"/>
  <c r="C53" i="3"/>
  <c r="D53" i="3"/>
  <c r="H53" i="3" l="1"/>
  <c r="I53" i="3" s="1"/>
  <c r="B54" i="3" s="1"/>
  <c r="G54" i="3" l="1"/>
  <c r="D54" i="3"/>
  <c r="C54" i="3"/>
  <c r="H54" i="3" l="1"/>
  <c r="I54" i="3" s="1"/>
  <c r="B55" i="3" s="1"/>
  <c r="G55" i="3" l="1"/>
  <c r="D55" i="3"/>
  <c r="C55" i="3"/>
  <c r="H55" i="3" l="1"/>
  <c r="I55" i="3" s="1"/>
  <c r="B56" i="3" s="1"/>
  <c r="G56" i="3" l="1"/>
  <c r="C56" i="3"/>
  <c r="D56" i="3"/>
  <c r="H56" i="3" l="1"/>
  <c r="I56" i="3" s="1"/>
  <c r="B57" i="3" s="1"/>
  <c r="G57" i="3" l="1"/>
  <c r="C57" i="3"/>
  <c r="D57" i="3"/>
  <c r="H57" i="3" l="1"/>
  <c r="I57" i="3" s="1"/>
  <c r="B58" i="3" s="1"/>
  <c r="G58" i="3" l="1"/>
  <c r="D58" i="3"/>
  <c r="C58" i="3"/>
  <c r="H58" i="3" l="1"/>
  <c r="I58" i="3" s="1"/>
  <c r="B59" i="3" s="1"/>
  <c r="G59" i="3" l="1"/>
  <c r="D59" i="3"/>
  <c r="C59" i="3"/>
  <c r="H59" i="3" l="1"/>
  <c r="I59" i="3" s="1"/>
  <c r="B60" i="3" s="1"/>
  <c r="G60" i="3" l="1"/>
  <c r="C60" i="3"/>
  <c r="D60" i="3"/>
  <c r="H60" i="3" l="1"/>
  <c r="I60" i="3" s="1"/>
  <c r="B61" i="3" s="1"/>
  <c r="G61" i="3" l="1"/>
  <c r="D61" i="3"/>
  <c r="C61" i="3"/>
  <c r="H61" i="3" l="1"/>
  <c r="I61" i="3" s="1"/>
  <c r="B62" i="3" s="1"/>
  <c r="G62" i="3" l="1"/>
  <c r="D62" i="3"/>
  <c r="C62" i="3"/>
  <c r="H62" i="3" l="1"/>
  <c r="I62" i="3" s="1"/>
  <c r="B63" i="3" s="1"/>
  <c r="G63" i="3" l="1"/>
  <c r="D63" i="3"/>
  <c r="C63" i="3"/>
  <c r="H63" i="3" l="1"/>
  <c r="I63" i="3" s="1"/>
  <c r="B64" i="3" s="1"/>
  <c r="G64" i="3" l="1"/>
  <c r="C64" i="3"/>
  <c r="D64" i="3"/>
  <c r="H64" i="3" l="1"/>
  <c r="I64" i="3" s="1"/>
  <c r="B65" i="3" s="1"/>
  <c r="G65" i="3" l="1"/>
  <c r="D65" i="3"/>
  <c r="C65" i="3"/>
  <c r="H65" i="3" l="1"/>
  <c r="I65" i="3" s="1"/>
  <c r="B66" i="3" s="1"/>
  <c r="G66" i="3" l="1"/>
  <c r="C66" i="3"/>
  <c r="D66" i="3"/>
  <c r="H66" i="3" l="1"/>
  <c r="I66" i="3" s="1"/>
  <c r="B67" i="3" s="1"/>
  <c r="G67" i="3" l="1"/>
  <c r="D67" i="3"/>
  <c r="C67" i="3"/>
  <c r="H67" i="3" l="1"/>
  <c r="I67" i="3" s="1"/>
  <c r="B68" i="3" s="1"/>
  <c r="G68" i="3" l="1"/>
  <c r="C68" i="3"/>
  <c r="D68" i="3"/>
  <c r="H68" i="3" l="1"/>
  <c r="I68" i="3" s="1"/>
  <c r="B69" i="3" s="1"/>
  <c r="G69" i="3" l="1"/>
  <c r="D69" i="3"/>
  <c r="C69" i="3"/>
  <c r="H69" i="3" l="1"/>
  <c r="I69" i="3" s="1"/>
  <c r="B70" i="3" s="1"/>
  <c r="G70" i="3" l="1"/>
  <c r="C70" i="3"/>
  <c r="D70" i="3"/>
  <c r="H70" i="3" l="1"/>
  <c r="I70" i="3" s="1"/>
  <c r="B71" i="3" s="1"/>
  <c r="G71" i="3" l="1"/>
  <c r="D71" i="3"/>
  <c r="C71" i="3"/>
  <c r="H71" i="3" l="1"/>
  <c r="I71" i="3" s="1"/>
  <c r="B72" i="3" s="1"/>
  <c r="G72" i="3" l="1"/>
  <c r="C72" i="3"/>
  <c r="D72" i="3"/>
  <c r="H72" i="3" l="1"/>
  <c r="I72" i="3" s="1"/>
  <c r="B73" i="3" s="1"/>
  <c r="G73" i="3" l="1"/>
  <c r="C73" i="3"/>
  <c r="D73" i="3"/>
  <c r="H73" i="3" l="1"/>
  <c r="I73" i="3" s="1"/>
  <c r="B74" i="3" s="1"/>
  <c r="G74" i="3" l="1"/>
  <c r="D74" i="3"/>
  <c r="C74" i="3"/>
  <c r="H74" i="3" l="1"/>
  <c r="I74" i="3" s="1"/>
  <c r="B75" i="3" s="1"/>
  <c r="G75" i="3" l="1"/>
  <c r="C75" i="3"/>
  <c r="D75" i="3"/>
  <c r="H75" i="3" l="1"/>
  <c r="I75" i="3" s="1"/>
  <c r="B76" i="3" s="1"/>
  <c r="G76" i="3" l="1"/>
  <c r="C76" i="3"/>
  <c r="D76" i="3"/>
  <c r="H76" i="3" l="1"/>
  <c r="I76" i="3" s="1"/>
  <c r="B77" i="3" s="1"/>
  <c r="G77" i="3" l="1"/>
  <c r="C77" i="3"/>
  <c r="D77" i="3"/>
  <c r="H77" i="3" l="1"/>
  <c r="I77" i="3" s="1"/>
  <c r="B78" i="3" s="1"/>
  <c r="G78" i="3" l="1"/>
  <c r="D78" i="3"/>
  <c r="C78" i="3"/>
  <c r="H78" i="3" l="1"/>
  <c r="I78" i="3" s="1"/>
  <c r="B79" i="3" s="1"/>
  <c r="G79" i="3" l="1"/>
  <c r="D79" i="3"/>
  <c r="C79" i="3"/>
  <c r="H79" i="3" l="1"/>
  <c r="I79" i="3" s="1"/>
  <c r="B80" i="3" s="1"/>
  <c r="G80" i="3" l="1"/>
  <c r="D80" i="3"/>
  <c r="C80" i="3"/>
  <c r="H80" i="3" l="1"/>
  <c r="I80" i="3" s="1"/>
  <c r="B81" i="3" s="1"/>
  <c r="G81" i="3" l="1"/>
  <c r="C81" i="3"/>
  <c r="D81" i="3"/>
  <c r="H81" i="3" l="1"/>
  <c r="I81" i="3" s="1"/>
  <c r="B82" i="3" s="1"/>
  <c r="G82" i="3" l="1"/>
  <c r="D82" i="3"/>
  <c r="C82" i="3"/>
  <c r="H82" i="3" l="1"/>
  <c r="I82" i="3" s="1"/>
  <c r="B83" i="3" s="1"/>
  <c r="G83" i="3" l="1"/>
  <c r="D83" i="3"/>
  <c r="C83" i="3"/>
  <c r="H83" i="3" l="1"/>
  <c r="I83" i="3" s="1"/>
  <c r="B84" i="3" s="1"/>
  <c r="G84" i="3" l="1"/>
  <c r="D84" i="3"/>
  <c r="C84" i="3"/>
  <c r="H84" i="3" l="1"/>
  <c r="I84" i="3" s="1"/>
  <c r="B85" i="3" s="1"/>
  <c r="G85" i="3" l="1"/>
  <c r="C85" i="3"/>
  <c r="D85" i="3"/>
  <c r="H85" i="3" l="1"/>
  <c r="I85" i="3" s="1"/>
  <c r="B86" i="3" s="1"/>
  <c r="G86" i="3" l="1"/>
  <c r="D86" i="3"/>
  <c r="C86" i="3"/>
  <c r="H86" i="3" l="1"/>
  <c r="I86" i="3" s="1"/>
  <c r="B87" i="3" s="1"/>
  <c r="G87" i="3" l="1"/>
  <c r="D87" i="3"/>
  <c r="C87" i="3"/>
  <c r="H87" i="3" l="1"/>
  <c r="I87" i="3" s="1"/>
  <c r="B88" i="3" s="1"/>
  <c r="G88" i="3" l="1"/>
  <c r="C88" i="3"/>
  <c r="D88" i="3"/>
  <c r="H88" i="3" l="1"/>
  <c r="I88" i="3" s="1"/>
  <c r="B89" i="3" s="1"/>
  <c r="G89" i="3" l="1"/>
  <c r="C89" i="3"/>
  <c r="D89" i="3"/>
  <c r="H89" i="3" l="1"/>
  <c r="I89" i="3" s="1"/>
  <c r="B90" i="3" s="1"/>
  <c r="G90" i="3" l="1"/>
  <c r="D90" i="3"/>
  <c r="C90" i="3"/>
  <c r="H90" i="3" l="1"/>
  <c r="I90" i="3" s="1"/>
  <c r="B91" i="3" s="1"/>
  <c r="G91" i="3" l="1"/>
  <c r="C91" i="3"/>
  <c r="D91" i="3"/>
  <c r="H91" i="3" l="1"/>
  <c r="I91" i="3" s="1"/>
  <c r="B92" i="3" s="1"/>
  <c r="G92" i="3" l="1"/>
  <c r="C92" i="3"/>
  <c r="D92" i="3"/>
  <c r="H92" i="3" l="1"/>
  <c r="I92" i="3" s="1"/>
  <c r="B93" i="3" s="1"/>
  <c r="G93" i="3" l="1"/>
  <c r="D93" i="3"/>
  <c r="C93" i="3"/>
  <c r="H93" i="3" l="1"/>
  <c r="I93" i="3" s="1"/>
  <c r="B94" i="3" s="1"/>
  <c r="G94" i="3" l="1"/>
  <c r="C94" i="3"/>
  <c r="D94" i="3"/>
  <c r="H94" i="3" l="1"/>
  <c r="I94" i="3" s="1"/>
  <c r="B95" i="3" s="1"/>
  <c r="G95" i="3" l="1"/>
  <c r="C95" i="3"/>
  <c r="D95" i="3"/>
  <c r="H95" i="3" l="1"/>
  <c r="I95" i="3" s="1"/>
  <c r="B96" i="3" s="1"/>
  <c r="G96" i="3" l="1"/>
  <c r="C96" i="3"/>
  <c r="D96" i="3"/>
  <c r="H96" i="3" l="1"/>
  <c r="I96" i="3" s="1"/>
  <c r="B97" i="3" s="1"/>
  <c r="G97" i="3" l="1"/>
  <c r="C97" i="3"/>
  <c r="D97" i="3"/>
  <c r="H97" i="3" l="1"/>
  <c r="I97" i="3" s="1"/>
  <c r="B98" i="3" s="1"/>
  <c r="G98" i="3" l="1"/>
  <c r="D98" i="3"/>
  <c r="C98" i="3"/>
  <c r="H98" i="3" l="1"/>
  <c r="I98" i="3" s="1"/>
  <c r="B99" i="3" s="1"/>
  <c r="G99" i="3" l="1"/>
  <c r="C99" i="3"/>
  <c r="D99" i="3"/>
  <c r="H99" i="3" l="1"/>
  <c r="I99" i="3" s="1"/>
  <c r="B100" i="3" s="1"/>
  <c r="G100" i="3" l="1"/>
  <c r="C100" i="3"/>
  <c r="D100" i="3"/>
  <c r="H100" i="3" l="1"/>
  <c r="I100" i="3" s="1"/>
  <c r="B101" i="3" s="1"/>
  <c r="G101" i="3" l="1"/>
  <c r="D101" i="3"/>
  <c r="C101" i="3"/>
  <c r="H101" i="3" l="1"/>
  <c r="I101" i="3" s="1"/>
  <c r="B102" i="3" s="1"/>
  <c r="G102" i="3" l="1"/>
  <c r="C102" i="3"/>
  <c r="D102" i="3"/>
  <c r="H102" i="3" l="1"/>
  <c r="I102" i="3" s="1"/>
  <c r="B103" i="3" s="1"/>
  <c r="G103" i="3" l="1"/>
  <c r="C103" i="3"/>
  <c r="D103" i="3"/>
  <c r="H103" i="3" l="1"/>
  <c r="I103" i="3" s="1"/>
  <c r="B104" i="3" s="1"/>
  <c r="G104" i="3" l="1"/>
  <c r="D104" i="3"/>
  <c r="C104" i="3"/>
  <c r="H104" i="3" l="1"/>
  <c r="I104" i="3" s="1"/>
  <c r="B105" i="3" s="1"/>
  <c r="G105" i="3" l="1"/>
  <c r="C105" i="3"/>
  <c r="D105" i="3"/>
  <c r="H105" i="3" l="1"/>
  <c r="I105" i="3" s="1"/>
  <c r="B106" i="3" s="1"/>
  <c r="G106" i="3" l="1"/>
  <c r="D106" i="3"/>
  <c r="C106" i="3"/>
  <c r="H106" i="3" l="1"/>
  <c r="I106" i="3" s="1"/>
  <c r="B107" i="3" s="1"/>
  <c r="G107" i="3" l="1"/>
  <c r="C107" i="3"/>
  <c r="D107" i="3"/>
  <c r="H107" i="3" l="1"/>
  <c r="I107" i="3" s="1"/>
  <c r="B108" i="3" s="1"/>
  <c r="G108" i="3" l="1"/>
  <c r="C108" i="3"/>
  <c r="D108" i="3"/>
  <c r="H108" i="3" l="1"/>
  <c r="I108" i="3" s="1"/>
  <c r="B109" i="3" s="1"/>
  <c r="G109" i="3" l="1"/>
  <c r="D109" i="3"/>
  <c r="C109" i="3"/>
  <c r="H109" i="3" l="1"/>
  <c r="I109" i="3" s="1"/>
  <c r="B110" i="3" s="1"/>
  <c r="G110" i="3" l="1"/>
  <c r="C110" i="3"/>
  <c r="D110" i="3"/>
  <c r="H110" i="3" l="1"/>
  <c r="I110" i="3" s="1"/>
  <c r="B111" i="3" s="1"/>
  <c r="G111" i="3" l="1"/>
  <c r="C111" i="3"/>
  <c r="D111" i="3"/>
  <c r="H111" i="3" l="1"/>
  <c r="I111" i="3" s="1"/>
  <c r="B112" i="3" s="1"/>
  <c r="G112" i="3" l="1"/>
  <c r="C112" i="3"/>
  <c r="D112" i="3"/>
  <c r="H112" i="3" l="1"/>
  <c r="I112" i="3" s="1"/>
  <c r="B113" i="3" s="1"/>
  <c r="G113" i="3" l="1"/>
  <c r="D113" i="3"/>
  <c r="C113" i="3"/>
  <c r="H113" i="3" l="1"/>
  <c r="I113" i="3" s="1"/>
  <c r="B114" i="3" s="1"/>
  <c r="G114" i="3" l="1"/>
  <c r="C114" i="3"/>
  <c r="D114" i="3"/>
  <c r="H114" i="3" l="1"/>
  <c r="I114" i="3" s="1"/>
  <c r="B115" i="3" s="1"/>
  <c r="G115" i="3" l="1"/>
  <c r="C115" i="3"/>
  <c r="D115" i="3"/>
  <c r="H115" i="3" l="1"/>
  <c r="I115" i="3" s="1"/>
  <c r="B116" i="3" s="1"/>
  <c r="G116" i="3" l="1"/>
  <c r="C116" i="3"/>
  <c r="D116" i="3"/>
  <c r="H116" i="3" l="1"/>
  <c r="I116" i="3" s="1"/>
  <c r="B117" i="3" s="1"/>
  <c r="G117" i="3" l="1"/>
  <c r="C117" i="3"/>
  <c r="D117" i="3"/>
  <c r="H117" i="3" l="1"/>
  <c r="I117" i="3" s="1"/>
  <c r="B118" i="3" s="1"/>
  <c r="G118" i="3" l="1"/>
  <c r="C118" i="3"/>
  <c r="D118" i="3"/>
  <c r="H118" i="3" l="1"/>
  <c r="I118" i="3" s="1"/>
  <c r="B119" i="3" s="1"/>
  <c r="G119" i="3" l="1"/>
  <c r="D119" i="3"/>
  <c r="C119" i="3"/>
  <c r="H119" i="3" l="1"/>
  <c r="I119" i="3" s="1"/>
  <c r="B120" i="3" s="1"/>
  <c r="G120" i="3" l="1"/>
  <c r="C120" i="3"/>
  <c r="D120" i="3"/>
  <c r="H120" i="3" l="1"/>
  <c r="I120" i="3" s="1"/>
  <c r="B121" i="3" s="1"/>
  <c r="G121" i="3" l="1"/>
  <c r="D121" i="3"/>
  <c r="C121" i="3"/>
  <c r="H121" i="3" l="1"/>
  <c r="I121" i="3" s="1"/>
  <c r="B122" i="3" s="1"/>
  <c r="G122" i="3" l="1"/>
  <c r="D122" i="3"/>
  <c r="C122" i="3"/>
  <c r="H122" i="3" l="1"/>
  <c r="I122" i="3" s="1"/>
  <c r="B123" i="3" s="1"/>
  <c r="G123" i="3" l="1"/>
  <c r="D123" i="3"/>
  <c r="C123" i="3"/>
  <c r="H123" i="3" l="1"/>
  <c r="I123" i="3" s="1"/>
  <c r="B124" i="3" s="1"/>
  <c r="G124" i="3" l="1"/>
  <c r="C124" i="3"/>
  <c r="D124" i="3"/>
  <c r="H124" i="3" l="1"/>
  <c r="I124" i="3" s="1"/>
  <c r="B125" i="3" s="1"/>
  <c r="G125" i="3" l="1"/>
  <c r="C125" i="3"/>
  <c r="D125" i="3"/>
  <c r="H125" i="3" l="1"/>
  <c r="I125" i="3" s="1"/>
  <c r="B126" i="3" s="1"/>
  <c r="G126" i="3" l="1"/>
  <c r="C126" i="3"/>
  <c r="D126" i="3"/>
  <c r="H126" i="3" l="1"/>
  <c r="I126" i="3" s="1"/>
  <c r="B127" i="3" s="1"/>
  <c r="G127" i="3" l="1"/>
  <c r="C127" i="3"/>
  <c r="D127" i="3"/>
  <c r="H127" i="3" l="1"/>
  <c r="I127" i="3" s="1"/>
  <c r="B128" i="3" s="1"/>
  <c r="G128" i="3" l="1"/>
  <c r="C128" i="3"/>
  <c r="D128" i="3"/>
  <c r="H128" i="3" l="1"/>
  <c r="I128" i="3" s="1"/>
  <c r="B129" i="3" s="1"/>
  <c r="G129" i="3" l="1"/>
  <c r="D129" i="3"/>
  <c r="C129" i="3"/>
  <c r="H129" i="3" l="1"/>
  <c r="I129" i="3" s="1"/>
  <c r="B130" i="3" s="1"/>
  <c r="G130" i="3" l="1"/>
  <c r="C130" i="3"/>
  <c r="D130" i="3"/>
  <c r="H130" i="3" l="1"/>
  <c r="I130" i="3" s="1"/>
  <c r="B131" i="3" s="1"/>
  <c r="G131" i="3" l="1"/>
  <c r="C131" i="3"/>
  <c r="D131" i="3"/>
  <c r="H131" i="3" l="1"/>
  <c r="I131" i="3" s="1"/>
  <c r="B132" i="3" s="1"/>
  <c r="G132" i="3" l="1"/>
  <c r="C132" i="3"/>
  <c r="D132" i="3"/>
  <c r="H132" i="3" l="1"/>
  <c r="I132" i="3" s="1"/>
  <c r="B133" i="3" s="1"/>
  <c r="G133" i="3" l="1"/>
  <c r="C133" i="3"/>
  <c r="D133" i="3"/>
  <c r="H133" i="3" l="1"/>
  <c r="I133" i="3" s="1"/>
  <c r="B134" i="3" s="1"/>
  <c r="G134" i="3" l="1"/>
  <c r="C134" i="3"/>
  <c r="D134" i="3"/>
  <c r="H134" i="3" l="1"/>
  <c r="I134" i="3" s="1"/>
  <c r="B135" i="3" s="1"/>
  <c r="G135" i="3" l="1"/>
  <c r="D135" i="3"/>
  <c r="C135" i="3"/>
  <c r="H135" i="3" l="1"/>
  <c r="I135" i="3" s="1"/>
  <c r="B136" i="3" s="1"/>
  <c r="G136" i="3" l="1"/>
  <c r="D136" i="3"/>
  <c r="C136" i="3"/>
  <c r="H136" i="3" l="1"/>
  <c r="I136" i="3" s="1"/>
  <c r="B137" i="3" s="1"/>
  <c r="G137" i="3" l="1"/>
  <c r="C137" i="3"/>
  <c r="D137" i="3"/>
  <c r="H137" i="3" l="1"/>
  <c r="I137" i="3" s="1"/>
  <c r="B138" i="3" s="1"/>
  <c r="G138" i="3" l="1"/>
  <c r="C138" i="3"/>
  <c r="D138" i="3"/>
  <c r="H138" i="3" l="1"/>
  <c r="I138" i="3" s="1"/>
  <c r="B139" i="3" s="1"/>
  <c r="G139" i="3" l="1"/>
  <c r="D139" i="3"/>
  <c r="C139" i="3"/>
  <c r="H139" i="3" l="1"/>
  <c r="I139" i="3" s="1"/>
  <c r="B140" i="3" s="1"/>
  <c r="G140" i="3" l="1"/>
  <c r="C140" i="3"/>
  <c r="D140" i="3"/>
  <c r="H140" i="3" l="1"/>
  <c r="I140" i="3" s="1"/>
  <c r="B141" i="3" s="1"/>
  <c r="G141" i="3" l="1"/>
  <c r="D141" i="3"/>
  <c r="C141" i="3"/>
  <c r="H141" i="3" l="1"/>
  <c r="I141" i="3" s="1"/>
  <c r="B142" i="3" s="1"/>
  <c r="G142" i="3" l="1"/>
  <c r="D142" i="3"/>
  <c r="C142" i="3"/>
  <c r="H142" i="3" l="1"/>
  <c r="I142" i="3" s="1"/>
  <c r="B143" i="3" s="1"/>
  <c r="G143" i="3" l="1"/>
  <c r="D143" i="3"/>
  <c r="C143" i="3"/>
  <c r="H143" i="3" l="1"/>
  <c r="I143" i="3" s="1"/>
  <c r="B144" i="3" s="1"/>
  <c r="G144" i="3" l="1"/>
  <c r="C144" i="3"/>
  <c r="D144" i="3"/>
  <c r="H144" i="3" l="1"/>
  <c r="I144" i="3" s="1"/>
  <c r="B145" i="3" s="1"/>
  <c r="G145" i="3" l="1"/>
  <c r="D145" i="3"/>
  <c r="C145" i="3"/>
  <c r="H145" i="3" l="1"/>
  <c r="I145" i="3" s="1"/>
  <c r="B146" i="3" s="1"/>
  <c r="G146" i="3" l="1"/>
  <c r="D146" i="3"/>
  <c r="C146" i="3"/>
  <c r="H146" i="3" l="1"/>
  <c r="I146" i="3" s="1"/>
  <c r="B147" i="3" s="1"/>
  <c r="G147" i="3" l="1"/>
  <c r="D147" i="3"/>
  <c r="C147" i="3"/>
  <c r="H147" i="3" l="1"/>
  <c r="I147" i="3" s="1"/>
  <c r="B148" i="3" s="1"/>
  <c r="G148" i="3" l="1"/>
  <c r="D148" i="3"/>
  <c r="C148" i="3"/>
  <c r="H148" i="3" l="1"/>
  <c r="I148" i="3" s="1"/>
  <c r="B149" i="3" s="1"/>
  <c r="G149" i="3" l="1"/>
  <c r="D149" i="3"/>
  <c r="C149" i="3"/>
  <c r="H149" i="3" l="1"/>
  <c r="I149" i="3" s="1"/>
  <c r="B150" i="3" s="1"/>
  <c r="G150" i="3" l="1"/>
  <c r="C150" i="3"/>
  <c r="D150" i="3"/>
  <c r="H150" i="3" l="1"/>
  <c r="I150" i="3" s="1"/>
  <c r="B151" i="3" s="1"/>
  <c r="G151" i="3" l="1"/>
  <c r="D151" i="3"/>
  <c r="C151" i="3"/>
  <c r="H151" i="3" l="1"/>
  <c r="I151" i="3" s="1"/>
  <c r="B152" i="3" s="1"/>
  <c r="G152" i="3" l="1"/>
  <c r="D152" i="3"/>
  <c r="C152" i="3"/>
  <c r="H152" i="3" l="1"/>
  <c r="I152" i="3" s="1"/>
  <c r="B153" i="3" s="1"/>
  <c r="G153" i="3" l="1"/>
  <c r="D153" i="3"/>
  <c r="C153" i="3"/>
  <c r="H153" i="3" l="1"/>
  <c r="I153" i="3" s="1"/>
  <c r="B154" i="3" s="1"/>
  <c r="G154" i="3" l="1"/>
  <c r="D154" i="3"/>
  <c r="C154" i="3"/>
  <c r="H154" i="3" l="1"/>
  <c r="I154" i="3" s="1"/>
  <c r="B155" i="3" s="1"/>
  <c r="G155" i="3" l="1"/>
  <c r="D155" i="3"/>
  <c r="C155" i="3"/>
  <c r="H155" i="3" l="1"/>
  <c r="I155" i="3" s="1"/>
  <c r="B156" i="3" s="1"/>
  <c r="G156" i="3" l="1"/>
  <c r="C156" i="3"/>
  <c r="D156" i="3"/>
  <c r="H156" i="3" l="1"/>
  <c r="I156" i="3" s="1"/>
  <c r="B157" i="3" s="1"/>
  <c r="G157" i="3" l="1"/>
  <c r="D157" i="3"/>
  <c r="C157" i="3"/>
  <c r="H157" i="3" l="1"/>
  <c r="I157" i="3" s="1"/>
  <c r="B158" i="3" s="1"/>
  <c r="G158" i="3" l="1"/>
  <c r="C158" i="3"/>
  <c r="D158" i="3"/>
  <c r="H158" i="3" l="1"/>
  <c r="I158" i="3" s="1"/>
  <c r="B159" i="3" s="1"/>
  <c r="G159" i="3" l="1"/>
  <c r="D159" i="3"/>
  <c r="C159" i="3"/>
  <c r="H159" i="3" l="1"/>
  <c r="I159" i="3" s="1"/>
  <c r="B160" i="3" s="1"/>
  <c r="G160" i="3" l="1"/>
  <c r="C160" i="3"/>
  <c r="D160" i="3"/>
  <c r="H160" i="3" l="1"/>
  <c r="I160" i="3" s="1"/>
  <c r="B161" i="3" s="1"/>
  <c r="G161" i="3" l="1"/>
  <c r="D161" i="3"/>
  <c r="C161" i="3"/>
  <c r="H161" i="3" l="1"/>
  <c r="I161" i="3" s="1"/>
  <c r="B162" i="3" s="1"/>
  <c r="G162" i="3" l="1"/>
  <c r="C162" i="3"/>
  <c r="D162" i="3"/>
  <c r="H162" i="3" l="1"/>
  <c r="I162" i="3" s="1"/>
  <c r="B163" i="3" s="1"/>
  <c r="G163" i="3" l="1"/>
  <c r="C163" i="3"/>
  <c r="D163" i="3"/>
  <c r="H163" i="3" l="1"/>
  <c r="I163" i="3" s="1"/>
  <c r="B164" i="3" s="1"/>
  <c r="G164" i="3" l="1"/>
  <c r="C164" i="3"/>
  <c r="D164" i="3"/>
  <c r="H164" i="3" l="1"/>
  <c r="I164" i="3" s="1"/>
  <c r="B165" i="3" s="1"/>
  <c r="G165" i="3" l="1"/>
  <c r="C165" i="3"/>
  <c r="D165" i="3"/>
  <c r="H165" i="3" l="1"/>
  <c r="I165" i="3" s="1"/>
  <c r="B166" i="3" s="1"/>
  <c r="G166" i="3" l="1"/>
  <c r="C166" i="3"/>
  <c r="D166" i="3"/>
  <c r="H166" i="3" l="1"/>
  <c r="I166" i="3" s="1"/>
  <c r="B167" i="3" s="1"/>
  <c r="G167" i="3" l="1"/>
  <c r="C167" i="3"/>
  <c r="D167" i="3"/>
  <c r="H167" i="3" l="1"/>
  <c r="I167" i="3" s="1"/>
  <c r="B168" i="3" s="1"/>
  <c r="G168" i="3" l="1"/>
  <c r="D168" i="3"/>
  <c r="C168" i="3"/>
  <c r="H168" i="3" l="1"/>
  <c r="I168" i="3" s="1"/>
  <c r="B169" i="3" s="1"/>
  <c r="G169" i="3" l="1"/>
  <c r="C169" i="3"/>
  <c r="D169" i="3"/>
  <c r="H169" i="3" l="1"/>
  <c r="I169" i="3" s="1"/>
  <c r="B170" i="3" s="1"/>
  <c r="G170" i="3" l="1"/>
  <c r="C170" i="3"/>
  <c r="D170" i="3"/>
  <c r="H170" i="3" l="1"/>
  <c r="I170" i="3" s="1"/>
  <c r="B171" i="3" s="1"/>
  <c r="G171" i="3" l="1"/>
  <c r="D171" i="3"/>
  <c r="C171" i="3"/>
  <c r="H171" i="3" l="1"/>
  <c r="I171" i="3" s="1"/>
  <c r="B172" i="3" s="1"/>
  <c r="G172" i="3" l="1"/>
  <c r="D172" i="3"/>
  <c r="C172" i="3"/>
  <c r="H172" i="3" l="1"/>
  <c r="I172" i="3" s="1"/>
  <c r="B173" i="3" s="1"/>
  <c r="G173" i="3" l="1"/>
  <c r="C173" i="3"/>
  <c r="D173" i="3"/>
  <c r="H173" i="3" l="1"/>
  <c r="I173" i="3" s="1"/>
  <c r="B174" i="3" s="1"/>
  <c r="G174" i="3" l="1"/>
  <c r="C174" i="3"/>
  <c r="D174" i="3"/>
  <c r="H174" i="3" l="1"/>
  <c r="I174" i="3" s="1"/>
  <c r="B175" i="3" s="1"/>
  <c r="G175" i="3" l="1"/>
  <c r="C175" i="3"/>
  <c r="D175" i="3"/>
  <c r="H175" i="3" l="1"/>
  <c r="I175" i="3" s="1"/>
  <c r="B176" i="3" s="1"/>
  <c r="G176" i="3" l="1"/>
  <c r="D176" i="3"/>
  <c r="C176" i="3"/>
  <c r="H176" i="3" l="1"/>
  <c r="I176" i="3" s="1"/>
  <c r="B177" i="3" s="1"/>
  <c r="G177" i="3" l="1"/>
  <c r="C177" i="3"/>
  <c r="D177" i="3"/>
  <c r="H177" i="3" l="1"/>
  <c r="I177" i="3" s="1"/>
  <c r="B178" i="3" s="1"/>
  <c r="G178" i="3" l="1"/>
  <c r="C178" i="3"/>
  <c r="D178" i="3"/>
  <c r="H178" i="3" l="1"/>
  <c r="I178" i="3" s="1"/>
  <c r="B179" i="3" s="1"/>
  <c r="G179" i="3" l="1"/>
  <c r="C179" i="3"/>
  <c r="D179" i="3"/>
  <c r="H179" i="3" l="1"/>
  <c r="I179" i="3" s="1"/>
  <c r="B180" i="3" s="1"/>
  <c r="G180" i="3" l="1"/>
  <c r="D180" i="3"/>
  <c r="C180" i="3"/>
  <c r="H180" i="3" l="1"/>
  <c r="I180" i="3" s="1"/>
  <c r="B181" i="3" s="1"/>
  <c r="G181" i="3" l="1"/>
  <c r="C181" i="3"/>
  <c r="D181" i="3"/>
  <c r="H181" i="3" l="1"/>
  <c r="I181" i="3" s="1"/>
  <c r="B182" i="3" s="1"/>
  <c r="G182" i="3" l="1"/>
  <c r="C182" i="3"/>
  <c r="D182" i="3"/>
  <c r="H182" i="3" l="1"/>
  <c r="I182" i="3" s="1"/>
  <c r="B183" i="3" s="1"/>
  <c r="G183" i="3" l="1"/>
  <c r="C183" i="3"/>
  <c r="D183" i="3"/>
  <c r="H183" i="3" l="1"/>
  <c r="I183" i="3" s="1"/>
  <c r="B184" i="3" s="1"/>
  <c r="G184" i="3" l="1"/>
  <c r="D184" i="3"/>
  <c r="C184" i="3"/>
  <c r="H184" i="3" l="1"/>
  <c r="I184" i="3" s="1"/>
  <c r="B185" i="3" s="1"/>
  <c r="G185" i="3" l="1"/>
  <c r="C185" i="3"/>
  <c r="D185" i="3"/>
  <c r="H185" i="3" l="1"/>
  <c r="I185" i="3" s="1"/>
  <c r="B186" i="3" s="1"/>
  <c r="G186" i="3" l="1"/>
  <c r="D186" i="3"/>
  <c r="C186" i="3"/>
  <c r="H186" i="3" l="1"/>
  <c r="I186" i="3" s="1"/>
  <c r="B187" i="3" s="1"/>
  <c r="G187" i="3" l="1"/>
  <c r="C187" i="3"/>
  <c r="D187" i="3"/>
  <c r="H187" i="3" l="1"/>
  <c r="I187" i="3" s="1"/>
  <c r="B188" i="3" s="1"/>
  <c r="G188" i="3" l="1"/>
  <c r="C188" i="3"/>
  <c r="D188" i="3"/>
  <c r="H188" i="3" l="1"/>
  <c r="I188" i="3" s="1"/>
  <c r="B189" i="3" s="1"/>
  <c r="G189" i="3" l="1"/>
  <c r="D189" i="3"/>
  <c r="C189" i="3"/>
  <c r="H189" i="3" l="1"/>
  <c r="I189" i="3" s="1"/>
  <c r="B190" i="3" s="1"/>
  <c r="G190" i="3" l="1"/>
  <c r="C190" i="3"/>
  <c r="D190" i="3"/>
  <c r="H190" i="3" l="1"/>
  <c r="I190" i="3" s="1"/>
  <c r="B191" i="3" s="1"/>
  <c r="G191" i="3" l="1"/>
  <c r="D191" i="3"/>
  <c r="C191" i="3"/>
  <c r="H191" i="3" l="1"/>
  <c r="I191" i="3" s="1"/>
  <c r="B192" i="3" s="1"/>
  <c r="G192" i="3" l="1"/>
  <c r="C192" i="3"/>
  <c r="D192" i="3"/>
  <c r="H192" i="3" l="1"/>
  <c r="I192" i="3" s="1"/>
  <c r="B193" i="3" s="1"/>
  <c r="G193" i="3" l="1"/>
  <c r="C193" i="3"/>
  <c r="D193" i="3"/>
  <c r="H193" i="3" l="1"/>
  <c r="I193" i="3" s="1"/>
  <c r="B194" i="3" s="1"/>
  <c r="G194" i="3" l="1"/>
  <c r="D194" i="3"/>
  <c r="C194" i="3"/>
  <c r="H194" i="3" l="1"/>
  <c r="I194" i="3" s="1"/>
  <c r="B195" i="3" s="1"/>
  <c r="G195" i="3" l="1"/>
  <c r="C195" i="3"/>
  <c r="D195" i="3"/>
  <c r="H195" i="3" l="1"/>
  <c r="I195" i="3" s="1"/>
  <c r="B196" i="3" s="1"/>
  <c r="G196" i="3" l="1"/>
  <c r="C196" i="3"/>
  <c r="D196" i="3"/>
  <c r="H196" i="3" l="1"/>
  <c r="I196" i="3" s="1"/>
  <c r="B197" i="3" s="1"/>
  <c r="G197" i="3" l="1"/>
  <c r="D197" i="3"/>
  <c r="C197" i="3"/>
  <c r="H197" i="3" l="1"/>
  <c r="I197" i="3" s="1"/>
  <c r="B198" i="3" s="1"/>
  <c r="G198" i="3" l="1"/>
  <c r="D198" i="3"/>
  <c r="C198" i="3"/>
  <c r="H198" i="3" l="1"/>
  <c r="I198" i="3" s="1"/>
  <c r="B199" i="3" s="1"/>
  <c r="G199" i="3" l="1"/>
  <c r="C199" i="3"/>
  <c r="D199" i="3"/>
  <c r="H199" i="3" l="1"/>
  <c r="I199" i="3" s="1"/>
  <c r="B200" i="3" s="1"/>
  <c r="G200" i="3" l="1"/>
  <c r="C200" i="3"/>
  <c r="D200" i="3"/>
  <c r="H200" i="3" l="1"/>
  <c r="I200" i="3" s="1"/>
  <c r="B201" i="3" s="1"/>
  <c r="G201" i="3" l="1"/>
  <c r="C201" i="3"/>
  <c r="D201" i="3"/>
  <c r="H201" i="3" l="1"/>
  <c r="I201" i="3" s="1"/>
  <c r="B202" i="3" s="1"/>
  <c r="G202" i="3" l="1"/>
  <c r="C202" i="3"/>
  <c r="D202" i="3"/>
  <c r="H202" i="3" l="1"/>
  <c r="I202" i="3" s="1"/>
  <c r="B203" i="3" s="1"/>
  <c r="G203" i="3" l="1"/>
  <c r="C203" i="3"/>
  <c r="D203" i="3"/>
  <c r="H203" i="3" l="1"/>
  <c r="I203" i="3" s="1"/>
  <c r="B204" i="3" s="1"/>
  <c r="G204" i="3" l="1"/>
  <c r="D204" i="3"/>
  <c r="C204" i="3"/>
  <c r="H204" i="3" l="1"/>
  <c r="I204" i="3" s="1"/>
  <c r="B205" i="3" s="1"/>
  <c r="G205" i="3" l="1"/>
  <c r="D205" i="3"/>
  <c r="C205" i="3"/>
  <c r="H205" i="3" l="1"/>
  <c r="I205" i="3" s="1"/>
  <c r="B206" i="3" s="1"/>
  <c r="G206" i="3" l="1"/>
  <c r="C206" i="3"/>
  <c r="D206" i="3"/>
  <c r="H206" i="3" l="1"/>
  <c r="I206" i="3" s="1"/>
  <c r="B207" i="3" s="1"/>
  <c r="G207" i="3" l="1"/>
  <c r="D207" i="3"/>
  <c r="C207" i="3"/>
  <c r="H207" i="3" l="1"/>
  <c r="I207" i="3" s="1"/>
  <c r="B208" i="3" s="1"/>
  <c r="G208" i="3" l="1"/>
  <c r="C208" i="3"/>
  <c r="D208" i="3"/>
  <c r="H208" i="3" l="1"/>
  <c r="I208" i="3" s="1"/>
  <c r="B209" i="3" s="1"/>
  <c r="G209" i="3" l="1"/>
  <c r="C209" i="3"/>
  <c r="D209" i="3"/>
  <c r="H209" i="3" l="1"/>
  <c r="I209" i="3" s="1"/>
  <c r="B210" i="3" s="1"/>
  <c r="G210" i="3" l="1"/>
  <c r="C210" i="3"/>
  <c r="D210" i="3"/>
  <c r="H210" i="3" l="1"/>
  <c r="I210" i="3" s="1"/>
  <c r="B211" i="3" s="1"/>
  <c r="G211" i="3" l="1"/>
  <c r="D211" i="3"/>
  <c r="C211" i="3"/>
  <c r="H211" i="3" l="1"/>
  <c r="I211" i="3" s="1"/>
  <c r="B212" i="3" s="1"/>
  <c r="G212" i="3" l="1"/>
  <c r="C212" i="3"/>
  <c r="D212" i="3"/>
  <c r="H212" i="3" l="1"/>
  <c r="I212" i="3" s="1"/>
  <c r="B213" i="3" s="1"/>
  <c r="G213" i="3" l="1"/>
  <c r="C213" i="3"/>
  <c r="D213" i="3"/>
  <c r="H213" i="3" l="1"/>
  <c r="I213" i="3" s="1"/>
  <c r="B214" i="3" s="1"/>
  <c r="G214" i="3" l="1"/>
  <c r="D214" i="3"/>
  <c r="C214" i="3"/>
  <c r="H214" i="3" l="1"/>
  <c r="I214" i="3" s="1"/>
  <c r="B215" i="3" s="1"/>
  <c r="G215" i="3" l="1"/>
  <c r="C215" i="3"/>
  <c r="D215" i="3"/>
  <c r="H215" i="3" l="1"/>
  <c r="I215" i="3" s="1"/>
  <c r="B216" i="3" s="1"/>
  <c r="G216" i="3" l="1"/>
  <c r="C216" i="3"/>
  <c r="D216" i="3"/>
  <c r="H216" i="3" l="1"/>
  <c r="I216" i="3" s="1"/>
  <c r="B217" i="3" s="1"/>
  <c r="G217" i="3" l="1"/>
  <c r="C217" i="3"/>
  <c r="D217" i="3"/>
  <c r="H217" i="3" l="1"/>
  <c r="I217" i="3" s="1"/>
  <c r="B218" i="3" s="1"/>
  <c r="G218" i="3" l="1"/>
  <c r="C218" i="3"/>
  <c r="D218" i="3"/>
  <c r="H218" i="3" l="1"/>
  <c r="I218" i="3" s="1"/>
  <c r="B219" i="3" s="1"/>
  <c r="G219" i="3" l="1"/>
  <c r="D219" i="3"/>
  <c r="C219" i="3"/>
  <c r="H219" i="3" l="1"/>
  <c r="I219" i="3" s="1"/>
  <c r="B220" i="3" s="1"/>
  <c r="G220" i="3" l="1"/>
  <c r="D220" i="3"/>
  <c r="C220" i="3"/>
  <c r="H220" i="3" l="1"/>
  <c r="I220" i="3" s="1"/>
  <c r="B221" i="3" s="1"/>
  <c r="G221" i="3" l="1"/>
  <c r="C221" i="3"/>
  <c r="D221" i="3"/>
  <c r="H221" i="3" l="1"/>
  <c r="I221" i="3" s="1"/>
  <c r="B222" i="3" s="1"/>
  <c r="G222" i="3" l="1"/>
  <c r="D222" i="3"/>
  <c r="C222" i="3"/>
  <c r="H222" i="3" l="1"/>
  <c r="I222" i="3" s="1"/>
  <c r="B223" i="3" s="1"/>
  <c r="G223" i="3" l="1"/>
  <c r="C223" i="3"/>
  <c r="D223" i="3"/>
  <c r="H223" i="3" l="1"/>
  <c r="I223" i="3" s="1"/>
  <c r="B224" i="3" s="1"/>
  <c r="G224" i="3" l="1"/>
  <c r="C224" i="3"/>
  <c r="D224" i="3"/>
  <c r="H224" i="3" l="1"/>
  <c r="I224" i="3" s="1"/>
  <c r="B225" i="3" s="1"/>
  <c r="G225" i="3" l="1"/>
  <c r="C225" i="3"/>
  <c r="D225" i="3"/>
  <c r="H225" i="3" l="1"/>
  <c r="I225" i="3" s="1"/>
  <c r="B226" i="3" s="1"/>
  <c r="G226" i="3" l="1"/>
  <c r="C226" i="3"/>
  <c r="D226" i="3"/>
  <c r="H226" i="3" l="1"/>
  <c r="I226" i="3" s="1"/>
  <c r="B227" i="3" s="1"/>
  <c r="G227" i="3" l="1"/>
  <c r="D227" i="3"/>
  <c r="C227" i="3"/>
  <c r="H227" i="3" l="1"/>
  <c r="I227" i="3" s="1"/>
  <c r="B228" i="3" s="1"/>
  <c r="G228" i="3" l="1"/>
  <c r="C228" i="3"/>
  <c r="D228" i="3"/>
  <c r="H228" i="3" l="1"/>
  <c r="I228" i="3" s="1"/>
  <c r="B229" i="3" s="1"/>
  <c r="G229" i="3" l="1"/>
  <c r="D229" i="3"/>
  <c r="C229" i="3"/>
  <c r="H229" i="3" l="1"/>
  <c r="I229" i="3" s="1"/>
  <c r="B230" i="3" s="1"/>
  <c r="G230" i="3" l="1"/>
  <c r="C230" i="3"/>
  <c r="D230" i="3"/>
  <c r="H230" i="3" l="1"/>
  <c r="I230" i="3" s="1"/>
  <c r="B231" i="3" s="1"/>
  <c r="G231" i="3" l="1"/>
  <c r="D231" i="3"/>
  <c r="C231" i="3"/>
  <c r="H231" i="3" l="1"/>
  <c r="I231" i="3" s="1"/>
  <c r="B232" i="3" s="1"/>
  <c r="G232" i="3" l="1"/>
  <c r="C232" i="3"/>
  <c r="D232" i="3"/>
  <c r="H232" i="3" l="1"/>
  <c r="I232" i="3" s="1"/>
  <c r="B233" i="3" s="1"/>
  <c r="G233" i="3" l="1"/>
  <c r="D233" i="3"/>
  <c r="C233" i="3"/>
  <c r="H233" i="3" l="1"/>
  <c r="I233" i="3" s="1"/>
  <c r="B234" i="3" s="1"/>
  <c r="G234" i="3" l="1"/>
  <c r="D234" i="3"/>
  <c r="C234" i="3"/>
  <c r="H234" i="3" l="1"/>
  <c r="I234" i="3" s="1"/>
  <c r="B235" i="3" s="1"/>
  <c r="G235" i="3" l="1"/>
  <c r="D235" i="3"/>
  <c r="C235" i="3"/>
  <c r="H235" i="3" l="1"/>
  <c r="I235" i="3" s="1"/>
  <c r="B236" i="3" s="1"/>
  <c r="G236" i="3" l="1"/>
  <c r="D236" i="3"/>
  <c r="C236" i="3"/>
  <c r="H236" i="3" l="1"/>
  <c r="I236" i="3" s="1"/>
  <c r="B237" i="3" s="1"/>
  <c r="G237" i="3" l="1"/>
  <c r="D237" i="3"/>
  <c r="C237" i="3"/>
  <c r="H237" i="3" l="1"/>
  <c r="I237" i="3" s="1"/>
  <c r="B238" i="3" s="1"/>
  <c r="G238" i="3" l="1"/>
  <c r="C238" i="3"/>
  <c r="D238" i="3"/>
  <c r="H238" i="3" l="1"/>
  <c r="I238" i="3" s="1"/>
  <c r="B239" i="3" s="1"/>
  <c r="G239" i="3" l="1"/>
  <c r="D239" i="3"/>
  <c r="C239" i="3"/>
  <c r="H239" i="3" l="1"/>
  <c r="I239" i="3" s="1"/>
  <c r="B240" i="3" s="1"/>
  <c r="G240" i="3" l="1"/>
  <c r="D240" i="3"/>
  <c r="C240" i="3"/>
  <c r="H240" i="3" l="1"/>
  <c r="I240" i="3" s="1"/>
  <c r="B241" i="3" s="1"/>
  <c r="G241" i="3" l="1"/>
  <c r="D241" i="3"/>
  <c r="C241" i="3"/>
  <c r="H241" i="3" l="1"/>
  <c r="I241" i="3" s="1"/>
  <c r="B242" i="3" s="1"/>
  <c r="G242" i="3" l="1"/>
  <c r="C242" i="3"/>
  <c r="D242" i="3"/>
  <c r="H242" i="3" l="1"/>
  <c r="I242" i="3" s="1"/>
  <c r="B243" i="3" s="1"/>
  <c r="G243" i="3" l="1"/>
  <c r="D243" i="3"/>
  <c r="C243" i="3"/>
  <c r="H243" i="3" l="1"/>
  <c r="I243" i="3" s="1"/>
  <c r="B244" i="3" s="1"/>
  <c r="G244" i="3" l="1"/>
  <c r="D244" i="3"/>
  <c r="C244" i="3"/>
  <c r="H244" i="3" l="1"/>
  <c r="I244" i="3" s="1"/>
  <c r="B245" i="3" s="1"/>
  <c r="G245" i="3" l="1"/>
  <c r="C245" i="3"/>
  <c r="D245" i="3"/>
  <c r="H245" i="3" l="1"/>
  <c r="I245" i="3" s="1"/>
  <c r="B246" i="3" s="1"/>
  <c r="G246" i="3" l="1"/>
  <c r="D246" i="3"/>
  <c r="C246" i="3"/>
  <c r="H246" i="3" l="1"/>
  <c r="I246" i="3" s="1"/>
  <c r="B247" i="3" s="1"/>
  <c r="G247" i="3" l="1"/>
  <c r="D247" i="3"/>
  <c r="C247" i="3"/>
  <c r="H247" i="3" l="1"/>
  <c r="I247" i="3" s="1"/>
  <c r="B248" i="3" s="1"/>
  <c r="G248" i="3" l="1"/>
  <c r="D248" i="3"/>
  <c r="C248" i="3"/>
  <c r="H248" i="3" l="1"/>
  <c r="I248" i="3" s="1"/>
  <c r="B249" i="3" s="1"/>
  <c r="G249" i="3" l="1"/>
  <c r="C249" i="3"/>
  <c r="D249" i="3"/>
  <c r="H249" i="3" l="1"/>
  <c r="I249" i="3" s="1"/>
  <c r="B250" i="3" s="1"/>
  <c r="G250" i="3" l="1"/>
  <c r="C250" i="3"/>
  <c r="D250" i="3"/>
  <c r="H250" i="3" l="1"/>
  <c r="I250" i="3" s="1"/>
  <c r="B251" i="3" s="1"/>
  <c r="G251" i="3" l="1"/>
  <c r="D251" i="3"/>
  <c r="C251" i="3"/>
  <c r="H251" i="3" l="1"/>
  <c r="I251" i="3" s="1"/>
  <c r="B252" i="3" s="1"/>
  <c r="G252" i="3" l="1"/>
  <c r="C252" i="3"/>
  <c r="D252" i="3"/>
  <c r="H252" i="3" l="1"/>
  <c r="I252" i="3" s="1"/>
  <c r="B253" i="3" s="1"/>
  <c r="G253" i="3" l="1"/>
  <c r="D253" i="3"/>
  <c r="C253" i="3"/>
  <c r="H253" i="3" l="1"/>
  <c r="I253" i="3" s="1"/>
  <c r="B254" i="3" s="1"/>
  <c r="G254" i="3" l="1"/>
  <c r="C254" i="3"/>
  <c r="D254" i="3"/>
  <c r="H254" i="3" l="1"/>
  <c r="I254" i="3" s="1"/>
  <c r="B255" i="3" s="1"/>
  <c r="G255" i="3" l="1"/>
  <c r="D255" i="3"/>
  <c r="C255" i="3"/>
  <c r="H255" i="3" l="1"/>
  <c r="I255" i="3" s="1"/>
  <c r="B256" i="3" s="1"/>
  <c r="G256" i="3" l="1"/>
  <c r="C256" i="3"/>
  <c r="D256" i="3"/>
  <c r="H256" i="3" l="1"/>
  <c r="I256" i="3" s="1"/>
  <c r="B257" i="3" s="1"/>
  <c r="G257" i="3" l="1"/>
  <c r="D257" i="3"/>
  <c r="C257" i="3"/>
  <c r="H257" i="3" l="1"/>
  <c r="I257" i="3" s="1"/>
  <c r="B258" i="3" s="1"/>
  <c r="G258" i="3" l="1"/>
  <c r="D258" i="3"/>
  <c r="C258" i="3"/>
  <c r="H258" i="3" l="1"/>
  <c r="I258" i="3" s="1"/>
  <c r="B259" i="3" s="1"/>
  <c r="G259" i="3" l="1"/>
  <c r="C259" i="3"/>
  <c r="D259" i="3"/>
  <c r="H259" i="3" l="1"/>
  <c r="I259" i="3" s="1"/>
  <c r="B260" i="3" s="1"/>
  <c r="G260" i="3" l="1"/>
  <c r="C260" i="3"/>
  <c r="D260" i="3"/>
  <c r="H260" i="3" l="1"/>
  <c r="I260" i="3" s="1"/>
  <c r="B261" i="3" s="1"/>
  <c r="G261" i="3" l="1"/>
  <c r="C261" i="3"/>
  <c r="D261" i="3"/>
  <c r="H261" i="3" l="1"/>
  <c r="I261" i="3" s="1"/>
  <c r="B262" i="3" s="1"/>
  <c r="G262" i="3" l="1"/>
  <c r="C262" i="3"/>
  <c r="D262" i="3"/>
  <c r="H262" i="3" l="1"/>
  <c r="I262" i="3" s="1"/>
  <c r="B263" i="3" s="1"/>
  <c r="G263" i="3" l="1"/>
  <c r="C263" i="3"/>
  <c r="D263" i="3"/>
  <c r="H263" i="3" l="1"/>
  <c r="I263" i="3" s="1"/>
  <c r="B264" i="3" s="1"/>
  <c r="G264" i="3" l="1"/>
  <c r="D264" i="3"/>
  <c r="C264" i="3"/>
  <c r="H264" i="3" l="1"/>
  <c r="I264" i="3" s="1"/>
  <c r="B265" i="3" s="1"/>
  <c r="G265" i="3" l="1"/>
  <c r="C265" i="3"/>
  <c r="D265" i="3"/>
  <c r="H265" i="3" l="1"/>
  <c r="I265" i="3" s="1"/>
  <c r="B266" i="3" s="1"/>
  <c r="D266" i="3" l="1"/>
  <c r="C266" i="3"/>
  <c r="G266" i="3"/>
  <c r="H266" i="3" l="1"/>
  <c r="I266" i="3" s="1"/>
  <c r="B267" i="3" s="1"/>
  <c r="D267" i="3" s="1"/>
  <c r="G267" i="3" l="1"/>
  <c r="H267" i="3" s="1"/>
  <c r="I267" i="3" s="1"/>
  <c r="B268" i="3" s="1"/>
  <c r="D268" i="3" s="1"/>
  <c r="C267" i="3"/>
  <c r="C268" i="3" l="1"/>
  <c r="G268" i="3"/>
  <c r="H268" i="3" s="1"/>
  <c r="I268" i="3" s="1"/>
  <c r="B269" i="3" s="1"/>
  <c r="D269" i="3" s="1"/>
  <c r="G269" i="3" l="1"/>
  <c r="H269" i="3" s="1"/>
  <c r="I269" i="3" s="1"/>
  <c r="B270" i="3" s="1"/>
  <c r="G270" i="3" s="1"/>
  <c r="C269" i="3"/>
  <c r="C270" i="3" l="1"/>
  <c r="D270" i="3"/>
  <c r="H270" i="3" s="1"/>
  <c r="I270" i="3" s="1"/>
  <c r="B271" i="3" s="1"/>
  <c r="G271" i="3" s="1"/>
  <c r="C271" i="3" l="1"/>
  <c r="D271" i="3"/>
  <c r="H271" i="3" s="1"/>
  <c r="I271" i="3" s="1"/>
  <c r="B272" i="3" s="1"/>
  <c r="C272" i="3" s="1"/>
  <c r="D272" i="3" l="1"/>
  <c r="G272" i="3"/>
  <c r="H272" i="3" l="1"/>
  <c r="I272" i="3" s="1"/>
  <c r="B273" i="3" s="1"/>
  <c r="D273" i="3" s="1"/>
  <c r="G273" i="3" l="1"/>
  <c r="H273" i="3" s="1"/>
  <c r="I273" i="3" s="1"/>
  <c r="B274" i="3" s="1"/>
  <c r="C273" i="3"/>
  <c r="G274" i="3" l="1"/>
  <c r="D274" i="3"/>
  <c r="C274" i="3"/>
  <c r="H274" i="3" l="1"/>
  <c r="I274" i="3" s="1"/>
  <c r="B275" i="3" s="1"/>
  <c r="C275" i="3" s="1"/>
  <c r="D275" i="3" l="1"/>
  <c r="G275" i="3"/>
  <c r="H275" i="3" l="1"/>
  <c r="I275" i="3" s="1"/>
  <c r="B276" i="3" s="1"/>
  <c r="C276" i="3" s="1"/>
  <c r="G276" i="3" l="1"/>
  <c r="D276" i="3"/>
  <c r="H276" i="3" l="1"/>
  <c r="I276" i="3" s="1"/>
  <c r="B277" i="3" s="1"/>
  <c r="C277" i="3" s="1"/>
  <c r="D277" i="3" l="1"/>
  <c r="G277" i="3"/>
  <c r="H277" i="3" l="1"/>
  <c r="I277" i="3" s="1"/>
  <c r="B278" i="3" s="1"/>
  <c r="G278" i="3" s="1"/>
  <c r="C278" i="3" l="1"/>
  <c r="D278" i="3"/>
  <c r="H278" i="3" s="1"/>
  <c r="I278" i="3" s="1"/>
  <c r="B279" i="3" s="1"/>
  <c r="D279" i="3" s="1"/>
  <c r="G279" i="3" l="1"/>
  <c r="H279" i="3" s="1"/>
  <c r="I279" i="3" s="1"/>
  <c r="B280" i="3" s="1"/>
  <c r="G280" i="3" s="1"/>
  <c r="C279" i="3"/>
  <c r="D280" i="3" l="1"/>
  <c r="C280" i="3"/>
  <c r="H280" i="3"/>
  <c r="I280" i="3" s="1"/>
  <c r="B281" i="3" s="1"/>
  <c r="D281" i="3" s="1"/>
  <c r="C281" i="3" l="1"/>
  <c r="G281" i="3"/>
  <c r="H281" i="3" s="1"/>
  <c r="I281" i="3" s="1"/>
  <c r="B282" i="3" s="1"/>
  <c r="C282" i="3" l="1"/>
  <c r="D282" i="3"/>
  <c r="G282" i="3"/>
  <c r="H282" i="3" l="1"/>
  <c r="I282" i="3" s="1"/>
  <c r="B283" i="3" s="1"/>
  <c r="D283" i="3" s="1"/>
  <c r="C283" i="3" l="1"/>
  <c r="G283" i="3"/>
  <c r="H283" i="3" s="1"/>
  <c r="I283" i="3" s="1"/>
  <c r="B284" i="3" s="1"/>
  <c r="C284" i="3" s="1"/>
  <c r="G284" i="3" l="1"/>
  <c r="D284" i="3"/>
  <c r="H284" i="3" l="1"/>
  <c r="I284" i="3" s="1"/>
  <c r="B285" i="3" s="1"/>
  <c r="C285" i="3" s="1"/>
  <c r="G285" i="3" l="1"/>
  <c r="D285" i="3"/>
  <c r="H285" i="3" s="1"/>
  <c r="I285" i="3" s="1"/>
  <c r="B286" i="3" s="1"/>
  <c r="G286" i="3" s="1"/>
  <c r="C286" i="3" l="1"/>
  <c r="D286" i="3"/>
  <c r="H286" i="3" s="1"/>
  <c r="I286" i="3" s="1"/>
  <c r="B287" i="3" s="1"/>
  <c r="D287" i="3" s="1"/>
  <c r="C287" i="3" l="1"/>
  <c r="G287" i="3"/>
  <c r="H287" i="3" s="1"/>
  <c r="I287" i="3" s="1"/>
  <c r="B288" i="3" s="1"/>
  <c r="G288" i="3" s="1"/>
  <c r="C288" i="3" l="1"/>
  <c r="D288" i="3"/>
  <c r="H288" i="3" s="1"/>
  <c r="I288" i="3" s="1"/>
  <c r="B289" i="3" s="1"/>
  <c r="D289" i="3" s="1"/>
  <c r="C289" i="3" l="1"/>
  <c r="G289" i="3"/>
  <c r="H289" i="3" s="1"/>
  <c r="I289" i="3" s="1"/>
  <c r="B290" i="3" s="1"/>
  <c r="C290" i="3" l="1"/>
  <c r="G290" i="3"/>
  <c r="D290" i="3"/>
  <c r="H290" i="3" l="1"/>
  <c r="I290" i="3" s="1"/>
  <c r="B291" i="3" s="1"/>
  <c r="G291" i="3" s="1"/>
  <c r="D291" i="3" l="1"/>
  <c r="C291" i="3"/>
  <c r="H291" i="3"/>
  <c r="I291" i="3" s="1"/>
  <c r="B292" i="3" s="1"/>
  <c r="G292" i="3" s="1"/>
  <c r="C292" i="3" l="1"/>
  <c r="D292" i="3"/>
  <c r="H292" i="3" s="1"/>
  <c r="I292" i="3" s="1"/>
  <c r="B293" i="3" s="1"/>
  <c r="D293" i="3" s="1"/>
  <c r="G293" i="3" l="1"/>
  <c r="H293" i="3" s="1"/>
  <c r="I293" i="3" s="1"/>
  <c r="B294" i="3" s="1"/>
  <c r="C293" i="3"/>
  <c r="C294" i="3" l="1"/>
  <c r="D294" i="3"/>
  <c r="G294" i="3"/>
  <c r="H294" i="3" l="1"/>
  <c r="I294" i="3" s="1"/>
  <c r="B295" i="3" s="1"/>
  <c r="G295" i="3" l="1"/>
  <c r="D295" i="3"/>
  <c r="C295" i="3"/>
  <c r="H295" i="3" l="1"/>
  <c r="I295" i="3" s="1"/>
  <c r="B296" i="3" s="1"/>
  <c r="D296" i="3" s="1"/>
  <c r="G296" i="3" l="1"/>
  <c r="H296" i="3" s="1"/>
  <c r="I296" i="3" s="1"/>
  <c r="B297" i="3" s="1"/>
  <c r="C296" i="3"/>
  <c r="D297" i="3" l="1"/>
  <c r="C297" i="3"/>
  <c r="G297" i="3"/>
  <c r="H297" i="3" l="1"/>
  <c r="I297" i="3" s="1"/>
  <c r="B298" i="3" s="1"/>
  <c r="D298" i="3" l="1"/>
  <c r="G298" i="3"/>
  <c r="C298" i="3"/>
  <c r="H298" i="3" l="1"/>
  <c r="I298" i="3" s="1"/>
  <c r="B299" i="3" s="1"/>
  <c r="D299" i="3" l="1"/>
  <c r="C299" i="3"/>
  <c r="G299" i="3"/>
  <c r="H299" i="3" l="1"/>
  <c r="I299" i="3" s="1"/>
  <c r="B300" i="3" s="1"/>
  <c r="D300" i="3" l="1"/>
  <c r="C300" i="3"/>
  <c r="G300" i="3"/>
  <c r="H300" i="3" l="1"/>
  <c r="I300" i="3" s="1"/>
  <c r="B301" i="3" s="1"/>
  <c r="C301" i="3" l="1"/>
  <c r="G301" i="3"/>
  <c r="D301" i="3"/>
  <c r="H301" i="3" l="1"/>
  <c r="I301" i="3" s="1"/>
  <c r="B302" i="3" s="1"/>
  <c r="G302" i="3" s="1"/>
  <c r="D302" i="3" l="1"/>
  <c r="H302" i="3" s="1"/>
  <c r="I302" i="3" s="1"/>
  <c r="B303" i="3" s="1"/>
  <c r="C303" i="3" s="1"/>
  <c r="C302" i="3"/>
  <c r="D303" i="3" l="1"/>
  <c r="G303" i="3"/>
  <c r="H303" i="3" s="1"/>
  <c r="I303" i="3" s="1"/>
  <c r="B304" i="3" s="1"/>
  <c r="D304" i="3" s="1"/>
  <c r="G304" i="3" l="1"/>
  <c r="H304" i="3" s="1"/>
  <c r="I304" i="3" s="1"/>
  <c r="B305" i="3" s="1"/>
  <c r="C304" i="3"/>
  <c r="G305" i="3" l="1"/>
  <c r="C305" i="3"/>
  <c r="D305" i="3"/>
  <c r="H305" i="3" l="1"/>
  <c r="I305" i="3" s="1"/>
  <c r="B306" i="3" s="1"/>
  <c r="C306" i="3" s="1"/>
  <c r="D306" i="3" l="1"/>
  <c r="G306" i="3"/>
  <c r="H306" i="3" s="1"/>
  <c r="I306" i="3" s="1"/>
  <c r="B307" i="3" s="1"/>
  <c r="D307" i="3" l="1"/>
  <c r="G307" i="3"/>
  <c r="H307" i="3" s="1"/>
  <c r="I307" i="3" s="1"/>
  <c r="B308" i="3" s="1"/>
  <c r="C307" i="3"/>
  <c r="D308" i="3" l="1"/>
  <c r="C308" i="3"/>
  <c r="G308" i="3"/>
  <c r="H308" i="3" s="1"/>
  <c r="I308" i="3" s="1"/>
  <c r="B309" i="3" s="1"/>
  <c r="C309" i="3" l="1"/>
  <c r="D309" i="3"/>
  <c r="G309" i="3"/>
  <c r="H309" i="3" l="1"/>
  <c r="I309" i="3" s="1"/>
  <c r="B310" i="3" s="1"/>
  <c r="G310" i="3" l="1"/>
  <c r="D310" i="3"/>
  <c r="C310" i="3"/>
  <c r="H310" i="3" l="1"/>
  <c r="I310" i="3" s="1"/>
  <c r="B311" i="3" s="1"/>
  <c r="G311" i="3" s="1"/>
  <c r="C311" i="3" l="1"/>
  <c r="D311" i="3"/>
  <c r="H311" i="3" s="1"/>
  <c r="I311" i="3" s="1"/>
  <c r="B312" i="3" s="1"/>
  <c r="G312" i="3" s="1"/>
  <c r="D312" i="3" l="1"/>
  <c r="H312" i="3" s="1"/>
  <c r="I312" i="3" s="1"/>
  <c r="B313" i="3" s="1"/>
  <c r="C312" i="3"/>
  <c r="G313" i="3" l="1"/>
  <c r="C313" i="3"/>
  <c r="D313" i="3"/>
  <c r="H313" i="3" s="1"/>
  <c r="I313" i="3" s="1"/>
  <c r="B314" i="3" s="1"/>
  <c r="C314" i="3" s="1"/>
  <c r="D314" i="3" l="1"/>
  <c r="G314" i="3"/>
  <c r="H314" i="3" s="1"/>
  <c r="I314" i="3" s="1"/>
  <c r="B315" i="3" s="1"/>
  <c r="G315" i="3" l="1"/>
  <c r="C315" i="3"/>
  <c r="D315" i="3"/>
  <c r="H315" i="3" s="1"/>
  <c r="I315" i="3" s="1"/>
  <c r="B316" i="3" s="1"/>
  <c r="D316" i="3" s="1"/>
  <c r="C316" i="3" l="1"/>
  <c r="G316" i="3"/>
  <c r="H316" i="3" s="1"/>
  <c r="I316" i="3" s="1"/>
  <c r="B317" i="3" s="1"/>
  <c r="G317" i="3" l="1"/>
  <c r="D317" i="3"/>
  <c r="C317" i="3"/>
  <c r="H317" i="3" l="1"/>
  <c r="I317" i="3" s="1"/>
  <c r="B318" i="3" s="1"/>
  <c r="G318" i="3" s="1"/>
  <c r="C318" i="3" l="1"/>
  <c r="D318" i="3"/>
  <c r="H318" i="3" s="1"/>
  <c r="I318" i="3" s="1"/>
  <c r="B319" i="3" s="1"/>
  <c r="D319" i="3" l="1"/>
  <c r="C319" i="3"/>
  <c r="G319" i="3"/>
  <c r="H319" i="3" l="1"/>
  <c r="I319" i="3" s="1"/>
  <c r="B320" i="3" s="1"/>
  <c r="C320" i="3" s="1"/>
  <c r="G320" i="3" l="1"/>
  <c r="D320" i="3"/>
  <c r="H320" i="3" s="1"/>
  <c r="I320" i="3" s="1"/>
  <c r="B321" i="3" s="1"/>
  <c r="C321" i="3" l="1"/>
  <c r="D321" i="3"/>
  <c r="G321" i="3"/>
  <c r="H321" i="3" l="1"/>
  <c r="I321" i="3" s="1"/>
  <c r="B322" i="3" s="1"/>
  <c r="G322" i="3" l="1"/>
  <c r="C322" i="3"/>
  <c r="D322" i="3"/>
  <c r="H322" i="3" l="1"/>
  <c r="I322" i="3" s="1"/>
  <c r="B323" i="3" s="1"/>
  <c r="D323" i="3" s="1"/>
  <c r="C323" i="3" l="1"/>
  <c r="G323" i="3"/>
  <c r="H323" i="3" s="1"/>
  <c r="I323" i="3" s="1"/>
  <c r="B324" i="3" s="1"/>
  <c r="C324" i="3" l="1"/>
  <c r="D324" i="3"/>
  <c r="G324" i="3"/>
  <c r="H324" i="3" l="1"/>
  <c r="I324" i="3" s="1"/>
  <c r="B325" i="3" s="1"/>
  <c r="G325" i="3" l="1"/>
  <c r="D325" i="3"/>
  <c r="C325" i="3"/>
  <c r="H325" i="3" l="1"/>
  <c r="I325" i="3" s="1"/>
  <c r="B326" i="3" s="1"/>
  <c r="C326" i="3" s="1"/>
  <c r="D326" i="3" l="1"/>
  <c r="G326" i="3"/>
  <c r="H326" i="3" s="1"/>
  <c r="I326" i="3" s="1"/>
  <c r="B327" i="3" s="1"/>
  <c r="C327" i="3" l="1"/>
  <c r="D327" i="3"/>
  <c r="G327" i="3"/>
  <c r="H327" i="3" l="1"/>
  <c r="I327" i="3" s="1"/>
  <c r="B328" i="3" s="1"/>
  <c r="G328" i="3" s="1"/>
  <c r="C328" i="3" l="1"/>
  <c r="D328" i="3"/>
  <c r="H328" i="3" s="1"/>
  <c r="I328" i="3" s="1"/>
  <c r="B329" i="3" s="1"/>
  <c r="D329" i="3" s="1"/>
  <c r="G329" i="3" l="1"/>
  <c r="H329" i="3" s="1"/>
  <c r="I329" i="3" s="1"/>
  <c r="B330" i="3" s="1"/>
  <c r="C329" i="3"/>
  <c r="D330" i="3" l="1"/>
  <c r="G330" i="3"/>
  <c r="C330" i="3"/>
  <c r="H330" i="3" l="1"/>
  <c r="I330" i="3" s="1"/>
  <c r="B331" i="3" s="1"/>
  <c r="D331" i="3" l="1"/>
  <c r="C331" i="3"/>
  <c r="G331" i="3"/>
  <c r="H331" i="3" l="1"/>
  <c r="I331" i="3" s="1"/>
  <c r="B332" i="3" s="1"/>
  <c r="C332" i="3" l="1"/>
  <c r="G332" i="3"/>
  <c r="D332" i="3"/>
  <c r="H332" i="3" l="1"/>
  <c r="I332" i="3" s="1"/>
  <c r="B333" i="3" s="1"/>
  <c r="G333" i="3" s="1"/>
  <c r="D333" i="3" l="1"/>
  <c r="H333" i="3" s="1"/>
  <c r="I333" i="3" s="1"/>
  <c r="B334" i="3" s="1"/>
  <c r="G334" i="3" s="1"/>
  <c r="C333" i="3"/>
  <c r="D334" i="3" l="1"/>
  <c r="H334" i="3" s="1"/>
  <c r="I334" i="3" s="1"/>
  <c r="B335" i="3" s="1"/>
  <c r="G335" i="3" s="1"/>
  <c r="C334" i="3"/>
  <c r="D335" i="3" l="1"/>
  <c r="C335" i="3"/>
  <c r="H335" i="3"/>
  <c r="I335" i="3" s="1"/>
  <c r="B336" i="3" s="1"/>
  <c r="G336" i="3" s="1"/>
  <c r="C336" i="3" l="1"/>
  <c r="D336" i="3"/>
  <c r="H336" i="3" s="1"/>
  <c r="I336" i="3" s="1"/>
  <c r="B337" i="3" s="1"/>
  <c r="G337" i="3" s="1"/>
  <c r="C337" i="3" l="1"/>
  <c r="D337" i="3"/>
  <c r="H337" i="3" s="1"/>
  <c r="I337" i="3" s="1"/>
  <c r="B338" i="3" s="1"/>
  <c r="G338" i="3" s="1"/>
  <c r="C338" i="3" l="1"/>
  <c r="D338" i="3"/>
  <c r="H338" i="3" s="1"/>
  <c r="I338" i="3" s="1"/>
  <c r="B339" i="3" s="1"/>
  <c r="G339" i="3" s="1"/>
  <c r="C339" i="3" l="1"/>
  <c r="D339" i="3"/>
  <c r="H339" i="3" s="1"/>
  <c r="I339" i="3" s="1"/>
  <c r="B340" i="3" s="1"/>
  <c r="G340" i="3" s="1"/>
  <c r="D340" i="3" l="1"/>
  <c r="C340" i="3"/>
  <c r="H340" i="3"/>
  <c r="I340" i="3" s="1"/>
  <c r="B341" i="3" s="1"/>
  <c r="G341" i="3" s="1"/>
  <c r="D341" i="3" l="1"/>
  <c r="H341" i="3" s="1"/>
  <c r="I341" i="3" s="1"/>
  <c r="B342" i="3" s="1"/>
  <c r="C342" i="3" s="1"/>
  <c r="C341" i="3"/>
  <c r="G342" i="3" l="1"/>
  <c r="D342" i="3"/>
  <c r="H342" i="3" l="1"/>
  <c r="I342" i="3" s="1"/>
  <c r="B343" i="3" s="1"/>
  <c r="G343" i="3" s="1"/>
  <c r="C343" i="3" l="1"/>
  <c r="D343" i="3"/>
  <c r="H343" i="3" s="1"/>
  <c r="I343" i="3" s="1"/>
  <c r="B344" i="3" s="1"/>
  <c r="G344" i="3" s="1"/>
  <c r="D344" i="3" l="1"/>
  <c r="H344" i="3" s="1"/>
  <c r="I344" i="3" s="1"/>
  <c r="B345" i="3" s="1"/>
  <c r="C345" i="3" s="1"/>
  <c r="C344" i="3"/>
  <c r="G345" i="3" l="1"/>
  <c r="D345" i="3"/>
  <c r="H345" i="3" l="1"/>
  <c r="I345" i="3" s="1"/>
  <c r="B346" i="3" s="1"/>
  <c r="C346" i="3" s="1"/>
  <c r="G346" i="3" l="1"/>
  <c r="D346" i="3"/>
  <c r="H346" i="3" l="1"/>
  <c r="I346" i="3" s="1"/>
  <c r="B347" i="3" s="1"/>
  <c r="D347" i="3" s="1"/>
  <c r="C347" i="3" l="1"/>
  <c r="G347" i="3"/>
  <c r="H347" i="3" s="1"/>
  <c r="I347" i="3" s="1"/>
  <c r="B348" i="3" s="1"/>
  <c r="D348" i="3" l="1"/>
  <c r="C348" i="3"/>
  <c r="G348" i="3"/>
  <c r="H348" i="3" l="1"/>
  <c r="I348" i="3" s="1"/>
  <c r="B349" i="3" s="1"/>
  <c r="D349" i="3" l="1"/>
  <c r="C349" i="3"/>
  <c r="G349" i="3"/>
  <c r="H349" i="3" l="1"/>
  <c r="I349" i="3" s="1"/>
  <c r="B350" i="3" s="1"/>
  <c r="C350" i="3" l="1"/>
  <c r="G350" i="3"/>
  <c r="D350" i="3"/>
  <c r="H350" i="3" l="1"/>
  <c r="I350" i="3" s="1"/>
  <c r="B351" i="3" s="1"/>
  <c r="D351" i="3" s="1"/>
  <c r="G351" i="3" l="1"/>
  <c r="H351" i="3" s="1"/>
  <c r="I351" i="3" s="1"/>
  <c r="B352" i="3" s="1"/>
  <c r="C351" i="3"/>
  <c r="D352" i="3" l="1"/>
  <c r="C352" i="3"/>
  <c r="G352" i="3"/>
  <c r="H352" i="3" l="1"/>
  <c r="I352" i="3" s="1"/>
  <c r="B353" i="3" s="1"/>
  <c r="C353" i="3" l="1"/>
  <c r="D353" i="3"/>
  <c r="G353" i="3"/>
  <c r="H353" i="3" l="1"/>
  <c r="I353" i="3" s="1"/>
  <c r="B354" i="3" s="1"/>
  <c r="G354" i="3" l="1"/>
  <c r="C354" i="3"/>
  <c r="D354" i="3"/>
  <c r="H354" i="3" l="1"/>
  <c r="I354" i="3" s="1"/>
  <c r="B355" i="3" s="1"/>
  <c r="C355" i="3" s="1"/>
  <c r="G355" i="3" l="1"/>
  <c r="D355" i="3"/>
  <c r="H355" i="3" l="1"/>
  <c r="I355" i="3" s="1"/>
  <c r="B356" i="3" s="1"/>
  <c r="D356" i="3" s="1"/>
  <c r="C356" i="3" l="1"/>
  <c r="G356" i="3"/>
  <c r="H356" i="3"/>
  <c r="I356" i="3" s="1"/>
  <c r="B357" i="3" s="1"/>
  <c r="C357" i="3" l="1"/>
  <c r="G357" i="3"/>
  <c r="D357" i="3"/>
  <c r="H357" i="3" l="1"/>
  <c r="I357" i="3" s="1"/>
  <c r="B358" i="3" s="1"/>
  <c r="D358" i="3" s="1"/>
  <c r="G358" i="3" l="1"/>
  <c r="H358" i="3" s="1"/>
  <c r="I358" i="3" s="1"/>
  <c r="B359" i="3" s="1"/>
  <c r="C358" i="3"/>
  <c r="G359" i="3" l="1"/>
  <c r="D359" i="3"/>
  <c r="C359" i="3"/>
  <c r="H359" i="3" l="1"/>
  <c r="I359" i="3" s="1"/>
  <c r="B360" i="3" s="1"/>
  <c r="C360" i="3" s="1"/>
  <c r="G360" i="3" l="1"/>
  <c r="D360" i="3"/>
  <c r="H360" i="3" l="1"/>
  <c r="I360" i="3" s="1"/>
  <c r="B361" i="3" s="1"/>
  <c r="C361" i="3" s="1"/>
  <c r="D361" i="3" l="1"/>
  <c r="G361" i="3"/>
  <c r="H361" i="3" s="1"/>
  <c r="I361" i="3" s="1"/>
  <c r="B362" i="3" s="1"/>
  <c r="G362" i="3" l="1"/>
  <c r="C362" i="3"/>
  <c r="D362" i="3"/>
  <c r="H362" i="3" l="1"/>
  <c r="I362" i="3" s="1"/>
  <c r="B363" i="3" s="1"/>
  <c r="D363" i="3" s="1"/>
  <c r="C363" i="3" l="1"/>
  <c r="G363" i="3"/>
  <c r="H363" i="3" s="1"/>
  <c r="I363" i="3" s="1"/>
  <c r="B364" i="3" s="1"/>
  <c r="D364" i="3" l="1"/>
  <c r="G364" i="3"/>
  <c r="C364" i="3"/>
  <c r="H364" i="3" l="1"/>
  <c r="I364" i="3" s="1"/>
  <c r="B365" i="3" s="1"/>
  <c r="D365" i="3" l="1"/>
  <c r="G365" i="3"/>
  <c r="C365" i="3"/>
  <c r="H365" i="3" l="1"/>
  <c r="I365" i="3" s="1"/>
  <c r="B366" i="3" s="1"/>
  <c r="C366" i="3" l="1"/>
  <c r="D366" i="3"/>
  <c r="G366" i="3"/>
  <c r="H366" i="3" l="1"/>
  <c r="I366" i="3" s="1"/>
  <c r="B367" i="3" s="1"/>
  <c r="C367" i="3" l="1"/>
  <c r="D367" i="3"/>
  <c r="G367" i="3"/>
  <c r="H367" i="3" l="1"/>
  <c r="I367" i="3" s="1"/>
  <c r="B368" i="3" s="1"/>
  <c r="G368" i="3" l="1"/>
  <c r="D368" i="3"/>
  <c r="C368" i="3"/>
  <c r="H368" i="3" l="1"/>
  <c r="I368" i="3" s="1"/>
  <c r="B369" i="3" s="1"/>
  <c r="C369" i="3" s="1"/>
  <c r="G369" i="3" l="1"/>
  <c r="D369" i="3"/>
  <c r="H369" i="3" l="1"/>
  <c r="I369" i="3" s="1"/>
  <c r="B370" i="3" s="1"/>
  <c r="D370" i="3" s="1"/>
  <c r="C370" i="3" l="1"/>
  <c r="G370" i="3"/>
  <c r="H370" i="3" s="1"/>
  <c r="I370" i="3" s="1"/>
  <c r="B371" i="3" s="1"/>
  <c r="C371" i="3" l="1"/>
  <c r="G371" i="3"/>
  <c r="D371" i="3"/>
  <c r="H371" i="3" l="1"/>
  <c r="I371" i="3" s="1"/>
  <c r="B372" i="3" s="1"/>
  <c r="C372" i="3" s="1"/>
  <c r="D372" i="3" l="1"/>
  <c r="G372" i="3"/>
  <c r="H372" i="3" l="1"/>
  <c r="I372" i="3" s="1"/>
  <c r="B373" i="3" s="1"/>
  <c r="D373" i="3" s="1"/>
  <c r="C373" i="3" l="1"/>
  <c r="G373" i="3"/>
  <c r="H373" i="3" s="1"/>
  <c r="I373" i="3" s="1"/>
  <c r="B374" i="3" s="1"/>
  <c r="D374" i="3" s="1"/>
  <c r="C374" i="3" l="1"/>
  <c r="G374" i="3"/>
  <c r="H374" i="3" s="1"/>
  <c r="I374" i="3" s="1"/>
  <c r="B375" i="3" s="1"/>
  <c r="C375" i="3" l="1"/>
  <c r="G375" i="3"/>
  <c r="D375" i="3"/>
  <c r="H375" i="3" l="1"/>
  <c r="I375" i="3" s="1"/>
  <c r="B376" i="3" s="1"/>
  <c r="C376" i="3" s="1"/>
  <c r="G376" i="3" l="1"/>
  <c r="D376" i="3"/>
  <c r="H376" i="3" l="1"/>
  <c r="I376" i="3" s="1"/>
  <c r="B377" i="3" s="1"/>
  <c r="G377" i="3" s="1"/>
  <c r="C377" i="3" l="1"/>
  <c r="D377" i="3"/>
  <c r="H377" i="3" s="1"/>
  <c r="I377" i="3" s="1"/>
  <c r="B378" i="3" s="1"/>
  <c r="G378" i="3" s="1"/>
  <c r="C378" i="3" l="1"/>
  <c r="D378" i="3"/>
  <c r="H378" i="3" s="1"/>
  <c r="I378" i="3" s="1"/>
  <c r="B379" i="3" s="1"/>
  <c r="D379" i="3" s="1"/>
  <c r="C379" i="3" l="1"/>
  <c r="G379" i="3"/>
  <c r="H379" i="3" s="1"/>
  <c r="I379" i="3" s="1"/>
  <c r="B380" i="3" s="1"/>
  <c r="C380" i="3" l="1"/>
  <c r="D380" i="3"/>
  <c r="G380" i="3"/>
  <c r="H380" i="3" l="1"/>
  <c r="I380" i="3" s="1"/>
  <c r="B381" i="3" s="1"/>
  <c r="G381" i="3" s="1"/>
  <c r="C381" i="3" l="1"/>
  <c r="D381" i="3"/>
  <c r="H381" i="3" s="1"/>
  <c r="I381" i="3" s="1"/>
  <c r="B382" i="3" s="1"/>
  <c r="D382" i="3" l="1"/>
  <c r="G382" i="3"/>
  <c r="C382" i="3"/>
  <c r="H382" i="3" l="1"/>
  <c r="I382" i="3" s="1"/>
  <c r="B383" i="3" s="1"/>
  <c r="D383" i="3" s="1"/>
  <c r="G383" i="3" l="1"/>
  <c r="H383" i="3" s="1"/>
  <c r="I383" i="3" s="1"/>
  <c r="B384" i="3" s="1"/>
  <c r="C384" i="3" s="1"/>
  <c r="C383" i="3"/>
  <c r="G384" i="3" l="1"/>
  <c r="D384" i="3"/>
  <c r="H384" i="3" l="1"/>
  <c r="I384" i="3" s="1"/>
  <c r="B385" i="3" s="1"/>
  <c r="G385" i="3" s="1"/>
  <c r="C385" i="3" l="1"/>
  <c r="D385" i="3"/>
  <c r="H385" i="3"/>
  <c r="I385" i="3" s="1"/>
  <c r="B386" i="3" s="1"/>
  <c r="G386" i="3" s="1"/>
  <c r="C386" i="3" l="1"/>
  <c r="D386" i="3"/>
  <c r="H386" i="3" s="1"/>
  <c r="I386" i="3" s="1"/>
  <c r="B387" i="3" s="1"/>
  <c r="C387" i="3" s="1"/>
  <c r="G387" i="3" l="1"/>
  <c r="D387" i="3"/>
  <c r="H387" i="3" l="1"/>
  <c r="I387" i="3" s="1"/>
  <c r="B388" i="3" s="1"/>
  <c r="G388" i="3" s="1"/>
  <c r="C388" i="3" l="1"/>
  <c r="D388" i="3"/>
  <c r="H388" i="3" s="1"/>
  <c r="I388" i="3" s="1"/>
  <c r="B389" i="3" s="1"/>
  <c r="G389" i="3" s="1"/>
  <c r="C389" i="3" l="1"/>
  <c r="D389" i="3"/>
  <c r="H389" i="3" s="1"/>
  <c r="I389" i="3" s="1"/>
  <c r="B390" i="3" s="1"/>
  <c r="G390" i="3" s="1"/>
  <c r="D390" i="3" l="1"/>
  <c r="H390" i="3" s="1"/>
  <c r="I390" i="3" s="1"/>
  <c r="B391" i="3" s="1"/>
  <c r="C390" i="3"/>
  <c r="D391" i="3" l="1"/>
  <c r="G391" i="3"/>
  <c r="H391" i="3" s="1"/>
  <c r="I391" i="3" s="1"/>
  <c r="B392" i="3" s="1"/>
  <c r="D392" i="3" s="1"/>
  <c r="C391" i="3"/>
  <c r="G392" i="3" l="1"/>
  <c r="H392" i="3" s="1"/>
  <c r="I392" i="3" s="1"/>
  <c r="B393" i="3" s="1"/>
  <c r="C392" i="3"/>
  <c r="G393" i="3" l="1"/>
  <c r="D393" i="3"/>
  <c r="C393" i="3"/>
  <c r="H393" i="3" l="1"/>
  <c r="I393" i="3" s="1"/>
  <c r="B394" i="3" s="1"/>
  <c r="D394" i="3" s="1"/>
  <c r="C394" i="3" l="1"/>
  <c r="G394" i="3"/>
  <c r="H394" i="3" s="1"/>
  <c r="I394" i="3" s="1"/>
  <c r="B395" i="3" s="1"/>
  <c r="D395" i="3" l="1"/>
  <c r="G395" i="3"/>
  <c r="C395" i="3"/>
  <c r="H395" i="3" l="1"/>
  <c r="I395" i="3" s="1"/>
  <c r="B396" i="3" s="1"/>
  <c r="D396" i="3" l="1"/>
  <c r="C396" i="3"/>
  <c r="G396" i="3"/>
  <c r="H396" i="3" l="1"/>
  <c r="I396" i="3" s="1"/>
  <c r="B397" i="3" s="1"/>
  <c r="G397" i="3" l="1"/>
  <c r="C397" i="3"/>
  <c r="D397" i="3"/>
  <c r="H397" i="3" l="1"/>
  <c r="I397" i="3" s="1"/>
  <c r="B398" i="3" s="1"/>
  <c r="C398" i="3" s="1"/>
  <c r="D398" i="3" l="1"/>
  <c r="G398" i="3"/>
  <c r="H398" i="3" l="1"/>
  <c r="I398" i="3" s="1"/>
  <c r="B399" i="3" s="1"/>
  <c r="D399" i="3" s="1"/>
  <c r="C399" i="3" l="1"/>
  <c r="G399" i="3"/>
  <c r="H399" i="3" s="1"/>
  <c r="I399" i="3" s="1"/>
  <c r="B400" i="3" s="1"/>
  <c r="D400" i="3" s="1"/>
  <c r="C400" i="3" l="1"/>
  <c r="G400" i="3"/>
  <c r="H400" i="3"/>
  <c r="I400" i="3" s="1"/>
  <c r="B401" i="3" s="1"/>
  <c r="C401" i="3" l="1"/>
  <c r="D401" i="3"/>
  <c r="G401" i="3"/>
  <c r="H401" i="3" l="1"/>
  <c r="I401" i="3" s="1"/>
  <c r="B402" i="3" s="1"/>
  <c r="C402" i="3" l="1"/>
  <c r="G402" i="3"/>
  <c r="D402" i="3"/>
  <c r="H402" i="3" l="1"/>
  <c r="I402" i="3" s="1"/>
  <c r="B403" i="3" s="1"/>
  <c r="C403" i="3" s="1"/>
  <c r="D403" i="3" l="1"/>
  <c r="G403" i="3"/>
  <c r="H403" i="3" l="1"/>
  <c r="I403" i="3" s="1"/>
  <c r="B404" i="3" s="1"/>
  <c r="C404" i="3" s="1"/>
  <c r="D404" i="3" l="1"/>
  <c r="G404" i="3"/>
  <c r="H404" i="3" l="1"/>
  <c r="I404" i="3" s="1"/>
  <c r="B405" i="3" s="1"/>
  <c r="D405" i="3" l="1"/>
  <c r="G405" i="3"/>
  <c r="C405" i="3"/>
  <c r="H405" i="3" l="1"/>
  <c r="I405" i="3" s="1"/>
  <c r="B406" i="3" s="1"/>
  <c r="D406" i="3" l="1"/>
  <c r="C406" i="3"/>
  <c r="G406" i="3"/>
  <c r="H406" i="3" s="1"/>
  <c r="I406" i="3" s="1"/>
  <c r="B407" i="3" s="1"/>
  <c r="G407" i="3" l="1"/>
  <c r="D407" i="3"/>
  <c r="C407" i="3"/>
  <c r="H407" i="3" l="1"/>
  <c r="I407" i="3" s="1"/>
  <c r="B408" i="3" s="1"/>
  <c r="G408" i="3" s="1"/>
  <c r="D408" i="3" l="1"/>
  <c r="C408" i="3"/>
  <c r="H408" i="3"/>
  <c r="I408" i="3" s="1"/>
  <c r="B409" i="3" s="1"/>
  <c r="C409" i="3" s="1"/>
  <c r="G409" i="3" l="1"/>
  <c r="D409" i="3"/>
  <c r="H409" i="3" l="1"/>
  <c r="I409" i="3" s="1"/>
  <c r="B410" i="3" s="1"/>
  <c r="G410" i="3" s="1"/>
  <c r="C410" i="3" l="1"/>
  <c r="D410" i="3"/>
  <c r="H410" i="3" s="1"/>
  <c r="I410" i="3" s="1"/>
  <c r="B411" i="3" s="1"/>
  <c r="C411" i="3" s="1"/>
  <c r="D411" i="3" l="1"/>
  <c r="G411" i="3"/>
  <c r="H411" i="3" s="1"/>
  <c r="I411" i="3" s="1"/>
  <c r="B412" i="3" s="1"/>
  <c r="G412" i="3" s="1"/>
  <c r="C412" i="3" l="1"/>
  <c r="D412" i="3"/>
  <c r="H412" i="3" s="1"/>
  <c r="I412" i="3" s="1"/>
  <c r="B413" i="3" s="1"/>
  <c r="G413" i="3" s="1"/>
  <c r="D413" i="3" l="1"/>
  <c r="H413" i="3" s="1"/>
  <c r="I413" i="3" s="1"/>
  <c r="B414" i="3" s="1"/>
  <c r="G414" i="3" s="1"/>
  <c r="C413" i="3"/>
  <c r="D414" i="3" l="1"/>
  <c r="H414" i="3" s="1"/>
  <c r="I414" i="3" s="1"/>
  <c r="B415" i="3" s="1"/>
  <c r="C415" i="3" s="1"/>
  <c r="C414" i="3"/>
  <c r="D415" i="3" l="1"/>
  <c r="G415" i="3"/>
  <c r="H415" i="3" s="1"/>
  <c r="I415" i="3" s="1"/>
  <c r="B416" i="3" s="1"/>
  <c r="C416" i="3" s="1"/>
  <c r="D416" i="3" l="1"/>
  <c r="G416" i="3"/>
  <c r="H416" i="3" s="1"/>
  <c r="I416" i="3" s="1"/>
  <c r="B417" i="3" s="1"/>
  <c r="D417" i="3" l="1"/>
  <c r="G417" i="3"/>
  <c r="C417" i="3"/>
  <c r="H417" i="3" l="1"/>
  <c r="I417" i="3" s="1"/>
  <c r="B418" i="3" s="1"/>
  <c r="G418" i="3" s="1"/>
  <c r="C418" i="3" l="1"/>
  <c r="D418" i="3"/>
  <c r="H418" i="3" s="1"/>
  <c r="I418" i="3" s="1"/>
  <c r="B419" i="3" s="1"/>
  <c r="D419" i="3" s="1"/>
  <c r="C419" i="3" l="1"/>
  <c r="G419" i="3"/>
  <c r="H419" i="3" s="1"/>
  <c r="I419" i="3" s="1"/>
  <c r="B420" i="3" s="1"/>
  <c r="D420" i="3" s="1"/>
  <c r="C420" i="3" l="1"/>
  <c r="G420" i="3"/>
  <c r="H420" i="3" s="1"/>
  <c r="I420" i="3" s="1"/>
  <c r="B421" i="3" s="1"/>
  <c r="C421" i="3" s="1"/>
  <c r="G421" i="3" l="1"/>
  <c r="D421" i="3"/>
  <c r="H421" i="3" l="1"/>
  <c r="I421" i="3" s="1"/>
  <c r="B422" i="3" s="1"/>
  <c r="D422" i="3" s="1"/>
  <c r="G422" i="3" l="1"/>
  <c r="H422" i="3" s="1"/>
  <c r="I422" i="3" s="1"/>
  <c r="B423" i="3" s="1"/>
  <c r="D423" i="3" s="1"/>
  <c r="C422" i="3"/>
  <c r="G423" i="3" l="1"/>
  <c r="C423" i="3"/>
  <c r="H423" i="3"/>
  <c r="I423" i="3" s="1"/>
  <c r="B424" i="3" s="1"/>
  <c r="D424" i="3" s="1"/>
  <c r="C424" i="3" l="1"/>
  <c r="G424" i="3"/>
  <c r="H424" i="3" s="1"/>
  <c r="I424" i="3" s="1"/>
  <c r="B425" i="3" s="1"/>
  <c r="G425" i="3" l="1"/>
  <c r="D425" i="3"/>
  <c r="C425" i="3"/>
  <c r="H425" i="3" l="1"/>
  <c r="I425" i="3" s="1"/>
  <c r="B426" i="3" s="1"/>
  <c r="G426" i="3" s="1"/>
  <c r="D426" i="3" l="1"/>
  <c r="H426" i="3" s="1"/>
  <c r="I426" i="3" s="1"/>
  <c r="B427" i="3" s="1"/>
  <c r="D427" i="3" s="1"/>
  <c r="C426" i="3"/>
  <c r="C427" i="3" l="1"/>
  <c r="G427" i="3"/>
  <c r="H427" i="3" s="1"/>
  <c r="I427" i="3" s="1"/>
  <c r="B428" i="3" s="1"/>
  <c r="C428" i="3" l="1"/>
  <c r="D428" i="3"/>
  <c r="G428" i="3"/>
  <c r="H428" i="3" l="1"/>
  <c r="I428" i="3" s="1"/>
  <c r="B429" i="3" s="1"/>
  <c r="D429" i="3" l="1"/>
  <c r="C429" i="3"/>
  <c r="G429" i="3"/>
  <c r="H429" i="3" l="1"/>
  <c r="I429" i="3" s="1"/>
  <c r="B430" i="3" s="1"/>
  <c r="D430" i="3" l="1"/>
  <c r="C430" i="3"/>
  <c r="G430" i="3"/>
  <c r="H430" i="3" l="1"/>
  <c r="I430" i="3" s="1"/>
  <c r="B431" i="3" s="1"/>
  <c r="C431" i="3" l="1"/>
  <c r="G431" i="3"/>
  <c r="D431" i="3"/>
  <c r="H431" i="3" l="1"/>
  <c r="I431" i="3" s="1"/>
  <c r="B432" i="3" s="1"/>
  <c r="C432" i="3" s="1"/>
  <c r="G432" i="3" l="1"/>
  <c r="D432" i="3"/>
  <c r="H432" i="3" l="1"/>
  <c r="I432" i="3" s="1"/>
  <c r="B433" i="3" s="1"/>
  <c r="D433" i="3" s="1"/>
  <c r="G433" i="3" l="1"/>
  <c r="H433" i="3" s="1"/>
  <c r="I433" i="3" s="1"/>
  <c r="B434" i="3" s="1"/>
  <c r="C433" i="3"/>
  <c r="G434" i="3" l="1"/>
  <c r="C434" i="3"/>
  <c r="D434" i="3"/>
  <c r="H434" i="3" l="1"/>
  <c r="I434" i="3" s="1"/>
  <c r="B435" i="3" s="1"/>
  <c r="G435" i="3" s="1"/>
  <c r="C435" i="3" l="1"/>
  <c r="D435" i="3"/>
  <c r="H435" i="3" s="1"/>
  <c r="I435" i="3" s="1"/>
  <c r="B436" i="3" s="1"/>
  <c r="D436" i="3" s="1"/>
  <c r="G436" i="3" l="1"/>
  <c r="H436" i="3" s="1"/>
  <c r="I436" i="3" s="1"/>
  <c r="B437" i="3" s="1"/>
  <c r="C436" i="3"/>
  <c r="D437" i="3" l="1"/>
  <c r="C437" i="3"/>
  <c r="G437" i="3"/>
  <c r="H437" i="3" l="1"/>
  <c r="I437" i="3" s="1"/>
  <c r="B438" i="3" s="1"/>
  <c r="G438" i="3" l="1"/>
  <c r="C438" i="3"/>
  <c r="D438" i="3"/>
  <c r="H438" i="3" l="1"/>
  <c r="I438" i="3" s="1"/>
  <c r="B439" i="3" s="1"/>
  <c r="G439" i="3" s="1"/>
  <c r="D439" i="3" l="1"/>
  <c r="H439" i="3" s="1"/>
  <c r="I439" i="3" s="1"/>
  <c r="B440" i="3" s="1"/>
  <c r="D440" i="3" s="1"/>
  <c r="C439" i="3"/>
  <c r="C440" i="3" l="1"/>
  <c r="G440" i="3"/>
  <c r="H440" i="3" s="1"/>
  <c r="I440" i="3" s="1"/>
  <c r="B441" i="3" s="1"/>
  <c r="G441" i="3" l="1"/>
  <c r="D441" i="3"/>
  <c r="C441" i="3"/>
  <c r="H441" i="3" l="1"/>
  <c r="I441" i="3" s="1"/>
  <c r="B442" i="3" s="1"/>
  <c r="G442" i="3" s="1"/>
  <c r="D442" i="3" l="1"/>
  <c r="H442" i="3" s="1"/>
  <c r="I442" i="3" s="1"/>
  <c r="B443" i="3" s="1"/>
  <c r="C443" i="3" s="1"/>
  <c r="C442" i="3"/>
  <c r="D443" i="3" l="1"/>
  <c r="G443" i="3"/>
  <c r="H443" i="3" s="1"/>
  <c r="I443" i="3" s="1"/>
  <c r="B444" i="3" s="1"/>
  <c r="D444" i="3" l="1"/>
  <c r="C444" i="3"/>
  <c r="G444" i="3"/>
  <c r="H444" i="3" l="1"/>
  <c r="I444" i="3" s="1"/>
  <c r="B445" i="3" s="1"/>
  <c r="D445" i="3" s="1"/>
  <c r="G445" i="3" l="1"/>
  <c r="H445" i="3" s="1"/>
  <c r="I445" i="3" s="1"/>
  <c r="B446" i="3" s="1"/>
  <c r="C445" i="3"/>
  <c r="D446" i="3" l="1"/>
  <c r="G446" i="3"/>
  <c r="C446" i="3"/>
  <c r="H446" i="3" l="1"/>
  <c r="I446" i="3" s="1"/>
  <c r="B447" i="3" s="1"/>
  <c r="C447" i="3" l="1"/>
  <c r="G447" i="3"/>
  <c r="D447" i="3"/>
  <c r="H447" i="3" l="1"/>
  <c r="I447" i="3" s="1"/>
  <c r="B448" i="3" s="1"/>
  <c r="G448" i="3" s="1"/>
  <c r="D448" i="3" l="1"/>
  <c r="H448" i="3" s="1"/>
  <c r="I448" i="3" s="1"/>
  <c r="B449" i="3" s="1"/>
  <c r="D449" i="3" s="1"/>
  <c r="C448" i="3"/>
  <c r="C449" i="3" l="1"/>
  <c r="G449" i="3"/>
  <c r="H449" i="3" s="1"/>
  <c r="I449" i="3" s="1"/>
  <c r="B450" i="3" s="1"/>
  <c r="C450" i="3" l="1"/>
  <c r="D450" i="3"/>
  <c r="G450" i="3"/>
  <c r="H450" i="3" l="1"/>
  <c r="I450" i="3" s="1"/>
  <c r="B451" i="3" s="1"/>
  <c r="C451" i="3" l="1"/>
  <c r="G451" i="3"/>
  <c r="D451" i="3"/>
  <c r="H451" i="3" l="1"/>
  <c r="I451" i="3" s="1"/>
  <c r="B452" i="3" s="1"/>
  <c r="G452" i="3" s="1"/>
  <c r="C452" i="3" l="1"/>
  <c r="D452" i="3"/>
  <c r="H452" i="3" s="1"/>
  <c r="I452" i="3" s="1"/>
  <c r="B453" i="3" s="1"/>
  <c r="G453" i="3" s="1"/>
  <c r="D453" i="3" l="1"/>
  <c r="C453" i="3"/>
  <c r="H453" i="3"/>
  <c r="I453" i="3" s="1"/>
  <c r="B454" i="3" s="1"/>
  <c r="D454" i="3" s="1"/>
  <c r="C454" i="3" l="1"/>
  <c r="G454" i="3"/>
  <c r="H454" i="3" s="1"/>
  <c r="I454" i="3" s="1"/>
  <c r="B455" i="3" s="1"/>
  <c r="D455" i="3" l="1"/>
  <c r="G455" i="3"/>
  <c r="C455" i="3"/>
  <c r="H455" i="3" l="1"/>
  <c r="I455" i="3" s="1"/>
  <c r="B456" i="3" s="1"/>
  <c r="D456" i="3" l="1"/>
  <c r="C456" i="3"/>
  <c r="G456" i="3"/>
  <c r="H456" i="3" l="1"/>
  <c r="I456" i="3" s="1"/>
  <c r="B457" i="3" s="1"/>
  <c r="D457" i="3" l="1"/>
  <c r="C457" i="3"/>
  <c r="G457" i="3"/>
  <c r="H457" i="3" l="1"/>
  <c r="I457" i="3" s="1"/>
  <c r="B458" i="3" s="1"/>
  <c r="C458" i="3" l="1"/>
  <c r="G458" i="3"/>
  <c r="D458" i="3"/>
  <c r="H458" i="3" l="1"/>
  <c r="I458" i="3" s="1"/>
  <c r="B459" i="3" s="1"/>
  <c r="D459" i="3" s="1"/>
  <c r="C459" i="3" l="1"/>
  <c r="G459" i="3"/>
  <c r="H459" i="3" s="1"/>
  <c r="I459" i="3" s="1"/>
  <c r="B460" i="3" s="1"/>
  <c r="C460" i="3" l="1"/>
  <c r="G460" i="3"/>
  <c r="D460" i="3"/>
  <c r="H460" i="3" l="1"/>
  <c r="I460" i="3" s="1"/>
  <c r="B461" i="3" s="1"/>
  <c r="D461" i="3" s="1"/>
  <c r="G461" i="3" l="1"/>
  <c r="H461" i="3" s="1"/>
  <c r="I461" i="3" s="1"/>
  <c r="B462" i="3" s="1"/>
  <c r="C461" i="3"/>
  <c r="G462" i="3" l="1"/>
  <c r="C462" i="3"/>
  <c r="D462" i="3"/>
  <c r="H462" i="3" l="1"/>
  <c r="I462" i="3" s="1"/>
  <c r="B463" i="3" s="1"/>
  <c r="D463" i="3" s="1"/>
  <c r="C463" i="3" l="1"/>
  <c r="G463" i="3"/>
  <c r="H463" i="3" s="1"/>
  <c r="I463" i="3" s="1"/>
  <c r="B464" i="3" s="1"/>
  <c r="G464" i="3" l="1"/>
  <c r="C464" i="3"/>
  <c r="D464" i="3"/>
  <c r="H464" i="3" s="1"/>
  <c r="I464" i="3" s="1"/>
  <c r="B465" i="3" s="1"/>
  <c r="D465" i="3" s="1"/>
  <c r="G465" i="3" l="1"/>
  <c r="H465" i="3" s="1"/>
  <c r="I465" i="3" s="1"/>
  <c r="B466" i="3" s="1"/>
  <c r="C465" i="3"/>
  <c r="C466" i="3" l="1"/>
  <c r="G466" i="3"/>
  <c r="D466" i="3"/>
  <c r="H466" i="3" l="1"/>
  <c r="I466" i="3" s="1"/>
  <c r="B467" i="3" s="1"/>
  <c r="D467" i="3" s="1"/>
  <c r="G467" i="3" l="1"/>
  <c r="H467" i="3" s="1"/>
  <c r="I467" i="3" s="1"/>
  <c r="B468" i="3" s="1"/>
  <c r="C467" i="3"/>
  <c r="D468" i="3" l="1"/>
  <c r="G468" i="3"/>
  <c r="C468" i="3"/>
  <c r="H468" i="3" l="1"/>
  <c r="I468" i="3" s="1"/>
  <c r="B469" i="3" s="1"/>
  <c r="D469" i="3" l="1"/>
  <c r="G469" i="3"/>
  <c r="C469" i="3"/>
  <c r="H469" i="3" l="1"/>
  <c r="I469" i="3" s="1"/>
  <c r="B470" i="3" s="1"/>
  <c r="G470" i="3" l="1"/>
  <c r="C470" i="3"/>
  <c r="D470" i="3"/>
  <c r="H470" i="3" l="1"/>
  <c r="I470" i="3" s="1"/>
  <c r="B471" i="3" s="1"/>
  <c r="G471" i="3" s="1"/>
  <c r="D471" i="3" l="1"/>
  <c r="H471" i="3" s="1"/>
  <c r="I471" i="3" s="1"/>
  <c r="B472" i="3" s="1"/>
  <c r="D472" i="3" s="1"/>
  <c r="C471" i="3"/>
  <c r="G472" i="3" l="1"/>
  <c r="H472" i="3" s="1"/>
  <c r="I472" i="3" s="1"/>
  <c r="B473" i="3" s="1"/>
  <c r="C472" i="3"/>
  <c r="G473" i="3" l="1"/>
  <c r="D473" i="3"/>
  <c r="C473" i="3"/>
  <c r="H473" i="3" l="1"/>
  <c r="I473" i="3" s="1"/>
  <c r="B474" i="3" s="1"/>
  <c r="G474" i="3" s="1"/>
  <c r="D474" i="3" l="1"/>
  <c r="H474" i="3" s="1"/>
  <c r="I474" i="3" s="1"/>
  <c r="B475" i="3" s="1"/>
  <c r="C474" i="3"/>
  <c r="G475" i="3" l="1"/>
  <c r="C475" i="3"/>
  <c r="D475" i="3"/>
  <c r="H475" i="3" s="1"/>
  <c r="I475" i="3" s="1"/>
  <c r="B476" i="3" s="1"/>
  <c r="D476" i="3" l="1"/>
  <c r="C476" i="3"/>
  <c r="G476" i="3"/>
  <c r="H476" i="3" l="1"/>
  <c r="I476" i="3" s="1"/>
  <c r="B477" i="3" s="1"/>
  <c r="G477" i="3" l="1"/>
  <c r="C477" i="3"/>
  <c r="D477" i="3"/>
  <c r="H477" i="3" l="1"/>
  <c r="I477" i="3" s="1"/>
  <c r="B478" i="3" s="1"/>
  <c r="G478" i="3" s="1"/>
  <c r="D478" i="3" l="1"/>
  <c r="H478" i="3" s="1"/>
  <c r="I478" i="3" s="1"/>
  <c r="B479" i="3" s="1"/>
  <c r="D479" i="3" s="1"/>
  <c r="C478" i="3"/>
  <c r="C479" i="3" l="1"/>
  <c r="G479" i="3"/>
  <c r="H479" i="3" s="1"/>
  <c r="I479" i="3" s="1"/>
  <c r="B480" i="3" s="1"/>
  <c r="D480" i="3" l="1"/>
  <c r="C480" i="3"/>
  <c r="G480" i="3"/>
  <c r="H480" i="3" l="1"/>
  <c r="I480" i="3" s="1"/>
  <c r="B481" i="3" s="1"/>
  <c r="G481" i="3" l="1"/>
  <c r="D481" i="3"/>
  <c r="C481" i="3"/>
  <c r="H481" i="3" l="1"/>
  <c r="I481" i="3" s="1"/>
  <c r="B482" i="3" s="1"/>
  <c r="G482" i="3" s="1"/>
  <c r="C482" i="3" l="1"/>
  <c r="D482" i="3"/>
  <c r="H482" i="3" s="1"/>
  <c r="I482" i="3" s="1"/>
  <c r="B483" i="3" s="1"/>
  <c r="G483" i="3" s="1"/>
  <c r="C483" i="3" l="1"/>
  <c r="D483" i="3"/>
  <c r="H483" i="3" s="1"/>
  <c r="I483" i="3" s="1"/>
  <c r="B484" i="3" s="1"/>
  <c r="D484" i="3" s="1"/>
  <c r="C484" i="3" l="1"/>
  <c r="G484" i="3"/>
  <c r="H484" i="3" s="1"/>
  <c r="I484" i="3" s="1"/>
  <c r="B485" i="3" s="1"/>
  <c r="G485" i="3" l="1"/>
  <c r="C485" i="3"/>
  <c r="D485" i="3"/>
  <c r="H485" i="3" l="1"/>
  <c r="I485" i="3" s="1"/>
  <c r="B486" i="3" s="1"/>
  <c r="D486" i="3" s="1"/>
  <c r="G486" i="3" l="1"/>
  <c r="H486" i="3" s="1"/>
  <c r="I486" i="3" s="1"/>
  <c r="B487" i="3" s="1"/>
  <c r="C486" i="3"/>
  <c r="D487" i="3" l="1"/>
  <c r="C487" i="3"/>
  <c r="G487" i="3"/>
  <c r="H487" i="3" s="1"/>
  <c r="I487" i="3" s="1"/>
  <c r="B488" i="3" s="1"/>
  <c r="D488" i="3" l="1"/>
  <c r="C488" i="3"/>
  <c r="G488" i="3"/>
  <c r="H488" i="3" l="1"/>
  <c r="I488" i="3" s="1"/>
  <c r="B489" i="3" s="1"/>
  <c r="D489" i="3" l="1"/>
  <c r="G489" i="3"/>
  <c r="C489" i="3"/>
  <c r="H489" i="3" l="1"/>
  <c r="I489" i="3" s="1"/>
  <c r="B490" i="3" s="1"/>
  <c r="G490" i="3" l="1"/>
  <c r="C490" i="3"/>
  <c r="D490" i="3"/>
  <c r="H490" i="3" l="1"/>
  <c r="I490" i="3" s="1"/>
  <c r="B491" i="3" s="1"/>
  <c r="G491" i="3" s="1"/>
  <c r="D491" i="3" l="1"/>
  <c r="H491" i="3" s="1"/>
  <c r="I491" i="3" s="1"/>
  <c r="B492" i="3" s="1"/>
  <c r="C491" i="3"/>
  <c r="D492" i="3" l="1"/>
  <c r="C492" i="3"/>
  <c r="G492" i="3"/>
  <c r="H492" i="3" l="1"/>
  <c r="I492" i="3" s="1"/>
  <c r="B493" i="3" s="1"/>
  <c r="D493" i="3" s="1"/>
  <c r="G493" i="3" l="1"/>
  <c r="H493" i="3" s="1"/>
  <c r="I493" i="3" s="1"/>
  <c r="B494" i="3" s="1"/>
  <c r="C493" i="3"/>
  <c r="G494" i="3" l="1"/>
  <c r="D494" i="3"/>
  <c r="C494" i="3"/>
  <c r="H494" i="3" l="1"/>
  <c r="I494" i="3" s="1"/>
  <c r="B495" i="3" s="1"/>
  <c r="C495" i="3" s="1"/>
  <c r="G495" i="3" l="1"/>
  <c r="D495" i="3"/>
  <c r="H495" i="3" l="1"/>
  <c r="I495" i="3" s="1"/>
  <c r="B496" i="3" s="1"/>
  <c r="D496" i="3" s="1"/>
  <c r="G496" i="3" l="1"/>
  <c r="H496" i="3" s="1"/>
  <c r="I496" i="3" s="1"/>
  <c r="B497" i="3" s="1"/>
  <c r="C496" i="3"/>
  <c r="G497" i="3" l="1"/>
  <c r="C497" i="3"/>
  <c r="D497" i="3"/>
  <c r="H497" i="3" l="1"/>
  <c r="I497" i="3" s="1"/>
  <c r="B498" i="3" s="1"/>
  <c r="D498" i="3" s="1"/>
  <c r="G498" i="3" l="1"/>
  <c r="H498" i="3" s="1"/>
  <c r="I498" i="3" s="1"/>
  <c r="B499" i="3" s="1"/>
  <c r="C498" i="3"/>
  <c r="C499" i="3" l="1"/>
  <c r="G499" i="3"/>
  <c r="D499" i="3"/>
  <c r="H499" i="3" l="1"/>
  <c r="I499" i="3" s="1"/>
  <c r="B500" i="3" s="1"/>
  <c r="D500" i="3" l="1"/>
  <c r="G500" i="3"/>
  <c r="C500" i="3"/>
  <c r="H500" i="3" l="1"/>
  <c r="I500" i="3" s="1"/>
  <c r="B501" i="3" s="1"/>
  <c r="G501" i="3" l="1"/>
  <c r="C501" i="3"/>
  <c r="D501" i="3"/>
  <c r="H501" i="3" s="1"/>
  <c r="I501" i="3" s="1"/>
  <c r="B502" i="3" s="1"/>
  <c r="G502" i="3" l="1"/>
  <c r="D502" i="3"/>
  <c r="C502" i="3"/>
  <c r="H502" i="3" l="1"/>
  <c r="I502" i="3" s="1"/>
  <c r="B503" i="3" s="1"/>
  <c r="G503" i="3" s="1"/>
  <c r="C503" i="3" l="1"/>
  <c r="D503" i="3"/>
  <c r="H503" i="3" s="1"/>
  <c r="I503" i="3" s="1"/>
  <c r="B504" i="3" s="1"/>
  <c r="G504" i="3" s="1"/>
  <c r="C504" i="3" l="1"/>
  <c r="D504" i="3"/>
  <c r="H504" i="3" s="1"/>
  <c r="I504" i="3" s="1"/>
  <c r="B505" i="3" s="1"/>
  <c r="G505" i="3" l="1"/>
  <c r="C505" i="3"/>
  <c r="D505" i="3"/>
  <c r="H505" i="3" l="1"/>
  <c r="I505" i="3" s="1"/>
  <c r="B506" i="3" s="1"/>
  <c r="G506" i="3" s="1"/>
  <c r="C506" i="3" l="1"/>
  <c r="D506" i="3"/>
  <c r="H506" i="3" s="1"/>
  <c r="I506" i="3" s="1"/>
  <c r="B507" i="3" s="1"/>
  <c r="G507" i="3" s="1"/>
  <c r="D507" i="3" l="1"/>
  <c r="H507" i="3" s="1"/>
  <c r="I507" i="3" s="1"/>
  <c r="B508" i="3" s="1"/>
  <c r="D508" i="3" s="1"/>
  <c r="C507" i="3"/>
  <c r="C508" i="3" l="1"/>
  <c r="G508" i="3"/>
  <c r="H508" i="3" s="1"/>
  <c r="I508" i="3" s="1"/>
  <c r="B509" i="3" s="1"/>
  <c r="D509" i="3" s="1"/>
  <c r="C509" i="3" l="1"/>
  <c r="G509" i="3"/>
  <c r="H509" i="3" s="1"/>
  <c r="I509" i="3" s="1"/>
  <c r="B510" i="3" s="1"/>
  <c r="G510" i="3" l="1"/>
  <c r="C510" i="3"/>
  <c r="D510" i="3"/>
  <c r="H510" i="3" l="1"/>
  <c r="I510" i="3" s="1"/>
  <c r="B511" i="3" s="1"/>
  <c r="D511" i="3" s="1"/>
  <c r="G511" i="3" l="1"/>
  <c r="H511" i="3" s="1"/>
  <c r="I511" i="3" s="1"/>
  <c r="B512" i="3" s="1"/>
  <c r="G512" i="3" s="1"/>
  <c r="C511" i="3"/>
  <c r="D512" i="3" l="1"/>
  <c r="H512" i="3" s="1"/>
  <c r="I512" i="3" s="1"/>
  <c r="B513" i="3" s="1"/>
  <c r="C513" i="3" s="1"/>
  <c r="C512" i="3"/>
  <c r="D513" i="3" l="1"/>
  <c r="G513" i="3"/>
  <c r="H513" i="3" l="1"/>
  <c r="I513" i="3" s="1"/>
  <c r="B514" i="3" s="1"/>
  <c r="C514" i="3" s="1"/>
  <c r="D514" i="3" l="1"/>
  <c r="G514" i="3"/>
  <c r="H514" i="3" l="1"/>
  <c r="I514" i="3" s="1"/>
  <c r="B515" i="3" s="1"/>
  <c r="G515" i="3" s="1"/>
  <c r="D515" i="3" l="1"/>
  <c r="C515" i="3"/>
  <c r="H515" i="3"/>
  <c r="I515" i="3" s="1"/>
  <c r="B516" i="3" s="1"/>
  <c r="D516" i="3" s="1"/>
  <c r="C516" i="3" l="1"/>
  <c r="G516" i="3"/>
  <c r="H516" i="3" s="1"/>
  <c r="I516" i="3" s="1"/>
  <c r="B517" i="3" s="1"/>
  <c r="D517" i="3" s="1"/>
  <c r="G517" i="3" l="1"/>
  <c r="H517" i="3" s="1"/>
  <c r="I517" i="3" s="1"/>
  <c r="B518" i="3" s="1"/>
  <c r="C518" i="3" s="1"/>
  <c r="C517" i="3"/>
  <c r="D518" i="3" l="1"/>
  <c r="G518" i="3"/>
  <c r="H518" i="3"/>
  <c r="I518" i="3" s="1"/>
  <c r="B519" i="3" s="1"/>
  <c r="G519" i="3" s="1"/>
  <c r="D519" i="3" l="1"/>
  <c r="H519" i="3" s="1"/>
  <c r="I519" i="3" s="1"/>
  <c r="B520" i="3" s="1"/>
  <c r="G520" i="3" s="1"/>
  <c r="C519" i="3"/>
  <c r="C520" i="3" l="1"/>
  <c r="D520" i="3"/>
  <c r="H520" i="3" s="1"/>
  <c r="I520" i="3" s="1"/>
  <c r="B521" i="3" s="1"/>
  <c r="G521" i="3" s="1"/>
  <c r="C521" i="3" l="1"/>
  <c r="D521" i="3"/>
  <c r="H521" i="3" s="1"/>
  <c r="I521" i="3" s="1"/>
  <c r="B522" i="3" s="1"/>
  <c r="G522" i="3" s="1"/>
  <c r="C522" i="3" l="1"/>
  <c r="D522" i="3"/>
  <c r="H522" i="3" s="1"/>
  <c r="I522" i="3" s="1"/>
  <c r="B523" i="3" s="1"/>
  <c r="G523" i="3" s="1"/>
  <c r="C523" i="3" l="1"/>
  <c r="D523" i="3"/>
  <c r="H523" i="3" s="1"/>
  <c r="I523" i="3" s="1"/>
  <c r="B524" i="3" s="1"/>
  <c r="D524" i="3" s="1"/>
  <c r="G524" i="3" l="1"/>
  <c r="H524" i="3" s="1"/>
  <c r="I524" i="3" s="1"/>
  <c r="B525" i="3" s="1"/>
  <c r="C524" i="3"/>
  <c r="G525" i="3" l="1"/>
  <c r="D525" i="3"/>
  <c r="C525" i="3"/>
  <c r="H525" i="3" l="1"/>
  <c r="I525" i="3" s="1"/>
  <c r="B526" i="3" s="1"/>
  <c r="G526" i="3" s="1"/>
  <c r="D526" i="3" l="1"/>
  <c r="C526" i="3"/>
  <c r="H526" i="3"/>
  <c r="I526" i="3" s="1"/>
  <c r="B527" i="3" s="1"/>
  <c r="G527" i="3" s="1"/>
  <c r="C527" i="3" l="1"/>
  <c r="D527" i="3"/>
  <c r="H527" i="3" s="1"/>
  <c r="I527" i="3" s="1"/>
  <c r="B528" i="3" s="1"/>
  <c r="G528" i="3" s="1"/>
  <c r="C528" i="3" l="1"/>
  <c r="D528" i="3"/>
  <c r="H528" i="3" s="1"/>
  <c r="I528" i="3" s="1"/>
  <c r="B529" i="3" s="1"/>
  <c r="G529" i="3" s="1"/>
  <c r="D529" i="3" l="1"/>
  <c r="H529" i="3" s="1"/>
  <c r="I529" i="3" s="1"/>
  <c r="B530" i="3" s="1"/>
  <c r="G530" i="3" s="1"/>
  <c r="C529" i="3"/>
  <c r="D530" i="3" l="1"/>
  <c r="H530" i="3" s="1"/>
  <c r="I530" i="3" s="1"/>
  <c r="B531" i="3" s="1"/>
  <c r="G531" i="3" s="1"/>
  <c r="C530" i="3"/>
  <c r="C531" i="3" l="1"/>
  <c r="D531" i="3"/>
  <c r="H531" i="3" s="1"/>
  <c r="I531" i="3" s="1"/>
  <c r="B532" i="3" s="1"/>
  <c r="G532" i="3" l="1"/>
  <c r="C532" i="3"/>
  <c r="D532" i="3"/>
  <c r="H532" i="3" l="1"/>
  <c r="I532" i="3" s="1"/>
  <c r="B533" i="3" s="1"/>
  <c r="G533" i="3" s="1"/>
  <c r="C533" i="3" l="1"/>
  <c r="D533" i="3"/>
  <c r="H533" i="3" s="1"/>
  <c r="I533" i="3" s="1"/>
  <c r="B534" i="3" s="1"/>
  <c r="G534" i="3" s="1"/>
  <c r="C534" i="3" l="1"/>
  <c r="D534" i="3"/>
  <c r="H534" i="3" s="1"/>
  <c r="I534" i="3" s="1"/>
  <c r="B535" i="3" s="1"/>
  <c r="D535" i="3" s="1"/>
  <c r="G535" i="3" l="1"/>
  <c r="H535" i="3" s="1"/>
  <c r="I535" i="3" s="1"/>
  <c r="B536" i="3" s="1"/>
  <c r="G536" i="3" s="1"/>
  <c r="C535" i="3"/>
  <c r="C536" i="3" l="1"/>
  <c r="D536" i="3"/>
  <c r="H536" i="3" s="1"/>
  <c r="I536" i="3" s="1"/>
  <c r="B537" i="3" s="1"/>
  <c r="G537" i="3" l="1"/>
  <c r="D537" i="3"/>
  <c r="C537" i="3"/>
  <c r="H537" i="3" l="1"/>
  <c r="I537" i="3" s="1"/>
  <c r="B538" i="3" s="1"/>
  <c r="G538" i="3" l="1"/>
  <c r="C538" i="3"/>
  <c r="D538" i="3"/>
  <c r="H538" i="3" l="1"/>
  <c r="I538" i="3" s="1"/>
  <c r="B539" i="3" s="1"/>
  <c r="G539" i="3" s="1"/>
  <c r="C539" i="3" l="1"/>
  <c r="D539" i="3"/>
  <c r="H539" i="3" s="1"/>
  <c r="I539" i="3" s="1"/>
  <c r="B540" i="3" s="1"/>
  <c r="D540" i="3" l="1"/>
  <c r="G540" i="3"/>
  <c r="H540" i="3" s="1"/>
  <c r="I540" i="3" s="1"/>
  <c r="B541" i="3" s="1"/>
  <c r="C540" i="3"/>
  <c r="G541" i="3" l="1"/>
  <c r="C541" i="3"/>
  <c r="D541" i="3"/>
  <c r="H541" i="3" l="1"/>
  <c r="I541" i="3" s="1"/>
  <c r="B542" i="3" s="1"/>
  <c r="G542" i="3" s="1"/>
  <c r="D542" i="3" l="1"/>
  <c r="H542" i="3" s="1"/>
  <c r="I542" i="3" s="1"/>
  <c r="B543" i="3" s="1"/>
  <c r="G543" i="3" s="1"/>
  <c r="C542" i="3"/>
  <c r="C543" i="3" l="1"/>
  <c r="D543" i="3"/>
  <c r="H543" i="3" s="1"/>
  <c r="I543" i="3" s="1"/>
  <c r="B544" i="3" s="1"/>
  <c r="D544" i="3" s="1"/>
  <c r="C544" i="3" l="1"/>
  <c r="G544" i="3"/>
  <c r="H544" i="3" s="1"/>
  <c r="I544" i="3" s="1"/>
  <c r="B545" i="3" s="1"/>
  <c r="G545" i="3" l="1"/>
  <c r="C545" i="3"/>
  <c r="D545" i="3"/>
  <c r="H545" i="3" s="1"/>
  <c r="I545" i="3" s="1"/>
  <c r="B546" i="3" s="1"/>
  <c r="G546" i="3" s="1"/>
  <c r="D546" i="3" l="1"/>
  <c r="H546" i="3" s="1"/>
  <c r="I546" i="3" s="1"/>
  <c r="B547" i="3" s="1"/>
  <c r="G547" i="3" s="1"/>
  <c r="C546" i="3"/>
  <c r="D547" i="3" l="1"/>
  <c r="H547" i="3" s="1"/>
  <c r="I547" i="3" s="1"/>
  <c r="B548" i="3" s="1"/>
  <c r="G548" i="3" s="1"/>
  <c r="C547" i="3"/>
  <c r="C548" i="3" l="1"/>
  <c r="D548" i="3"/>
  <c r="H548" i="3" s="1"/>
  <c r="I548" i="3" s="1"/>
  <c r="B549" i="3" s="1"/>
  <c r="G549" i="3" s="1"/>
  <c r="C549" i="3" l="1"/>
  <c r="D549" i="3"/>
  <c r="H549" i="3" s="1"/>
  <c r="I549" i="3" s="1"/>
  <c r="B550" i="3" s="1"/>
  <c r="G550" i="3" s="1"/>
  <c r="C550" i="3" l="1"/>
  <c r="D550" i="3"/>
  <c r="H550" i="3" s="1"/>
  <c r="I550" i="3" s="1"/>
  <c r="B551" i="3" s="1"/>
  <c r="G551" i="3" s="1"/>
  <c r="D551" i="3" l="1"/>
  <c r="C551" i="3"/>
  <c r="H551" i="3"/>
  <c r="I551" i="3" s="1"/>
  <c r="B552" i="3" s="1"/>
  <c r="D552" i="3" s="1"/>
  <c r="G552" i="3" l="1"/>
  <c r="H552" i="3" s="1"/>
  <c r="I552" i="3" s="1"/>
  <c r="B553" i="3" s="1"/>
  <c r="C552" i="3"/>
  <c r="G553" i="3" l="1"/>
  <c r="D553" i="3"/>
  <c r="H553" i="3" s="1"/>
  <c r="I553" i="3" s="1"/>
  <c r="B554" i="3" s="1"/>
  <c r="G554" i="3" s="1"/>
  <c r="C553" i="3"/>
  <c r="D554" i="3" l="1"/>
  <c r="C554" i="3"/>
  <c r="H554" i="3"/>
  <c r="I554" i="3" s="1"/>
  <c r="B555" i="3" s="1"/>
  <c r="G555" i="3" s="1"/>
  <c r="D555" i="3" l="1"/>
  <c r="H555" i="3" s="1"/>
  <c r="I555" i="3" s="1"/>
  <c r="B556" i="3" s="1"/>
  <c r="G556" i="3" s="1"/>
  <c r="C555" i="3"/>
  <c r="C556" i="3" l="1"/>
  <c r="D556" i="3"/>
  <c r="H556" i="3" s="1"/>
  <c r="I556" i="3" s="1"/>
  <c r="B557" i="3" s="1"/>
  <c r="G557" i="3" s="1"/>
  <c r="C557" i="3" l="1"/>
  <c r="D557" i="3"/>
  <c r="H557" i="3" s="1"/>
  <c r="I557" i="3" s="1"/>
  <c r="B558" i="3" s="1"/>
  <c r="G558" i="3" s="1"/>
  <c r="C558" i="3" l="1"/>
  <c r="D558" i="3"/>
  <c r="H558" i="3" s="1"/>
  <c r="I558" i="3" s="1"/>
  <c r="B559" i="3" s="1"/>
  <c r="D559" i="3" l="1"/>
  <c r="C559" i="3"/>
  <c r="G559" i="3"/>
  <c r="H559" i="3" s="1"/>
  <c r="I559" i="3" s="1"/>
  <c r="B560" i="3" s="1"/>
  <c r="G560" i="3" l="1"/>
  <c r="C560" i="3"/>
  <c r="D560" i="3"/>
  <c r="H560" i="3" l="1"/>
  <c r="I560" i="3" s="1"/>
  <c r="B561" i="3" s="1"/>
  <c r="C561" i="3" l="1"/>
  <c r="D561" i="3"/>
  <c r="G561" i="3"/>
  <c r="H561" i="3" s="1"/>
  <c r="I561" i="3" s="1"/>
  <c r="B562" i="3" s="1"/>
  <c r="C562" i="3" l="1"/>
  <c r="D562" i="3"/>
  <c r="G562" i="3"/>
  <c r="H562" i="3" s="1"/>
  <c r="I562" i="3" s="1"/>
  <c r="B563" i="3" s="1"/>
  <c r="D563" i="3" l="1"/>
  <c r="G563" i="3"/>
  <c r="H563" i="3" s="1"/>
  <c r="I563" i="3" s="1"/>
  <c r="B564" i="3" s="1"/>
  <c r="C563" i="3"/>
  <c r="D564" i="3" l="1"/>
  <c r="G564" i="3"/>
  <c r="C564" i="3"/>
  <c r="H564" i="3" l="1"/>
  <c r="I564" i="3" s="1"/>
  <c r="B565" i="3" s="1"/>
  <c r="G565" i="3" s="1"/>
  <c r="C565" i="3" l="1"/>
  <c r="D565" i="3"/>
  <c r="H565" i="3" s="1"/>
  <c r="I565" i="3" s="1"/>
  <c r="B566" i="3" s="1"/>
  <c r="G566" i="3" s="1"/>
  <c r="C566" i="3" l="1"/>
  <c r="D566" i="3"/>
  <c r="H566" i="3" s="1"/>
  <c r="I566" i="3" s="1"/>
  <c r="B567" i="3" s="1"/>
  <c r="D567" i="3" s="1"/>
  <c r="C567" i="3" l="1"/>
  <c r="G567" i="3"/>
  <c r="H567" i="3" s="1"/>
  <c r="I567" i="3" s="1"/>
  <c r="B568" i="3" s="1"/>
  <c r="G568" i="3" l="1"/>
  <c r="C568" i="3"/>
  <c r="D568" i="3"/>
  <c r="H568" i="3" l="1"/>
  <c r="I568" i="3" s="1"/>
  <c r="B569" i="3" s="1"/>
  <c r="G569" i="3" s="1"/>
  <c r="D569" i="3" l="1"/>
  <c r="H569" i="3" s="1"/>
  <c r="I569" i="3" s="1"/>
  <c r="B570" i="3" s="1"/>
  <c r="G570" i="3" s="1"/>
  <c r="C569" i="3"/>
  <c r="C570" i="3" l="1"/>
  <c r="D570" i="3"/>
  <c r="H570" i="3" s="1"/>
  <c r="I570" i="3" s="1"/>
  <c r="B571" i="3" s="1"/>
  <c r="D571" i="3" s="1"/>
  <c r="G571" i="3" l="1"/>
  <c r="H571" i="3" s="1"/>
  <c r="I571" i="3" s="1"/>
  <c r="B572" i="3" s="1"/>
  <c r="C571" i="3"/>
  <c r="D572" i="3" l="1"/>
  <c r="G572" i="3"/>
  <c r="C572" i="3"/>
  <c r="H572" i="3" l="1"/>
  <c r="I572" i="3" s="1"/>
  <c r="B573" i="3" s="1"/>
  <c r="C573" i="3" l="1"/>
  <c r="G573" i="3"/>
  <c r="D573" i="3"/>
  <c r="H573" i="3" l="1"/>
  <c r="I573" i="3" s="1"/>
  <c r="B574" i="3" s="1"/>
  <c r="D574" i="3" l="1"/>
  <c r="G574" i="3"/>
  <c r="C574" i="3"/>
  <c r="H574" i="3" l="1"/>
  <c r="I574" i="3" s="1"/>
  <c r="B575" i="3" s="1"/>
  <c r="C575" i="3" l="1"/>
  <c r="G575" i="3"/>
  <c r="D575" i="3"/>
  <c r="H575" i="3" l="1"/>
  <c r="I575" i="3" s="1"/>
  <c r="B576" i="3" s="1"/>
  <c r="C576" i="3" l="1"/>
  <c r="G576" i="3"/>
  <c r="D576" i="3"/>
  <c r="H576" i="3" l="1"/>
  <c r="I576" i="3" s="1"/>
  <c r="B577" i="3" s="1"/>
  <c r="D577" i="3" l="1"/>
  <c r="G577" i="3"/>
  <c r="C577" i="3"/>
  <c r="H577" i="3" l="1"/>
  <c r="I577" i="3" s="1"/>
  <c r="B578" i="3" s="1"/>
  <c r="G578" i="3" l="1"/>
  <c r="D578" i="3"/>
  <c r="C578" i="3"/>
  <c r="H578" i="3" l="1"/>
  <c r="I578" i="3" s="1"/>
  <c r="B579" i="3" s="1"/>
  <c r="G579" i="3" s="1"/>
  <c r="D579" i="3" l="1"/>
  <c r="H579" i="3" s="1"/>
  <c r="I579" i="3" s="1"/>
  <c r="B580" i="3" s="1"/>
  <c r="G580" i="3" s="1"/>
  <c r="C579" i="3"/>
  <c r="C580" i="3" l="1"/>
  <c r="D580" i="3"/>
  <c r="H580" i="3" s="1"/>
  <c r="I580" i="3" s="1"/>
  <c r="B581" i="3" s="1"/>
  <c r="G581" i="3" s="1"/>
  <c r="D581" i="3" l="1"/>
  <c r="H581" i="3" s="1"/>
  <c r="I581" i="3" s="1"/>
  <c r="B582" i="3" s="1"/>
  <c r="D582" i="3" s="1"/>
  <c r="C581" i="3"/>
  <c r="G582" i="3" l="1"/>
  <c r="H582" i="3" s="1"/>
  <c r="I582" i="3" s="1"/>
  <c r="B583" i="3" s="1"/>
  <c r="C582" i="3"/>
  <c r="G583" i="3" l="1"/>
  <c r="C583" i="3"/>
  <c r="D583" i="3"/>
  <c r="H583" i="3" l="1"/>
  <c r="I583" i="3" s="1"/>
  <c r="B584" i="3" s="1"/>
  <c r="G584" i="3" s="1"/>
  <c r="C584" i="3" l="1"/>
  <c r="D584" i="3"/>
  <c r="H584" i="3" s="1"/>
  <c r="I584" i="3" s="1"/>
  <c r="B585" i="3" s="1"/>
  <c r="G585" i="3" s="1"/>
  <c r="C585" i="3" l="1"/>
  <c r="D585" i="3"/>
  <c r="H585" i="3" s="1"/>
  <c r="I585" i="3" s="1"/>
  <c r="B586" i="3" s="1"/>
  <c r="D586" i="3" s="1"/>
  <c r="G586" i="3" l="1"/>
  <c r="H586" i="3" s="1"/>
  <c r="I586" i="3" s="1"/>
  <c r="B587" i="3" s="1"/>
  <c r="C586" i="3"/>
  <c r="G587" i="3" l="1"/>
  <c r="D587" i="3"/>
  <c r="C587" i="3"/>
  <c r="H587" i="3" l="1"/>
  <c r="I587" i="3" s="1"/>
  <c r="B588" i="3" s="1"/>
  <c r="C588" i="3" s="1"/>
  <c r="G588" i="3" l="1"/>
  <c r="D588" i="3"/>
  <c r="H588" i="3" s="1"/>
  <c r="I588" i="3" s="1"/>
  <c r="B589" i="3" s="1"/>
  <c r="C589" i="3" l="1"/>
  <c r="D589" i="3"/>
  <c r="G589" i="3"/>
  <c r="H589" i="3" l="1"/>
  <c r="I589" i="3" s="1"/>
  <c r="B590" i="3" s="1"/>
  <c r="D590" i="3" l="1"/>
  <c r="G590" i="3"/>
  <c r="C590" i="3"/>
  <c r="H590" i="3" l="1"/>
  <c r="I590" i="3" s="1"/>
  <c r="B591" i="3" s="1"/>
  <c r="C591" i="3" l="1"/>
  <c r="D591" i="3"/>
  <c r="G591" i="3"/>
  <c r="H591" i="3" l="1"/>
  <c r="I591" i="3" s="1"/>
  <c r="B592" i="3" s="1"/>
  <c r="C592" i="3" l="1"/>
  <c r="G592" i="3"/>
  <c r="D592" i="3"/>
  <c r="H592" i="3" l="1"/>
  <c r="I592" i="3" s="1"/>
  <c r="B593" i="3" s="1"/>
  <c r="C593" i="3" l="1"/>
  <c r="D593" i="3"/>
  <c r="G593" i="3"/>
  <c r="H593" i="3" l="1"/>
  <c r="I593" i="3" s="1"/>
  <c r="B594" i="3" s="1"/>
  <c r="D594" i="3" l="1"/>
  <c r="G594" i="3"/>
  <c r="C594" i="3"/>
  <c r="H594" i="3" l="1"/>
  <c r="I594" i="3" s="1"/>
  <c r="B595" i="3" s="1"/>
  <c r="D595" i="3" l="1"/>
  <c r="G595" i="3"/>
  <c r="C595" i="3"/>
  <c r="H595" i="3" l="1"/>
  <c r="I595" i="3" s="1"/>
  <c r="B596" i="3" s="1"/>
  <c r="C596" i="3" l="1"/>
  <c r="D596" i="3"/>
  <c r="G596" i="3"/>
  <c r="H596" i="3" l="1"/>
  <c r="I596" i="3" s="1"/>
  <c r="B597" i="3" s="1"/>
  <c r="D597" i="3" l="1"/>
  <c r="C597" i="3"/>
  <c r="G597" i="3"/>
  <c r="H597" i="3" l="1"/>
  <c r="I597" i="3" s="1"/>
  <c r="B598" i="3" s="1"/>
  <c r="C598" i="3" l="1"/>
  <c r="D598" i="3"/>
  <c r="G598" i="3"/>
  <c r="H598" i="3" l="1"/>
  <c r="I598" i="3" s="1"/>
  <c r="B599" i="3" s="1"/>
  <c r="C599" i="3" l="1"/>
  <c r="G599" i="3"/>
  <c r="D599" i="3"/>
  <c r="H599" i="3" l="1"/>
  <c r="I599" i="3" s="1"/>
  <c r="B600" i="3" s="1"/>
  <c r="D600" i="3" l="1"/>
  <c r="C600" i="3"/>
  <c r="G600" i="3"/>
  <c r="H600" i="3" l="1"/>
  <c r="I600" i="3" s="1"/>
  <c r="B601" i="3" s="1"/>
  <c r="G601" i="3" l="1"/>
  <c r="C601" i="3"/>
  <c r="D601" i="3"/>
  <c r="H601" i="3" l="1"/>
  <c r="I601" i="3" s="1"/>
  <c r="B602" i="3" s="1"/>
  <c r="G602" i="3" s="1"/>
  <c r="D602" i="3" l="1"/>
  <c r="C602" i="3"/>
  <c r="H602" i="3"/>
  <c r="I602" i="3" s="1"/>
  <c r="B603" i="3" s="1"/>
  <c r="C603" i="3" s="1"/>
  <c r="D603" i="3" l="1"/>
  <c r="G603" i="3"/>
  <c r="H603" i="3" s="1"/>
  <c r="I603" i="3" s="1"/>
  <c r="B604" i="3" s="1"/>
  <c r="G604" i="3" l="1"/>
  <c r="C604" i="3"/>
  <c r="D604" i="3"/>
  <c r="H604" i="3" l="1"/>
  <c r="I604" i="3" s="1"/>
  <c r="B605" i="3" s="1"/>
  <c r="D605" i="3" s="1"/>
  <c r="G605" i="3" l="1"/>
  <c r="H605" i="3" s="1"/>
  <c r="I605" i="3" s="1"/>
  <c r="B606" i="3" s="1"/>
  <c r="C605" i="3"/>
  <c r="G606" i="3" l="1"/>
  <c r="C606" i="3"/>
  <c r="D606" i="3"/>
  <c r="H606" i="3" l="1"/>
  <c r="I606" i="3" s="1"/>
  <c r="B607" i="3" s="1"/>
  <c r="C607" i="3" s="1"/>
  <c r="D607" i="3" l="1"/>
  <c r="G607" i="3"/>
  <c r="H607" i="3" l="1"/>
  <c r="I607" i="3" s="1"/>
  <c r="B608" i="3" s="1"/>
  <c r="D608" i="3" s="1"/>
  <c r="C608" i="3" l="1"/>
  <c r="G608" i="3"/>
  <c r="H608" i="3" s="1"/>
  <c r="I608" i="3" s="1"/>
  <c r="B609" i="3" s="1"/>
  <c r="C609" i="3" s="1"/>
  <c r="G609" i="3" l="1"/>
  <c r="D609" i="3"/>
  <c r="H609" i="3" s="1"/>
  <c r="I609" i="3" s="1"/>
  <c r="B610" i="3" s="1"/>
  <c r="C610" i="3" s="1"/>
  <c r="G610" i="3" l="1"/>
  <c r="D610" i="3"/>
  <c r="H610" i="3" l="1"/>
  <c r="I610" i="3" s="1"/>
  <c r="B611" i="3" s="1"/>
  <c r="G611" i="3" s="1"/>
  <c r="C611" i="3" l="1"/>
  <c r="D611" i="3"/>
  <c r="H611" i="3" s="1"/>
  <c r="I611" i="3" s="1"/>
  <c r="B612" i="3" s="1"/>
  <c r="D612" i="3" l="1"/>
  <c r="C612" i="3"/>
  <c r="G612" i="3"/>
  <c r="H612" i="3" l="1"/>
  <c r="I612" i="3" s="1"/>
  <c r="B613" i="3" s="1"/>
  <c r="D613" i="3" l="1"/>
  <c r="G613" i="3"/>
  <c r="C613" i="3"/>
  <c r="H613" i="3" l="1"/>
  <c r="I613" i="3" s="1"/>
  <c r="B614" i="3" s="1"/>
  <c r="G614" i="3" l="1"/>
  <c r="C614" i="3"/>
  <c r="D614" i="3"/>
  <c r="H614" i="3" l="1"/>
  <c r="I614" i="3" s="1"/>
  <c r="B615" i="3" s="1"/>
  <c r="D615" i="3" s="1"/>
  <c r="C615" i="3" l="1"/>
  <c r="G615" i="3"/>
  <c r="H615" i="3" s="1"/>
  <c r="I615" i="3" s="1"/>
  <c r="B616" i="3" s="1"/>
  <c r="C616" i="3" l="1"/>
  <c r="G616" i="3"/>
  <c r="D616" i="3"/>
  <c r="H616" i="3" l="1"/>
  <c r="I616" i="3" s="1"/>
  <c r="B617" i="3" s="1"/>
  <c r="D617" i="3" s="1"/>
  <c r="C617" i="3" l="1"/>
  <c r="G617" i="3"/>
  <c r="H617" i="3" s="1"/>
  <c r="I617" i="3" s="1"/>
  <c r="B618" i="3" s="1"/>
  <c r="D618" i="3" l="1"/>
  <c r="G618" i="3"/>
  <c r="C618" i="3"/>
  <c r="H618" i="3" l="1"/>
  <c r="I618" i="3" s="1"/>
  <c r="B619" i="3" s="1"/>
  <c r="D619" i="3" l="1"/>
  <c r="C619" i="3"/>
  <c r="G619" i="3"/>
  <c r="H619" i="3" l="1"/>
  <c r="I619" i="3" s="1"/>
  <c r="B620" i="3" s="1"/>
  <c r="C620" i="3" l="1"/>
  <c r="G620" i="3"/>
  <c r="D620" i="3"/>
  <c r="H620" i="3" l="1"/>
  <c r="I620" i="3" s="1"/>
  <c r="B621" i="3" s="1"/>
  <c r="C621" i="3" s="1"/>
  <c r="D621" i="3" l="1"/>
  <c r="G621" i="3"/>
  <c r="H621" i="3" s="1"/>
  <c r="I621" i="3" s="1"/>
  <c r="B622" i="3" s="1"/>
  <c r="G622" i="3" l="1"/>
  <c r="C622" i="3"/>
  <c r="D622" i="3"/>
  <c r="H622" i="3" l="1"/>
  <c r="I622" i="3" s="1"/>
  <c r="B623" i="3" s="1"/>
  <c r="D623" i="3" l="1"/>
  <c r="G623" i="3"/>
  <c r="C623" i="3"/>
  <c r="H623" i="3" l="1"/>
  <c r="I623" i="3" s="1"/>
  <c r="B624" i="3" s="1"/>
  <c r="G624" i="3" l="1"/>
  <c r="C624" i="3"/>
  <c r="D624" i="3"/>
  <c r="H624" i="3" l="1"/>
  <c r="I624" i="3" s="1"/>
  <c r="B625" i="3" s="1"/>
  <c r="C625" i="3" s="1"/>
  <c r="G625" i="3" l="1"/>
  <c r="D625" i="3"/>
  <c r="H625" i="3" l="1"/>
  <c r="I625" i="3" s="1"/>
  <c r="B626" i="3" s="1"/>
  <c r="G626" i="3" s="1"/>
  <c r="D626" i="3" l="1"/>
  <c r="H626" i="3" s="1"/>
  <c r="I626" i="3" s="1"/>
  <c r="B627" i="3" s="1"/>
  <c r="D627" i="3" s="1"/>
  <c r="C626" i="3"/>
  <c r="G627" i="3" l="1"/>
  <c r="H627" i="3" s="1"/>
  <c r="I627" i="3" s="1"/>
  <c r="B628" i="3" s="1"/>
  <c r="C627" i="3"/>
  <c r="G628" i="3" l="1"/>
  <c r="D628" i="3"/>
  <c r="C628" i="3"/>
  <c r="H628" i="3" l="1"/>
  <c r="I628" i="3" s="1"/>
  <c r="B629" i="3" s="1"/>
  <c r="C629" i="3" l="1"/>
  <c r="G629" i="3"/>
  <c r="D629" i="3"/>
  <c r="H629" i="3" l="1"/>
  <c r="I629" i="3" s="1"/>
  <c r="B630" i="3" s="1"/>
  <c r="G630" i="3" l="1"/>
  <c r="C630" i="3"/>
  <c r="D630" i="3"/>
  <c r="H630" i="3" l="1"/>
  <c r="I630" i="3" s="1"/>
  <c r="B631" i="3" s="1"/>
  <c r="C631" i="3" s="1"/>
  <c r="G631" i="3" l="1"/>
  <c r="D631" i="3"/>
  <c r="H631" i="3" l="1"/>
  <c r="I631" i="3" s="1"/>
  <c r="B632" i="3" s="1"/>
  <c r="D632" i="3" s="1"/>
  <c r="C632" i="3" l="1"/>
  <c r="G632" i="3"/>
  <c r="H632" i="3" s="1"/>
  <c r="I632" i="3" s="1"/>
  <c r="B633" i="3" s="1"/>
  <c r="D633" i="3" l="1"/>
  <c r="G633" i="3"/>
  <c r="C633" i="3"/>
  <c r="H633" i="3" l="1"/>
  <c r="I633" i="3" s="1"/>
  <c r="B634" i="3" s="1"/>
  <c r="C634" i="3" l="1"/>
  <c r="G634" i="3"/>
  <c r="D634" i="3"/>
  <c r="H634" i="3" l="1"/>
  <c r="I634" i="3" s="1"/>
  <c r="B635" i="3" s="1"/>
  <c r="D635" i="3" l="1"/>
  <c r="G635" i="3"/>
  <c r="C635" i="3"/>
  <c r="H635" i="3" l="1"/>
  <c r="I635" i="3" s="1"/>
  <c r="B636" i="3" s="1"/>
  <c r="D636" i="3" l="1"/>
  <c r="G636" i="3"/>
  <c r="C636" i="3"/>
  <c r="H636" i="3" l="1"/>
  <c r="I636" i="3" s="1"/>
  <c r="B637" i="3" s="1"/>
  <c r="C637" i="3" l="1"/>
  <c r="D637" i="3"/>
  <c r="G637" i="3"/>
  <c r="H637" i="3" l="1"/>
  <c r="I637" i="3" s="1"/>
  <c r="B638" i="3" s="1"/>
  <c r="D638" i="3" l="1"/>
  <c r="G638" i="3"/>
  <c r="C638" i="3"/>
  <c r="H638" i="3" l="1"/>
  <c r="I638" i="3" s="1"/>
  <c r="B639" i="3" s="1"/>
  <c r="C639" i="3" l="1"/>
  <c r="D639" i="3"/>
  <c r="G639" i="3"/>
  <c r="H639" i="3" l="1"/>
  <c r="I639" i="3" s="1"/>
  <c r="B640" i="3" s="1"/>
  <c r="C640" i="3" l="1"/>
  <c r="G640" i="3"/>
  <c r="D640" i="3"/>
  <c r="H640" i="3" l="1"/>
  <c r="I640" i="3" s="1"/>
  <c r="B641" i="3" s="1"/>
  <c r="D641" i="3" l="1"/>
  <c r="G641" i="3"/>
  <c r="C641" i="3"/>
  <c r="H641" i="3" l="1"/>
  <c r="I641" i="3" s="1"/>
  <c r="B642" i="3" s="1"/>
  <c r="D642" i="3" l="1"/>
  <c r="C642" i="3"/>
  <c r="G642" i="3"/>
  <c r="H642" i="3" l="1"/>
  <c r="I642" i="3" s="1"/>
  <c r="B643" i="3" s="1"/>
  <c r="G643" i="3" l="1"/>
  <c r="C643" i="3"/>
  <c r="D643" i="3"/>
  <c r="H643" i="3" l="1"/>
  <c r="I643" i="3" s="1"/>
  <c r="B644" i="3" s="1"/>
  <c r="G644" i="3" l="1"/>
  <c r="D644" i="3"/>
  <c r="C644" i="3"/>
  <c r="H644" i="3" l="1"/>
  <c r="I644" i="3" s="1"/>
  <c r="B645" i="3" s="1"/>
  <c r="C645" i="3" s="1"/>
  <c r="G645" i="3" l="1"/>
  <c r="D645" i="3"/>
  <c r="H645" i="3" l="1"/>
  <c r="I645" i="3" s="1"/>
  <c r="B646" i="3" s="1"/>
  <c r="C646" i="3" s="1"/>
  <c r="D646" i="3" l="1"/>
  <c r="G646" i="3"/>
  <c r="H646" i="3" l="1"/>
  <c r="I646" i="3" s="1"/>
  <c r="B647" i="3" s="1"/>
  <c r="G647" i="3" s="1"/>
  <c r="C647" i="3" l="1"/>
  <c r="D647" i="3"/>
  <c r="H647" i="3"/>
  <c r="I647" i="3" s="1"/>
  <c r="B648" i="3" s="1"/>
  <c r="D648" i="3" l="1"/>
  <c r="G648" i="3"/>
  <c r="C648" i="3"/>
  <c r="H648" i="3" l="1"/>
  <c r="I648" i="3" s="1"/>
  <c r="B649" i="3" s="1"/>
  <c r="C649" i="3" l="1"/>
  <c r="G649" i="3"/>
  <c r="D649" i="3"/>
  <c r="H649" i="3" l="1"/>
  <c r="I649" i="3" s="1"/>
  <c r="B650" i="3" s="1"/>
  <c r="C650" i="3" s="1"/>
  <c r="D650" i="3" l="1"/>
  <c r="G650" i="3"/>
  <c r="H650" i="3" s="1"/>
  <c r="I650" i="3" s="1"/>
  <c r="B651" i="3" s="1"/>
  <c r="C651" i="3" l="1"/>
  <c r="D651" i="3"/>
  <c r="G651" i="3"/>
  <c r="H651" i="3" l="1"/>
  <c r="I651" i="3" s="1"/>
  <c r="B652" i="3" s="1"/>
  <c r="D652" i="3" l="1"/>
  <c r="G652" i="3"/>
  <c r="C652" i="3"/>
  <c r="H652" i="3" l="1"/>
  <c r="I652" i="3" s="1"/>
  <c r="B653" i="3" s="1"/>
  <c r="D653" i="3" s="1"/>
  <c r="C653" i="3" l="1"/>
  <c r="G653" i="3"/>
  <c r="H653" i="3" s="1"/>
  <c r="I653" i="3" s="1"/>
  <c r="B654" i="3" s="1"/>
  <c r="C654" i="3" l="1"/>
  <c r="D654" i="3"/>
  <c r="G654" i="3"/>
  <c r="H654" i="3" l="1"/>
  <c r="I654" i="3" s="1"/>
  <c r="B655" i="3" s="1"/>
  <c r="D655" i="3" l="1"/>
  <c r="G655" i="3"/>
  <c r="C655" i="3"/>
  <c r="H655" i="3" l="1"/>
  <c r="I655" i="3" s="1"/>
  <c r="B656" i="3" s="1"/>
  <c r="C656" i="3" l="1"/>
  <c r="D656" i="3"/>
  <c r="G656" i="3"/>
  <c r="H656" i="3" l="1"/>
  <c r="I656" i="3" s="1"/>
  <c r="B657" i="3" s="1"/>
  <c r="D657" i="3" s="1"/>
  <c r="G657" i="3" l="1"/>
  <c r="H657" i="3" s="1"/>
  <c r="I657" i="3" s="1"/>
  <c r="B658" i="3" s="1"/>
  <c r="C657" i="3"/>
  <c r="D658" i="3" l="1"/>
  <c r="C658" i="3"/>
  <c r="G658" i="3"/>
  <c r="H658" i="3" l="1"/>
  <c r="I658" i="3" s="1"/>
  <c r="B659" i="3" s="1"/>
  <c r="C659" i="3" l="1"/>
  <c r="G659" i="3"/>
  <c r="D659" i="3"/>
  <c r="H659" i="3" l="1"/>
  <c r="I659" i="3" s="1"/>
  <c r="B660" i="3" s="1"/>
  <c r="D660" i="3" l="1"/>
  <c r="G660" i="3"/>
  <c r="C660" i="3"/>
  <c r="H660" i="3" l="1"/>
  <c r="I660" i="3" s="1"/>
  <c r="B661" i="3" s="1"/>
  <c r="C661" i="3" l="1"/>
  <c r="G661" i="3"/>
  <c r="D661" i="3"/>
  <c r="H661" i="3" l="1"/>
  <c r="I661" i="3" s="1"/>
  <c r="B662" i="3" s="1"/>
  <c r="D662" i="3" s="1"/>
  <c r="C662" i="3" l="1"/>
  <c r="G662" i="3"/>
  <c r="H662" i="3" s="1"/>
  <c r="I662" i="3" s="1"/>
  <c r="B663" i="3" s="1"/>
  <c r="C663" i="3" l="1"/>
  <c r="D663" i="3"/>
  <c r="G663" i="3"/>
  <c r="H663" i="3" l="1"/>
  <c r="I663" i="3" s="1"/>
  <c r="B664" i="3" s="1"/>
  <c r="D664" i="3" l="1"/>
  <c r="G664" i="3"/>
  <c r="C664" i="3"/>
  <c r="H664" i="3" l="1"/>
  <c r="I664" i="3" s="1"/>
  <c r="B665" i="3" s="1"/>
  <c r="G665" i="3" l="1"/>
  <c r="C665" i="3"/>
  <c r="D665" i="3"/>
  <c r="H665" i="3" l="1"/>
  <c r="I665" i="3" s="1"/>
  <c r="B666" i="3" s="1"/>
  <c r="C666" i="3" s="1"/>
  <c r="D666" i="3" l="1"/>
  <c r="G666" i="3"/>
  <c r="H666" i="3" s="1"/>
  <c r="I666" i="3" s="1"/>
  <c r="B667" i="3" s="1"/>
  <c r="C667" i="3" l="1"/>
  <c r="G667" i="3"/>
  <c r="D667" i="3"/>
  <c r="H667" i="3" l="1"/>
  <c r="I667" i="3" s="1"/>
  <c r="B668" i="3" s="1"/>
  <c r="D668" i="3" l="1"/>
  <c r="G668" i="3"/>
  <c r="C668" i="3"/>
  <c r="H668" i="3" l="1"/>
  <c r="I668" i="3" s="1"/>
  <c r="B669" i="3" s="1"/>
  <c r="D669" i="3" l="1"/>
  <c r="C669" i="3"/>
  <c r="G669" i="3"/>
  <c r="H669" i="3" l="1"/>
  <c r="I669" i="3" s="1"/>
  <c r="B670" i="3" s="1"/>
  <c r="G670" i="3" l="1"/>
  <c r="C670" i="3"/>
  <c r="D670" i="3"/>
  <c r="H670" i="3" l="1"/>
  <c r="I670" i="3" s="1"/>
  <c r="B671" i="3" s="1"/>
  <c r="G671" i="3" l="1"/>
  <c r="D671" i="3"/>
  <c r="H671" i="3" s="1"/>
  <c r="I671" i="3" s="1"/>
  <c r="B672" i="3" s="1"/>
  <c r="C671" i="3"/>
  <c r="C672" i="3" l="1"/>
  <c r="D672" i="3"/>
  <c r="G672" i="3"/>
  <c r="H672" i="3" l="1"/>
  <c r="I672" i="3" s="1"/>
  <c r="B673" i="3" s="1"/>
  <c r="D673" i="3" l="1"/>
  <c r="C673" i="3"/>
  <c r="G673" i="3"/>
  <c r="H673" i="3" l="1"/>
  <c r="I673" i="3" s="1"/>
  <c r="B674" i="3" s="1"/>
  <c r="D674" i="3" l="1"/>
  <c r="G674" i="3"/>
  <c r="C674" i="3"/>
  <c r="H674" i="3" l="1"/>
  <c r="I674" i="3" s="1"/>
  <c r="B675" i="3" s="1"/>
  <c r="C675" i="3" l="1"/>
  <c r="G675" i="3"/>
  <c r="D675" i="3"/>
  <c r="H675" i="3" l="1"/>
  <c r="I675" i="3" s="1"/>
  <c r="B676" i="3" s="1"/>
  <c r="D676" i="3" s="1"/>
  <c r="G676" i="3" l="1"/>
  <c r="H676" i="3" s="1"/>
  <c r="I676" i="3" s="1"/>
  <c r="B677" i="3" s="1"/>
  <c r="C676" i="3"/>
  <c r="D677" i="3" l="1"/>
  <c r="C677" i="3"/>
  <c r="G677" i="3"/>
  <c r="H677" i="3" l="1"/>
  <c r="I677" i="3" s="1"/>
  <c r="B678" i="3" s="1"/>
  <c r="D678" i="3" l="1"/>
  <c r="G678" i="3"/>
  <c r="C678" i="3"/>
  <c r="H678" i="3" l="1"/>
  <c r="I678" i="3" s="1"/>
  <c r="B679" i="3" s="1"/>
  <c r="D679" i="3" l="1"/>
  <c r="C679" i="3"/>
  <c r="G679" i="3"/>
  <c r="H679" i="3" l="1"/>
  <c r="I679" i="3" s="1"/>
  <c r="B680" i="3" s="1"/>
  <c r="D680" i="3" l="1"/>
  <c r="C680" i="3"/>
  <c r="G680" i="3"/>
  <c r="H680" i="3" l="1"/>
  <c r="I680" i="3" s="1"/>
  <c r="B681" i="3" s="1"/>
  <c r="D681" i="3" l="1"/>
  <c r="G681" i="3"/>
  <c r="C681" i="3"/>
  <c r="H681" i="3" l="1"/>
  <c r="I681" i="3" s="1"/>
  <c r="B682" i="3" s="1"/>
  <c r="G682" i="3" l="1"/>
  <c r="C682" i="3"/>
  <c r="D682" i="3"/>
  <c r="H682" i="3" l="1"/>
  <c r="I682" i="3" s="1"/>
  <c r="B683" i="3" s="1"/>
  <c r="D683" i="3" l="1"/>
  <c r="G683" i="3"/>
  <c r="C683" i="3"/>
  <c r="H683" i="3" l="1"/>
  <c r="I683" i="3" s="1"/>
  <c r="B684" i="3" s="1"/>
  <c r="C684" i="3" l="1"/>
  <c r="G684" i="3"/>
  <c r="D684" i="3"/>
  <c r="H684" i="3" l="1"/>
  <c r="I684" i="3" s="1"/>
  <c r="B685" i="3" s="1"/>
  <c r="C685" i="3" s="1"/>
  <c r="G685" i="3" l="1"/>
  <c r="D685" i="3"/>
  <c r="H685" i="3" l="1"/>
  <c r="I685" i="3" s="1"/>
  <c r="B686" i="3" s="1"/>
  <c r="G686" i="3" s="1"/>
  <c r="C686" i="3" l="1"/>
  <c r="D686" i="3"/>
  <c r="H686" i="3" s="1"/>
  <c r="I686" i="3" s="1"/>
  <c r="B687" i="3" s="1"/>
  <c r="C687" i="3" l="1"/>
  <c r="D687" i="3"/>
  <c r="G687" i="3"/>
  <c r="H687" i="3" l="1"/>
  <c r="I687" i="3" s="1"/>
  <c r="B688" i="3" s="1"/>
  <c r="G688" i="3" l="1"/>
  <c r="C688" i="3"/>
  <c r="D688" i="3"/>
  <c r="H688" i="3" s="1"/>
  <c r="I688" i="3" s="1"/>
  <c r="B689" i="3" s="1"/>
  <c r="C689" i="3" l="1"/>
  <c r="D689" i="3"/>
  <c r="G689" i="3"/>
  <c r="H689" i="3" l="1"/>
  <c r="I689" i="3" s="1"/>
  <c r="B690" i="3" s="1"/>
  <c r="D690" i="3" l="1"/>
  <c r="G690" i="3"/>
  <c r="C690" i="3"/>
  <c r="H690" i="3" l="1"/>
  <c r="I690" i="3" s="1"/>
  <c r="B691" i="3" s="1"/>
  <c r="D691" i="3" l="1"/>
  <c r="C691" i="3"/>
  <c r="G691" i="3"/>
  <c r="H691" i="3" l="1"/>
  <c r="I691" i="3" s="1"/>
  <c r="B692" i="3" s="1"/>
  <c r="C692" i="3" l="1"/>
  <c r="D692" i="3"/>
  <c r="G692" i="3"/>
  <c r="H692" i="3" l="1"/>
  <c r="I692" i="3" s="1"/>
  <c r="B693" i="3" s="1"/>
  <c r="G693" i="3" l="1"/>
  <c r="C693" i="3"/>
  <c r="D693" i="3"/>
  <c r="H693" i="3" s="1"/>
  <c r="I693" i="3" s="1"/>
  <c r="B694" i="3" s="1"/>
  <c r="C694" i="3" l="1"/>
  <c r="D694" i="3"/>
  <c r="G694" i="3"/>
  <c r="H694" i="3" l="1"/>
  <c r="I694" i="3" s="1"/>
  <c r="B695" i="3" s="1"/>
  <c r="C695" i="3" l="1"/>
  <c r="G695" i="3"/>
  <c r="D695" i="3"/>
  <c r="H695" i="3" l="1"/>
  <c r="I695" i="3" s="1"/>
  <c r="B696" i="3" s="1"/>
  <c r="C696" i="3" l="1"/>
  <c r="G696" i="3"/>
  <c r="D696" i="3"/>
  <c r="H696" i="3" l="1"/>
  <c r="I696" i="3" s="1"/>
  <c r="B697" i="3" s="1"/>
  <c r="D697" i="3" l="1"/>
  <c r="C697" i="3"/>
  <c r="G697" i="3"/>
  <c r="H697" i="3" s="1"/>
  <c r="I697" i="3" s="1"/>
  <c r="B698" i="3" s="1"/>
  <c r="D698" i="3" l="1"/>
  <c r="C698" i="3"/>
  <c r="G698" i="3"/>
  <c r="H698" i="3" l="1"/>
  <c r="I698" i="3" s="1"/>
  <c r="B699" i="3" s="1"/>
  <c r="C699" i="3" l="1"/>
  <c r="G699" i="3"/>
  <c r="D699" i="3"/>
  <c r="H699" i="3" l="1"/>
  <c r="I699" i="3" s="1"/>
  <c r="B700" i="3" s="1"/>
  <c r="D700" i="3" s="1"/>
  <c r="G700" i="3" l="1"/>
  <c r="C700" i="3"/>
  <c r="H700" i="3"/>
  <c r="I700" i="3" s="1"/>
  <c r="B701" i="3" s="1"/>
  <c r="C701" i="3" l="1"/>
  <c r="D701" i="3"/>
  <c r="G701" i="3"/>
  <c r="H701" i="3" l="1"/>
  <c r="I701" i="3" s="1"/>
  <c r="B702" i="3" s="1"/>
  <c r="C702" i="3" l="1"/>
  <c r="G702" i="3"/>
  <c r="D702" i="3"/>
  <c r="H702" i="3" l="1"/>
  <c r="I702" i="3" s="1"/>
  <c r="B703" i="3" s="1"/>
  <c r="G703" i="3" s="1"/>
  <c r="D703" i="3" l="1"/>
  <c r="H703" i="3" s="1"/>
  <c r="I703" i="3" s="1"/>
  <c r="B704" i="3" s="1"/>
  <c r="C703" i="3"/>
  <c r="C704" i="3" l="1"/>
  <c r="D704" i="3"/>
  <c r="G704" i="3"/>
  <c r="H704" i="3" l="1"/>
  <c r="I704" i="3" s="1"/>
  <c r="B705" i="3" s="1"/>
  <c r="G705" i="3" l="1"/>
  <c r="D705" i="3"/>
  <c r="C705" i="3"/>
  <c r="H705" i="3" l="1"/>
  <c r="I705" i="3" s="1"/>
  <c r="B706" i="3" s="1"/>
  <c r="G706" i="3" l="1"/>
  <c r="D706" i="3"/>
  <c r="C706" i="3"/>
  <c r="H706" i="3" l="1"/>
  <c r="I706" i="3" s="1"/>
  <c r="B707" i="3" s="1"/>
  <c r="G707" i="3" l="1"/>
  <c r="C707" i="3"/>
  <c r="D707" i="3"/>
  <c r="H707" i="3" l="1"/>
  <c r="I707" i="3" s="1"/>
  <c r="B708" i="3" s="1"/>
  <c r="C708" i="3" l="1"/>
  <c r="G708" i="3"/>
  <c r="D708" i="3"/>
  <c r="H708" i="3" l="1"/>
  <c r="I708" i="3" s="1"/>
  <c r="B709" i="3" s="1"/>
  <c r="G709" i="3" l="1"/>
  <c r="C709" i="3"/>
  <c r="D709" i="3"/>
  <c r="H709" i="3" l="1"/>
  <c r="I709" i="3" s="1"/>
  <c r="B710" i="3" s="1"/>
  <c r="G710" i="3" l="1"/>
  <c r="D710" i="3"/>
  <c r="C710" i="3"/>
  <c r="H710" i="3" l="1"/>
  <c r="I710" i="3" s="1"/>
  <c r="B711" i="3" s="1"/>
  <c r="C711" i="3" s="1"/>
  <c r="D711" i="3" l="1"/>
  <c r="G711" i="3"/>
  <c r="H711" i="3" l="1"/>
  <c r="I711" i="3" s="1"/>
  <c r="B712" i="3" s="1"/>
  <c r="D712" i="3" s="1"/>
  <c r="C712" i="3" l="1"/>
  <c r="G712" i="3"/>
  <c r="H712" i="3" s="1"/>
  <c r="I712" i="3" s="1"/>
  <c r="B713" i="3" s="1"/>
  <c r="D713" i="3" l="1"/>
  <c r="C713" i="3"/>
  <c r="G713" i="3"/>
  <c r="H713" i="3" s="1"/>
  <c r="I713" i="3" s="1"/>
  <c r="B714" i="3" s="1"/>
  <c r="C714" i="3" l="1"/>
  <c r="D714" i="3"/>
  <c r="G714" i="3"/>
  <c r="H714" i="3" s="1"/>
  <c r="I714" i="3" s="1"/>
  <c r="B715" i="3" s="1"/>
  <c r="C715" i="3" l="1"/>
  <c r="D715" i="3"/>
  <c r="G715" i="3"/>
  <c r="H715" i="3" l="1"/>
  <c r="I715" i="3" s="1"/>
  <c r="B716" i="3" s="1"/>
  <c r="C716" i="3" s="1"/>
  <c r="D716" i="3" l="1"/>
  <c r="G716" i="3"/>
  <c r="H716" i="3" s="1"/>
  <c r="I716" i="3" s="1"/>
  <c r="B717" i="3" s="1"/>
  <c r="D717" i="3" s="1"/>
  <c r="C717" i="3" l="1"/>
  <c r="G717" i="3"/>
  <c r="H717" i="3" s="1"/>
  <c r="I717" i="3" s="1"/>
  <c r="B718" i="3" s="1"/>
  <c r="G718" i="3" l="1"/>
  <c r="C718" i="3"/>
  <c r="D718" i="3"/>
  <c r="H718" i="3" l="1"/>
  <c r="I718" i="3" s="1"/>
  <c r="B719" i="3" s="1"/>
  <c r="D719" i="3" l="1"/>
  <c r="C719" i="3"/>
  <c r="G719" i="3"/>
  <c r="H719" i="3" l="1"/>
  <c r="I719" i="3" s="1"/>
  <c r="B720" i="3" s="1"/>
  <c r="G720" i="3" l="1"/>
  <c r="C720" i="3"/>
  <c r="D720" i="3"/>
  <c r="H720" i="3" l="1"/>
  <c r="I720" i="3" s="1"/>
  <c r="B721" i="3" s="1"/>
  <c r="D721" i="3" l="1"/>
  <c r="G721" i="3"/>
  <c r="C721" i="3"/>
  <c r="H721" i="3" l="1"/>
  <c r="I721" i="3" s="1"/>
  <c r="B722" i="3" s="1"/>
  <c r="G722" i="3" l="1"/>
  <c r="D722" i="3"/>
  <c r="C722" i="3"/>
  <c r="H722" i="3" l="1"/>
  <c r="I722" i="3" s="1"/>
  <c r="B723" i="3" s="1"/>
  <c r="C723" i="3" s="1"/>
  <c r="G723" i="3" l="1"/>
  <c r="D723" i="3"/>
  <c r="H723" i="3" l="1"/>
  <c r="I723" i="3" s="1"/>
  <c r="B724" i="3" s="1"/>
  <c r="D724" i="3" s="1"/>
  <c r="G724" i="3" l="1"/>
  <c r="H724" i="3" s="1"/>
  <c r="I724" i="3" s="1"/>
  <c r="B725" i="3" s="1"/>
  <c r="C725" i="3" s="1"/>
  <c r="C724" i="3"/>
  <c r="D725" i="3" l="1"/>
  <c r="G725" i="3"/>
  <c r="H725" i="3" l="1"/>
  <c r="I725" i="3" s="1"/>
  <c r="B726" i="3" s="1"/>
  <c r="G726" i="3" s="1"/>
  <c r="D726" i="3" l="1"/>
  <c r="H726" i="3" s="1"/>
  <c r="I726" i="3" s="1"/>
  <c r="B727" i="3" s="1"/>
  <c r="C727" i="3" s="1"/>
  <c r="C726" i="3"/>
  <c r="D727" i="3" l="1"/>
  <c r="G727" i="3"/>
  <c r="H727" i="3" s="1"/>
  <c r="I727" i="3" s="1"/>
  <c r="B728" i="3" s="1"/>
  <c r="C728" i="3" s="1"/>
  <c r="G728" i="3" l="1"/>
  <c r="D728" i="3"/>
  <c r="H728" i="3" l="1"/>
  <c r="I728" i="3" s="1"/>
  <c r="B729" i="3" s="1"/>
  <c r="D729" i="3" s="1"/>
  <c r="G729" i="3" l="1"/>
  <c r="H729" i="3"/>
  <c r="I729" i="3" s="1"/>
  <c r="B730" i="3" s="1"/>
  <c r="G730" i="3" s="1"/>
  <c r="C729" i="3"/>
  <c r="C730" i="3" l="1"/>
  <c r="D730" i="3"/>
  <c r="H730" i="3"/>
  <c r="I730" i="3" s="1"/>
  <c r="B731" i="3" s="1"/>
  <c r="C731" i="3" l="1"/>
  <c r="G731" i="3"/>
  <c r="D731" i="3"/>
  <c r="H731" i="3" l="1"/>
  <c r="I731" i="3" s="1"/>
  <c r="B732" i="3" s="1"/>
  <c r="G732" i="3" l="1"/>
  <c r="C732" i="3"/>
  <c r="D732" i="3"/>
  <c r="H732" i="3" l="1"/>
  <c r="I732" i="3" s="1"/>
  <c r="B733" i="3" s="1"/>
  <c r="G733" i="3" s="1"/>
  <c r="D733" i="3" l="1"/>
  <c r="H733" i="3" s="1"/>
  <c r="I733" i="3" s="1"/>
  <c r="B734" i="3" s="1"/>
  <c r="D734" i="3" s="1"/>
  <c r="C733" i="3"/>
  <c r="G734" i="3" l="1"/>
  <c r="H734" i="3" s="1"/>
  <c r="I734" i="3" s="1"/>
  <c r="B735" i="3" s="1"/>
  <c r="C734" i="3"/>
  <c r="D735" i="3" l="1"/>
  <c r="G735" i="3"/>
  <c r="H735" i="3" s="1"/>
  <c r="I735" i="3" s="1"/>
  <c r="B736" i="3" s="1"/>
  <c r="C735" i="3"/>
  <c r="C736" i="3" l="1"/>
  <c r="D736" i="3"/>
  <c r="G736" i="3"/>
  <c r="H736" i="3" l="1"/>
  <c r="I736" i="3" s="1"/>
  <c r="B737" i="3" s="1"/>
  <c r="D737" i="3" s="1"/>
  <c r="C737" i="3" l="1"/>
  <c r="G737" i="3"/>
  <c r="H737" i="3" s="1"/>
  <c r="I737" i="3" s="1"/>
  <c r="B738" i="3" s="1"/>
  <c r="D738" i="3" s="1"/>
  <c r="G738" i="3" l="1"/>
  <c r="H738" i="3" s="1"/>
  <c r="I738" i="3" s="1"/>
  <c r="B739" i="3" s="1"/>
  <c r="D739" i="3" s="1"/>
  <c r="C738" i="3"/>
  <c r="C739" i="3" l="1"/>
  <c r="G739" i="3"/>
  <c r="H739" i="3" s="1"/>
  <c r="I739" i="3" s="1"/>
  <c r="B740" i="3" s="1"/>
  <c r="D740" i="3" s="1"/>
  <c r="C740" i="3" l="1"/>
  <c r="G740" i="3"/>
  <c r="H740" i="3" s="1"/>
  <c r="I740" i="3" s="1"/>
  <c r="B741" i="3" s="1"/>
  <c r="D741" i="3" s="1"/>
  <c r="G741" i="3" l="1"/>
  <c r="C741" i="3"/>
  <c r="H741" i="3"/>
  <c r="I741" i="3" s="1"/>
  <c r="B742" i="3" s="1"/>
  <c r="D742" i="3" s="1"/>
  <c r="C742" i="3" l="1"/>
  <c r="G742" i="3"/>
  <c r="H742" i="3" s="1"/>
  <c r="I742" i="3" s="1"/>
  <c r="B743" i="3" s="1"/>
  <c r="C743" i="3" s="1"/>
  <c r="G743" i="3" l="1"/>
  <c r="D743" i="3"/>
  <c r="H743" i="3" l="1"/>
  <c r="I743" i="3" s="1"/>
  <c r="B744" i="3" s="1"/>
  <c r="D744" i="3" s="1"/>
  <c r="C744" i="3" l="1"/>
  <c r="G744" i="3"/>
  <c r="H744" i="3" s="1"/>
  <c r="I744" i="3" s="1"/>
  <c r="B745" i="3" s="1"/>
  <c r="C745" i="3" s="1"/>
  <c r="G745" i="3" l="1"/>
  <c r="D745" i="3"/>
  <c r="H745" i="3" l="1"/>
  <c r="I745" i="3" s="1"/>
  <c r="B746" i="3" s="1"/>
  <c r="D746" i="3" s="1"/>
  <c r="C746" i="3" l="1"/>
  <c r="G746" i="3"/>
  <c r="H746" i="3" s="1"/>
  <c r="I746" i="3" s="1"/>
  <c r="B747" i="3" s="1"/>
  <c r="C747" i="3" s="1"/>
  <c r="D747" i="3" l="1"/>
  <c r="G747" i="3"/>
  <c r="H747" i="3" l="1"/>
  <c r="I747" i="3" s="1"/>
  <c r="B748" i="3" s="1"/>
  <c r="G748" i="3" s="1"/>
  <c r="D748" i="3" l="1"/>
  <c r="H748" i="3"/>
  <c r="I748" i="3" s="1"/>
  <c r="B749" i="3" s="1"/>
  <c r="G749" i="3" s="1"/>
  <c r="C748" i="3"/>
  <c r="D749" i="3" l="1"/>
  <c r="C749" i="3"/>
  <c r="H749" i="3"/>
  <c r="I749" i="3" s="1"/>
  <c r="B750" i="3" s="1"/>
  <c r="D750" i="3" l="1"/>
  <c r="G750" i="3"/>
  <c r="C750" i="3"/>
  <c r="H750" i="3" l="1"/>
  <c r="I750" i="3" s="1"/>
  <c r="B751" i="3" s="1"/>
  <c r="D751" i="3" s="1"/>
  <c r="G751" i="3" l="1"/>
  <c r="H751" i="3" s="1"/>
  <c r="I751" i="3" s="1"/>
  <c r="B752" i="3" s="1"/>
  <c r="C752" i="3" s="1"/>
  <c r="C751" i="3"/>
  <c r="G752" i="3" l="1"/>
  <c r="D752" i="3"/>
  <c r="H752" i="3" s="1"/>
  <c r="I752" i="3" s="1"/>
  <c r="B753" i="3" s="1"/>
  <c r="D753" i="3" l="1"/>
  <c r="G753" i="3"/>
  <c r="H753" i="3" s="1"/>
  <c r="I753" i="3" s="1"/>
  <c r="B754" i="3" s="1"/>
  <c r="C753" i="3"/>
  <c r="G754" i="3" l="1"/>
  <c r="D754" i="3"/>
  <c r="C754" i="3"/>
  <c r="H754" i="3" l="1"/>
  <c r="I754" i="3" s="1"/>
  <c r="B755" i="3" s="1"/>
  <c r="C755" i="3" l="1"/>
  <c r="G755" i="3"/>
  <c r="D755" i="3"/>
  <c r="H755" i="3" l="1"/>
  <c r="I755" i="3" s="1"/>
  <c r="B756" i="3" s="1"/>
  <c r="D756" i="3" l="1"/>
  <c r="C756" i="3"/>
  <c r="G756" i="3"/>
  <c r="H756" i="3" s="1"/>
  <c r="I756" i="3" s="1"/>
  <c r="B757" i="3" s="1"/>
  <c r="D757" i="3" l="1"/>
  <c r="C757" i="3"/>
  <c r="G757" i="3"/>
  <c r="H757" i="3" s="1"/>
  <c r="I757" i="3" s="1"/>
  <c r="B758" i="3" s="1"/>
  <c r="D758" i="3" l="1"/>
  <c r="C758" i="3"/>
  <c r="G758" i="3"/>
  <c r="H758" i="3" s="1"/>
  <c r="I758" i="3" s="1"/>
  <c r="B759" i="3" s="1"/>
  <c r="C759" i="3" l="1"/>
  <c r="G759" i="3"/>
  <c r="D759" i="3"/>
  <c r="H759" i="3" l="1"/>
  <c r="I759" i="3" s="1"/>
  <c r="B760" i="3" s="1"/>
  <c r="G760" i="3" l="1"/>
  <c r="C760" i="3"/>
  <c r="D760" i="3"/>
  <c r="H760" i="3" l="1"/>
  <c r="I760" i="3" s="1"/>
  <c r="B761" i="3" s="1"/>
  <c r="D761" i="3" l="1"/>
  <c r="C761" i="3"/>
  <c r="G761" i="3"/>
  <c r="H761" i="3" s="1"/>
  <c r="I761" i="3" s="1"/>
  <c r="B762" i="3" s="1"/>
  <c r="D762" i="3" l="1"/>
  <c r="G762" i="3"/>
  <c r="H762" i="3" s="1"/>
  <c r="I762" i="3" s="1"/>
  <c r="B763" i="3" s="1"/>
  <c r="C762" i="3"/>
  <c r="G763" i="3" l="1"/>
  <c r="D763" i="3"/>
  <c r="H763" i="3" s="1"/>
  <c r="I763" i="3" s="1"/>
  <c r="B764" i="3" s="1"/>
  <c r="C763" i="3"/>
  <c r="D764" i="3" l="1"/>
  <c r="C764" i="3"/>
  <c r="G764" i="3"/>
  <c r="H764" i="3" s="1"/>
  <c r="I764" i="3" s="1"/>
  <c r="B765" i="3" s="1"/>
  <c r="D765" i="3" l="1"/>
  <c r="G765" i="3"/>
  <c r="H765" i="3" s="1"/>
  <c r="I765" i="3" s="1"/>
  <c r="B766" i="3" s="1"/>
  <c r="C765" i="3"/>
  <c r="D766" i="3" l="1"/>
  <c r="C766" i="3"/>
  <c r="G766" i="3"/>
  <c r="H766" i="3" s="1"/>
  <c r="I766" i="3" s="1"/>
  <c r="B767" i="3" s="1"/>
  <c r="C767" i="3" l="1"/>
  <c r="D767" i="3"/>
  <c r="G767" i="3"/>
  <c r="H767" i="3" s="1"/>
  <c r="I767" i="3" s="1"/>
  <c r="B768" i="3" s="1"/>
  <c r="D768" i="3" l="1"/>
  <c r="C768" i="3"/>
  <c r="G768" i="3"/>
  <c r="H768" i="3" s="1"/>
  <c r="I768" i="3" s="1"/>
  <c r="B769" i="3" s="1"/>
  <c r="C769" i="3" l="1"/>
  <c r="G769" i="3"/>
  <c r="D769" i="3"/>
  <c r="H769" i="3" l="1"/>
  <c r="I769" i="3" s="1"/>
  <c r="B770" i="3" s="1"/>
  <c r="G770" i="3" s="1"/>
  <c r="D770" i="3" l="1"/>
  <c r="C770" i="3"/>
  <c r="H770" i="3"/>
  <c r="I770" i="3" s="1"/>
  <c r="B771" i="3" s="1"/>
  <c r="D771" i="3" s="1"/>
  <c r="C771" i="3" l="1"/>
  <c r="G771" i="3"/>
  <c r="H771" i="3" s="1"/>
  <c r="I771" i="3" s="1"/>
  <c r="B772" i="3" s="1"/>
  <c r="C772" i="3" l="1"/>
  <c r="G772" i="3"/>
  <c r="D772" i="3"/>
  <c r="H772" i="3" l="1"/>
  <c r="I772" i="3" s="1"/>
  <c r="B773" i="3" s="1"/>
  <c r="G773" i="3" l="1"/>
  <c r="D773" i="3"/>
  <c r="C773" i="3"/>
  <c r="H773" i="3" l="1"/>
  <c r="I773" i="3" s="1"/>
  <c r="B774" i="3" s="1"/>
  <c r="C774" i="3" l="1"/>
  <c r="D774" i="3"/>
  <c r="G774" i="3"/>
  <c r="H774" i="3" s="1"/>
  <c r="I774" i="3" s="1"/>
  <c r="B775" i="3" s="1"/>
  <c r="C775" i="3" l="1"/>
  <c r="D775" i="3"/>
  <c r="G775" i="3"/>
  <c r="H775" i="3" l="1"/>
  <c r="I775" i="3" s="1"/>
  <c r="B776" i="3" s="1"/>
  <c r="D776" i="3" l="1"/>
  <c r="C776" i="3"/>
  <c r="G776" i="3"/>
  <c r="H776" i="3" s="1"/>
  <c r="I776" i="3" s="1"/>
  <c r="B777" i="3" s="1"/>
  <c r="C777" i="3" l="1"/>
  <c r="D777" i="3"/>
  <c r="G777" i="3"/>
  <c r="H777" i="3" l="1"/>
  <c r="I777" i="3" s="1"/>
  <c r="B778" i="3" s="1"/>
  <c r="D778" i="3" s="1"/>
  <c r="G778" i="3" l="1"/>
  <c r="C778" i="3"/>
  <c r="H778" i="3"/>
  <c r="I778" i="3" s="1"/>
  <c r="B779" i="3" s="1"/>
  <c r="C779" i="3" s="1"/>
  <c r="G779" i="3" l="1"/>
  <c r="H779" i="3" s="1"/>
  <c r="I779" i="3" s="1"/>
  <c r="B780" i="3" s="1"/>
  <c r="G780" i="3" s="1"/>
  <c r="D779" i="3"/>
  <c r="D780" i="3" l="1"/>
  <c r="H780" i="3" s="1"/>
  <c r="I780" i="3" s="1"/>
  <c r="B781" i="3" s="1"/>
  <c r="D781" i="3" s="1"/>
  <c r="C780" i="3"/>
  <c r="C781" i="3" l="1"/>
  <c r="G781" i="3"/>
  <c r="H781" i="3"/>
  <c r="I781" i="3" s="1"/>
  <c r="B782" i="3" s="1"/>
  <c r="D782" i="3" l="1"/>
  <c r="C782" i="3"/>
  <c r="G782" i="3"/>
  <c r="H782" i="3" s="1"/>
  <c r="I782" i="3" s="1"/>
  <c r="B783" i="3" s="1"/>
  <c r="D783" i="3" l="1"/>
  <c r="G783" i="3"/>
  <c r="H783" i="3" s="1"/>
  <c r="I783" i="3" s="1"/>
  <c r="B784" i="3" s="1"/>
  <c r="C783" i="3"/>
  <c r="G784" i="3" l="1"/>
  <c r="D784" i="3"/>
  <c r="C784" i="3"/>
  <c r="H784" i="3" l="1"/>
  <c r="I784" i="3" s="1"/>
  <c r="B785" i="3" s="1"/>
  <c r="G785" i="3" l="1"/>
  <c r="D785" i="3"/>
  <c r="C785" i="3"/>
  <c r="H785" i="3" l="1"/>
  <c r="I785" i="3" s="1"/>
  <c r="B786" i="3" s="1"/>
  <c r="D786" i="3" s="1"/>
  <c r="G786" i="3" l="1"/>
  <c r="H786" i="3" s="1"/>
  <c r="I786" i="3" s="1"/>
  <c r="B787" i="3" s="1"/>
  <c r="C787" i="3" s="1"/>
  <c r="C786" i="3"/>
  <c r="D787" i="3" l="1"/>
  <c r="H787" i="3" s="1"/>
  <c r="I787" i="3" s="1"/>
  <c r="B788" i="3" s="1"/>
  <c r="G788" i="3" s="1"/>
  <c r="H788" i="3" s="1"/>
  <c r="I788" i="3" s="1"/>
  <c r="B789" i="3" s="1"/>
  <c r="G787" i="3"/>
  <c r="C788" i="3" l="1"/>
  <c r="D788" i="3"/>
  <c r="D789" i="3"/>
  <c r="C789" i="3"/>
  <c r="G789" i="3"/>
  <c r="H789" i="3" s="1"/>
  <c r="I789" i="3" s="1"/>
  <c r="B790" i="3" s="1"/>
  <c r="D790" i="3" l="1"/>
  <c r="C790" i="3"/>
  <c r="G790" i="3"/>
  <c r="H790" i="3" s="1"/>
  <c r="I790" i="3" s="1"/>
  <c r="B791" i="3" s="1"/>
  <c r="G791" i="3" l="1"/>
  <c r="D791" i="3"/>
  <c r="C791" i="3"/>
  <c r="H791" i="3" l="1"/>
  <c r="I791" i="3" s="1"/>
  <c r="B792" i="3" s="1"/>
  <c r="G792" i="3" l="1"/>
  <c r="C792" i="3"/>
  <c r="D792" i="3"/>
  <c r="H792" i="3" s="1"/>
  <c r="I792" i="3" s="1"/>
  <c r="B793" i="3" s="1"/>
  <c r="C793" i="3" l="1"/>
  <c r="G793" i="3"/>
  <c r="D793" i="3"/>
  <c r="H793" i="3" l="1"/>
  <c r="I793" i="3" s="1"/>
  <c r="B794" i="3" s="1"/>
  <c r="G794" i="3" s="1"/>
  <c r="C794" i="3" l="1"/>
  <c r="D794" i="3"/>
  <c r="H794" i="3" s="1"/>
  <c r="I794" i="3" s="1"/>
  <c r="B795" i="3" s="1"/>
  <c r="C795" i="3" s="1"/>
  <c r="D795" i="3" l="1"/>
  <c r="G795" i="3"/>
  <c r="H795" i="3" s="1"/>
  <c r="I795" i="3" s="1"/>
  <c r="B796" i="3" s="1"/>
  <c r="G796" i="3" s="1"/>
  <c r="C796" i="3" l="1"/>
  <c r="D796" i="3"/>
  <c r="H796" i="3" s="1"/>
  <c r="I796" i="3" s="1"/>
  <c r="B797" i="3" s="1"/>
  <c r="C797" i="3" s="1"/>
  <c r="G797" i="3" l="1"/>
  <c r="D797" i="3"/>
  <c r="H797" i="3" s="1"/>
  <c r="I797" i="3" s="1"/>
  <c r="B798" i="3" s="1"/>
  <c r="G798" i="3" s="1"/>
  <c r="C798" i="3" l="1"/>
  <c r="D798" i="3"/>
  <c r="H798" i="3" s="1"/>
  <c r="I798" i="3" s="1"/>
  <c r="B799" i="3" s="1"/>
  <c r="D799" i="3" l="1"/>
  <c r="C799" i="3"/>
  <c r="G799" i="3"/>
  <c r="H799" i="3" s="1"/>
  <c r="I799" i="3" s="1"/>
  <c r="B800" i="3" s="1"/>
  <c r="C800" i="3" l="1"/>
  <c r="G800" i="3"/>
  <c r="D800" i="3"/>
  <c r="H800" i="3" l="1"/>
  <c r="I800" i="3" s="1"/>
  <c r="B801" i="3" s="1"/>
  <c r="D801" i="3" l="1"/>
  <c r="G801" i="3"/>
  <c r="H801" i="3" s="1"/>
  <c r="I801" i="3" s="1"/>
  <c r="B802" i="3" s="1"/>
  <c r="C801" i="3"/>
  <c r="G802" i="3" l="1"/>
  <c r="C802" i="3"/>
  <c r="D802" i="3"/>
  <c r="H802" i="3" l="1"/>
  <c r="I802" i="3" s="1"/>
  <c r="B803" i="3" s="1"/>
  <c r="C803" i="3" s="1"/>
  <c r="D803" i="3" l="1"/>
  <c r="G803" i="3"/>
  <c r="H803" i="3" s="1"/>
  <c r="I803" i="3" s="1"/>
  <c r="B804" i="3" s="1"/>
  <c r="G804" i="3" s="1"/>
  <c r="D804" i="3" l="1"/>
  <c r="H804" i="3" s="1"/>
  <c r="I804" i="3" s="1"/>
  <c r="B805" i="3" s="1"/>
  <c r="C805" i="3" s="1"/>
  <c r="C804" i="3"/>
  <c r="D805" i="3" l="1"/>
  <c r="G805" i="3"/>
  <c r="H805" i="3" l="1"/>
  <c r="I805" i="3" s="1"/>
  <c r="B806" i="3" s="1"/>
  <c r="G806" i="3" s="1"/>
  <c r="D806" i="3" l="1"/>
  <c r="H806" i="3" s="1"/>
  <c r="I806" i="3" s="1"/>
  <c r="B807" i="3" s="1"/>
  <c r="D807" i="3" s="1"/>
  <c r="C806" i="3"/>
  <c r="C807" i="3" l="1"/>
  <c r="G807" i="3"/>
  <c r="H807" i="3" s="1"/>
  <c r="I807" i="3" s="1"/>
  <c r="B808" i="3" s="1"/>
  <c r="C808" i="3" s="1"/>
  <c r="G808" i="3" l="1"/>
  <c r="D808" i="3"/>
  <c r="H808" i="3"/>
  <c r="I808" i="3" s="1"/>
  <c r="B809" i="3" s="1"/>
  <c r="D809" i="3" s="1"/>
  <c r="G809" i="3" l="1"/>
  <c r="H809" i="3" s="1"/>
  <c r="I809" i="3" s="1"/>
  <c r="B810" i="3" s="1"/>
  <c r="D810" i="3" s="1"/>
  <c r="C809" i="3"/>
  <c r="C810" i="3" l="1"/>
  <c r="G810" i="3"/>
  <c r="H810" i="3"/>
  <c r="I810" i="3" s="1"/>
  <c r="B811" i="3" s="1"/>
  <c r="D811" i="3" s="1"/>
  <c r="C811" i="3" l="1"/>
  <c r="G811" i="3"/>
  <c r="H811" i="3" s="1"/>
  <c r="I811" i="3" s="1"/>
  <c r="B812" i="3" s="1"/>
  <c r="G812" i="3" s="1"/>
  <c r="C812" i="3" l="1"/>
  <c r="D812" i="3"/>
  <c r="H812" i="3" s="1"/>
  <c r="I812" i="3" s="1"/>
  <c r="B813" i="3" s="1"/>
  <c r="C813" i="3" s="1"/>
  <c r="D813" i="3" l="1"/>
  <c r="H813" i="3" s="1"/>
  <c r="I813" i="3" s="1"/>
  <c r="B814" i="3" s="1"/>
  <c r="D814" i="3" s="1"/>
  <c r="G813" i="3"/>
  <c r="G814" i="3" l="1"/>
  <c r="H814" i="3" s="1"/>
  <c r="I814" i="3" s="1"/>
  <c r="B815" i="3" s="1"/>
  <c r="G815" i="3" s="1"/>
  <c r="C814" i="3"/>
  <c r="C815" i="3" l="1"/>
  <c r="D815" i="3"/>
  <c r="H815" i="3" s="1"/>
  <c r="I815" i="3" s="1"/>
  <c r="B816" i="3" s="1"/>
  <c r="G816" i="3" s="1"/>
  <c r="D816" i="3" l="1"/>
  <c r="H816" i="3" s="1"/>
  <c r="I816" i="3" s="1"/>
  <c r="B817" i="3" s="1"/>
  <c r="D817" i="3" s="1"/>
  <c r="C816" i="3"/>
  <c r="C817" i="3" l="1"/>
  <c r="G817" i="3"/>
  <c r="H817" i="3" s="1"/>
  <c r="I817" i="3" s="1"/>
  <c r="B818" i="3" s="1"/>
  <c r="G818" i="3" s="1"/>
  <c r="D818" i="3" l="1"/>
  <c r="H818" i="3" s="1"/>
  <c r="I818" i="3" s="1"/>
  <c r="B819" i="3" s="1"/>
  <c r="D819" i="3" s="1"/>
  <c r="C818" i="3"/>
  <c r="C819" i="3" l="1"/>
  <c r="G819" i="3"/>
  <c r="H819" i="3"/>
  <c r="I819" i="3" s="1"/>
  <c r="B820" i="3" s="1"/>
  <c r="C820" i="3" l="1"/>
  <c r="D820" i="3"/>
  <c r="G820" i="3"/>
  <c r="H820" i="3" s="1"/>
  <c r="I820" i="3" s="1"/>
  <c r="B821" i="3" s="1"/>
  <c r="D821" i="3" l="1"/>
  <c r="C821" i="3"/>
  <c r="G821" i="3"/>
  <c r="H821" i="3" s="1"/>
  <c r="I821" i="3" s="1"/>
  <c r="B822" i="3" s="1"/>
  <c r="D822" i="3" l="1"/>
  <c r="G822" i="3"/>
  <c r="H822" i="3" s="1"/>
  <c r="I822" i="3" s="1"/>
  <c r="B823" i="3" s="1"/>
  <c r="C822" i="3"/>
  <c r="G823" i="3" l="1"/>
  <c r="D823" i="3"/>
  <c r="H823" i="3" s="1"/>
  <c r="I823" i="3" s="1"/>
  <c r="B824" i="3" s="1"/>
  <c r="C823" i="3"/>
  <c r="D824" i="3" l="1"/>
  <c r="C824" i="3"/>
  <c r="G824" i="3"/>
  <c r="H824" i="3" s="1"/>
  <c r="I824" i="3" s="1"/>
  <c r="B825" i="3" s="1"/>
  <c r="C825" i="3" l="1"/>
  <c r="G825" i="3"/>
  <c r="D825" i="3"/>
  <c r="H825" i="3" l="1"/>
  <c r="I825" i="3" s="1"/>
  <c r="B826" i="3" s="1"/>
  <c r="D826" i="3" l="1"/>
  <c r="G826" i="3"/>
  <c r="C826" i="3"/>
  <c r="H826" i="3" l="1"/>
  <c r="I826" i="3" s="1"/>
  <c r="B827" i="3" s="1"/>
  <c r="C827" i="3" s="1"/>
  <c r="G827" i="3" l="1"/>
  <c r="H827" i="3" s="1"/>
  <c r="I827" i="3" s="1"/>
  <c r="B828" i="3" s="1"/>
  <c r="G828" i="3" s="1"/>
  <c r="D827" i="3"/>
  <c r="D828" i="3" l="1"/>
  <c r="C828" i="3"/>
  <c r="H828" i="3"/>
  <c r="I828" i="3" s="1"/>
  <c r="B829" i="3" s="1"/>
  <c r="C829" i="3" s="1"/>
  <c r="G829" i="3" l="1"/>
  <c r="D829" i="3"/>
  <c r="H829" i="3" l="1"/>
  <c r="I829" i="3" s="1"/>
  <c r="B830" i="3" s="1"/>
  <c r="D830" i="3" s="1"/>
  <c r="G830" i="3" l="1"/>
  <c r="H830" i="3" s="1"/>
  <c r="I830" i="3" s="1"/>
  <c r="B831" i="3" s="1"/>
  <c r="G831" i="3" s="1"/>
  <c r="C830" i="3"/>
  <c r="D831" i="3" l="1"/>
  <c r="H831" i="3" s="1"/>
  <c r="I831" i="3" s="1"/>
  <c r="B832" i="3" s="1"/>
  <c r="C831" i="3"/>
  <c r="D832" i="3" l="1"/>
  <c r="C832" i="3"/>
  <c r="G832" i="3"/>
  <c r="H832" i="3" s="1"/>
  <c r="I832" i="3" s="1"/>
  <c r="B833" i="3" s="1"/>
  <c r="G833" i="3" s="1"/>
  <c r="D833" i="3" l="1"/>
  <c r="H833" i="3" s="1"/>
  <c r="I833" i="3" s="1"/>
  <c r="B834" i="3" s="1"/>
  <c r="D834" i="3" s="1"/>
  <c r="C833" i="3"/>
  <c r="G834" i="3" l="1"/>
  <c r="C834" i="3"/>
  <c r="H834" i="3"/>
  <c r="I834" i="3" s="1"/>
  <c r="B835" i="3" s="1"/>
  <c r="D835" i="3" s="1"/>
  <c r="C835" i="3" l="1"/>
  <c r="G835" i="3"/>
  <c r="H835" i="3"/>
  <c r="I835" i="3" s="1"/>
  <c r="B836" i="3" s="1"/>
  <c r="D836" i="3" s="1"/>
  <c r="C836" i="3" l="1"/>
  <c r="G836" i="3"/>
  <c r="H836" i="3"/>
  <c r="I836" i="3" s="1"/>
  <c r="B837" i="3" s="1"/>
  <c r="C837" i="3" s="1"/>
  <c r="G837" i="3" l="1"/>
  <c r="D837" i="3"/>
  <c r="H837" i="3"/>
  <c r="I837" i="3" s="1"/>
  <c r="B838" i="3" s="1"/>
  <c r="D838" i="3" s="1"/>
  <c r="G838" i="3" l="1"/>
  <c r="C838" i="3"/>
  <c r="H838" i="3"/>
  <c r="I838" i="3" s="1"/>
  <c r="B839" i="3" s="1"/>
  <c r="C839" i="3" s="1"/>
  <c r="G839" i="3" l="1"/>
  <c r="D839" i="3"/>
  <c r="H839" i="3" l="1"/>
  <c r="I839" i="3" s="1"/>
  <c r="B840" i="3" s="1"/>
  <c r="G840" i="3" s="1"/>
  <c r="C840" i="3" l="1"/>
  <c r="D840" i="3"/>
  <c r="H840" i="3" s="1"/>
  <c r="I840" i="3" s="1"/>
  <c r="B841" i="3" s="1"/>
  <c r="D841" i="3" s="1"/>
  <c r="C841" i="3" l="1"/>
  <c r="G841" i="3"/>
  <c r="H841" i="3" s="1"/>
  <c r="I841" i="3" s="1"/>
  <c r="B842" i="3" s="1"/>
  <c r="C842" i="3" s="1"/>
  <c r="G842" i="3" l="1"/>
  <c r="D842" i="3"/>
  <c r="H842" i="3" s="1"/>
  <c r="I842" i="3" s="1"/>
  <c r="B843" i="3" s="1"/>
  <c r="D843" i="3" l="1"/>
  <c r="G843" i="3"/>
  <c r="H843" i="3" s="1"/>
  <c r="I843" i="3" s="1"/>
  <c r="B844" i="3" s="1"/>
  <c r="C843" i="3"/>
  <c r="D844" i="3" l="1"/>
  <c r="C844" i="3"/>
  <c r="G844" i="3"/>
  <c r="H844" i="3" s="1"/>
  <c r="I844" i="3" s="1"/>
  <c r="B845" i="3" s="1"/>
  <c r="D845" i="3" s="1"/>
  <c r="G845" i="3" l="1"/>
  <c r="H845" i="3" s="1"/>
  <c r="I845" i="3" s="1"/>
  <c r="B846" i="3" s="1"/>
  <c r="D846" i="3" s="1"/>
  <c r="C845" i="3"/>
  <c r="C846" i="3" l="1"/>
  <c r="G846" i="3"/>
  <c r="H846" i="3" s="1"/>
  <c r="I846" i="3" s="1"/>
  <c r="B847" i="3" s="1"/>
  <c r="C847" i="3" s="1"/>
  <c r="D847" i="3" l="1"/>
  <c r="G847" i="3"/>
  <c r="H847" i="3" l="1"/>
  <c r="I847" i="3" s="1"/>
  <c r="B848" i="3" s="1"/>
  <c r="D848" i="3" s="1"/>
  <c r="C848" i="3" l="1"/>
  <c r="G848" i="3"/>
  <c r="H848" i="3" s="1"/>
  <c r="I848" i="3" s="1"/>
  <c r="B849" i="3" s="1"/>
  <c r="G849" i="3" s="1"/>
  <c r="D849" i="3" l="1"/>
  <c r="C849" i="3"/>
  <c r="H849" i="3"/>
  <c r="I849" i="3" s="1"/>
  <c r="B850" i="3" s="1"/>
  <c r="G850" i="3" s="1"/>
  <c r="C850" i="3" l="1"/>
  <c r="D850" i="3"/>
  <c r="H850" i="3" s="1"/>
  <c r="I850" i="3" s="1"/>
  <c r="B851" i="3" s="1"/>
  <c r="D851" i="3" l="1"/>
  <c r="G851" i="3"/>
  <c r="H851" i="3" s="1"/>
  <c r="I851" i="3" s="1"/>
  <c r="B852" i="3" s="1"/>
  <c r="C851" i="3"/>
  <c r="C852" i="3" l="1"/>
  <c r="G852" i="3"/>
  <c r="D852" i="3"/>
  <c r="H852" i="3" s="1"/>
  <c r="I852" i="3" s="1"/>
  <c r="B853" i="3" s="1"/>
  <c r="G853" i="3" l="1"/>
  <c r="C853" i="3"/>
  <c r="D853" i="3"/>
  <c r="H853" i="3" s="1"/>
  <c r="I853" i="3" s="1"/>
  <c r="B854" i="3" s="1"/>
  <c r="D854" i="3" s="1"/>
  <c r="C854" i="3" l="1"/>
  <c r="G854" i="3"/>
  <c r="H854" i="3" s="1"/>
  <c r="I854" i="3" s="1"/>
  <c r="B855" i="3" s="1"/>
  <c r="C855" i="3" s="1"/>
  <c r="G855" i="3" l="1"/>
  <c r="D855" i="3"/>
  <c r="H855" i="3" l="1"/>
  <c r="I855" i="3" s="1"/>
  <c r="B856" i="3" s="1"/>
  <c r="G856" i="3" s="1"/>
  <c r="D856" i="3" l="1"/>
  <c r="H856" i="3" s="1"/>
  <c r="I856" i="3" s="1"/>
  <c r="B857" i="3" s="1"/>
  <c r="C857" i="3" s="1"/>
  <c r="C856" i="3"/>
  <c r="D857" i="3" l="1"/>
  <c r="H857" i="3" s="1"/>
  <c r="I857" i="3" s="1"/>
  <c r="B858" i="3" s="1"/>
  <c r="D858" i="3" s="1"/>
  <c r="G857" i="3"/>
  <c r="G858" i="3" l="1"/>
  <c r="H858" i="3" s="1"/>
  <c r="I858" i="3" s="1"/>
  <c r="B859" i="3" s="1"/>
  <c r="D859" i="3" s="1"/>
  <c r="C858" i="3"/>
  <c r="C859" i="3" l="1"/>
  <c r="G859" i="3"/>
  <c r="H859" i="3" s="1"/>
  <c r="I859" i="3" s="1"/>
  <c r="B860" i="3" s="1"/>
  <c r="G860" i="3" s="1"/>
  <c r="C860" i="3" l="1"/>
  <c r="D860" i="3"/>
  <c r="H860" i="3" s="1"/>
  <c r="I860" i="3" s="1"/>
  <c r="B861" i="3" s="1"/>
  <c r="D861" i="3" s="1"/>
  <c r="G861" i="3" l="1"/>
  <c r="H861" i="3" s="1"/>
  <c r="I861" i="3" s="1"/>
  <c r="B862" i="3" s="1"/>
  <c r="D862" i="3" s="1"/>
  <c r="C861" i="3"/>
  <c r="G862" i="3" l="1"/>
  <c r="C862" i="3"/>
  <c r="H862" i="3"/>
  <c r="I862" i="3" s="1"/>
  <c r="B863" i="3" s="1"/>
  <c r="C863" i="3" l="1"/>
  <c r="D863" i="3"/>
  <c r="G863" i="3"/>
  <c r="H863" i="3" l="1"/>
  <c r="I863" i="3" s="1"/>
  <c r="B864" i="3" s="1"/>
  <c r="C864" i="3" s="1"/>
  <c r="D864" i="3" l="1"/>
  <c r="G864" i="3"/>
  <c r="H864" i="3" l="1"/>
  <c r="I864" i="3" s="1"/>
  <c r="B865" i="3" s="1"/>
  <c r="G865" i="3" s="1"/>
  <c r="D865" i="3" l="1"/>
  <c r="H865" i="3" s="1"/>
  <c r="I865" i="3" s="1"/>
  <c r="B866" i="3" s="1"/>
  <c r="G866" i="3" s="1"/>
  <c r="C865" i="3"/>
  <c r="C866" i="3" l="1"/>
  <c r="D866" i="3"/>
  <c r="H866" i="3" s="1"/>
  <c r="I866" i="3" s="1"/>
  <c r="B867" i="3" s="1"/>
  <c r="G867" i="3" l="1"/>
  <c r="C867" i="3"/>
  <c r="D867" i="3"/>
  <c r="H867" i="3" s="1"/>
  <c r="I867" i="3" s="1"/>
  <c r="B868" i="3" s="1"/>
  <c r="D868" i="3" l="1"/>
  <c r="G868" i="3"/>
  <c r="H868" i="3" s="1"/>
  <c r="I868" i="3" s="1"/>
  <c r="B869" i="3" s="1"/>
  <c r="C868" i="3"/>
  <c r="G869" i="3" l="1"/>
  <c r="C869" i="3"/>
  <c r="D869" i="3"/>
  <c r="H869" i="3" l="1"/>
  <c r="I869" i="3" s="1"/>
  <c r="B870" i="3" s="1"/>
  <c r="G870" i="3" s="1"/>
  <c r="C870" i="3" l="1"/>
  <c r="D870" i="3"/>
  <c r="H870" i="3" s="1"/>
  <c r="I870" i="3" s="1"/>
  <c r="B871" i="3" s="1"/>
  <c r="D871" i="3" s="1"/>
  <c r="C871" i="3" l="1"/>
  <c r="G871" i="3"/>
  <c r="H871" i="3" s="1"/>
  <c r="I871" i="3" s="1"/>
  <c r="B872" i="3" s="1"/>
  <c r="G872" i="3" s="1"/>
  <c r="C872" i="3" l="1"/>
  <c r="D872" i="3"/>
  <c r="H872" i="3" s="1"/>
  <c r="I872" i="3" s="1"/>
  <c r="B873" i="3" s="1"/>
  <c r="D873" i="3" s="1"/>
  <c r="G873" i="3" l="1"/>
  <c r="H873" i="3" s="1"/>
  <c r="I873" i="3" s="1"/>
  <c r="B874" i="3" s="1"/>
  <c r="C874" i="3" s="1"/>
  <c r="C873" i="3"/>
  <c r="G874" i="3" l="1"/>
  <c r="D874" i="3"/>
  <c r="H874" i="3" s="1"/>
  <c r="I874" i="3" s="1"/>
  <c r="B875" i="3" s="1"/>
  <c r="D875" i="3" s="1"/>
  <c r="G875" i="3" l="1"/>
  <c r="H875" i="3" s="1"/>
  <c r="I875" i="3" s="1"/>
  <c r="B876" i="3" s="1"/>
  <c r="C876" i="3" s="1"/>
  <c r="C875" i="3"/>
  <c r="G876" i="3" l="1"/>
  <c r="D876" i="3"/>
  <c r="H876" i="3" s="1"/>
  <c r="I876" i="3" s="1"/>
  <c r="B877" i="3" s="1"/>
  <c r="D877" i="3" s="1"/>
  <c r="C877" i="3" l="1"/>
  <c r="G877" i="3"/>
  <c r="H877" i="3" s="1"/>
  <c r="I877" i="3" s="1"/>
  <c r="B878" i="3" s="1"/>
  <c r="D878" i="3" s="1"/>
  <c r="G878" i="3" l="1"/>
  <c r="H878" i="3" s="1"/>
  <c r="I878" i="3" s="1"/>
  <c r="B879" i="3" s="1"/>
  <c r="D879" i="3" s="1"/>
  <c r="C878" i="3"/>
  <c r="C879" i="3" l="1"/>
  <c r="G879" i="3"/>
  <c r="H879" i="3" s="1"/>
  <c r="I879" i="3" s="1"/>
  <c r="B880" i="3" s="1"/>
  <c r="G880" i="3" l="1"/>
  <c r="C880" i="3"/>
  <c r="D880" i="3"/>
  <c r="H880" i="3" s="1"/>
  <c r="I880" i="3" s="1"/>
  <c r="B881" i="3" s="1"/>
  <c r="D881" i="3" s="1"/>
  <c r="G881" i="3" l="1"/>
  <c r="C881" i="3"/>
  <c r="H881" i="3"/>
  <c r="I881" i="3" s="1"/>
  <c r="B882" i="3" s="1"/>
  <c r="G882" i="3" s="1"/>
  <c r="C882" i="3" l="1"/>
  <c r="D882" i="3"/>
  <c r="H882" i="3" s="1"/>
  <c r="I882" i="3" s="1"/>
  <c r="B883" i="3" s="1"/>
  <c r="G883" i="3" l="1"/>
  <c r="D883" i="3"/>
  <c r="C883" i="3"/>
  <c r="H883" i="3" l="1"/>
  <c r="I883" i="3" s="1"/>
  <c r="B884" i="3" s="1"/>
  <c r="C884" i="3" l="1"/>
  <c r="D884" i="3"/>
  <c r="G884" i="3"/>
  <c r="H884" i="3" l="1"/>
  <c r="I884" i="3" s="1"/>
  <c r="B885" i="3" s="1"/>
  <c r="G885" i="3" s="1"/>
  <c r="D885" i="3" l="1"/>
  <c r="C885" i="3"/>
  <c r="H885" i="3"/>
  <c r="I885" i="3" s="1"/>
  <c r="B886" i="3" s="1"/>
  <c r="C886" i="3" s="1"/>
  <c r="D886" i="3" l="1"/>
  <c r="G886" i="3"/>
  <c r="H886" i="3" s="1"/>
  <c r="I886" i="3" s="1"/>
  <c r="B887" i="3" s="1"/>
  <c r="C887" i="3" l="1"/>
  <c r="D887" i="3"/>
  <c r="G887" i="3"/>
  <c r="H887" i="3" l="1"/>
  <c r="I887" i="3" s="1"/>
  <c r="B888" i="3" s="1"/>
  <c r="D888" i="3" l="1"/>
  <c r="C888" i="3"/>
  <c r="G888" i="3"/>
  <c r="H888" i="3" l="1"/>
  <c r="I888" i="3" s="1"/>
  <c r="B889" i="3" s="1"/>
  <c r="C889" i="3" s="1"/>
  <c r="G889" i="3" l="1"/>
  <c r="D889" i="3"/>
  <c r="H889" i="3" l="1"/>
  <c r="I889" i="3" s="1"/>
  <c r="B890" i="3" s="1"/>
  <c r="D890" i="3" s="1"/>
  <c r="C890" i="3" l="1"/>
  <c r="G890" i="3"/>
  <c r="H890" i="3" s="1"/>
  <c r="I890" i="3" s="1"/>
  <c r="B891" i="3" s="1"/>
  <c r="G891" i="3" s="1"/>
  <c r="D891" i="3" l="1"/>
  <c r="C891" i="3"/>
  <c r="H891" i="3"/>
  <c r="I891" i="3" s="1"/>
  <c r="B892" i="3" s="1"/>
  <c r="C892" i="3" l="1"/>
  <c r="D892" i="3"/>
  <c r="G892" i="3"/>
  <c r="H892" i="3" s="1"/>
  <c r="I892" i="3" s="1"/>
  <c r="B893" i="3" s="1"/>
  <c r="D893" i="3" l="1"/>
  <c r="G893" i="3"/>
  <c r="C893" i="3"/>
  <c r="H893" i="3" l="1"/>
  <c r="I893" i="3" s="1"/>
  <c r="B894" i="3" s="1"/>
  <c r="G894" i="3" s="1"/>
  <c r="C894" i="3" l="1"/>
  <c r="D894" i="3"/>
  <c r="H894" i="3" s="1"/>
  <c r="I894" i="3" s="1"/>
  <c r="B895" i="3" s="1"/>
  <c r="C895" i="3" l="1"/>
  <c r="G895" i="3"/>
  <c r="D895" i="3"/>
  <c r="H895" i="3" s="1"/>
  <c r="I895" i="3" s="1"/>
  <c r="B896" i="3" s="1"/>
  <c r="G896" i="3" l="1"/>
  <c r="C896" i="3"/>
  <c r="D896" i="3"/>
  <c r="H896" i="3" s="1"/>
  <c r="I896" i="3" s="1"/>
  <c r="B897" i="3" s="1"/>
  <c r="D897" i="3" s="1"/>
  <c r="C897" i="3" l="1"/>
  <c r="G897" i="3"/>
  <c r="H897" i="3" s="1"/>
  <c r="I897" i="3" s="1"/>
  <c r="B898" i="3" s="1"/>
  <c r="G898" i="3" s="1"/>
  <c r="D898" i="3" l="1"/>
  <c r="C898" i="3"/>
  <c r="H898" i="3"/>
  <c r="I898" i="3" s="1"/>
  <c r="B899" i="3" s="1"/>
  <c r="D899" i="3" s="1"/>
  <c r="G899" i="3" l="1"/>
  <c r="H899" i="3" s="1"/>
  <c r="I899" i="3" s="1"/>
  <c r="B900" i="3" s="1"/>
  <c r="C899" i="3"/>
  <c r="G900" i="3" l="1"/>
  <c r="D900" i="3"/>
  <c r="C900" i="3"/>
  <c r="H900" i="3" l="1"/>
  <c r="I900" i="3" s="1"/>
  <c r="B901" i="3" s="1"/>
  <c r="G901" i="3" l="1"/>
  <c r="C901" i="3"/>
  <c r="D901" i="3"/>
  <c r="H901" i="3" l="1"/>
  <c r="I901" i="3" s="1"/>
  <c r="B902" i="3" s="1"/>
  <c r="C902" i="3" s="1"/>
  <c r="D902" i="3" l="1"/>
  <c r="G902" i="3"/>
  <c r="H902" i="3" s="1"/>
  <c r="I902" i="3" s="1"/>
  <c r="B903" i="3" s="1"/>
  <c r="C903" i="3" l="1"/>
  <c r="G903" i="3"/>
  <c r="D903" i="3"/>
  <c r="H903" i="3" l="1"/>
  <c r="I903" i="3" s="1"/>
  <c r="B904" i="3" s="1"/>
  <c r="D904" i="3" s="1"/>
  <c r="G904" i="3" l="1"/>
  <c r="H904" i="3" s="1"/>
  <c r="I904" i="3" s="1"/>
  <c r="B905" i="3" s="1"/>
  <c r="C904" i="3"/>
  <c r="G905" i="3" l="1"/>
  <c r="C905" i="3"/>
  <c r="D905" i="3"/>
  <c r="H905" i="3" l="1"/>
  <c r="I905" i="3" s="1"/>
  <c r="B906" i="3" s="1"/>
  <c r="G906" i="3" s="1"/>
  <c r="C906" i="3" l="1"/>
  <c r="D906" i="3"/>
  <c r="H906" i="3" s="1"/>
  <c r="I906" i="3" s="1"/>
  <c r="B907" i="3" s="1"/>
  <c r="G907" i="3" s="1"/>
  <c r="C907" i="3" l="1"/>
  <c r="D907" i="3"/>
  <c r="H907" i="3" s="1"/>
  <c r="I907" i="3" s="1"/>
  <c r="B908" i="3" s="1"/>
  <c r="G908" i="3" s="1"/>
  <c r="C908" i="3" l="1"/>
  <c r="D908" i="3"/>
  <c r="H908" i="3" s="1"/>
  <c r="I908" i="3" s="1"/>
  <c r="B909" i="3" s="1"/>
  <c r="D909" i="3" l="1"/>
  <c r="C909" i="3"/>
  <c r="G909" i="3"/>
  <c r="H909" i="3" l="1"/>
  <c r="I909" i="3" s="1"/>
  <c r="B910" i="3" s="1"/>
  <c r="G910" i="3" l="1"/>
  <c r="C910" i="3"/>
  <c r="D910" i="3"/>
  <c r="H910" i="3" l="1"/>
  <c r="I910" i="3" s="1"/>
  <c r="B911" i="3" s="1"/>
  <c r="C911" i="3" l="1"/>
  <c r="D911" i="3"/>
  <c r="G911" i="3"/>
  <c r="H911" i="3" l="1"/>
  <c r="I911" i="3" s="1"/>
  <c r="B912" i="3" s="1"/>
  <c r="G912" i="3" l="1"/>
  <c r="C912" i="3"/>
  <c r="D912" i="3"/>
  <c r="H912" i="3" l="1"/>
  <c r="I912" i="3" s="1"/>
  <c r="B913" i="3" s="1"/>
  <c r="C913" i="3" s="1"/>
  <c r="G913" i="3" l="1"/>
  <c r="D913" i="3"/>
  <c r="H913" i="3" s="1"/>
  <c r="I913" i="3" s="1"/>
  <c r="B914" i="3" s="1"/>
  <c r="G914" i="3" l="1"/>
  <c r="D914" i="3"/>
  <c r="C914" i="3"/>
  <c r="H914" i="3" l="1"/>
  <c r="I914" i="3" s="1"/>
  <c r="B915" i="3" s="1"/>
  <c r="G915" i="3" s="1"/>
  <c r="C915" i="3" l="1"/>
  <c r="D915" i="3"/>
  <c r="H915" i="3" s="1"/>
  <c r="I915" i="3" s="1"/>
  <c r="B916" i="3" s="1"/>
  <c r="D916" i="3" s="1"/>
  <c r="C916" i="3" l="1"/>
  <c r="G916" i="3"/>
  <c r="H916" i="3" s="1"/>
  <c r="I916" i="3" s="1"/>
  <c r="B917" i="3" s="1"/>
  <c r="C917" i="3" l="1"/>
  <c r="D917" i="3"/>
  <c r="G917" i="3"/>
  <c r="H917" i="3" l="1"/>
  <c r="I917" i="3" s="1"/>
  <c r="B918" i="3" s="1"/>
  <c r="G918" i="3" l="1"/>
  <c r="C918" i="3"/>
  <c r="D918" i="3"/>
  <c r="H918" i="3" l="1"/>
  <c r="I918" i="3" s="1"/>
  <c r="B919" i="3" s="1"/>
  <c r="D919" i="3" s="1"/>
  <c r="C919" i="3" l="1"/>
  <c r="G919" i="3"/>
  <c r="H919" i="3" s="1"/>
  <c r="I919" i="3" s="1"/>
  <c r="B920" i="3" s="1"/>
  <c r="G920" i="3" l="1"/>
  <c r="C920" i="3"/>
  <c r="D920" i="3"/>
  <c r="H920" i="3" s="1"/>
  <c r="I920" i="3" s="1"/>
  <c r="B921" i="3" s="1"/>
  <c r="C921" i="3" l="1"/>
  <c r="G921" i="3"/>
  <c r="D921" i="3"/>
  <c r="H921" i="3" l="1"/>
  <c r="I921" i="3" s="1"/>
  <c r="B922" i="3" s="1"/>
  <c r="D922" i="3" l="1"/>
  <c r="C922" i="3"/>
  <c r="G922" i="3"/>
  <c r="H922" i="3" l="1"/>
  <c r="I922" i="3" s="1"/>
  <c r="B923" i="3" s="1"/>
  <c r="G923" i="3" l="1"/>
  <c r="C923" i="3"/>
  <c r="D923" i="3"/>
  <c r="H923" i="3" s="1"/>
  <c r="I923" i="3" s="1"/>
  <c r="B924" i="3" s="1"/>
  <c r="G924" i="3" l="1"/>
  <c r="D924" i="3"/>
  <c r="C924" i="3"/>
  <c r="H924" i="3" l="1"/>
  <c r="I924" i="3" s="1"/>
  <c r="B925" i="3" s="1"/>
  <c r="G925" i="3" s="1"/>
  <c r="C925" i="3" l="1"/>
  <c r="D925" i="3"/>
  <c r="H925" i="3" s="1"/>
  <c r="I925" i="3" s="1"/>
  <c r="B926" i="3" s="1"/>
  <c r="G926" i="3" s="1"/>
  <c r="C926" i="3" l="1"/>
  <c r="D926" i="3"/>
  <c r="H926" i="3" s="1"/>
  <c r="I926" i="3" s="1"/>
  <c r="B927" i="3" s="1"/>
  <c r="C927" i="3" l="1"/>
  <c r="G927" i="3"/>
  <c r="D927" i="3"/>
  <c r="H927" i="3" l="1"/>
  <c r="I927" i="3" s="1"/>
  <c r="B928" i="3" s="1"/>
  <c r="G928" i="3" l="1"/>
  <c r="C928" i="3"/>
  <c r="D928" i="3"/>
  <c r="H928" i="3" l="1"/>
  <c r="I928" i="3" s="1"/>
  <c r="B929" i="3" s="1"/>
  <c r="D929" i="3" s="1"/>
  <c r="C929" i="3" l="1"/>
  <c r="G929" i="3"/>
  <c r="H929" i="3" s="1"/>
  <c r="I929" i="3" s="1"/>
  <c r="B930" i="3" s="1"/>
  <c r="D930" i="3" l="1"/>
  <c r="C930" i="3"/>
  <c r="G930" i="3"/>
  <c r="H930" i="3" l="1"/>
  <c r="I930" i="3" s="1"/>
  <c r="B931" i="3" s="1"/>
  <c r="D931" i="3" l="1"/>
  <c r="G931" i="3"/>
  <c r="C931" i="3"/>
  <c r="H931" i="3" l="1"/>
  <c r="I931" i="3" s="1"/>
  <c r="B932" i="3" s="1"/>
  <c r="G932" i="3" l="1"/>
  <c r="C932" i="3"/>
  <c r="D932" i="3"/>
  <c r="H932" i="3" l="1"/>
  <c r="I932" i="3" s="1"/>
  <c r="B933" i="3" s="1"/>
  <c r="D933" i="3" s="1"/>
  <c r="G933" i="3" l="1"/>
  <c r="H933" i="3" s="1"/>
  <c r="I933" i="3" s="1"/>
  <c r="B934" i="3" s="1"/>
  <c r="C933" i="3"/>
  <c r="G934" i="3" l="1"/>
  <c r="C934" i="3"/>
  <c r="D934" i="3"/>
  <c r="H934" i="3" s="1"/>
  <c r="I934" i="3" s="1"/>
  <c r="B935" i="3" s="1"/>
  <c r="G935" i="3" l="1"/>
  <c r="D935" i="3"/>
  <c r="C935" i="3"/>
  <c r="H935" i="3" l="1"/>
  <c r="I935" i="3" s="1"/>
  <c r="B936" i="3" s="1"/>
  <c r="D936" i="3" s="1"/>
  <c r="G936" i="3" l="1"/>
  <c r="C936" i="3"/>
  <c r="H936" i="3"/>
  <c r="I936" i="3" s="1"/>
  <c r="B937" i="3" s="1"/>
  <c r="G937" i="3" l="1"/>
  <c r="D937" i="3"/>
  <c r="C937" i="3"/>
  <c r="H937" i="3" l="1"/>
  <c r="I937" i="3" s="1"/>
  <c r="B938" i="3" s="1"/>
  <c r="G938" i="3" s="1"/>
  <c r="D938" i="3" l="1"/>
  <c r="H938" i="3" s="1"/>
  <c r="I938" i="3" s="1"/>
  <c r="B939" i="3" s="1"/>
  <c r="G939" i="3" s="1"/>
  <c r="C938" i="3"/>
  <c r="D939" i="3" l="1"/>
  <c r="H939" i="3" s="1"/>
  <c r="I939" i="3" s="1"/>
  <c r="B940" i="3" s="1"/>
  <c r="G940" i="3" s="1"/>
  <c r="C939" i="3"/>
  <c r="C940" i="3" l="1"/>
  <c r="D940" i="3"/>
  <c r="H940" i="3" s="1"/>
  <c r="I940" i="3" s="1"/>
  <c r="B941" i="3" s="1"/>
  <c r="D941" i="3" l="1"/>
  <c r="G941" i="3"/>
  <c r="C941" i="3"/>
  <c r="H941" i="3" l="1"/>
  <c r="I941" i="3" s="1"/>
  <c r="B942" i="3" s="1"/>
  <c r="C942" i="3" l="1"/>
  <c r="D942" i="3"/>
  <c r="G942" i="3"/>
  <c r="H942" i="3" l="1"/>
  <c r="I942" i="3" s="1"/>
  <c r="B943" i="3" s="1"/>
  <c r="G943" i="3" l="1"/>
  <c r="C943" i="3"/>
  <c r="D943" i="3"/>
  <c r="H943" i="3" l="1"/>
  <c r="I943" i="3" s="1"/>
  <c r="B944" i="3" s="1"/>
  <c r="G944" i="3" s="1"/>
  <c r="D944" i="3" l="1"/>
  <c r="H944" i="3" s="1"/>
  <c r="I944" i="3" s="1"/>
  <c r="B945" i="3" s="1"/>
  <c r="G945" i="3" s="1"/>
  <c r="C944" i="3"/>
  <c r="C945" i="3" l="1"/>
  <c r="D945" i="3"/>
  <c r="H945" i="3" s="1"/>
  <c r="I945" i="3" s="1"/>
  <c r="B946" i="3" s="1"/>
  <c r="D946" i="3" l="1"/>
  <c r="C946" i="3"/>
  <c r="G946" i="3"/>
  <c r="H946" i="3" l="1"/>
  <c r="I946" i="3" s="1"/>
  <c r="B947" i="3" s="1"/>
  <c r="G947" i="3" l="1"/>
  <c r="D947" i="3"/>
  <c r="C947" i="3"/>
  <c r="H947" i="3" l="1"/>
  <c r="I947" i="3" s="1"/>
  <c r="B948" i="3" s="1"/>
  <c r="D948" i="3" s="1"/>
  <c r="C948" i="3" l="1"/>
  <c r="G948" i="3"/>
  <c r="H948" i="3" s="1"/>
  <c r="I948" i="3" s="1"/>
  <c r="B949" i="3" s="1"/>
  <c r="G949" i="3" l="1"/>
  <c r="C949" i="3"/>
  <c r="D949" i="3"/>
  <c r="H949" i="3" l="1"/>
  <c r="I949" i="3" s="1"/>
  <c r="B950" i="3" s="1"/>
  <c r="C950" i="3" s="1"/>
  <c r="G950" i="3" l="1"/>
  <c r="D950" i="3"/>
  <c r="H950" i="3" s="1"/>
  <c r="I950" i="3" s="1"/>
  <c r="B951" i="3" s="1"/>
  <c r="G951" i="3" l="1"/>
  <c r="C951" i="3"/>
  <c r="D951" i="3"/>
  <c r="H951" i="3" s="1"/>
  <c r="I951" i="3" s="1"/>
  <c r="B952" i="3" s="1"/>
  <c r="C952" i="3" l="1"/>
  <c r="G952" i="3"/>
  <c r="D952" i="3"/>
  <c r="H952" i="3" l="1"/>
  <c r="I952" i="3" s="1"/>
  <c r="B953" i="3" s="1"/>
  <c r="G953" i="3" l="1"/>
  <c r="C953" i="3"/>
  <c r="D953" i="3"/>
  <c r="H953" i="3" l="1"/>
  <c r="I953" i="3" s="1"/>
  <c r="B954" i="3" s="1"/>
  <c r="G954" i="3" s="1"/>
  <c r="C954" i="3" l="1"/>
  <c r="D954" i="3"/>
  <c r="H954" i="3" s="1"/>
  <c r="I954" i="3" s="1"/>
  <c r="B955" i="3" s="1"/>
  <c r="G955" i="3" s="1"/>
  <c r="C955" i="3" l="1"/>
  <c r="D955" i="3"/>
  <c r="H955" i="3" s="1"/>
  <c r="I955" i="3" s="1"/>
  <c r="B956" i="3" s="1"/>
  <c r="G956" i="3" s="1"/>
  <c r="C956" i="3" l="1"/>
  <c r="D956" i="3"/>
  <c r="H956" i="3" s="1"/>
  <c r="I956" i="3" s="1"/>
  <c r="B957" i="3" s="1"/>
  <c r="G957" i="3" s="1"/>
  <c r="C957" i="3" l="1"/>
  <c r="D957" i="3"/>
  <c r="H957" i="3" s="1"/>
  <c r="I957" i="3" s="1"/>
  <c r="B958" i="3" s="1"/>
  <c r="D958" i="3" s="1"/>
  <c r="G958" i="3" l="1"/>
  <c r="H958" i="3" s="1"/>
  <c r="I958" i="3" s="1"/>
  <c r="B959" i="3" s="1"/>
  <c r="C958" i="3"/>
  <c r="D959" i="3" l="1"/>
  <c r="G959" i="3"/>
  <c r="C959" i="3"/>
  <c r="H959" i="3" l="1"/>
  <c r="I959" i="3" s="1"/>
  <c r="B960" i="3" s="1"/>
  <c r="G960" i="3" l="1"/>
  <c r="D960" i="3"/>
  <c r="C960" i="3"/>
  <c r="H960" i="3" l="1"/>
  <c r="I960" i="3" s="1"/>
  <c r="B961" i="3" s="1"/>
  <c r="C961" i="3" s="1"/>
  <c r="D961" i="3" l="1"/>
  <c r="G961" i="3"/>
  <c r="H961" i="3" s="1"/>
  <c r="I961" i="3" s="1"/>
  <c r="B962" i="3" s="1"/>
  <c r="C962" i="3" l="1"/>
  <c r="G962" i="3"/>
  <c r="D962" i="3"/>
  <c r="H962" i="3" l="1"/>
  <c r="I962" i="3" s="1"/>
  <c r="B963" i="3" s="1"/>
  <c r="C963" i="3" l="1"/>
  <c r="G963" i="3"/>
  <c r="D963" i="3"/>
  <c r="H963" i="3" l="1"/>
  <c r="I963" i="3" s="1"/>
  <c r="B964" i="3" s="1"/>
  <c r="D964" i="3" l="1"/>
  <c r="G964" i="3"/>
  <c r="C964" i="3"/>
  <c r="H964" i="3" l="1"/>
  <c r="I964" i="3" s="1"/>
  <c r="B965" i="3" s="1"/>
  <c r="G965" i="3" l="1"/>
  <c r="D965" i="3"/>
  <c r="C965" i="3"/>
  <c r="H965" i="3" l="1"/>
  <c r="I965" i="3" s="1"/>
  <c r="B966" i="3" s="1"/>
  <c r="G966" i="3" l="1"/>
  <c r="C966" i="3"/>
  <c r="D966" i="3"/>
  <c r="H966" i="3" l="1"/>
  <c r="I966" i="3" s="1"/>
  <c r="B967" i="3" s="1"/>
  <c r="G967" i="3" s="1"/>
  <c r="D967" i="3" l="1"/>
  <c r="C967" i="3"/>
  <c r="H967" i="3"/>
  <c r="I967" i="3" s="1"/>
  <c r="B968" i="3" s="1"/>
  <c r="G968" i="3" s="1"/>
  <c r="D968" i="3" l="1"/>
  <c r="H968" i="3" s="1"/>
  <c r="I968" i="3" s="1"/>
  <c r="B969" i="3" s="1"/>
  <c r="D969" i="3" s="1"/>
  <c r="C968" i="3"/>
  <c r="C969" i="3" l="1"/>
  <c r="G969" i="3"/>
  <c r="H969" i="3" s="1"/>
  <c r="I969" i="3" s="1"/>
  <c r="B970" i="3" s="1"/>
  <c r="G970" i="3" l="1"/>
  <c r="C970" i="3"/>
  <c r="D970" i="3"/>
  <c r="H970" i="3" l="1"/>
  <c r="I970" i="3" s="1"/>
  <c r="B971" i="3" s="1"/>
  <c r="G971" i="3" s="1"/>
  <c r="C971" i="3" l="1"/>
  <c r="D971" i="3"/>
  <c r="H971" i="3" s="1"/>
  <c r="I971" i="3" s="1"/>
  <c r="B972" i="3" s="1"/>
  <c r="G972" i="3" s="1"/>
  <c r="C972" i="3" l="1"/>
  <c r="D972" i="3"/>
  <c r="H972" i="3" s="1"/>
  <c r="I972" i="3" s="1"/>
  <c r="B973" i="3" s="1"/>
  <c r="C973" i="3" l="1"/>
  <c r="G973" i="3"/>
  <c r="D973" i="3"/>
  <c r="H973" i="3" l="1"/>
  <c r="I973" i="3" s="1"/>
  <c r="B974" i="3" s="1"/>
  <c r="G974" i="3" s="1"/>
  <c r="D974" i="3" l="1"/>
  <c r="H974" i="3" s="1"/>
  <c r="I974" i="3" s="1"/>
  <c r="B975" i="3" s="1"/>
  <c r="G975" i="3" s="1"/>
  <c r="C974" i="3"/>
  <c r="D975" i="3" l="1"/>
  <c r="H975" i="3" s="1"/>
  <c r="I975" i="3" s="1"/>
  <c r="B976" i="3" s="1"/>
  <c r="G976" i="3" s="1"/>
  <c r="C975" i="3"/>
  <c r="C976" i="3" l="1"/>
  <c r="D976" i="3"/>
  <c r="H976" i="3" s="1"/>
  <c r="I976" i="3" s="1"/>
  <c r="B977" i="3" s="1"/>
  <c r="D977" i="3" s="1"/>
  <c r="G977" i="3" l="1"/>
  <c r="H977" i="3" s="1"/>
  <c r="I977" i="3" s="1"/>
  <c r="B978" i="3" s="1"/>
  <c r="C977" i="3"/>
  <c r="G978" i="3" l="1"/>
  <c r="C978" i="3"/>
  <c r="D978" i="3"/>
  <c r="H978" i="3" l="1"/>
  <c r="I978" i="3" s="1"/>
  <c r="B979" i="3" s="1"/>
  <c r="G979" i="3" s="1"/>
  <c r="D979" i="3" l="1"/>
  <c r="H979" i="3" s="1"/>
  <c r="I979" i="3" s="1"/>
  <c r="B980" i="3" s="1"/>
  <c r="D980" i="3" s="1"/>
  <c r="C979" i="3"/>
  <c r="C980" i="3" l="1"/>
  <c r="G980" i="3"/>
  <c r="H980" i="3" s="1"/>
  <c r="I980" i="3" s="1"/>
  <c r="B981" i="3" s="1"/>
  <c r="G981" i="3" l="1"/>
  <c r="D981" i="3"/>
  <c r="C981" i="3"/>
  <c r="H981" i="3" l="1"/>
  <c r="I981" i="3" s="1"/>
  <c r="B982" i="3" s="1"/>
  <c r="D982" i="3" s="1"/>
  <c r="C982" i="3" l="1"/>
  <c r="G982" i="3"/>
  <c r="H982" i="3" s="1"/>
  <c r="I982" i="3" s="1"/>
  <c r="B983" i="3" s="1"/>
  <c r="G983" i="3" l="1"/>
  <c r="D983" i="3"/>
  <c r="C983" i="3"/>
  <c r="H983" i="3" l="1"/>
  <c r="I983" i="3" s="1"/>
  <c r="B984" i="3" s="1"/>
  <c r="C984" i="3" s="1"/>
  <c r="D984" i="3" l="1"/>
  <c r="G984" i="3"/>
  <c r="H984" i="3" s="1"/>
  <c r="I984" i="3" s="1"/>
  <c r="B985" i="3" s="1"/>
  <c r="G985" i="3" l="1"/>
  <c r="C985" i="3"/>
  <c r="D985" i="3"/>
  <c r="H985" i="3" l="1"/>
  <c r="I985" i="3" s="1"/>
  <c r="B986" i="3" s="1"/>
  <c r="G986" i="3" s="1"/>
  <c r="C986" i="3" l="1"/>
  <c r="D986" i="3"/>
  <c r="H986" i="3" s="1"/>
  <c r="I986" i="3" s="1"/>
  <c r="B987" i="3" s="1"/>
  <c r="G987" i="3" l="1"/>
  <c r="D987" i="3"/>
  <c r="C987" i="3"/>
  <c r="H987" i="3" l="1"/>
  <c r="I987" i="3" s="1"/>
  <c r="B988" i="3" s="1"/>
  <c r="D988" i="3" l="1"/>
  <c r="G988" i="3"/>
  <c r="C988" i="3"/>
  <c r="H988" i="3" l="1"/>
  <c r="I988" i="3" s="1"/>
  <c r="B989" i="3" s="1"/>
  <c r="D989" i="3" l="1"/>
  <c r="G989" i="3"/>
  <c r="C989" i="3"/>
  <c r="H989" i="3" l="1"/>
  <c r="I989" i="3" s="1"/>
  <c r="B990" i="3" s="1"/>
  <c r="G990" i="3" l="1"/>
  <c r="C990" i="3"/>
  <c r="D990" i="3"/>
  <c r="H990" i="3" l="1"/>
  <c r="I990" i="3" s="1"/>
  <c r="B991" i="3" s="1"/>
  <c r="G991" i="3" s="1"/>
  <c r="C991" i="3" l="1"/>
  <c r="D991" i="3"/>
  <c r="H991" i="3" s="1"/>
  <c r="I991" i="3" s="1"/>
  <c r="B992" i="3" s="1"/>
  <c r="D992" i="3" l="1"/>
  <c r="C992" i="3"/>
  <c r="G992" i="3"/>
  <c r="H992" i="3" s="1"/>
  <c r="I992" i="3" s="1"/>
  <c r="B993" i="3" s="1"/>
  <c r="D993" i="3" l="1"/>
  <c r="G993" i="3"/>
  <c r="C993" i="3"/>
  <c r="H993" i="3" l="1"/>
  <c r="I993" i="3" s="1"/>
  <c r="B994" i="3" s="1"/>
  <c r="D994" i="3" l="1"/>
  <c r="C994" i="3"/>
  <c r="G994" i="3"/>
  <c r="H994" i="3" l="1"/>
  <c r="I994" i="3" s="1"/>
  <c r="B995" i="3" s="1"/>
  <c r="D995" i="3" l="1"/>
  <c r="G995" i="3"/>
  <c r="C995" i="3"/>
  <c r="H995" i="3" l="1"/>
  <c r="I995" i="3" s="1"/>
  <c r="B996" i="3" s="1"/>
  <c r="G996" i="3" l="1"/>
  <c r="D996" i="3"/>
  <c r="C996" i="3"/>
  <c r="H996" i="3" l="1"/>
  <c r="I996" i="3" s="1"/>
  <c r="B997" i="3" s="1"/>
  <c r="G997" i="3" s="1"/>
  <c r="C997" i="3" l="1"/>
  <c r="D997" i="3"/>
  <c r="H997" i="3" s="1"/>
  <c r="I997" i="3" s="1"/>
  <c r="B998" i="3" s="1"/>
  <c r="G998" i="3" l="1"/>
  <c r="D998" i="3"/>
  <c r="C998" i="3"/>
  <c r="H998" i="3" l="1"/>
  <c r="I998" i="3" s="1"/>
  <c r="B999" i="3" s="1"/>
  <c r="G999" i="3" s="1"/>
  <c r="C999" i="3" l="1"/>
  <c r="D999" i="3"/>
  <c r="H999" i="3" s="1"/>
  <c r="I999" i="3" s="1"/>
  <c r="B1000" i="3" s="1"/>
  <c r="G1000" i="3" s="1"/>
  <c r="D1000" i="3" l="1"/>
  <c r="H1000" i="3" s="1"/>
  <c r="I1000" i="3" s="1"/>
  <c r="B1001" i="3" s="1"/>
  <c r="C1000" i="3"/>
  <c r="C1001" i="3" l="1"/>
  <c r="G1001" i="3"/>
  <c r="D1001" i="3"/>
  <c r="H1001" i="3" l="1"/>
  <c r="I1001" i="3" s="1"/>
  <c r="B1002" i="3" s="1"/>
  <c r="G1002" i="3" s="1"/>
  <c r="C1002" i="3" l="1"/>
  <c r="D1002" i="3"/>
  <c r="H1002" i="3" s="1"/>
  <c r="I1002" i="3" s="1"/>
  <c r="B1003" i="3" s="1"/>
  <c r="C1003" i="3" s="1"/>
  <c r="G1003" i="3" l="1"/>
  <c r="D1003" i="3"/>
  <c r="H1003" i="3" s="1"/>
  <c r="I1003" i="3" s="1"/>
  <c r="B1004" i="3" s="1"/>
  <c r="G1004" i="3" l="1"/>
  <c r="C1004" i="3"/>
  <c r="D1004" i="3"/>
  <c r="H1004" i="3" l="1"/>
  <c r="I1004" i="3" s="1"/>
  <c r="B1005" i="3" s="1"/>
  <c r="D1005" i="3" s="1"/>
  <c r="C1005" i="3" l="1"/>
  <c r="G1005" i="3"/>
  <c r="H1005" i="3" s="1"/>
  <c r="I1005" i="3" s="1"/>
  <c r="B1006" i="3" s="1"/>
  <c r="D1006" i="3" l="1"/>
  <c r="C1006" i="3"/>
  <c r="G1006" i="3"/>
  <c r="H1006" i="3" l="1"/>
  <c r="I1006" i="3" s="1"/>
  <c r="B1007" i="3" s="1"/>
  <c r="C1007" i="3" l="1"/>
  <c r="G1007" i="3"/>
  <c r="D1007" i="3"/>
  <c r="H1007" i="3" l="1"/>
  <c r="I1007" i="3" s="1"/>
  <c r="B1008" i="3" s="1"/>
  <c r="G1008" i="3" l="1"/>
  <c r="C1008" i="3"/>
  <c r="D1008" i="3"/>
  <c r="H1008" i="3" l="1"/>
  <c r="I1008" i="3" s="1"/>
  <c r="B1009" i="3" s="1"/>
  <c r="G1009" i="3" s="1"/>
  <c r="C1009" i="3" l="1"/>
  <c r="D1009" i="3"/>
  <c r="H1009" i="3" s="1"/>
  <c r="I1009" i="3" s="1"/>
  <c r="B1010" i="3" s="1"/>
  <c r="C1010" i="3" s="1"/>
  <c r="G1010" i="3" l="1"/>
  <c r="D1010" i="3"/>
  <c r="H1010" i="3" l="1"/>
  <c r="I1010" i="3" s="1"/>
  <c r="B1011" i="3" s="1"/>
  <c r="G1011" i="3" s="1"/>
  <c r="C1011" i="3" l="1"/>
  <c r="D1011" i="3"/>
  <c r="H1011" i="3"/>
  <c r="I1011" i="3" s="1"/>
  <c r="B1012" i="3" s="1"/>
  <c r="D1012" i="3" l="1"/>
  <c r="G1012" i="3"/>
  <c r="C1012" i="3"/>
  <c r="H1012" i="3" l="1"/>
  <c r="I1012" i="3" s="1"/>
  <c r="B1013" i="3" s="1"/>
  <c r="G1013" i="3" l="1"/>
  <c r="C1013" i="3"/>
  <c r="D1013" i="3"/>
  <c r="H1013" i="3" s="1"/>
  <c r="I1013" i="3" s="1"/>
  <c r="B1014" i="3" s="1"/>
  <c r="G1014" i="3" l="1"/>
  <c r="D1014" i="3"/>
  <c r="C1014" i="3"/>
  <c r="H1014" i="3" l="1"/>
  <c r="I1014" i="3" s="1"/>
  <c r="B1015" i="3" s="1"/>
  <c r="G1015" i="3" s="1"/>
  <c r="D1015" i="3" l="1"/>
  <c r="C1015" i="3"/>
  <c r="H1015" i="3"/>
  <c r="I1015" i="3" s="1"/>
  <c r="B1016" i="3" s="1"/>
  <c r="G1016" i="3" s="1"/>
  <c r="D1016" i="3" l="1"/>
  <c r="H1016" i="3" s="1"/>
  <c r="I1016" i="3" s="1"/>
  <c r="B1017" i="3" s="1"/>
  <c r="G1017" i="3" s="1"/>
  <c r="C1016" i="3"/>
  <c r="C1017" i="3" l="1"/>
  <c r="D1017" i="3"/>
  <c r="H1017" i="3" s="1"/>
  <c r="I1017" i="3" s="1"/>
  <c r="B1018" i="3" s="1"/>
  <c r="G1018" i="3" s="1"/>
  <c r="D1018" i="3" l="1"/>
  <c r="H1018" i="3" s="1"/>
  <c r="I1018" i="3" s="1"/>
  <c r="B1019" i="3" s="1"/>
  <c r="G1019" i="3" s="1"/>
  <c r="C1018" i="3"/>
  <c r="C1019" i="3" l="1"/>
  <c r="D1019" i="3"/>
  <c r="H1019" i="3" s="1"/>
  <c r="I1019" i="3" s="1"/>
  <c r="B1020" i="3" s="1"/>
  <c r="C1020" i="3" s="1"/>
  <c r="G1020" i="3" l="1"/>
  <c r="D1020" i="3"/>
  <c r="H1020" i="3" s="1"/>
  <c r="I1020" i="3" s="1"/>
  <c r="B1021" i="3" s="1"/>
  <c r="G1021" i="3" l="1"/>
  <c r="C1021" i="3"/>
  <c r="D1021" i="3"/>
  <c r="H1021" i="3" l="1"/>
  <c r="I1021" i="3" s="1"/>
  <c r="B1022" i="3" s="1"/>
  <c r="G1022" i="3" s="1"/>
  <c r="C1022" i="3" l="1"/>
  <c r="D1022" i="3"/>
  <c r="H1022" i="3" s="1"/>
  <c r="I1022" i="3" s="1"/>
  <c r="B1023" i="3" s="1"/>
  <c r="G1023" i="3" s="1"/>
  <c r="D1023" i="3" l="1"/>
  <c r="H1023" i="3" s="1"/>
  <c r="I1023" i="3" s="1"/>
  <c r="B1024" i="3" s="1"/>
  <c r="C1023" i="3"/>
  <c r="G1024" i="3" l="1"/>
  <c r="C1024" i="3"/>
  <c r="D1024" i="3"/>
  <c r="H1024" i="3" s="1"/>
  <c r="I1024" i="3" s="1"/>
  <c r="B1025" i="3" s="1"/>
  <c r="D1025" i="3" l="1"/>
  <c r="C1025" i="3"/>
  <c r="G1025" i="3"/>
  <c r="H1025" i="3" l="1"/>
  <c r="I1025" i="3" s="1"/>
  <c r="B1026" i="3" s="1"/>
  <c r="D1026" i="3" l="1"/>
  <c r="G1026" i="3"/>
  <c r="C1026" i="3"/>
  <c r="H1026" i="3" l="1"/>
  <c r="I1026" i="3" s="1"/>
  <c r="B1027" i="3" s="1"/>
  <c r="G1027" i="3" l="1"/>
  <c r="C1027" i="3"/>
  <c r="D1027" i="3"/>
  <c r="H1027" i="3" s="1"/>
  <c r="I1027" i="3" s="1"/>
  <c r="B1028" i="3" s="1"/>
  <c r="C1028" i="3" l="1"/>
  <c r="G1028" i="3"/>
  <c r="D1028" i="3"/>
  <c r="H1028" i="3" l="1"/>
  <c r="I1028" i="3" s="1"/>
  <c r="B1029" i="3" s="1"/>
  <c r="C1029" i="3" l="1"/>
  <c r="G1029" i="3"/>
  <c r="D1029" i="3"/>
  <c r="H1029" i="3" l="1"/>
  <c r="I1029" i="3" s="1"/>
  <c r="B1030" i="3" s="1"/>
  <c r="C1030" i="3" l="1"/>
  <c r="D1030" i="3"/>
  <c r="G1030" i="3"/>
  <c r="H1030" i="3" l="1"/>
  <c r="I1030" i="3" s="1"/>
  <c r="B1031" i="3" s="1"/>
  <c r="G1031" i="3" l="1"/>
  <c r="D1031" i="3"/>
  <c r="C1031" i="3"/>
  <c r="H1031" i="3" l="1"/>
  <c r="I1031" i="3" s="1"/>
  <c r="B1032" i="3" s="1"/>
  <c r="D1032" i="3" l="1"/>
  <c r="C1032" i="3"/>
  <c r="G1032" i="3"/>
  <c r="H1032" i="3" l="1"/>
  <c r="I1032" i="3" s="1"/>
  <c r="B1033" i="3" s="1"/>
  <c r="G1033" i="3" l="1"/>
  <c r="C1033" i="3"/>
  <c r="D1033" i="3"/>
  <c r="H1033" i="3" s="1"/>
  <c r="I1033" i="3" s="1"/>
  <c r="B1034" i="3" s="1"/>
  <c r="C1034" i="3" l="1"/>
  <c r="D1034" i="3"/>
  <c r="G1034" i="3"/>
  <c r="H1034" i="3" l="1"/>
  <c r="I1034" i="3" s="1"/>
  <c r="B1035" i="3" s="1"/>
  <c r="C1035" i="3" l="1"/>
  <c r="G1035" i="3"/>
  <c r="D1035" i="3"/>
  <c r="H1035" i="3" l="1"/>
  <c r="I1035" i="3" s="1"/>
  <c r="B1036" i="3" s="1"/>
  <c r="C1036" i="3" l="1"/>
  <c r="D1036" i="3"/>
  <c r="G1036" i="3"/>
  <c r="H1036" i="3" l="1"/>
  <c r="I1036" i="3" s="1"/>
  <c r="B1037" i="3" s="1"/>
  <c r="G1037" i="3" l="1"/>
  <c r="C1037" i="3"/>
  <c r="D1037" i="3"/>
  <c r="H1037" i="3" s="1"/>
  <c r="I1037" i="3" s="1"/>
  <c r="B1038" i="3" s="1"/>
  <c r="G1038" i="3" l="1"/>
  <c r="C1038" i="3"/>
  <c r="D1038" i="3"/>
  <c r="H1038" i="3" l="1"/>
  <c r="I1038" i="3" s="1"/>
  <c r="B1039" i="3" s="1"/>
  <c r="G1039" i="3" s="1"/>
  <c r="D1039" i="3" l="1"/>
  <c r="C1039" i="3"/>
  <c r="H1039" i="3"/>
  <c r="I1039" i="3" s="1"/>
  <c r="B1040" i="3" s="1"/>
  <c r="C1040" i="3" s="1"/>
  <c r="G1040" i="3" l="1"/>
  <c r="D1040" i="3"/>
  <c r="H1040" i="3" l="1"/>
  <c r="I1040" i="3" s="1"/>
  <c r="B1041" i="3" s="1"/>
  <c r="C1041" i="3" s="1"/>
  <c r="G1041" i="3" l="1"/>
  <c r="D1041" i="3"/>
  <c r="H1041" i="3" s="1"/>
  <c r="I1041" i="3" s="1"/>
  <c r="B1042" i="3" s="1"/>
  <c r="G1042" i="3" s="1"/>
  <c r="C1042" i="3" l="1"/>
  <c r="D1042" i="3"/>
  <c r="H1042" i="3" s="1"/>
  <c r="I1042" i="3" s="1"/>
  <c r="B1043" i="3" s="1"/>
  <c r="C1043" i="3" l="1"/>
  <c r="G1043" i="3"/>
  <c r="D1043" i="3"/>
  <c r="H1043" i="3" l="1"/>
  <c r="I1043" i="3" s="1"/>
  <c r="B1044" i="3" s="1"/>
  <c r="C1044" i="3" s="1"/>
  <c r="G1044" i="3" l="1"/>
  <c r="D1044" i="3"/>
  <c r="H1044" i="3" l="1"/>
  <c r="I1044" i="3" s="1"/>
  <c r="B1045" i="3" s="1"/>
  <c r="G1045" i="3" s="1"/>
  <c r="D1045" i="3" l="1"/>
  <c r="H1045" i="3" s="1"/>
  <c r="I1045" i="3" s="1"/>
  <c r="B1046" i="3" s="1"/>
  <c r="C1046" i="3" s="1"/>
  <c r="C1045" i="3"/>
  <c r="G1046" i="3" l="1"/>
  <c r="D1046" i="3"/>
  <c r="H1046" i="3" l="1"/>
  <c r="I1046" i="3" s="1"/>
  <c r="B1047" i="3" s="1"/>
  <c r="G1047" i="3" s="1"/>
  <c r="C1047" i="3" l="1"/>
  <c r="D1047" i="3"/>
  <c r="H1047" i="3" s="1"/>
  <c r="I1047" i="3" s="1"/>
  <c r="B1048" i="3" s="1"/>
  <c r="D1048" i="3" l="1"/>
  <c r="G1048" i="3"/>
  <c r="C1048" i="3"/>
  <c r="H1048" i="3" l="1"/>
  <c r="I1048" i="3" s="1"/>
  <c r="B1049" i="3" s="1"/>
  <c r="D1049" i="3" s="1"/>
  <c r="G1049" i="3" l="1"/>
  <c r="C1049" i="3"/>
  <c r="H1049" i="3"/>
  <c r="I1049" i="3" s="1"/>
  <c r="B1050" i="3" s="1"/>
  <c r="G1050" i="3" s="1"/>
  <c r="C1050" i="3" l="1"/>
  <c r="D1050" i="3"/>
  <c r="H1050" i="3"/>
  <c r="I1050" i="3" s="1"/>
  <c r="B1051" i="3" s="1"/>
  <c r="D1051" i="3" s="1"/>
  <c r="C1051" i="3" l="1"/>
  <c r="G1051" i="3"/>
  <c r="H1051" i="3" s="1"/>
  <c r="I1051" i="3" s="1"/>
  <c r="B1052" i="3" s="1"/>
  <c r="C1052" i="3" l="1"/>
  <c r="D1052" i="3"/>
  <c r="G1052" i="3"/>
  <c r="H1052" i="3" l="1"/>
  <c r="I1052" i="3" s="1"/>
  <c r="B1053" i="3" s="1"/>
  <c r="D1053" i="3" l="1"/>
  <c r="G1053" i="3"/>
  <c r="C1053" i="3"/>
  <c r="H1053" i="3" l="1"/>
  <c r="I1053" i="3" s="1"/>
  <c r="B1054" i="3" s="1"/>
  <c r="C1054" i="3" l="1"/>
  <c r="D1054" i="3"/>
  <c r="G1054" i="3"/>
  <c r="H1054" i="3" l="1"/>
  <c r="I1054" i="3" s="1"/>
  <c r="B1055" i="3" s="1"/>
  <c r="C1055" i="3" l="1"/>
  <c r="D1055" i="3"/>
  <c r="G1055" i="3"/>
  <c r="H1055" i="3" s="1"/>
  <c r="I1055" i="3" s="1"/>
  <c r="B1056" i="3" s="1"/>
  <c r="G1056" i="3" l="1"/>
  <c r="C1056" i="3"/>
  <c r="D1056" i="3"/>
  <c r="H1056" i="3" l="1"/>
  <c r="I1056" i="3" s="1"/>
  <c r="B1057" i="3" s="1"/>
  <c r="G1057" i="3" s="1"/>
  <c r="C1057" i="3" l="1"/>
  <c r="D1057" i="3"/>
  <c r="H1057" i="3" s="1"/>
  <c r="I1057" i="3" s="1"/>
  <c r="B1058" i="3" s="1"/>
  <c r="D1058" i="3" l="1"/>
  <c r="C1058" i="3"/>
  <c r="G1058" i="3"/>
  <c r="H1058" i="3" s="1"/>
  <c r="I1058" i="3" s="1"/>
  <c r="B1059" i="3" s="1"/>
  <c r="C1059" i="3" l="1"/>
  <c r="D1059" i="3"/>
  <c r="G1059" i="3"/>
  <c r="H1059" i="3" l="1"/>
  <c r="I1059" i="3" s="1"/>
  <c r="B1060" i="3" s="1"/>
  <c r="D1060" i="3" l="1"/>
  <c r="G1060" i="3"/>
  <c r="C1060" i="3"/>
  <c r="H1060" i="3" l="1"/>
  <c r="I1060" i="3" s="1"/>
  <c r="B1061" i="3" s="1"/>
  <c r="G1061" i="3" l="1"/>
  <c r="C1061" i="3"/>
  <c r="D1061" i="3"/>
  <c r="H1061" i="3" l="1"/>
  <c r="I1061" i="3" s="1"/>
  <c r="B1062" i="3" s="1"/>
  <c r="D1062" i="3" s="1"/>
  <c r="C1062" i="3" l="1"/>
  <c r="G1062" i="3"/>
  <c r="H1062" i="3" s="1"/>
  <c r="I1062" i="3" s="1"/>
  <c r="B1063" i="3" s="1"/>
  <c r="D1063" i="3" l="1"/>
  <c r="C1063" i="3"/>
  <c r="G1063" i="3"/>
  <c r="H1063" i="3" s="1"/>
  <c r="I1063" i="3" s="1"/>
  <c r="B1064" i="3" s="1"/>
  <c r="D1064" i="3" l="1"/>
  <c r="C1064" i="3"/>
  <c r="G1064" i="3"/>
  <c r="H1064" i="3" l="1"/>
  <c r="I1064" i="3" s="1"/>
  <c r="B1065" i="3" s="1"/>
  <c r="D1065" i="3" l="1"/>
  <c r="G1065" i="3"/>
  <c r="C1065" i="3"/>
  <c r="F9" i="3"/>
  <c r="F7" i="3" l="1"/>
  <c r="K5" i="3" s="1"/>
  <c r="F6" i="3"/>
  <c r="H1065" i="3"/>
  <c r="I1065" i="3" s="1"/>
  <c r="F8" i="3" l="1"/>
</calcChain>
</file>

<file path=xl/sharedStrings.xml><?xml version="1.0" encoding="utf-8"?>
<sst xmlns="http://schemas.openxmlformats.org/spreadsheetml/2006/main" count="213" uniqueCount="80">
  <si>
    <t xml:space="preserve">Tuition </t>
  </si>
  <si>
    <t>Expenses</t>
  </si>
  <si>
    <t>Scholarship</t>
  </si>
  <si>
    <t>Amount to Finance</t>
  </si>
  <si>
    <t>Rate</t>
  </si>
  <si>
    <t>Years</t>
  </si>
  <si>
    <t>Monthly Payment</t>
  </si>
  <si>
    <t xml:space="preserve">Annual Interest Rate </t>
  </si>
  <si>
    <t>Original Balance</t>
  </si>
  <si>
    <t xml:space="preserve">Payment </t>
  </si>
  <si>
    <t xml:space="preserve">Month </t>
  </si>
  <si>
    <t>Payment</t>
  </si>
  <si>
    <t>Interest</t>
  </si>
  <si>
    <t>Principal</t>
  </si>
  <si>
    <t>Balance</t>
  </si>
  <si>
    <t>Payment Type</t>
  </si>
  <si>
    <t>Payment Due</t>
  </si>
  <si>
    <t>Interest Compounded</t>
  </si>
  <si>
    <t>Loan Date (mm/dd/yy)</t>
  </si>
  <si>
    <t>Weekly</t>
  </si>
  <si>
    <t>End of the period</t>
  </si>
  <si>
    <t>Rate (Per Period)</t>
  </si>
  <si>
    <t>Total Payments</t>
  </si>
  <si>
    <t>Total Interest Paid</t>
  </si>
  <si>
    <t>Est. Interest Savings</t>
  </si>
  <si>
    <t>Total Periods</t>
  </si>
  <si>
    <t>Monthly</t>
  </si>
  <si>
    <t>Annually</t>
  </si>
  <si>
    <t>Quarterly</t>
  </si>
  <si>
    <t>Calculated After
(Days or Months)</t>
  </si>
  <si>
    <t>No. of Payments/Year</t>
  </si>
  <si>
    <t>Name</t>
  </si>
  <si>
    <t>Number</t>
  </si>
  <si>
    <t>End of the Period</t>
  </si>
  <si>
    <t>Weeks</t>
  </si>
  <si>
    <t>Beginning of the Period</t>
  </si>
  <si>
    <t>Bi-Weekly</t>
  </si>
  <si>
    <t>Bi-monthly</t>
  </si>
  <si>
    <t>Bi-weekly</t>
  </si>
  <si>
    <t>Semi-monthly</t>
  </si>
  <si>
    <t>Semi-annually</t>
  </si>
  <si>
    <t>Months</t>
  </si>
  <si>
    <t>Quarters</t>
  </si>
  <si>
    <t>nper</t>
  </si>
  <si>
    <t>payment type</t>
  </si>
  <si>
    <t>Extra Payment (Recurring)</t>
  </si>
  <si>
    <t>Extra Payment (Irregular)</t>
  </si>
  <si>
    <t>Due Date</t>
  </si>
  <si>
    <t>Loan Information</t>
  </si>
  <si>
    <t>User Input</t>
  </si>
  <si>
    <t>Summary Information</t>
  </si>
  <si>
    <t>Business Loan Calculator without Extra Payments</t>
  </si>
  <si>
    <t>Applying Direct Formula</t>
  </si>
  <si>
    <t>Term</t>
  </si>
  <si>
    <t>Value</t>
  </si>
  <si>
    <t>Amount</t>
  </si>
  <si>
    <t>No. of Years</t>
  </si>
  <si>
    <t>Payments/Year</t>
  </si>
  <si>
    <t>Utilizing PMT Function</t>
  </si>
  <si>
    <t>PMT Function with Compounded Period</t>
  </si>
  <si>
    <t>Interest Rate (rate)</t>
  </si>
  <si>
    <t>Loan Amount (pv)</t>
  </si>
  <si>
    <t>Periods (nper)</t>
  </si>
  <si>
    <t>Calculate Loan Paying Off Time</t>
  </si>
  <si>
    <t xml:space="preserve"> Using Formulas Tab</t>
  </si>
  <si>
    <t>Calculate Credit Card Payment</t>
  </si>
  <si>
    <t>Interest Rate</t>
  </si>
  <si>
    <t>Credit Card Due</t>
  </si>
  <si>
    <t>Car Value</t>
  </si>
  <si>
    <t>Down Payment</t>
  </si>
  <si>
    <t>Loan Amount</t>
  </si>
  <si>
    <t>Loam Tenure</t>
  </si>
  <si>
    <t>Monthly EMI</t>
  </si>
  <si>
    <t xml:space="preserve"> Calculate Down Payment in Excel</t>
  </si>
  <si>
    <t>Loan Tenure</t>
  </si>
  <si>
    <t>Sample Data Set</t>
  </si>
  <si>
    <t>Periods</t>
  </si>
  <si>
    <t xml:space="preserve"> Calculate Mortgage Payment Loan </t>
  </si>
  <si>
    <t>Calculate Goal Monthly Payment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</si>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</sst>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[$$-409]#,##0.00"/>
    <numFmt numFmtId="168" formatCode="&quot;$&quot;#,##0.0_);[Red]\(&quot;$&quot;#,##0.0\)"/>
    <numFmt numFmtId="169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4" applyNumberFormat="0" applyFill="0" applyAlignment="0" applyProtection="0"/>
  </cellStyleXfs>
  <cellXfs count="55">
    <xf numFmtId="0" fontId="0" fillId="0" borderId="0" xfId="0"/>
    <xf numFmtId="0" fontId="0" fillId="0" borderId="1" xfId="0" applyBorder="1"/>
    <xf numFmtId="44" fontId="0" fillId="0" borderId="1" xfId="1" applyFont="1" applyBorder="1"/>
    <xf numFmtId="8" fontId="0" fillId="0" borderId="1" xfId="0" applyNumberFormat="1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2" fillId="2" borderId="0" xfId="0" applyFont="1" applyFill="1"/>
    <xf numFmtId="2" fontId="3" fillId="2" borderId="0" xfId="0" applyNumberFormat="1" applyFont="1" applyFill="1"/>
    <xf numFmtId="2" fontId="3" fillId="2" borderId="1" xfId="0" applyNumberFormat="1" applyFont="1" applyFill="1" applyBorder="1"/>
    <xf numFmtId="16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8" fontId="3" fillId="2" borderId="1" xfId="0" applyNumberFormat="1" applyFont="1" applyFill="1" applyBorder="1"/>
    <xf numFmtId="9" fontId="3" fillId="4" borderId="1" xfId="1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8" fontId="3" fillId="4" borderId="1" xfId="0" applyNumberFormat="1" applyFont="1" applyFill="1" applyBorder="1" applyAlignment="1">
      <alignment horizontal="center"/>
    </xf>
    <xf numFmtId="8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4" borderId="1" xfId="1" applyNumberFormat="1" applyFont="1" applyFill="1" applyBorder="1" applyAlignment="1">
      <alignment horizontal="center" vertical="center"/>
    </xf>
    <xf numFmtId="44" fontId="0" fillId="2" borderId="1" xfId="1" applyFont="1" applyFill="1" applyBorder="1"/>
    <xf numFmtId="0" fontId="2" fillId="3" borderId="1" xfId="0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169" fontId="3" fillId="0" borderId="1" xfId="1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0" fontId="6" fillId="5" borderId="4" xfId="3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4" xfId="3" applyFill="1" applyAlignment="1">
      <alignment horizontal="center" vertical="center"/>
    </xf>
  </cellXfs>
  <cellStyles count="4">
    <cellStyle name="Currency" xfId="1" builtinId="4"/>
    <cellStyle name="Heading 1" xfId="3" builtinId="1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Sample Information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1</xdr:row>
      <xdr:rowOff>9525</xdr:rowOff>
    </xdr:from>
    <xdr:to>
      <xdr:col>5</xdr:col>
      <xdr:colOff>1866900</xdr:colOff>
      <xdr:row>1</xdr:row>
      <xdr:rowOff>294951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A53C94-611B-4B37-9F7F-D7C0A60FC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00025"/>
          <a:ext cx="1152525" cy="285426"/>
        </a:xfrm>
        <a:prstGeom prst="rect">
          <a:avLst/>
        </a:prstGeom>
      </xdr:spPr>
    </xdr:pic>
    <xdr:clientData/>
  </xdr:twoCellAnchor>
  <xdr:twoCellAnchor>
    <xdr:from>
      <xdr:col>8</xdr:col>
      <xdr:colOff>733425</xdr:colOff>
      <xdr:row>0</xdr:row>
      <xdr:rowOff>104775</xdr:rowOff>
    </xdr:from>
    <xdr:to>
      <xdr:col>9</xdr:col>
      <xdr:colOff>400050</xdr:colOff>
      <xdr:row>3</xdr:row>
      <xdr:rowOff>19050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00FDD-02FE-70B3-5104-89DC2D3F6F9B}"/>
            </a:ext>
          </a:extLst>
        </xdr:cNvPr>
        <xdr:cNvSpPr/>
      </xdr:nvSpPr>
      <xdr:spPr>
        <a:xfrm>
          <a:off x="13296900" y="104775"/>
          <a:ext cx="1247775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600" b="1"/>
            <a:t>Back</a:t>
          </a:r>
          <a:endParaRPr lang="en-IN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810B-03C5-4199-8912-6C6DE8CEEBC4}">
  <dimension ref="B2:K1065"/>
  <sheetViews>
    <sheetView showGridLines="0" workbookViewId="0">
      <selection activeCell="B10" sqref="B10"/>
    </sheetView>
  </sheetViews>
  <sheetFormatPr defaultRowHeight="15" x14ac:dyDescent="0.25"/>
  <cols>
    <col min="1" max="1" width="3.5703125" customWidth="1"/>
    <col min="2" max="2" width="42.140625" customWidth="1"/>
    <col min="3" max="3" width="26" customWidth="1"/>
    <col min="4" max="4" width="17.85546875" customWidth="1"/>
    <col min="5" max="5" width="29.85546875" customWidth="1"/>
    <col min="6" max="6" width="28.5703125" customWidth="1"/>
    <col min="7" max="7" width="13.5703125" customWidth="1"/>
    <col min="8" max="8" width="26.85546875" bestFit="1" customWidth="1"/>
    <col min="9" max="9" width="23.7109375" customWidth="1"/>
    <col min="10" max="10" width="17.7109375" customWidth="1"/>
    <col min="11" max="11" width="13.140625" bestFit="1" customWidth="1"/>
    <col min="13" max="13" width="10.42578125" bestFit="1" customWidth="1"/>
  </cols>
  <sheetData>
    <row r="2" spans="2:11" ht="24" customHeight="1" thickBot="1" x14ac:dyDescent="0.3">
      <c r="B2" s="51" t="s">
        <v>51</v>
      </c>
      <c r="C2" s="51"/>
      <c r="D2" s="51"/>
      <c r="E2" s="51"/>
      <c r="F2" s="51"/>
    </row>
    <row r="3" spans="2:11" ht="15.75" thickTop="1" x14ac:dyDescent="0.25"/>
    <row r="4" spans="2:11" ht="18.75" x14ac:dyDescent="0.25">
      <c r="B4" s="15" t="s">
        <v>48</v>
      </c>
      <c r="C4" s="15" t="s">
        <v>49</v>
      </c>
      <c r="E4" s="52" t="s">
        <v>50</v>
      </c>
      <c r="F4" s="53"/>
      <c r="J4" s="29" t="s">
        <v>8</v>
      </c>
      <c r="K4" s="30">
        <f>loan</f>
        <v>100000</v>
      </c>
    </row>
    <row r="5" spans="2:11" ht="15.75" x14ac:dyDescent="0.25">
      <c r="B5" s="16" t="s">
        <v>7</v>
      </c>
      <c r="C5" s="19">
        <v>0.06</v>
      </c>
      <c r="E5" s="16" t="s">
        <v>21</v>
      </c>
      <c r="F5" s="6">
        <f>(1+apr/VLOOKUP(interest_compounded,periodic_table,3,0))^(VLOOKUP(interest_compounded,periodic_table,3,0)/VLOOKUP(payment_frequency,periodic_table,3,0))-1</f>
        <v>4.9999999999998934E-3</v>
      </c>
      <c r="J5" s="29" t="s">
        <v>23</v>
      </c>
      <c r="K5" s="31">
        <f ca="1">F7</f>
        <v>71943.454034757786</v>
      </c>
    </row>
    <row r="6" spans="2:11" ht="15.75" x14ac:dyDescent="0.25">
      <c r="B6" s="16" t="s">
        <v>18</v>
      </c>
      <c r="C6" s="20">
        <v>44995</v>
      </c>
      <c r="E6" s="16" t="s">
        <v>22</v>
      </c>
      <c r="F6" s="7">
        <f>SUM(interest_paid,principal_paid)</f>
        <v>171943.45403475789</v>
      </c>
    </row>
    <row r="7" spans="2:11" ht="15.75" x14ac:dyDescent="0.25">
      <c r="B7" s="16" t="s">
        <v>5</v>
      </c>
      <c r="C7" s="25">
        <v>20</v>
      </c>
      <c r="E7" s="16" t="s">
        <v>23</v>
      </c>
      <c r="F7" s="8">
        <f ca="1">SUM(OFFSET($G$26,0,0,F9))</f>
        <v>71943.454034757786</v>
      </c>
    </row>
    <row r="8" spans="2:11" ht="15.75" x14ac:dyDescent="0.25">
      <c r="B8" s="16" t="s">
        <v>8</v>
      </c>
      <c r="C8" s="28">
        <v>100000</v>
      </c>
      <c r="E8" s="16" t="s">
        <v>24</v>
      </c>
      <c r="F8" s="9">
        <f ca="1">nper*payment-loan-F7</f>
        <v>0</v>
      </c>
      <c r="K8" s="14"/>
    </row>
    <row r="9" spans="2:11" ht="15.75" x14ac:dyDescent="0.25">
      <c r="B9" s="16" t="s">
        <v>15</v>
      </c>
      <c r="C9" s="21" t="s">
        <v>20</v>
      </c>
      <c r="E9" s="16" t="s">
        <v>25</v>
      </c>
      <c r="F9" s="5">
        <f>COUNTIF(array,"&gt;0")</f>
        <v>240</v>
      </c>
    </row>
    <row r="10" spans="2:11" ht="15.75" x14ac:dyDescent="0.25">
      <c r="B10" s="16" t="s">
        <v>16</v>
      </c>
      <c r="C10" s="21" t="s">
        <v>26</v>
      </c>
    </row>
    <row r="11" spans="2:11" ht="15.75" x14ac:dyDescent="0.25">
      <c r="B11" s="16" t="s">
        <v>17</v>
      </c>
      <c r="C11" s="21" t="s">
        <v>26</v>
      </c>
    </row>
    <row r="12" spans="2:11" ht="15.75" x14ac:dyDescent="0.25">
      <c r="B12" s="16" t="s">
        <v>9</v>
      </c>
      <c r="C12" s="22">
        <f>-IF(payment_type=1,PMT(rate,nper,loan,,1),PMT(rate,nper,loan,,0))</f>
        <v>716.43105847815752</v>
      </c>
    </row>
    <row r="16" spans="2:11" ht="15.75" x14ac:dyDescent="0.25">
      <c r="B16" s="11"/>
      <c r="C16" s="12"/>
      <c r="E16" s="12"/>
    </row>
    <row r="17" spans="2:9" ht="15.75" hidden="1" x14ac:dyDescent="0.25">
      <c r="B17" s="17" t="s">
        <v>44</v>
      </c>
      <c r="C17" s="13">
        <f>IF(C9="Beginning of the Period", 1,0)</f>
        <v>0</v>
      </c>
      <c r="E17" s="12"/>
    </row>
    <row r="18" spans="2:9" ht="15.75" hidden="1" x14ac:dyDescent="0.25">
      <c r="B18" s="17" t="s">
        <v>43</v>
      </c>
      <c r="C18" s="13">
        <f>term*VLOOKUP(payment_frequency,periodic_table,3,FALSE)</f>
        <v>240</v>
      </c>
      <c r="E18" s="12"/>
    </row>
    <row r="19" spans="2:9" ht="15.75" x14ac:dyDescent="0.25">
      <c r="C19" s="12"/>
    </row>
    <row r="20" spans="2:9" ht="15.75" x14ac:dyDescent="0.25">
      <c r="B20" s="11"/>
      <c r="C20" s="11"/>
      <c r="D20" s="12"/>
      <c r="E20" s="12"/>
    </row>
    <row r="23" spans="2:9" ht="157.5" customHeight="1" x14ac:dyDescent="0.25"/>
    <row r="24" spans="2:9" ht="15.75" x14ac:dyDescent="0.25">
      <c r="B24" s="27" t="s">
        <v>10</v>
      </c>
      <c r="C24" s="27" t="s">
        <v>47</v>
      </c>
      <c r="D24" s="27" t="s">
        <v>11</v>
      </c>
      <c r="E24" s="27" t="s">
        <v>45</v>
      </c>
      <c r="F24" s="27" t="s">
        <v>46</v>
      </c>
      <c r="G24" s="27" t="s">
        <v>12</v>
      </c>
      <c r="H24" s="27" t="s">
        <v>13</v>
      </c>
      <c r="I24" s="27" t="s">
        <v>14</v>
      </c>
    </row>
    <row r="25" spans="2:9" x14ac:dyDescent="0.25">
      <c r="B25" s="1"/>
      <c r="C25" s="1"/>
      <c r="D25" s="1"/>
      <c r="E25" s="1"/>
      <c r="F25" s="1"/>
      <c r="G25" s="1"/>
      <c r="H25" s="1"/>
      <c r="I25" s="2">
        <f>loan</f>
        <v>100000</v>
      </c>
    </row>
    <row r="26" spans="2:9" ht="15.75" x14ac:dyDescent="0.25">
      <c r="B26" s="1">
        <f t="shared" ref="B26:B38" si="0">IFERROR(IF(I25&lt;=0,"",B25+1),"")</f>
        <v>1</v>
      </c>
      <c r="C26" s="10">
        <f>IF($C$9="End of the Period",IF(B26="","",IF(OR(payment_frequency="Weekly",payment_frequency="Bi-weekly",payment_frequency="Semi-monthly"),first_payment_date+B26*VLOOKUP(payment_frequency,periodic_table,2,0),EDATE(first_payment_date,B26*VLOOKUP(payment_frequency,periodic_table,2,0)))),IF(#REF!="","",IF(OR(payment_frequency="Weekly",payment_frequency="Bi-weekly",payment_frequency="Semi-monthly"),first_payment_date+(#REF!-1)*VLOOKUP(payment_frequency,periodic_table,2,0),EDATE(first_payment_date,(#REF!-1)*VLOOKUP(payment_frequency,periodic_table,2,0)))))</f>
        <v>45026</v>
      </c>
      <c r="D26" s="18">
        <f t="shared" ref="D26:D89" si="1">IF(B26="","",IF(I25&lt;payment,I25*(1+rate),payment))</f>
        <v>716.43105847815752</v>
      </c>
      <c r="E26" s="18"/>
      <c r="F26" s="26"/>
      <c r="G26" s="3">
        <f t="shared" ref="G26:G89" si="2">IF(AND(payment_type=1,B26=1),0,IF(B26="","",I25*rate))</f>
        <v>499.99999999998931</v>
      </c>
      <c r="H26" s="3">
        <f>IF(B26="","",D26-G26+E26+F26)</f>
        <v>216.43105847816821</v>
      </c>
      <c r="I26" s="4">
        <f>IFERROR(IF(H26&lt;=0,"",I25-H26),"")</f>
        <v>99783.568941521837</v>
      </c>
    </row>
    <row r="27" spans="2:9" ht="15.75" x14ac:dyDescent="0.25">
      <c r="B27" s="1">
        <f t="shared" si="0"/>
        <v>2</v>
      </c>
      <c r="C27" s="10">
        <f>IF($C$9="End of the Period",IF(B27="","",IF(OR(payment_frequency="Weekly",payment_frequency="Bi-weekly",payment_frequency="Semi-monthly"),first_payment_date+B27*VLOOKUP(payment_frequency,periodic_table,2,0),EDATE(first_payment_date,B27*VLOOKUP(payment_frequency,periodic_table,2,0)))),IF(#REF!="","",IF(OR(payment_frequency="Weekly",payment_frequency="Bi-weekly",payment_frequency="Semi-monthly"),first_payment_date+(#REF!-1)*VLOOKUP(payment_frequency,periodic_table,2,0),EDATE(first_payment_date,(#REF!-1)*VLOOKUP(payment_frequency,periodic_table,2,0)))))</f>
        <v>45056</v>
      </c>
      <c r="D27" s="18">
        <f t="shared" si="1"/>
        <v>716.43105847815752</v>
      </c>
      <c r="E27" s="18"/>
      <c r="F27" s="26"/>
      <c r="G27" s="3">
        <f t="shared" si="2"/>
        <v>498.91784470759853</v>
      </c>
      <c r="H27" s="3">
        <f t="shared" ref="H27:H90" si="3">IF(B27="","",D27-G27+E27+F27)</f>
        <v>217.51321377055899</v>
      </c>
      <c r="I27" s="4">
        <f t="shared" ref="I27:I90" si="4">IFERROR(IF(H27&lt;=0,"",I26-H27),"")</f>
        <v>99566.055727751271</v>
      </c>
    </row>
    <row r="28" spans="2:9" ht="15.75" x14ac:dyDescent="0.25">
      <c r="B28" s="1">
        <f t="shared" si="0"/>
        <v>3</v>
      </c>
      <c r="C28" s="10">
        <f>IF($C$9="End of the Period",IF(B28="","",IF(OR(payment_frequency="Weekly",payment_frequency="Bi-weekly",payment_frequency="Semi-monthly"),first_payment_date+B28*VLOOKUP(payment_frequency,periodic_table,2,0),EDATE(first_payment_date,B28*VLOOKUP(payment_frequency,periodic_table,2,0)))),IF(A21="","",IF(OR(payment_frequency="Weekly",payment_frequency="Bi-weekly",payment_frequency="Semi-monthly"),first_payment_date+(A21-1)*VLOOKUP(payment_frequency,periodic_table,2,0),EDATE(first_payment_date,(A21-1)*VLOOKUP(payment_frequency,periodic_table,2,0)))))</f>
        <v>45087</v>
      </c>
      <c r="D28" s="18">
        <f t="shared" si="1"/>
        <v>716.43105847815752</v>
      </c>
      <c r="E28" s="18"/>
      <c r="F28" s="26"/>
      <c r="G28" s="3">
        <f t="shared" si="2"/>
        <v>497.83027863874577</v>
      </c>
      <c r="H28" s="3">
        <f t="shared" si="3"/>
        <v>218.60077983941176</v>
      </c>
      <c r="I28" s="4">
        <f t="shared" si="4"/>
        <v>99347.454947911858</v>
      </c>
    </row>
    <row r="29" spans="2:9" ht="15.75" x14ac:dyDescent="0.25">
      <c r="B29" s="1">
        <f t="shared" si="0"/>
        <v>4</v>
      </c>
      <c r="C29" s="10">
        <f t="shared" ref="C29:C91" si="5">IF($C$9="End of the Period",IF(B29="","",IF(OR(payment_frequency="Weekly",payment_frequency="Bi-weekly",payment_frequency="Semi-monthly"),first_payment_date+B29*VLOOKUP(payment_frequency,periodic_table,2,0),EDATE(first_payment_date,B29*VLOOKUP(payment_frequency,periodic_table,2,0)))),IF(A24="","",IF(OR(payment_frequency="Weekly",payment_frequency="Bi-weekly",payment_frequency="Semi-monthly"),first_payment_date+(A24-1)*VLOOKUP(payment_frequency,periodic_table,2,0),EDATE(first_payment_date,(A24-1)*VLOOKUP(payment_frequency,periodic_table,2,0)))))</f>
        <v>45117</v>
      </c>
      <c r="D29" s="18">
        <f t="shared" si="1"/>
        <v>716.43105847815752</v>
      </c>
      <c r="E29" s="18"/>
      <c r="F29" s="26"/>
      <c r="G29" s="3">
        <f t="shared" si="2"/>
        <v>496.7372747395487</v>
      </c>
      <c r="H29" s="3">
        <f t="shared" si="3"/>
        <v>219.69378373860883</v>
      </c>
      <c r="I29" s="4">
        <f t="shared" si="4"/>
        <v>99127.761164173251</v>
      </c>
    </row>
    <row r="30" spans="2:9" ht="15.75" x14ac:dyDescent="0.25">
      <c r="B30" s="1">
        <f t="shared" si="0"/>
        <v>5</v>
      </c>
      <c r="C30" s="10">
        <f t="shared" si="5"/>
        <v>45148</v>
      </c>
      <c r="D30" s="18">
        <f t="shared" si="1"/>
        <v>716.43105847815752</v>
      </c>
      <c r="E30" s="18"/>
      <c r="F30" s="26"/>
      <c r="G30" s="3">
        <f t="shared" si="2"/>
        <v>495.63880582085568</v>
      </c>
      <c r="H30" s="3">
        <f t="shared" si="3"/>
        <v>220.79225265730184</v>
      </c>
      <c r="I30" s="4">
        <f t="shared" si="4"/>
        <v>98906.968911515956</v>
      </c>
    </row>
    <row r="31" spans="2:9" ht="15.75" x14ac:dyDescent="0.25">
      <c r="B31" s="1">
        <f t="shared" si="0"/>
        <v>6</v>
      </c>
      <c r="C31" s="10">
        <f t="shared" si="5"/>
        <v>45179</v>
      </c>
      <c r="D31" s="18">
        <f t="shared" si="1"/>
        <v>716.43105847815752</v>
      </c>
      <c r="E31" s="18"/>
      <c r="F31" s="26"/>
      <c r="G31" s="3">
        <f t="shared" si="2"/>
        <v>494.53484455756922</v>
      </c>
      <c r="H31" s="3">
        <f t="shared" si="3"/>
        <v>221.89621392058831</v>
      </c>
      <c r="I31" s="4">
        <f t="shared" si="4"/>
        <v>98685.072697595373</v>
      </c>
    </row>
    <row r="32" spans="2:9" ht="15.75" x14ac:dyDescent="0.25">
      <c r="B32" s="1">
        <f t="shared" si="0"/>
        <v>7</v>
      </c>
      <c r="C32" s="10">
        <f t="shared" si="5"/>
        <v>45209</v>
      </c>
      <c r="D32" s="18">
        <f t="shared" si="1"/>
        <v>716.43105847815752</v>
      </c>
      <c r="E32" s="18"/>
      <c r="F32" s="26"/>
      <c r="G32" s="3">
        <f t="shared" si="2"/>
        <v>493.42536348796637</v>
      </c>
      <c r="H32" s="3">
        <f t="shared" si="3"/>
        <v>223.00569499019116</v>
      </c>
      <c r="I32" s="4">
        <f t="shared" si="4"/>
        <v>98462.067002605181</v>
      </c>
    </row>
    <row r="33" spans="2:9" ht="15.75" x14ac:dyDescent="0.25">
      <c r="B33" s="1">
        <f t="shared" si="0"/>
        <v>8</v>
      </c>
      <c r="C33" s="10">
        <f t="shared" si="5"/>
        <v>45240</v>
      </c>
      <c r="D33" s="18">
        <f t="shared" si="1"/>
        <v>716.43105847815752</v>
      </c>
      <c r="E33" s="18"/>
      <c r="F33" s="26"/>
      <c r="G33" s="3">
        <f t="shared" si="2"/>
        <v>492.31033501301539</v>
      </c>
      <c r="H33" s="3">
        <f t="shared" si="3"/>
        <v>224.12072346514213</v>
      </c>
      <c r="I33" s="4">
        <f t="shared" si="4"/>
        <v>98237.946279140044</v>
      </c>
    </row>
    <row r="34" spans="2:9" ht="15.75" x14ac:dyDescent="0.25">
      <c r="B34" s="1">
        <f t="shared" si="0"/>
        <v>9</v>
      </c>
      <c r="C34" s="10">
        <f t="shared" si="5"/>
        <v>45270</v>
      </c>
      <c r="D34" s="18">
        <f t="shared" si="1"/>
        <v>716.43105847815752</v>
      </c>
      <c r="E34" s="18"/>
      <c r="F34" s="26"/>
      <c r="G34" s="3">
        <f t="shared" si="2"/>
        <v>491.18973139568976</v>
      </c>
      <c r="H34" s="3">
        <f t="shared" si="3"/>
        <v>225.24132708246776</v>
      </c>
      <c r="I34" s="4">
        <f t="shared" si="4"/>
        <v>98012.704952057582</v>
      </c>
    </row>
    <row r="35" spans="2:9" ht="15.75" x14ac:dyDescent="0.25">
      <c r="B35" s="1">
        <f t="shared" si="0"/>
        <v>10</v>
      </c>
      <c r="C35" s="10">
        <f t="shared" si="5"/>
        <v>45301</v>
      </c>
      <c r="D35" s="18">
        <f t="shared" si="1"/>
        <v>716.43105847815752</v>
      </c>
      <c r="E35" s="18"/>
      <c r="F35" s="26"/>
      <c r="G35" s="3">
        <f t="shared" si="2"/>
        <v>490.06352476027746</v>
      </c>
      <c r="H35" s="3">
        <f t="shared" si="3"/>
        <v>226.36753371788006</v>
      </c>
      <c r="I35" s="4">
        <f t="shared" si="4"/>
        <v>97786.337418339695</v>
      </c>
    </row>
    <row r="36" spans="2:9" ht="15.75" x14ac:dyDescent="0.25">
      <c r="B36" s="1">
        <f t="shared" si="0"/>
        <v>11</v>
      </c>
      <c r="C36" s="10">
        <f t="shared" si="5"/>
        <v>45332</v>
      </c>
      <c r="D36" s="18">
        <f t="shared" si="1"/>
        <v>716.43105847815752</v>
      </c>
      <c r="E36" s="18"/>
      <c r="F36" s="26"/>
      <c r="G36" s="3">
        <f t="shared" si="2"/>
        <v>488.93168709168805</v>
      </c>
      <c r="H36" s="3">
        <f t="shared" si="3"/>
        <v>227.49937138646948</v>
      </c>
      <c r="I36" s="4">
        <f t="shared" si="4"/>
        <v>97558.838046953228</v>
      </c>
    </row>
    <row r="37" spans="2:9" ht="15.75" x14ac:dyDescent="0.25">
      <c r="B37" s="1">
        <f t="shared" si="0"/>
        <v>12</v>
      </c>
      <c r="C37" s="10">
        <f t="shared" si="5"/>
        <v>45361</v>
      </c>
      <c r="D37" s="18">
        <f t="shared" si="1"/>
        <v>716.43105847815752</v>
      </c>
      <c r="E37" s="18"/>
      <c r="F37" s="26"/>
      <c r="G37" s="3">
        <f t="shared" si="2"/>
        <v>487.79419023475572</v>
      </c>
      <c r="H37" s="3">
        <f t="shared" si="3"/>
        <v>228.63686824340181</v>
      </c>
      <c r="I37" s="4">
        <f t="shared" si="4"/>
        <v>97330.201178709831</v>
      </c>
    </row>
    <row r="38" spans="2:9" ht="15.75" x14ac:dyDescent="0.25">
      <c r="B38" s="1">
        <f t="shared" si="0"/>
        <v>13</v>
      </c>
      <c r="C38" s="10">
        <f t="shared" si="5"/>
        <v>45392</v>
      </c>
      <c r="D38" s="18">
        <f t="shared" si="1"/>
        <v>716.43105847815752</v>
      </c>
      <c r="E38" s="24"/>
      <c r="F38" s="24"/>
      <c r="G38" s="3">
        <f t="shared" si="2"/>
        <v>486.65100589353881</v>
      </c>
      <c r="H38" s="3">
        <f t="shared" si="3"/>
        <v>229.78005258461872</v>
      </c>
      <c r="I38" s="4">
        <f t="shared" si="4"/>
        <v>97100.421126125206</v>
      </c>
    </row>
    <row r="39" spans="2:9" ht="15.75" x14ac:dyDescent="0.25">
      <c r="B39" s="1">
        <f t="shared" ref="B39:B43" si="6">IFERROR(IF(I38&lt;=0,"",B38+1),"")</f>
        <v>14</v>
      </c>
      <c r="C39" s="10">
        <f t="shared" si="5"/>
        <v>45422</v>
      </c>
      <c r="D39" s="18">
        <f t="shared" si="1"/>
        <v>716.43105847815752</v>
      </c>
      <c r="E39" s="24"/>
      <c r="F39" s="24"/>
      <c r="G39" s="3">
        <f t="shared" si="2"/>
        <v>485.50210563061569</v>
      </c>
      <c r="H39" s="3">
        <f t="shared" si="3"/>
        <v>230.92895284754184</v>
      </c>
      <c r="I39" s="4">
        <f t="shared" si="4"/>
        <v>96869.492173277671</v>
      </c>
    </row>
    <row r="40" spans="2:9" ht="15.75" x14ac:dyDescent="0.25">
      <c r="B40" s="1">
        <f t="shared" si="6"/>
        <v>15</v>
      </c>
      <c r="C40" s="10">
        <f t="shared" si="5"/>
        <v>45453</v>
      </c>
      <c r="D40" s="18">
        <f t="shared" si="1"/>
        <v>716.43105847815752</v>
      </c>
      <c r="E40" s="24"/>
      <c r="F40" s="24"/>
      <c r="G40" s="3">
        <f t="shared" si="2"/>
        <v>484.34746086637801</v>
      </c>
      <c r="H40" s="3">
        <f t="shared" si="3"/>
        <v>232.08359761177951</v>
      </c>
      <c r="I40" s="4">
        <f t="shared" si="4"/>
        <v>96637.40857566589</v>
      </c>
    </row>
    <row r="41" spans="2:9" ht="15.75" x14ac:dyDescent="0.25">
      <c r="B41" s="1">
        <f t="shared" si="6"/>
        <v>16</v>
      </c>
      <c r="C41" s="10">
        <f t="shared" si="5"/>
        <v>45483</v>
      </c>
      <c r="D41" s="18">
        <f t="shared" si="1"/>
        <v>716.43105847815752</v>
      </c>
      <c r="E41" s="24"/>
      <c r="F41" s="24"/>
      <c r="G41" s="3">
        <f t="shared" si="2"/>
        <v>483.18704287831918</v>
      </c>
      <c r="H41" s="3">
        <f t="shared" si="3"/>
        <v>233.24401559983835</v>
      </c>
      <c r="I41" s="4">
        <f t="shared" si="4"/>
        <v>96404.164560066056</v>
      </c>
    </row>
    <row r="42" spans="2:9" ht="15.75" x14ac:dyDescent="0.25">
      <c r="B42" s="1">
        <f t="shared" si="6"/>
        <v>17</v>
      </c>
      <c r="C42" s="10">
        <f t="shared" si="5"/>
        <v>45514</v>
      </c>
      <c r="D42" s="18">
        <f t="shared" si="1"/>
        <v>716.43105847815752</v>
      </c>
      <c r="E42" s="24"/>
      <c r="F42" s="24"/>
      <c r="G42" s="3">
        <f t="shared" si="2"/>
        <v>482.02082280031999</v>
      </c>
      <c r="H42" s="3">
        <f t="shared" si="3"/>
        <v>234.41023567783753</v>
      </c>
      <c r="I42" s="4">
        <f t="shared" si="4"/>
        <v>96169.754324388225</v>
      </c>
    </row>
    <row r="43" spans="2:9" ht="15.75" x14ac:dyDescent="0.25">
      <c r="B43" s="1">
        <f t="shared" si="6"/>
        <v>18</v>
      </c>
      <c r="C43" s="10">
        <f t="shared" si="5"/>
        <v>45545</v>
      </c>
      <c r="D43" s="18">
        <f t="shared" si="1"/>
        <v>716.43105847815752</v>
      </c>
      <c r="E43" s="24"/>
      <c r="F43" s="24"/>
      <c r="G43" s="3">
        <f t="shared" si="2"/>
        <v>480.84877162193089</v>
      </c>
      <c r="H43" s="3">
        <f t="shared" si="3"/>
        <v>235.58228685622663</v>
      </c>
      <c r="I43" s="4">
        <f t="shared" si="4"/>
        <v>95934.172037532</v>
      </c>
    </row>
    <row r="44" spans="2:9" ht="15.75" x14ac:dyDescent="0.25">
      <c r="B44" s="1">
        <f t="shared" ref="B44:B75" si="7">IFERROR(IF(I43&lt;=0,"",B43+1),"")</f>
        <v>19</v>
      </c>
      <c r="C44" s="10">
        <f t="shared" si="5"/>
        <v>45575</v>
      </c>
      <c r="D44" s="18">
        <f t="shared" si="1"/>
        <v>716.43105847815752</v>
      </c>
      <c r="E44" s="24"/>
      <c r="F44" s="24"/>
      <c r="G44" s="3">
        <f t="shared" si="2"/>
        <v>479.67086018764979</v>
      </c>
      <c r="H44" s="3">
        <f t="shared" si="3"/>
        <v>236.76019829050773</v>
      </c>
      <c r="I44" s="4">
        <f t="shared" si="4"/>
        <v>95697.411839241497</v>
      </c>
    </row>
    <row r="45" spans="2:9" ht="15.75" x14ac:dyDescent="0.25">
      <c r="B45" s="1">
        <f t="shared" si="7"/>
        <v>20</v>
      </c>
      <c r="C45" s="10">
        <f t="shared" si="5"/>
        <v>45606</v>
      </c>
      <c r="D45" s="18">
        <f t="shared" si="1"/>
        <v>716.43105847815752</v>
      </c>
      <c r="E45" s="24"/>
      <c r="F45" s="24"/>
      <c r="G45" s="3">
        <f t="shared" si="2"/>
        <v>478.48705919619727</v>
      </c>
      <c r="H45" s="3">
        <f t="shared" si="3"/>
        <v>237.94399928196026</v>
      </c>
      <c r="I45" s="4">
        <f t="shared" si="4"/>
        <v>95459.467839959543</v>
      </c>
    </row>
    <row r="46" spans="2:9" ht="15.75" x14ac:dyDescent="0.25">
      <c r="B46" s="1">
        <f t="shared" si="7"/>
        <v>21</v>
      </c>
      <c r="C46" s="10">
        <f t="shared" si="5"/>
        <v>45636</v>
      </c>
      <c r="D46" s="18">
        <f t="shared" si="1"/>
        <v>716.43105847815752</v>
      </c>
      <c r="E46" s="24"/>
      <c r="F46" s="24"/>
      <c r="G46" s="3">
        <f t="shared" si="2"/>
        <v>477.29733919978753</v>
      </c>
      <c r="H46" s="3">
        <f t="shared" si="3"/>
        <v>239.13371927836999</v>
      </c>
      <c r="I46" s="4">
        <f t="shared" si="4"/>
        <v>95220.334120681175</v>
      </c>
    </row>
    <row r="47" spans="2:9" ht="15.75" x14ac:dyDescent="0.25">
      <c r="B47" s="1">
        <f t="shared" si="7"/>
        <v>22</v>
      </c>
      <c r="C47" s="10">
        <f t="shared" si="5"/>
        <v>45667</v>
      </c>
      <c r="D47" s="18">
        <f t="shared" si="1"/>
        <v>716.43105847815752</v>
      </c>
      <c r="E47" s="24"/>
      <c r="F47" s="24"/>
      <c r="G47" s="3">
        <f t="shared" si="2"/>
        <v>476.10167060339575</v>
      </c>
      <c r="H47" s="3">
        <f t="shared" si="3"/>
        <v>240.32938787476178</v>
      </c>
      <c r="I47" s="4">
        <f t="shared" si="4"/>
        <v>94980.00473280641</v>
      </c>
    </row>
    <row r="48" spans="2:9" ht="15.75" x14ac:dyDescent="0.25">
      <c r="B48" s="1">
        <f t="shared" si="7"/>
        <v>23</v>
      </c>
      <c r="C48" s="10">
        <f t="shared" si="5"/>
        <v>45698</v>
      </c>
      <c r="D48" s="18">
        <f t="shared" si="1"/>
        <v>716.43105847815752</v>
      </c>
      <c r="E48" s="24"/>
      <c r="F48" s="24"/>
      <c r="G48" s="3">
        <f t="shared" si="2"/>
        <v>474.90002366402194</v>
      </c>
      <c r="H48" s="3">
        <f t="shared" si="3"/>
        <v>241.53103481413558</v>
      </c>
      <c r="I48" s="4">
        <f t="shared" si="4"/>
        <v>94738.473697992275</v>
      </c>
    </row>
    <row r="49" spans="2:9" ht="15.75" x14ac:dyDescent="0.25">
      <c r="B49" s="1">
        <f t="shared" si="7"/>
        <v>24</v>
      </c>
      <c r="C49" s="10">
        <f t="shared" si="5"/>
        <v>45726</v>
      </c>
      <c r="D49" s="18">
        <f t="shared" si="1"/>
        <v>716.43105847815752</v>
      </c>
      <c r="E49" s="24"/>
      <c r="F49" s="24"/>
      <c r="G49" s="3">
        <f t="shared" si="2"/>
        <v>473.69236848995126</v>
      </c>
      <c r="H49" s="3">
        <f t="shared" si="3"/>
        <v>242.73868998820626</v>
      </c>
      <c r="I49" s="4">
        <f t="shared" si="4"/>
        <v>94495.735008004063</v>
      </c>
    </row>
    <row r="50" spans="2:9" ht="15.75" x14ac:dyDescent="0.25">
      <c r="B50" s="1">
        <f t="shared" si="7"/>
        <v>25</v>
      </c>
      <c r="C50" s="10">
        <f t="shared" si="5"/>
        <v>45757</v>
      </c>
      <c r="D50" s="18">
        <f t="shared" si="1"/>
        <v>716.43105847815752</v>
      </c>
      <c r="E50" s="24"/>
      <c r="F50" s="24"/>
      <c r="G50" s="3">
        <f t="shared" si="2"/>
        <v>472.47867504001027</v>
      </c>
      <c r="H50" s="3">
        <f t="shared" si="3"/>
        <v>243.95238343814725</v>
      </c>
      <c r="I50" s="4">
        <f t="shared" si="4"/>
        <v>94251.782624565909</v>
      </c>
    </row>
    <row r="51" spans="2:9" ht="15.75" x14ac:dyDescent="0.25">
      <c r="B51" s="1">
        <f t="shared" si="7"/>
        <v>26</v>
      </c>
      <c r="C51" s="10">
        <f t="shared" si="5"/>
        <v>45787</v>
      </c>
      <c r="D51" s="18">
        <f t="shared" si="1"/>
        <v>716.43105847815752</v>
      </c>
      <c r="E51" s="24"/>
      <c r="F51" s="24"/>
      <c r="G51" s="3">
        <f t="shared" si="2"/>
        <v>471.25891312281948</v>
      </c>
      <c r="H51" s="3">
        <f t="shared" si="3"/>
        <v>245.17214535533805</v>
      </c>
      <c r="I51" s="4">
        <f t="shared" si="4"/>
        <v>94006.610479210576</v>
      </c>
    </row>
    <row r="52" spans="2:9" ht="15.75" x14ac:dyDescent="0.25">
      <c r="B52" s="1">
        <f t="shared" si="7"/>
        <v>27</v>
      </c>
      <c r="C52" s="10">
        <f t="shared" si="5"/>
        <v>45818</v>
      </c>
      <c r="D52" s="18">
        <f t="shared" si="1"/>
        <v>716.43105847815752</v>
      </c>
      <c r="E52" s="24"/>
      <c r="F52" s="24"/>
      <c r="G52" s="3">
        <f t="shared" si="2"/>
        <v>470.03305239604288</v>
      </c>
      <c r="H52" s="3">
        <f t="shared" si="3"/>
        <v>246.39800608211465</v>
      </c>
      <c r="I52" s="4">
        <f t="shared" si="4"/>
        <v>93760.212473128457</v>
      </c>
    </row>
    <row r="53" spans="2:9" ht="15.75" x14ac:dyDescent="0.25">
      <c r="B53" s="1">
        <f t="shared" si="7"/>
        <v>28</v>
      </c>
      <c r="C53" s="10">
        <f t="shared" si="5"/>
        <v>45848</v>
      </c>
      <c r="D53" s="18">
        <f t="shared" si="1"/>
        <v>716.43105847815752</v>
      </c>
      <c r="E53" s="24"/>
      <c r="F53" s="24"/>
      <c r="G53" s="3">
        <f t="shared" si="2"/>
        <v>468.80106236563228</v>
      </c>
      <c r="H53" s="3">
        <f t="shared" si="3"/>
        <v>247.62999611252525</v>
      </c>
      <c r="I53" s="4">
        <f t="shared" si="4"/>
        <v>93512.582477015938</v>
      </c>
    </row>
    <row r="54" spans="2:9" ht="15.75" x14ac:dyDescent="0.25">
      <c r="B54" s="1">
        <f t="shared" si="7"/>
        <v>29</v>
      </c>
      <c r="C54" s="10">
        <f t="shared" si="5"/>
        <v>45879</v>
      </c>
      <c r="D54" s="18">
        <f t="shared" si="1"/>
        <v>716.43105847815752</v>
      </c>
      <c r="E54" s="24"/>
      <c r="F54" s="24"/>
      <c r="G54" s="3">
        <f t="shared" si="2"/>
        <v>467.56291238506975</v>
      </c>
      <c r="H54" s="3">
        <f t="shared" si="3"/>
        <v>248.86814609308777</v>
      </c>
      <c r="I54" s="4">
        <f t="shared" si="4"/>
        <v>93263.714330922856</v>
      </c>
    </row>
    <row r="55" spans="2:9" ht="15.75" x14ac:dyDescent="0.25">
      <c r="B55" s="1">
        <f t="shared" si="7"/>
        <v>30</v>
      </c>
      <c r="C55" s="10">
        <f t="shared" si="5"/>
        <v>45910</v>
      </c>
      <c r="D55" s="18">
        <f t="shared" si="1"/>
        <v>716.43105847815752</v>
      </c>
      <c r="E55" s="24"/>
      <c r="F55" s="24"/>
      <c r="G55" s="3">
        <f t="shared" si="2"/>
        <v>466.31857165460434</v>
      </c>
      <c r="H55" s="3">
        <f t="shared" si="3"/>
        <v>250.11248682355318</v>
      </c>
      <c r="I55" s="4">
        <f t="shared" si="4"/>
        <v>93013.601844099307</v>
      </c>
    </row>
    <row r="56" spans="2:9" ht="15.75" x14ac:dyDescent="0.25">
      <c r="B56" s="1">
        <f t="shared" si="7"/>
        <v>31</v>
      </c>
      <c r="C56" s="10">
        <f t="shared" si="5"/>
        <v>45940</v>
      </c>
      <c r="D56" s="18">
        <f t="shared" si="1"/>
        <v>716.43105847815752</v>
      </c>
      <c r="E56" s="24"/>
      <c r="F56" s="24"/>
      <c r="G56" s="3">
        <f t="shared" si="2"/>
        <v>465.0680092204866</v>
      </c>
      <c r="H56" s="3">
        <f t="shared" si="3"/>
        <v>251.36304925767092</v>
      </c>
      <c r="I56" s="4">
        <f t="shared" si="4"/>
        <v>92762.238794841629</v>
      </c>
    </row>
    <row r="57" spans="2:9" ht="15.75" x14ac:dyDescent="0.25">
      <c r="B57" s="1">
        <f t="shared" si="7"/>
        <v>32</v>
      </c>
      <c r="C57" s="10">
        <f t="shared" si="5"/>
        <v>45971</v>
      </c>
      <c r="D57" s="18">
        <f t="shared" si="1"/>
        <v>716.43105847815752</v>
      </c>
      <c r="E57" s="24"/>
      <c r="F57" s="24"/>
      <c r="G57" s="3">
        <f t="shared" si="2"/>
        <v>463.81119397419826</v>
      </c>
      <c r="H57" s="3">
        <f t="shared" si="3"/>
        <v>252.61986450395926</v>
      </c>
      <c r="I57" s="4">
        <f t="shared" si="4"/>
        <v>92509.618930337674</v>
      </c>
    </row>
    <row r="58" spans="2:9" ht="15.75" x14ac:dyDescent="0.25">
      <c r="B58" s="1">
        <f t="shared" si="7"/>
        <v>33</v>
      </c>
      <c r="C58" s="10">
        <f t="shared" si="5"/>
        <v>46001</v>
      </c>
      <c r="D58" s="18">
        <f t="shared" si="1"/>
        <v>716.43105847815752</v>
      </c>
      <c r="E58" s="24"/>
      <c r="F58" s="24"/>
      <c r="G58" s="3">
        <f t="shared" si="2"/>
        <v>462.54809465167853</v>
      </c>
      <c r="H58" s="3">
        <f t="shared" si="3"/>
        <v>253.882963826479</v>
      </c>
      <c r="I58" s="4">
        <f t="shared" si="4"/>
        <v>92255.735966511202</v>
      </c>
    </row>
    <row r="59" spans="2:9" ht="15.75" x14ac:dyDescent="0.25">
      <c r="B59" s="1">
        <f t="shared" si="7"/>
        <v>34</v>
      </c>
      <c r="C59" s="10">
        <f t="shared" si="5"/>
        <v>46032</v>
      </c>
      <c r="D59" s="18">
        <f t="shared" si="1"/>
        <v>716.43105847815752</v>
      </c>
      <c r="E59" s="24"/>
      <c r="F59" s="24"/>
      <c r="G59" s="3">
        <f t="shared" si="2"/>
        <v>461.27867983254617</v>
      </c>
      <c r="H59" s="3">
        <f t="shared" si="3"/>
        <v>255.15237864561135</v>
      </c>
      <c r="I59" s="4">
        <f t="shared" si="4"/>
        <v>92000.583587865593</v>
      </c>
    </row>
    <row r="60" spans="2:9" ht="15.75" x14ac:dyDescent="0.25">
      <c r="B60" s="1">
        <f t="shared" si="7"/>
        <v>35</v>
      </c>
      <c r="C60" s="10">
        <f t="shared" si="5"/>
        <v>46063</v>
      </c>
      <c r="D60" s="18">
        <f t="shared" si="1"/>
        <v>716.43105847815752</v>
      </c>
      <c r="E60" s="24"/>
      <c r="F60" s="24"/>
      <c r="G60" s="3">
        <f t="shared" si="2"/>
        <v>460.00291793931814</v>
      </c>
      <c r="H60" s="3">
        <f t="shared" si="3"/>
        <v>256.42814053883939</v>
      </c>
      <c r="I60" s="4">
        <f t="shared" si="4"/>
        <v>91744.155447326746</v>
      </c>
    </row>
    <row r="61" spans="2:9" ht="15.75" x14ac:dyDescent="0.25">
      <c r="B61" s="1">
        <f t="shared" si="7"/>
        <v>36</v>
      </c>
      <c r="C61" s="10">
        <f t="shared" si="5"/>
        <v>46091</v>
      </c>
      <c r="D61" s="18">
        <f t="shared" si="1"/>
        <v>716.43105847815752</v>
      </c>
      <c r="E61" s="24"/>
      <c r="F61" s="24"/>
      <c r="G61" s="3">
        <f t="shared" si="2"/>
        <v>458.72077723662397</v>
      </c>
      <c r="H61" s="3">
        <f t="shared" si="3"/>
        <v>257.71028124153355</v>
      </c>
      <c r="I61" s="4">
        <f t="shared" si="4"/>
        <v>91486.445166085206</v>
      </c>
    </row>
    <row r="62" spans="2:9" ht="15.75" x14ac:dyDescent="0.25">
      <c r="B62" s="1">
        <f t="shared" si="7"/>
        <v>37</v>
      </c>
      <c r="C62" s="10">
        <f t="shared" si="5"/>
        <v>46122</v>
      </c>
      <c r="D62" s="18">
        <f t="shared" si="1"/>
        <v>716.43105847815752</v>
      </c>
      <c r="E62" s="24"/>
      <c r="F62" s="24"/>
      <c r="G62" s="3">
        <f t="shared" si="2"/>
        <v>457.43222583041626</v>
      </c>
      <c r="H62" s="3">
        <f t="shared" si="3"/>
        <v>258.99883264774127</v>
      </c>
      <c r="I62" s="4">
        <f t="shared" si="4"/>
        <v>91227.44633343746</v>
      </c>
    </row>
    <row r="63" spans="2:9" ht="15.75" x14ac:dyDescent="0.25">
      <c r="B63" s="1">
        <f t="shared" si="7"/>
        <v>38</v>
      </c>
      <c r="C63" s="10">
        <f t="shared" si="5"/>
        <v>46152</v>
      </c>
      <c r="D63" s="18">
        <f t="shared" si="1"/>
        <v>716.43105847815752</v>
      </c>
      <c r="E63" s="24"/>
      <c r="F63" s="24"/>
      <c r="G63" s="3">
        <f t="shared" si="2"/>
        <v>456.13723166717756</v>
      </c>
      <c r="H63" s="3">
        <f t="shared" si="3"/>
        <v>260.29382681097997</v>
      </c>
      <c r="I63" s="4">
        <f t="shared" si="4"/>
        <v>90967.152506626473</v>
      </c>
    </row>
    <row r="64" spans="2:9" ht="15.75" x14ac:dyDescent="0.25">
      <c r="B64" s="1">
        <f t="shared" si="7"/>
        <v>39</v>
      </c>
      <c r="C64" s="10">
        <f t="shared" si="5"/>
        <v>46183</v>
      </c>
      <c r="D64" s="18">
        <f t="shared" si="1"/>
        <v>716.43105847815752</v>
      </c>
      <c r="E64" s="24"/>
      <c r="F64" s="24"/>
      <c r="G64" s="3">
        <f t="shared" si="2"/>
        <v>454.83576253312265</v>
      </c>
      <c r="H64" s="3">
        <f t="shared" si="3"/>
        <v>261.59529594503488</v>
      </c>
      <c r="I64" s="4">
        <f t="shared" si="4"/>
        <v>90705.557210681436</v>
      </c>
    </row>
    <row r="65" spans="2:9" ht="15.75" x14ac:dyDescent="0.25">
      <c r="B65" s="1">
        <f t="shared" si="7"/>
        <v>40</v>
      </c>
      <c r="C65" s="10">
        <f t="shared" si="5"/>
        <v>46213</v>
      </c>
      <c r="D65" s="18">
        <f t="shared" si="1"/>
        <v>716.43105847815752</v>
      </c>
      <c r="E65" s="24"/>
      <c r="F65" s="24"/>
      <c r="G65" s="3">
        <f t="shared" si="2"/>
        <v>453.52778605339751</v>
      </c>
      <c r="H65" s="3">
        <f t="shared" si="3"/>
        <v>262.90327242476002</v>
      </c>
      <c r="I65" s="4">
        <f t="shared" si="4"/>
        <v>90442.65393825667</v>
      </c>
    </row>
    <row r="66" spans="2:9" ht="15.75" x14ac:dyDescent="0.25">
      <c r="B66" s="1">
        <f t="shared" si="7"/>
        <v>41</v>
      </c>
      <c r="C66" s="10">
        <f t="shared" si="5"/>
        <v>46244</v>
      </c>
      <c r="D66" s="18">
        <f t="shared" si="1"/>
        <v>716.43105847815752</v>
      </c>
      <c r="E66" s="24"/>
      <c r="F66" s="24"/>
      <c r="G66" s="3">
        <f t="shared" si="2"/>
        <v>452.21326969127369</v>
      </c>
      <c r="H66" s="3">
        <f t="shared" si="3"/>
        <v>264.21778878688383</v>
      </c>
      <c r="I66" s="4">
        <f t="shared" si="4"/>
        <v>90178.436149469781</v>
      </c>
    </row>
    <row r="67" spans="2:9" ht="15.75" x14ac:dyDescent="0.25">
      <c r="B67" s="1">
        <f t="shared" si="7"/>
        <v>42</v>
      </c>
      <c r="C67" s="10">
        <f t="shared" si="5"/>
        <v>46275</v>
      </c>
      <c r="D67" s="18">
        <f t="shared" si="1"/>
        <v>716.43105847815752</v>
      </c>
      <c r="E67" s="24"/>
      <c r="F67" s="24"/>
      <c r="G67" s="3">
        <f t="shared" si="2"/>
        <v>450.8921807473393</v>
      </c>
      <c r="H67" s="3">
        <f t="shared" si="3"/>
        <v>265.53887773081823</v>
      </c>
      <c r="I67" s="4">
        <f t="shared" si="4"/>
        <v>89912.897271738955</v>
      </c>
    </row>
    <row r="68" spans="2:9" ht="15.75" x14ac:dyDescent="0.25">
      <c r="B68" s="1">
        <f t="shared" si="7"/>
        <v>43</v>
      </c>
      <c r="C68" s="10">
        <f t="shared" si="5"/>
        <v>46305</v>
      </c>
      <c r="D68" s="18">
        <f t="shared" si="1"/>
        <v>716.43105847815752</v>
      </c>
      <c r="E68" s="24"/>
      <c r="F68" s="24"/>
      <c r="G68" s="3">
        <f t="shared" si="2"/>
        <v>449.5644863586852</v>
      </c>
      <c r="H68" s="3">
        <f t="shared" si="3"/>
        <v>266.86657211947232</v>
      </c>
      <c r="I68" s="4">
        <f t="shared" si="4"/>
        <v>89646.030699619485</v>
      </c>
    </row>
    <row r="69" spans="2:9" ht="15.75" x14ac:dyDescent="0.25">
      <c r="B69" s="1">
        <f t="shared" si="7"/>
        <v>44</v>
      </c>
      <c r="C69" s="10">
        <f t="shared" si="5"/>
        <v>46336</v>
      </c>
      <c r="D69" s="18">
        <f t="shared" si="1"/>
        <v>716.43105847815752</v>
      </c>
      <c r="E69" s="24"/>
      <c r="F69" s="24"/>
      <c r="G69" s="3">
        <f t="shared" si="2"/>
        <v>448.23015349808787</v>
      </c>
      <c r="H69" s="3">
        <f t="shared" si="3"/>
        <v>268.20090498006965</v>
      </c>
      <c r="I69" s="4">
        <f t="shared" si="4"/>
        <v>89377.829794639416</v>
      </c>
    </row>
    <row r="70" spans="2:9" ht="15.75" x14ac:dyDescent="0.25">
      <c r="B70" s="1">
        <f t="shared" si="7"/>
        <v>45</v>
      </c>
      <c r="C70" s="10">
        <f t="shared" si="5"/>
        <v>46366</v>
      </c>
      <c r="D70" s="18">
        <f t="shared" si="1"/>
        <v>716.43105847815752</v>
      </c>
      <c r="E70" s="24"/>
      <c r="F70" s="24"/>
      <c r="G70" s="3">
        <f t="shared" si="2"/>
        <v>446.88914897318756</v>
      </c>
      <c r="H70" s="3">
        <f t="shared" si="3"/>
        <v>269.54190950496996</v>
      </c>
      <c r="I70" s="4">
        <f t="shared" si="4"/>
        <v>89108.287885134443</v>
      </c>
    </row>
    <row r="71" spans="2:9" ht="15.75" x14ac:dyDescent="0.25">
      <c r="B71" s="1">
        <f t="shared" si="7"/>
        <v>46</v>
      </c>
      <c r="C71" s="10">
        <f t="shared" si="5"/>
        <v>46397</v>
      </c>
      <c r="D71" s="18">
        <f t="shared" si="1"/>
        <v>716.43105847815752</v>
      </c>
      <c r="E71" s="24"/>
      <c r="F71" s="24"/>
      <c r="G71" s="3">
        <f t="shared" si="2"/>
        <v>445.5414394256627</v>
      </c>
      <c r="H71" s="3">
        <f t="shared" si="3"/>
        <v>270.88961905249482</v>
      </c>
      <c r="I71" s="4">
        <f t="shared" si="4"/>
        <v>88837.398266081946</v>
      </c>
    </row>
    <row r="72" spans="2:9" ht="15.75" x14ac:dyDescent="0.25">
      <c r="B72" s="1">
        <f t="shared" si="7"/>
        <v>47</v>
      </c>
      <c r="C72" s="10">
        <f t="shared" si="5"/>
        <v>46428</v>
      </c>
      <c r="D72" s="18">
        <f t="shared" si="1"/>
        <v>716.43105847815752</v>
      </c>
      <c r="E72" s="24"/>
      <c r="F72" s="24"/>
      <c r="G72" s="3">
        <f t="shared" si="2"/>
        <v>444.18699133040025</v>
      </c>
      <c r="H72" s="3">
        <f t="shared" si="3"/>
        <v>272.24406714775728</v>
      </c>
      <c r="I72" s="4">
        <f t="shared" si="4"/>
        <v>88565.154198934193</v>
      </c>
    </row>
    <row r="73" spans="2:9" ht="15.75" x14ac:dyDescent="0.25">
      <c r="B73" s="1">
        <f t="shared" si="7"/>
        <v>48</v>
      </c>
      <c r="C73" s="10">
        <f t="shared" si="5"/>
        <v>46456</v>
      </c>
      <c r="D73" s="18">
        <f t="shared" si="1"/>
        <v>716.43105847815752</v>
      </c>
      <c r="E73" s="24"/>
      <c r="F73" s="24"/>
      <c r="G73" s="3">
        <f t="shared" si="2"/>
        <v>442.82577099466153</v>
      </c>
      <c r="H73" s="3">
        <f t="shared" si="3"/>
        <v>273.605287483496</v>
      </c>
      <c r="I73" s="4">
        <f t="shared" si="4"/>
        <v>88291.548911450693</v>
      </c>
    </row>
    <row r="74" spans="2:9" ht="15.75" x14ac:dyDescent="0.25">
      <c r="B74" s="1">
        <f t="shared" si="7"/>
        <v>49</v>
      </c>
      <c r="C74" s="10">
        <f t="shared" si="5"/>
        <v>46487</v>
      </c>
      <c r="D74" s="18">
        <f t="shared" si="1"/>
        <v>716.43105847815752</v>
      </c>
      <c r="E74" s="24"/>
      <c r="F74" s="24"/>
      <c r="G74" s="3">
        <f t="shared" si="2"/>
        <v>441.45774455724404</v>
      </c>
      <c r="H74" s="3">
        <f t="shared" si="3"/>
        <v>274.97331392091348</v>
      </c>
      <c r="I74" s="4">
        <f t="shared" si="4"/>
        <v>88016.57559752978</v>
      </c>
    </row>
    <row r="75" spans="2:9" ht="15.75" x14ac:dyDescent="0.25">
      <c r="B75" s="1">
        <f t="shared" si="7"/>
        <v>50</v>
      </c>
      <c r="C75" s="10">
        <f t="shared" si="5"/>
        <v>46517</v>
      </c>
      <c r="D75" s="18">
        <f t="shared" si="1"/>
        <v>716.43105847815752</v>
      </c>
      <c r="E75" s="24"/>
      <c r="F75" s="24"/>
      <c r="G75" s="3">
        <f t="shared" si="2"/>
        <v>440.08287798763951</v>
      </c>
      <c r="H75" s="3">
        <f t="shared" si="3"/>
        <v>276.34818049051802</v>
      </c>
      <c r="I75" s="4">
        <f t="shared" si="4"/>
        <v>87740.227417039263</v>
      </c>
    </row>
    <row r="76" spans="2:9" ht="15.75" x14ac:dyDescent="0.25">
      <c r="B76" s="1">
        <f t="shared" ref="B76:B107" si="8">IFERROR(IF(I75&lt;=0,"",B75+1),"")</f>
        <v>51</v>
      </c>
      <c r="C76" s="10">
        <f t="shared" si="5"/>
        <v>46548</v>
      </c>
      <c r="D76" s="18">
        <f t="shared" si="1"/>
        <v>716.43105847815752</v>
      </c>
      <c r="E76" s="24"/>
      <c r="F76" s="24"/>
      <c r="G76" s="3">
        <f t="shared" si="2"/>
        <v>438.70113708518699</v>
      </c>
      <c r="H76" s="3">
        <f t="shared" si="3"/>
        <v>277.72992139297054</v>
      </c>
      <c r="I76" s="4">
        <f t="shared" si="4"/>
        <v>87462.497495646297</v>
      </c>
    </row>
    <row r="77" spans="2:9" ht="15.75" x14ac:dyDescent="0.25">
      <c r="B77" s="1">
        <f t="shared" si="8"/>
        <v>52</v>
      </c>
      <c r="C77" s="10">
        <f t="shared" si="5"/>
        <v>46578</v>
      </c>
      <c r="D77" s="18">
        <f t="shared" si="1"/>
        <v>716.43105847815752</v>
      </c>
      <c r="E77" s="24"/>
      <c r="F77" s="24"/>
      <c r="G77" s="3">
        <f t="shared" si="2"/>
        <v>437.31248747822218</v>
      </c>
      <c r="H77" s="3">
        <f t="shared" si="3"/>
        <v>279.11857099993534</v>
      </c>
      <c r="I77" s="4">
        <f t="shared" si="4"/>
        <v>87183.378924646357</v>
      </c>
    </row>
    <row r="78" spans="2:9" ht="15.75" x14ac:dyDescent="0.25">
      <c r="B78" s="1">
        <f t="shared" si="8"/>
        <v>53</v>
      </c>
      <c r="C78" s="10">
        <f t="shared" si="5"/>
        <v>46609</v>
      </c>
      <c r="D78" s="18">
        <f t="shared" si="1"/>
        <v>716.43105847815752</v>
      </c>
      <c r="E78" s="24"/>
      <c r="F78" s="24"/>
      <c r="G78" s="3">
        <f t="shared" si="2"/>
        <v>435.9168946232225</v>
      </c>
      <c r="H78" s="3">
        <f t="shared" si="3"/>
        <v>280.51416385493502</v>
      </c>
      <c r="I78" s="4">
        <f t="shared" si="4"/>
        <v>86902.864760791417</v>
      </c>
    </row>
    <row r="79" spans="2:9" ht="15.75" x14ac:dyDescent="0.25">
      <c r="B79" s="1">
        <f t="shared" si="8"/>
        <v>54</v>
      </c>
      <c r="C79" s="10">
        <f t="shared" si="5"/>
        <v>46640</v>
      </c>
      <c r="D79" s="18">
        <f t="shared" si="1"/>
        <v>716.43105847815752</v>
      </c>
      <c r="E79" s="24"/>
      <c r="F79" s="24"/>
      <c r="G79" s="3">
        <f t="shared" si="2"/>
        <v>434.51432380394783</v>
      </c>
      <c r="H79" s="3">
        <f t="shared" si="3"/>
        <v>281.91673467420969</v>
      </c>
      <c r="I79" s="4">
        <f t="shared" si="4"/>
        <v>86620.948026117214</v>
      </c>
    </row>
    <row r="80" spans="2:9" ht="15.75" x14ac:dyDescent="0.25">
      <c r="B80" s="1">
        <f t="shared" si="8"/>
        <v>55</v>
      </c>
      <c r="C80" s="10">
        <f t="shared" si="5"/>
        <v>46670</v>
      </c>
      <c r="D80" s="18">
        <f t="shared" si="1"/>
        <v>716.43105847815752</v>
      </c>
      <c r="E80" s="24"/>
      <c r="F80" s="24"/>
      <c r="G80" s="3">
        <f t="shared" si="2"/>
        <v>433.10474013057683</v>
      </c>
      <c r="H80" s="3">
        <f t="shared" si="3"/>
        <v>283.3263183475807</v>
      </c>
      <c r="I80" s="4">
        <f t="shared" si="4"/>
        <v>86337.621707769635</v>
      </c>
    </row>
    <row r="81" spans="2:9" ht="15.75" x14ac:dyDescent="0.25">
      <c r="B81" s="1">
        <f t="shared" si="8"/>
        <v>56</v>
      </c>
      <c r="C81" s="10">
        <f t="shared" si="5"/>
        <v>46701</v>
      </c>
      <c r="D81" s="18">
        <f t="shared" si="1"/>
        <v>716.43105847815752</v>
      </c>
      <c r="E81" s="24"/>
      <c r="F81" s="24"/>
      <c r="G81" s="3">
        <f t="shared" si="2"/>
        <v>431.68810853883895</v>
      </c>
      <c r="H81" s="3">
        <f t="shared" si="3"/>
        <v>284.74294993931858</v>
      </c>
      <c r="I81" s="4">
        <f t="shared" si="4"/>
        <v>86052.878757830316</v>
      </c>
    </row>
    <row r="82" spans="2:9" ht="15.75" x14ac:dyDescent="0.25">
      <c r="B82" s="1">
        <f t="shared" si="8"/>
        <v>57</v>
      </c>
      <c r="C82" s="10">
        <f t="shared" si="5"/>
        <v>46731</v>
      </c>
      <c r="D82" s="18">
        <f t="shared" si="1"/>
        <v>716.43105847815752</v>
      </c>
      <c r="E82" s="24"/>
      <c r="F82" s="24"/>
      <c r="G82" s="3">
        <f t="shared" si="2"/>
        <v>430.26439378914239</v>
      </c>
      <c r="H82" s="3">
        <f t="shared" si="3"/>
        <v>286.16666468901514</v>
      </c>
      <c r="I82" s="4">
        <f t="shared" si="4"/>
        <v>85766.712093141308</v>
      </c>
    </row>
    <row r="83" spans="2:9" ht="15.75" x14ac:dyDescent="0.25">
      <c r="B83" s="1">
        <f t="shared" si="8"/>
        <v>58</v>
      </c>
      <c r="C83" s="10">
        <f t="shared" si="5"/>
        <v>46762</v>
      </c>
      <c r="D83" s="18">
        <f t="shared" si="1"/>
        <v>716.43105847815752</v>
      </c>
      <c r="E83" s="24"/>
      <c r="F83" s="24"/>
      <c r="G83" s="3">
        <f t="shared" si="2"/>
        <v>428.83356046569742</v>
      </c>
      <c r="H83" s="3">
        <f t="shared" si="3"/>
        <v>287.59749801246011</v>
      </c>
      <c r="I83" s="4">
        <f t="shared" si="4"/>
        <v>85479.114595128849</v>
      </c>
    </row>
    <row r="84" spans="2:9" ht="15.75" x14ac:dyDescent="0.25">
      <c r="B84" s="1">
        <f t="shared" si="8"/>
        <v>59</v>
      </c>
      <c r="C84" s="10">
        <f t="shared" si="5"/>
        <v>46793</v>
      </c>
      <c r="D84" s="18">
        <f t="shared" si="1"/>
        <v>716.43105847815752</v>
      </c>
      <c r="E84" s="24"/>
      <c r="F84" s="24"/>
      <c r="G84" s="3">
        <f t="shared" si="2"/>
        <v>427.39557297563516</v>
      </c>
      <c r="H84" s="3">
        <f t="shared" si="3"/>
        <v>289.03548550252236</v>
      </c>
      <c r="I84" s="4">
        <f t="shared" si="4"/>
        <v>85190.079109626327</v>
      </c>
    </row>
    <row r="85" spans="2:9" ht="15.75" x14ac:dyDescent="0.25">
      <c r="B85" s="1">
        <f t="shared" si="8"/>
        <v>60</v>
      </c>
      <c r="C85" s="10">
        <f t="shared" si="5"/>
        <v>46822</v>
      </c>
      <c r="D85" s="18">
        <f t="shared" si="1"/>
        <v>716.43105847815752</v>
      </c>
      <c r="E85" s="24"/>
      <c r="F85" s="24"/>
      <c r="G85" s="3">
        <f t="shared" si="2"/>
        <v>425.95039554812257</v>
      </c>
      <c r="H85" s="3">
        <f t="shared" si="3"/>
        <v>290.48066293003495</v>
      </c>
      <c r="I85" s="4">
        <f t="shared" si="4"/>
        <v>84899.598446696298</v>
      </c>
    </row>
    <row r="86" spans="2:9" ht="15.75" x14ac:dyDescent="0.25">
      <c r="B86" s="1">
        <f t="shared" si="8"/>
        <v>61</v>
      </c>
      <c r="C86" s="10">
        <f t="shared" si="5"/>
        <v>46853</v>
      </c>
      <c r="D86" s="18">
        <f t="shared" si="1"/>
        <v>716.43105847815752</v>
      </c>
      <c r="E86" s="24"/>
      <c r="F86" s="24"/>
      <c r="G86" s="3">
        <f t="shared" si="2"/>
        <v>424.49799223347242</v>
      </c>
      <c r="H86" s="3">
        <f t="shared" si="3"/>
        <v>291.93306624468511</v>
      </c>
      <c r="I86" s="4">
        <f t="shared" si="4"/>
        <v>84607.66538045161</v>
      </c>
    </row>
    <row r="87" spans="2:9" ht="15.75" x14ac:dyDescent="0.25">
      <c r="B87" s="1">
        <f t="shared" si="8"/>
        <v>62</v>
      </c>
      <c r="C87" s="10">
        <f t="shared" si="5"/>
        <v>46883</v>
      </c>
      <c r="D87" s="18">
        <f t="shared" si="1"/>
        <v>716.43105847815752</v>
      </c>
      <c r="E87" s="24"/>
      <c r="F87" s="24"/>
      <c r="G87" s="3">
        <f t="shared" si="2"/>
        <v>423.03832690224903</v>
      </c>
      <c r="H87" s="3">
        <f t="shared" si="3"/>
        <v>293.3927315759085</v>
      </c>
      <c r="I87" s="4">
        <f t="shared" si="4"/>
        <v>84314.272648875703</v>
      </c>
    </row>
    <row r="88" spans="2:9" ht="15.75" x14ac:dyDescent="0.25">
      <c r="B88" s="1">
        <f t="shared" si="8"/>
        <v>63</v>
      </c>
      <c r="C88" s="10">
        <f t="shared" si="5"/>
        <v>46914</v>
      </c>
      <c r="D88" s="18">
        <f t="shared" si="1"/>
        <v>716.43105847815752</v>
      </c>
      <c r="E88" s="24"/>
      <c r="F88" s="24"/>
      <c r="G88" s="3">
        <f t="shared" si="2"/>
        <v>421.57136324436954</v>
      </c>
      <c r="H88" s="3">
        <f t="shared" si="3"/>
        <v>294.85969523378799</v>
      </c>
      <c r="I88" s="4">
        <f t="shared" si="4"/>
        <v>84019.41295364192</v>
      </c>
    </row>
    <row r="89" spans="2:9" ht="15.75" x14ac:dyDescent="0.25">
      <c r="B89" s="1">
        <f t="shared" si="8"/>
        <v>64</v>
      </c>
      <c r="C89" s="10">
        <f t="shared" si="5"/>
        <v>46944</v>
      </c>
      <c r="D89" s="18">
        <f t="shared" si="1"/>
        <v>716.43105847815752</v>
      </c>
      <c r="E89" s="24"/>
      <c r="F89" s="24"/>
      <c r="G89" s="3">
        <f t="shared" si="2"/>
        <v>420.09706476820065</v>
      </c>
      <c r="H89" s="3">
        <f t="shared" si="3"/>
        <v>296.33399370995687</v>
      </c>
      <c r="I89" s="4">
        <f t="shared" si="4"/>
        <v>83723.078959931969</v>
      </c>
    </row>
    <row r="90" spans="2:9" ht="15.75" x14ac:dyDescent="0.25">
      <c r="B90" s="1">
        <f t="shared" si="8"/>
        <v>65</v>
      </c>
      <c r="C90" s="10">
        <f t="shared" si="5"/>
        <v>46975</v>
      </c>
      <c r="D90" s="18">
        <f t="shared" ref="D90:D153" si="9">IF(B90="","",IF(I89&lt;payment,I89*(1+rate),payment))</f>
        <v>716.43105847815752</v>
      </c>
      <c r="E90" s="24"/>
      <c r="F90" s="24"/>
      <c r="G90" s="3">
        <f t="shared" ref="G90:G153" si="10">IF(AND(payment_type=1,B90=1),0,IF(B90="","",I89*rate))</f>
        <v>418.61539479965091</v>
      </c>
      <c r="H90" s="3">
        <f t="shared" si="3"/>
        <v>297.81566367850661</v>
      </c>
      <c r="I90" s="4">
        <f t="shared" si="4"/>
        <v>83425.263296253455</v>
      </c>
    </row>
    <row r="91" spans="2:9" ht="15.75" x14ac:dyDescent="0.25">
      <c r="B91" s="1">
        <f t="shared" si="8"/>
        <v>66</v>
      </c>
      <c r="C91" s="10">
        <f t="shared" si="5"/>
        <v>47006</v>
      </c>
      <c r="D91" s="18">
        <f t="shared" si="9"/>
        <v>716.43105847815752</v>
      </c>
      <c r="E91" s="24"/>
      <c r="F91" s="24"/>
      <c r="G91" s="3">
        <f t="shared" si="10"/>
        <v>417.12631648125836</v>
      </c>
      <c r="H91" s="3">
        <f t="shared" ref="H91:H154" si="11">IF(B91="","",D91-G91+E91+F91)</f>
        <v>299.30474199689917</v>
      </c>
      <c r="I91" s="4">
        <f t="shared" ref="I91:I154" si="12">IFERROR(IF(H91&lt;=0,"",I90-H91),"")</f>
        <v>83125.958554256562</v>
      </c>
    </row>
    <row r="92" spans="2:9" ht="15.75" x14ac:dyDescent="0.25">
      <c r="B92" s="1">
        <f t="shared" si="8"/>
        <v>67</v>
      </c>
      <c r="C92" s="10">
        <f t="shared" ref="C92:C155" si="13">IF($C$9="End of the Period",IF(B92="","",IF(OR(payment_frequency="Weekly",payment_frequency="Bi-weekly",payment_frequency="Semi-monthly"),first_payment_date+B92*VLOOKUP(payment_frequency,periodic_table,2,0),EDATE(first_payment_date,B92*VLOOKUP(payment_frequency,periodic_table,2,0)))),IF(A87="","",IF(OR(payment_frequency="Weekly",payment_frequency="Bi-weekly",payment_frequency="Semi-monthly"),first_payment_date+(A87-1)*VLOOKUP(payment_frequency,periodic_table,2,0),EDATE(first_payment_date,(A87-1)*VLOOKUP(payment_frequency,periodic_table,2,0)))))</f>
        <v>47036</v>
      </c>
      <c r="D92" s="18">
        <f t="shared" si="9"/>
        <v>716.43105847815752</v>
      </c>
      <c r="E92" s="24"/>
      <c r="F92" s="24"/>
      <c r="G92" s="3">
        <f t="shared" si="10"/>
        <v>415.62979277127397</v>
      </c>
      <c r="H92" s="3">
        <f t="shared" si="11"/>
        <v>300.80126570688356</v>
      </c>
      <c r="I92" s="4">
        <f t="shared" si="12"/>
        <v>82825.157288549672</v>
      </c>
    </row>
    <row r="93" spans="2:9" ht="15.75" x14ac:dyDescent="0.25">
      <c r="B93" s="1">
        <f t="shared" si="8"/>
        <v>68</v>
      </c>
      <c r="C93" s="10">
        <f t="shared" si="13"/>
        <v>47067</v>
      </c>
      <c r="D93" s="18">
        <f t="shared" si="9"/>
        <v>716.43105847815752</v>
      </c>
      <c r="E93" s="24"/>
      <c r="F93" s="24"/>
      <c r="G93" s="3">
        <f t="shared" si="10"/>
        <v>414.12578644273952</v>
      </c>
      <c r="H93" s="3">
        <f t="shared" si="11"/>
        <v>302.305272035418</v>
      </c>
      <c r="I93" s="4">
        <f t="shared" si="12"/>
        <v>82522.852016514255</v>
      </c>
    </row>
    <row r="94" spans="2:9" ht="15.75" x14ac:dyDescent="0.25">
      <c r="B94" s="1">
        <f t="shared" si="8"/>
        <v>69</v>
      </c>
      <c r="C94" s="10">
        <f t="shared" si="13"/>
        <v>47097</v>
      </c>
      <c r="D94" s="18">
        <f t="shared" si="9"/>
        <v>716.43105847815752</v>
      </c>
      <c r="E94" s="24"/>
      <c r="F94" s="24"/>
      <c r="G94" s="3">
        <f t="shared" si="10"/>
        <v>412.61426008256245</v>
      </c>
      <c r="H94" s="3">
        <f t="shared" si="11"/>
        <v>303.81679839559507</v>
      </c>
      <c r="I94" s="4">
        <f t="shared" si="12"/>
        <v>82219.035218118661</v>
      </c>
    </row>
    <row r="95" spans="2:9" ht="15.75" x14ac:dyDescent="0.25">
      <c r="B95" s="1">
        <f t="shared" si="8"/>
        <v>70</v>
      </c>
      <c r="C95" s="10">
        <f t="shared" si="13"/>
        <v>47128</v>
      </c>
      <c r="D95" s="18">
        <f t="shared" si="9"/>
        <v>716.43105847815752</v>
      </c>
      <c r="E95" s="24"/>
      <c r="F95" s="24"/>
      <c r="G95" s="3">
        <f t="shared" si="10"/>
        <v>411.09517609058452</v>
      </c>
      <c r="H95" s="3">
        <f t="shared" si="11"/>
        <v>305.33588238757301</v>
      </c>
      <c r="I95" s="4">
        <f t="shared" si="12"/>
        <v>81913.699335731086</v>
      </c>
    </row>
    <row r="96" spans="2:9" ht="15.75" x14ac:dyDescent="0.25">
      <c r="B96" s="1">
        <f t="shared" si="8"/>
        <v>71</v>
      </c>
      <c r="C96" s="10">
        <f t="shared" si="13"/>
        <v>47159</v>
      </c>
      <c r="D96" s="18">
        <f t="shared" si="9"/>
        <v>716.43105847815752</v>
      </c>
      <c r="E96" s="24"/>
      <c r="F96" s="24"/>
      <c r="G96" s="3">
        <f t="shared" si="10"/>
        <v>409.56849667864668</v>
      </c>
      <c r="H96" s="3">
        <f t="shared" si="11"/>
        <v>306.86256179951084</v>
      </c>
      <c r="I96" s="4">
        <f t="shared" si="12"/>
        <v>81606.836773931573</v>
      </c>
    </row>
    <row r="97" spans="2:9" ht="15.75" x14ac:dyDescent="0.25">
      <c r="B97" s="1">
        <f t="shared" si="8"/>
        <v>72</v>
      </c>
      <c r="C97" s="10">
        <f t="shared" si="13"/>
        <v>47187</v>
      </c>
      <c r="D97" s="18">
        <f t="shared" si="9"/>
        <v>716.43105847815752</v>
      </c>
      <c r="E97" s="24"/>
      <c r="F97" s="24"/>
      <c r="G97" s="3">
        <f t="shared" si="10"/>
        <v>408.03418386964915</v>
      </c>
      <c r="H97" s="3">
        <f t="shared" si="11"/>
        <v>308.39687460850837</v>
      </c>
      <c r="I97" s="4">
        <f t="shared" si="12"/>
        <v>81298.439899323072</v>
      </c>
    </row>
    <row r="98" spans="2:9" ht="15.75" x14ac:dyDescent="0.25">
      <c r="B98" s="1">
        <f t="shared" si="8"/>
        <v>73</v>
      </c>
      <c r="C98" s="10">
        <f t="shared" si="13"/>
        <v>47218</v>
      </c>
      <c r="D98" s="18">
        <f t="shared" si="9"/>
        <v>716.43105847815752</v>
      </c>
      <c r="E98" s="24"/>
      <c r="F98" s="24"/>
      <c r="G98" s="3">
        <f t="shared" si="10"/>
        <v>406.4921994966067</v>
      </c>
      <c r="H98" s="3">
        <f t="shared" si="11"/>
        <v>309.93885898155082</v>
      </c>
      <c r="I98" s="4">
        <f t="shared" si="12"/>
        <v>80988.501040341522</v>
      </c>
    </row>
    <row r="99" spans="2:9" ht="15.75" x14ac:dyDescent="0.25">
      <c r="B99" s="1">
        <f t="shared" si="8"/>
        <v>74</v>
      </c>
      <c r="C99" s="10">
        <f t="shared" si="13"/>
        <v>47248</v>
      </c>
      <c r="D99" s="18">
        <f t="shared" si="9"/>
        <v>716.43105847815752</v>
      </c>
      <c r="E99" s="24"/>
      <c r="F99" s="24"/>
      <c r="G99" s="3">
        <f t="shared" si="10"/>
        <v>404.94250520169896</v>
      </c>
      <c r="H99" s="3">
        <f t="shared" si="11"/>
        <v>311.48855327645856</v>
      </c>
      <c r="I99" s="4">
        <f t="shared" si="12"/>
        <v>80677.012487065062</v>
      </c>
    </row>
    <row r="100" spans="2:9" ht="15.75" x14ac:dyDescent="0.25">
      <c r="B100" s="1">
        <f t="shared" si="8"/>
        <v>75</v>
      </c>
      <c r="C100" s="10">
        <f t="shared" si="13"/>
        <v>47279</v>
      </c>
      <c r="D100" s="18">
        <f t="shared" si="9"/>
        <v>716.43105847815752</v>
      </c>
      <c r="E100" s="24"/>
      <c r="F100" s="24"/>
      <c r="G100" s="3">
        <f t="shared" si="10"/>
        <v>403.38506243531668</v>
      </c>
      <c r="H100" s="3">
        <f t="shared" si="11"/>
        <v>313.04599604284084</v>
      </c>
      <c r="I100" s="4">
        <f t="shared" si="12"/>
        <v>80363.96649102222</v>
      </c>
    </row>
    <row r="101" spans="2:9" ht="15.75" x14ac:dyDescent="0.25">
      <c r="B101" s="1">
        <f t="shared" si="8"/>
        <v>76</v>
      </c>
      <c r="C101" s="10">
        <f t="shared" si="13"/>
        <v>47309</v>
      </c>
      <c r="D101" s="18">
        <f t="shared" si="9"/>
        <v>716.43105847815752</v>
      </c>
      <c r="E101" s="24"/>
      <c r="F101" s="24"/>
      <c r="G101" s="3">
        <f t="shared" si="10"/>
        <v>401.81983245510253</v>
      </c>
      <c r="H101" s="3">
        <f t="shared" si="11"/>
        <v>314.611226023055</v>
      </c>
      <c r="I101" s="4">
        <f t="shared" si="12"/>
        <v>80049.355264999162</v>
      </c>
    </row>
    <row r="102" spans="2:9" ht="15.75" x14ac:dyDescent="0.25">
      <c r="B102" s="1">
        <f t="shared" si="8"/>
        <v>77</v>
      </c>
      <c r="C102" s="10">
        <f t="shared" si="13"/>
        <v>47340</v>
      </c>
      <c r="D102" s="18">
        <f t="shared" si="9"/>
        <v>716.43105847815752</v>
      </c>
      <c r="E102" s="24"/>
      <c r="F102" s="24"/>
      <c r="G102" s="3">
        <f t="shared" si="10"/>
        <v>400.24677632498725</v>
      </c>
      <c r="H102" s="3">
        <f t="shared" si="11"/>
        <v>316.18428215317027</v>
      </c>
      <c r="I102" s="4">
        <f t="shared" si="12"/>
        <v>79733.170982845986</v>
      </c>
    </row>
    <row r="103" spans="2:9" ht="15.75" x14ac:dyDescent="0.25">
      <c r="B103" s="1">
        <f t="shared" si="8"/>
        <v>78</v>
      </c>
      <c r="C103" s="10">
        <f t="shared" si="13"/>
        <v>47371</v>
      </c>
      <c r="D103" s="18">
        <f t="shared" si="9"/>
        <v>716.43105847815752</v>
      </c>
      <c r="E103" s="24"/>
      <c r="F103" s="24"/>
      <c r="G103" s="3">
        <f t="shared" si="10"/>
        <v>398.66585491422143</v>
      </c>
      <c r="H103" s="3">
        <f t="shared" si="11"/>
        <v>317.7652035639361</v>
      </c>
      <c r="I103" s="4">
        <f t="shared" si="12"/>
        <v>79415.405779282053</v>
      </c>
    </row>
    <row r="104" spans="2:9" ht="15.75" x14ac:dyDescent="0.25">
      <c r="B104" s="1">
        <f t="shared" si="8"/>
        <v>79</v>
      </c>
      <c r="C104" s="10">
        <f t="shared" si="13"/>
        <v>47401</v>
      </c>
      <c r="D104" s="18">
        <f t="shared" si="9"/>
        <v>716.43105847815752</v>
      </c>
      <c r="E104" s="24"/>
      <c r="F104" s="24"/>
      <c r="G104" s="3">
        <f t="shared" si="10"/>
        <v>397.07702889640183</v>
      </c>
      <c r="H104" s="3">
        <f t="shared" si="11"/>
        <v>319.3540295817557</v>
      </c>
      <c r="I104" s="4">
        <f t="shared" si="12"/>
        <v>79096.051749700302</v>
      </c>
    </row>
    <row r="105" spans="2:9" ht="15.75" x14ac:dyDescent="0.25">
      <c r="B105" s="1">
        <f t="shared" si="8"/>
        <v>80</v>
      </c>
      <c r="C105" s="10">
        <f t="shared" si="13"/>
        <v>47432</v>
      </c>
      <c r="D105" s="18">
        <f t="shared" si="9"/>
        <v>716.43105847815752</v>
      </c>
      <c r="E105" s="24"/>
      <c r="F105" s="24"/>
      <c r="G105" s="3">
        <f t="shared" si="10"/>
        <v>395.4802587484931</v>
      </c>
      <c r="H105" s="3">
        <f t="shared" si="11"/>
        <v>320.95079972966442</v>
      </c>
      <c r="I105" s="4">
        <f t="shared" si="12"/>
        <v>78775.100949970642</v>
      </c>
    </row>
    <row r="106" spans="2:9" ht="15.75" x14ac:dyDescent="0.25">
      <c r="B106" s="1">
        <f t="shared" si="8"/>
        <v>81</v>
      </c>
      <c r="C106" s="10">
        <f t="shared" si="13"/>
        <v>47462</v>
      </c>
      <c r="D106" s="18">
        <f t="shared" si="9"/>
        <v>716.43105847815752</v>
      </c>
      <c r="E106" s="24"/>
      <c r="F106" s="24"/>
      <c r="G106" s="3">
        <f t="shared" si="10"/>
        <v>393.87550474984482</v>
      </c>
      <c r="H106" s="3">
        <f t="shared" si="11"/>
        <v>322.5555537283127</v>
      </c>
      <c r="I106" s="4">
        <f t="shared" si="12"/>
        <v>78452.545396242334</v>
      </c>
    </row>
    <row r="107" spans="2:9" ht="15.75" x14ac:dyDescent="0.25">
      <c r="B107" s="1">
        <f t="shared" si="8"/>
        <v>82</v>
      </c>
      <c r="C107" s="10">
        <f t="shared" si="13"/>
        <v>47493</v>
      </c>
      <c r="D107" s="18">
        <f t="shared" si="9"/>
        <v>716.43105847815752</v>
      </c>
      <c r="E107" s="24"/>
      <c r="F107" s="24"/>
      <c r="G107" s="3">
        <f t="shared" si="10"/>
        <v>392.26272698120329</v>
      </c>
      <c r="H107" s="3">
        <f t="shared" si="11"/>
        <v>324.16833149695424</v>
      </c>
      <c r="I107" s="4">
        <f t="shared" si="12"/>
        <v>78128.377064745378</v>
      </c>
    </row>
    <row r="108" spans="2:9" ht="15.75" x14ac:dyDescent="0.25">
      <c r="B108" s="1">
        <f t="shared" ref="B108:B139" si="14">IFERROR(IF(I107&lt;=0,"",B107+1),"")</f>
        <v>83</v>
      </c>
      <c r="C108" s="10">
        <f t="shared" si="13"/>
        <v>47524</v>
      </c>
      <c r="D108" s="18">
        <f t="shared" si="9"/>
        <v>716.43105847815752</v>
      </c>
      <c r="E108" s="24"/>
      <c r="F108" s="24"/>
      <c r="G108" s="3">
        <f t="shared" si="10"/>
        <v>390.64188532371855</v>
      </c>
      <c r="H108" s="3">
        <f t="shared" si="11"/>
        <v>325.78917315443897</v>
      </c>
      <c r="I108" s="4">
        <f t="shared" si="12"/>
        <v>77802.587891590942</v>
      </c>
    </row>
    <row r="109" spans="2:9" ht="15.75" x14ac:dyDescent="0.25">
      <c r="B109" s="1">
        <f t="shared" si="14"/>
        <v>84</v>
      </c>
      <c r="C109" s="10">
        <f t="shared" si="13"/>
        <v>47552</v>
      </c>
      <c r="D109" s="18">
        <f t="shared" si="9"/>
        <v>716.43105847815752</v>
      </c>
      <c r="E109" s="24"/>
      <c r="F109" s="24"/>
      <c r="G109" s="3">
        <f t="shared" si="10"/>
        <v>389.0129394579464</v>
      </c>
      <c r="H109" s="3">
        <f t="shared" si="11"/>
        <v>327.41811902021112</v>
      </c>
      <c r="I109" s="4">
        <f t="shared" si="12"/>
        <v>77475.169772570734</v>
      </c>
    </row>
    <row r="110" spans="2:9" ht="15.75" x14ac:dyDescent="0.25">
      <c r="B110" s="1">
        <f t="shared" si="14"/>
        <v>85</v>
      </c>
      <c r="C110" s="10">
        <f t="shared" si="13"/>
        <v>47583</v>
      </c>
      <c r="D110" s="18">
        <f t="shared" si="9"/>
        <v>716.43105847815752</v>
      </c>
      <c r="E110" s="24"/>
      <c r="F110" s="24"/>
      <c r="G110" s="3">
        <f t="shared" si="10"/>
        <v>387.37584886284543</v>
      </c>
      <c r="H110" s="3">
        <f t="shared" si="11"/>
        <v>329.05520961531209</v>
      </c>
      <c r="I110" s="4">
        <f t="shared" si="12"/>
        <v>77146.114562955423</v>
      </c>
    </row>
    <row r="111" spans="2:9" ht="15.75" x14ac:dyDescent="0.25">
      <c r="B111" s="1">
        <f t="shared" si="14"/>
        <v>86</v>
      </c>
      <c r="C111" s="10">
        <f t="shared" si="13"/>
        <v>47613</v>
      </c>
      <c r="D111" s="18">
        <f t="shared" si="9"/>
        <v>716.43105847815752</v>
      </c>
      <c r="E111" s="24"/>
      <c r="F111" s="24"/>
      <c r="G111" s="3">
        <f t="shared" si="10"/>
        <v>385.73057281476889</v>
      </c>
      <c r="H111" s="3">
        <f t="shared" si="11"/>
        <v>330.70048566338863</v>
      </c>
      <c r="I111" s="4">
        <f t="shared" si="12"/>
        <v>76815.414077292036</v>
      </c>
    </row>
    <row r="112" spans="2:9" ht="15.75" x14ac:dyDescent="0.25">
      <c r="B112" s="1">
        <f t="shared" si="14"/>
        <v>87</v>
      </c>
      <c r="C112" s="10">
        <f t="shared" si="13"/>
        <v>47644</v>
      </c>
      <c r="D112" s="18">
        <f t="shared" si="9"/>
        <v>716.43105847815752</v>
      </c>
      <c r="E112" s="24"/>
      <c r="F112" s="24"/>
      <c r="G112" s="3">
        <f t="shared" si="10"/>
        <v>384.07707038645202</v>
      </c>
      <c r="H112" s="3">
        <f t="shared" si="11"/>
        <v>332.3539880917055</v>
      </c>
      <c r="I112" s="4">
        <f t="shared" si="12"/>
        <v>76483.060089200328</v>
      </c>
    </row>
    <row r="113" spans="2:9" ht="15.75" x14ac:dyDescent="0.25">
      <c r="B113" s="1">
        <f t="shared" si="14"/>
        <v>88</v>
      </c>
      <c r="C113" s="10">
        <f t="shared" si="13"/>
        <v>47674</v>
      </c>
      <c r="D113" s="18">
        <f t="shared" si="9"/>
        <v>716.43105847815752</v>
      </c>
      <c r="E113" s="24"/>
      <c r="F113" s="24"/>
      <c r="G113" s="3">
        <f t="shared" si="10"/>
        <v>382.41530044599347</v>
      </c>
      <c r="H113" s="3">
        <f t="shared" si="11"/>
        <v>334.01575803216406</v>
      </c>
      <c r="I113" s="4">
        <f t="shared" si="12"/>
        <v>76149.044331168159</v>
      </c>
    </row>
    <row r="114" spans="2:9" ht="15.75" x14ac:dyDescent="0.25">
      <c r="B114" s="1">
        <f t="shared" si="14"/>
        <v>89</v>
      </c>
      <c r="C114" s="10">
        <f t="shared" si="13"/>
        <v>47705</v>
      </c>
      <c r="D114" s="18">
        <f t="shared" si="9"/>
        <v>716.43105847815752</v>
      </c>
      <c r="E114" s="24"/>
      <c r="F114" s="24"/>
      <c r="G114" s="3">
        <f t="shared" si="10"/>
        <v>380.74522165583267</v>
      </c>
      <c r="H114" s="3">
        <f t="shared" si="11"/>
        <v>335.68583682232486</v>
      </c>
      <c r="I114" s="4">
        <f t="shared" si="12"/>
        <v>75813.358494345841</v>
      </c>
    </row>
    <row r="115" spans="2:9" ht="15.75" x14ac:dyDescent="0.25">
      <c r="B115" s="1">
        <f t="shared" si="14"/>
        <v>90</v>
      </c>
      <c r="C115" s="10">
        <f t="shared" si="13"/>
        <v>47736</v>
      </c>
      <c r="D115" s="18">
        <f t="shared" si="9"/>
        <v>716.43105847815752</v>
      </c>
      <c r="E115" s="24"/>
      <c r="F115" s="24"/>
      <c r="G115" s="3">
        <f t="shared" si="10"/>
        <v>379.0667924717211</v>
      </c>
      <c r="H115" s="3">
        <f t="shared" si="11"/>
        <v>337.36426600643642</v>
      </c>
      <c r="I115" s="4">
        <f t="shared" si="12"/>
        <v>75475.994228339405</v>
      </c>
    </row>
    <row r="116" spans="2:9" ht="15.75" x14ac:dyDescent="0.25">
      <c r="B116" s="1">
        <f t="shared" si="14"/>
        <v>91</v>
      </c>
      <c r="C116" s="10">
        <f t="shared" si="13"/>
        <v>47766</v>
      </c>
      <c r="D116" s="18">
        <f t="shared" si="9"/>
        <v>716.43105847815752</v>
      </c>
      <c r="E116" s="24"/>
      <c r="F116" s="24"/>
      <c r="G116" s="3">
        <f t="shared" si="10"/>
        <v>377.379971141689</v>
      </c>
      <c r="H116" s="3">
        <f t="shared" si="11"/>
        <v>339.05108733646853</v>
      </c>
      <c r="I116" s="4">
        <f t="shared" si="12"/>
        <v>75136.943141002936</v>
      </c>
    </row>
    <row r="117" spans="2:9" ht="15.75" x14ac:dyDescent="0.25">
      <c r="B117" s="1">
        <f t="shared" si="14"/>
        <v>92</v>
      </c>
      <c r="C117" s="10">
        <f t="shared" si="13"/>
        <v>47797</v>
      </c>
      <c r="D117" s="18">
        <f t="shared" si="9"/>
        <v>716.43105847815752</v>
      </c>
      <c r="E117" s="24"/>
      <c r="F117" s="24"/>
      <c r="G117" s="3">
        <f t="shared" si="10"/>
        <v>375.68471570500668</v>
      </c>
      <c r="H117" s="3">
        <f t="shared" si="11"/>
        <v>340.74634277315084</v>
      </c>
      <c r="I117" s="4">
        <f t="shared" si="12"/>
        <v>74796.196798229779</v>
      </c>
    </row>
    <row r="118" spans="2:9" ht="15.75" x14ac:dyDescent="0.25">
      <c r="B118" s="1">
        <f t="shared" si="14"/>
        <v>93</v>
      </c>
      <c r="C118" s="10">
        <f t="shared" si="13"/>
        <v>47827</v>
      </c>
      <c r="D118" s="18">
        <f t="shared" si="9"/>
        <v>716.43105847815752</v>
      </c>
      <c r="E118" s="24"/>
      <c r="F118" s="24"/>
      <c r="G118" s="3">
        <f t="shared" si="10"/>
        <v>373.98098399114093</v>
      </c>
      <c r="H118" s="3">
        <f t="shared" si="11"/>
        <v>342.45007448701659</v>
      </c>
      <c r="I118" s="4">
        <f t="shared" si="12"/>
        <v>74453.746723742763</v>
      </c>
    </row>
    <row r="119" spans="2:9" ht="15.75" x14ac:dyDescent="0.25">
      <c r="B119" s="1">
        <f t="shared" si="14"/>
        <v>94</v>
      </c>
      <c r="C119" s="10">
        <f t="shared" si="13"/>
        <v>47858</v>
      </c>
      <c r="D119" s="18">
        <f t="shared" si="9"/>
        <v>716.43105847815752</v>
      </c>
      <c r="E119" s="24"/>
      <c r="F119" s="24"/>
      <c r="G119" s="3">
        <f t="shared" si="10"/>
        <v>372.26873361870588</v>
      </c>
      <c r="H119" s="3">
        <f t="shared" si="11"/>
        <v>344.16232485945164</v>
      </c>
      <c r="I119" s="4">
        <f t="shared" si="12"/>
        <v>74109.584398883308</v>
      </c>
    </row>
    <row r="120" spans="2:9" ht="15.75" x14ac:dyDescent="0.25">
      <c r="B120" s="1">
        <f t="shared" si="14"/>
        <v>95</v>
      </c>
      <c r="C120" s="10">
        <f t="shared" si="13"/>
        <v>47889</v>
      </c>
      <c r="D120" s="18">
        <f t="shared" si="9"/>
        <v>716.43105847815752</v>
      </c>
      <c r="E120" s="24"/>
      <c r="F120" s="24"/>
      <c r="G120" s="3">
        <f t="shared" si="10"/>
        <v>370.54792199440863</v>
      </c>
      <c r="H120" s="3">
        <f t="shared" si="11"/>
        <v>345.8831364837489</v>
      </c>
      <c r="I120" s="4">
        <f t="shared" si="12"/>
        <v>73763.701262399554</v>
      </c>
    </row>
    <row r="121" spans="2:9" ht="15.75" x14ac:dyDescent="0.25">
      <c r="B121" s="1">
        <f t="shared" si="14"/>
        <v>96</v>
      </c>
      <c r="C121" s="10">
        <f t="shared" si="13"/>
        <v>47917</v>
      </c>
      <c r="D121" s="18">
        <f t="shared" si="9"/>
        <v>716.43105847815752</v>
      </c>
      <c r="E121" s="24"/>
      <c r="F121" s="24"/>
      <c r="G121" s="3">
        <f t="shared" si="10"/>
        <v>368.81850631198989</v>
      </c>
      <c r="H121" s="3">
        <f t="shared" si="11"/>
        <v>347.61255216616763</v>
      </c>
      <c r="I121" s="4">
        <f t="shared" si="12"/>
        <v>73416.08871023338</v>
      </c>
    </row>
    <row r="122" spans="2:9" ht="15.75" x14ac:dyDescent="0.25">
      <c r="B122" s="1">
        <f t="shared" si="14"/>
        <v>97</v>
      </c>
      <c r="C122" s="10">
        <f t="shared" si="13"/>
        <v>47948</v>
      </c>
      <c r="D122" s="18">
        <f t="shared" si="9"/>
        <v>716.43105847815752</v>
      </c>
      <c r="E122" s="24"/>
      <c r="F122" s="24"/>
      <c r="G122" s="3">
        <f t="shared" si="10"/>
        <v>367.08044355115908</v>
      </c>
      <c r="H122" s="3">
        <f t="shared" si="11"/>
        <v>349.35061492699845</v>
      </c>
      <c r="I122" s="4">
        <f t="shared" si="12"/>
        <v>73066.738095306384</v>
      </c>
    </row>
    <row r="123" spans="2:9" ht="15.75" x14ac:dyDescent="0.25">
      <c r="B123" s="1">
        <f t="shared" si="14"/>
        <v>98</v>
      </c>
      <c r="C123" s="10">
        <f t="shared" si="13"/>
        <v>47978</v>
      </c>
      <c r="D123" s="18">
        <f t="shared" si="9"/>
        <v>716.43105847815752</v>
      </c>
      <c r="E123" s="24"/>
      <c r="F123" s="24"/>
      <c r="G123" s="3">
        <f t="shared" si="10"/>
        <v>365.33369047652411</v>
      </c>
      <c r="H123" s="3">
        <f t="shared" si="11"/>
        <v>351.09736800163341</v>
      </c>
      <c r="I123" s="4">
        <f t="shared" si="12"/>
        <v>72715.640727304752</v>
      </c>
    </row>
    <row r="124" spans="2:9" ht="15.75" x14ac:dyDescent="0.25">
      <c r="B124" s="1">
        <f t="shared" si="14"/>
        <v>99</v>
      </c>
      <c r="C124" s="10">
        <f t="shared" si="13"/>
        <v>48009</v>
      </c>
      <c r="D124" s="18">
        <f t="shared" si="9"/>
        <v>716.43105847815752</v>
      </c>
      <c r="E124" s="24"/>
      <c r="F124" s="24"/>
      <c r="G124" s="3">
        <f t="shared" si="10"/>
        <v>363.57820363651598</v>
      </c>
      <c r="H124" s="3">
        <f t="shared" si="11"/>
        <v>352.85285484164154</v>
      </c>
      <c r="I124" s="4">
        <f t="shared" si="12"/>
        <v>72362.787872463115</v>
      </c>
    </row>
    <row r="125" spans="2:9" ht="15.75" x14ac:dyDescent="0.25">
      <c r="B125" s="1">
        <f t="shared" si="14"/>
        <v>100</v>
      </c>
      <c r="C125" s="10">
        <f t="shared" si="13"/>
        <v>48039</v>
      </c>
      <c r="D125" s="18">
        <f t="shared" si="9"/>
        <v>716.43105847815752</v>
      </c>
      <c r="E125" s="24"/>
      <c r="F125" s="24"/>
      <c r="G125" s="3">
        <f t="shared" si="10"/>
        <v>361.81393936230785</v>
      </c>
      <c r="H125" s="3">
        <f t="shared" si="11"/>
        <v>354.61711911584968</v>
      </c>
      <c r="I125" s="4">
        <f t="shared" si="12"/>
        <v>72008.170753347265</v>
      </c>
    </row>
    <row r="126" spans="2:9" ht="15.75" x14ac:dyDescent="0.25">
      <c r="B126" s="1">
        <f t="shared" si="14"/>
        <v>101</v>
      </c>
      <c r="C126" s="10">
        <f t="shared" si="13"/>
        <v>48070</v>
      </c>
      <c r="D126" s="18">
        <f t="shared" si="9"/>
        <v>716.43105847815752</v>
      </c>
      <c r="E126" s="24"/>
      <c r="F126" s="24"/>
      <c r="G126" s="3">
        <f t="shared" si="10"/>
        <v>360.04085376672867</v>
      </c>
      <c r="H126" s="3">
        <f t="shared" si="11"/>
        <v>356.39020471142885</v>
      </c>
      <c r="I126" s="4">
        <f t="shared" si="12"/>
        <v>71651.780548635841</v>
      </c>
    </row>
    <row r="127" spans="2:9" ht="15.75" x14ac:dyDescent="0.25">
      <c r="B127" s="1">
        <f t="shared" si="14"/>
        <v>102</v>
      </c>
      <c r="C127" s="10">
        <f t="shared" si="13"/>
        <v>48101</v>
      </c>
      <c r="D127" s="18">
        <f t="shared" si="9"/>
        <v>716.43105847815752</v>
      </c>
      <c r="E127" s="24"/>
      <c r="F127" s="24"/>
      <c r="G127" s="3">
        <f t="shared" si="10"/>
        <v>358.25890274317157</v>
      </c>
      <c r="H127" s="3">
        <f t="shared" si="11"/>
        <v>358.17215573498595</v>
      </c>
      <c r="I127" s="4">
        <f t="shared" si="12"/>
        <v>71293.60839290086</v>
      </c>
    </row>
    <row r="128" spans="2:9" ht="15.75" x14ac:dyDescent="0.25">
      <c r="B128" s="1">
        <f t="shared" si="14"/>
        <v>103</v>
      </c>
      <c r="C128" s="10">
        <f t="shared" si="13"/>
        <v>48131</v>
      </c>
      <c r="D128" s="18">
        <f t="shared" si="9"/>
        <v>716.43105847815752</v>
      </c>
      <c r="E128" s="24"/>
      <c r="F128" s="24"/>
      <c r="G128" s="3">
        <f t="shared" si="10"/>
        <v>356.46804196449671</v>
      </c>
      <c r="H128" s="3">
        <f t="shared" si="11"/>
        <v>359.96301651366082</v>
      </c>
      <c r="I128" s="4">
        <f t="shared" si="12"/>
        <v>70933.645376387198</v>
      </c>
    </row>
    <row r="129" spans="2:9" ht="15.75" x14ac:dyDescent="0.25">
      <c r="B129" s="1">
        <f t="shared" si="14"/>
        <v>104</v>
      </c>
      <c r="C129" s="10">
        <f t="shared" si="13"/>
        <v>48162</v>
      </c>
      <c r="D129" s="18">
        <f t="shared" si="9"/>
        <v>716.43105847815752</v>
      </c>
      <c r="E129" s="24"/>
      <c r="F129" s="24"/>
      <c r="G129" s="3">
        <f t="shared" si="10"/>
        <v>354.66822688192843</v>
      </c>
      <c r="H129" s="3">
        <f t="shared" si="11"/>
        <v>361.76283159622909</v>
      </c>
      <c r="I129" s="4">
        <f t="shared" si="12"/>
        <v>70571.882544790962</v>
      </c>
    </row>
    <row r="130" spans="2:9" ht="15.75" x14ac:dyDescent="0.25">
      <c r="B130" s="1">
        <f t="shared" si="14"/>
        <v>105</v>
      </c>
      <c r="C130" s="10">
        <f t="shared" si="13"/>
        <v>48192</v>
      </c>
      <c r="D130" s="18">
        <f t="shared" si="9"/>
        <v>716.43105847815752</v>
      </c>
      <c r="E130" s="24"/>
      <c r="F130" s="24"/>
      <c r="G130" s="3">
        <f t="shared" si="10"/>
        <v>352.85941272394729</v>
      </c>
      <c r="H130" s="3">
        <f t="shared" si="11"/>
        <v>363.57164575421024</v>
      </c>
      <c r="I130" s="4">
        <f t="shared" si="12"/>
        <v>70208.310899036747</v>
      </c>
    </row>
    <row r="131" spans="2:9" ht="15.75" x14ac:dyDescent="0.25">
      <c r="B131" s="1">
        <f t="shared" si="14"/>
        <v>106</v>
      </c>
      <c r="C131" s="10">
        <f t="shared" si="13"/>
        <v>48223</v>
      </c>
      <c r="D131" s="18">
        <f t="shared" si="9"/>
        <v>716.43105847815752</v>
      </c>
      <c r="E131" s="24"/>
      <c r="F131" s="24"/>
      <c r="G131" s="3">
        <f t="shared" si="10"/>
        <v>351.04155449517623</v>
      </c>
      <c r="H131" s="3">
        <f t="shared" si="11"/>
        <v>365.3895039829813</v>
      </c>
      <c r="I131" s="4">
        <f t="shared" si="12"/>
        <v>69842.921395053767</v>
      </c>
    </row>
    <row r="132" spans="2:9" ht="15.75" x14ac:dyDescent="0.25">
      <c r="B132" s="1">
        <f t="shared" si="14"/>
        <v>107</v>
      </c>
      <c r="C132" s="10">
        <f t="shared" si="13"/>
        <v>48254</v>
      </c>
      <c r="D132" s="18">
        <f t="shared" si="9"/>
        <v>716.43105847815752</v>
      </c>
      <c r="E132" s="24"/>
      <c r="F132" s="24"/>
      <c r="G132" s="3">
        <f t="shared" si="10"/>
        <v>349.2146069752614</v>
      </c>
      <c r="H132" s="3">
        <f t="shared" si="11"/>
        <v>367.21645150289612</v>
      </c>
      <c r="I132" s="4">
        <f t="shared" si="12"/>
        <v>69475.704943550867</v>
      </c>
    </row>
    <row r="133" spans="2:9" ht="15.75" x14ac:dyDescent="0.25">
      <c r="B133" s="1">
        <f t="shared" si="14"/>
        <v>108</v>
      </c>
      <c r="C133" s="10">
        <f t="shared" si="13"/>
        <v>48283</v>
      </c>
      <c r="D133" s="18">
        <f t="shared" si="9"/>
        <v>716.43105847815752</v>
      </c>
      <c r="E133" s="24"/>
      <c r="F133" s="24"/>
      <c r="G133" s="3">
        <f t="shared" si="10"/>
        <v>347.37852471774693</v>
      </c>
      <c r="H133" s="3">
        <f t="shared" si="11"/>
        <v>369.0525337604106</v>
      </c>
      <c r="I133" s="4">
        <f t="shared" si="12"/>
        <v>69106.652409790462</v>
      </c>
    </row>
    <row r="134" spans="2:9" ht="15.75" x14ac:dyDescent="0.25">
      <c r="B134" s="1">
        <f t="shared" si="14"/>
        <v>109</v>
      </c>
      <c r="C134" s="10">
        <f t="shared" si="13"/>
        <v>48314</v>
      </c>
      <c r="D134" s="18">
        <f t="shared" si="9"/>
        <v>716.43105847815752</v>
      </c>
      <c r="E134" s="24"/>
      <c r="F134" s="24"/>
      <c r="G134" s="3">
        <f t="shared" si="10"/>
        <v>345.53326204894495</v>
      </c>
      <c r="H134" s="3">
        <f t="shared" si="11"/>
        <v>370.89779642921258</v>
      </c>
      <c r="I134" s="4">
        <f t="shared" si="12"/>
        <v>68735.754613361249</v>
      </c>
    </row>
    <row r="135" spans="2:9" ht="15.75" x14ac:dyDescent="0.25">
      <c r="B135" s="1">
        <f t="shared" si="14"/>
        <v>110</v>
      </c>
      <c r="C135" s="10">
        <f t="shared" si="13"/>
        <v>48344</v>
      </c>
      <c r="D135" s="18">
        <f t="shared" si="9"/>
        <v>716.43105847815752</v>
      </c>
      <c r="E135" s="24"/>
      <c r="F135" s="24"/>
      <c r="G135" s="3">
        <f t="shared" si="10"/>
        <v>343.6787730667989</v>
      </c>
      <c r="H135" s="3">
        <f t="shared" si="11"/>
        <v>372.75228541135863</v>
      </c>
      <c r="I135" s="4">
        <f t="shared" si="12"/>
        <v>68363.002327949886</v>
      </c>
    </row>
    <row r="136" spans="2:9" ht="15.75" x14ac:dyDescent="0.25">
      <c r="B136" s="1">
        <f t="shared" si="14"/>
        <v>111</v>
      </c>
      <c r="C136" s="10">
        <f t="shared" si="13"/>
        <v>48375</v>
      </c>
      <c r="D136" s="18">
        <f t="shared" si="9"/>
        <v>716.43105847815752</v>
      </c>
      <c r="E136" s="24"/>
      <c r="F136" s="24"/>
      <c r="G136" s="3">
        <f t="shared" si="10"/>
        <v>341.81501163974212</v>
      </c>
      <c r="H136" s="3">
        <f t="shared" si="11"/>
        <v>374.6160468384154</v>
      </c>
      <c r="I136" s="4">
        <f t="shared" si="12"/>
        <v>67988.386281111467</v>
      </c>
    </row>
    <row r="137" spans="2:9" ht="15.75" x14ac:dyDescent="0.25">
      <c r="B137" s="1">
        <f t="shared" si="14"/>
        <v>112</v>
      </c>
      <c r="C137" s="10">
        <f t="shared" si="13"/>
        <v>48405</v>
      </c>
      <c r="D137" s="18">
        <f t="shared" si="9"/>
        <v>716.43105847815752</v>
      </c>
      <c r="E137" s="24"/>
      <c r="F137" s="24"/>
      <c r="G137" s="3">
        <f t="shared" si="10"/>
        <v>339.94193140555006</v>
      </c>
      <c r="H137" s="3">
        <f t="shared" si="11"/>
        <v>376.48912707260746</v>
      </c>
      <c r="I137" s="4">
        <f t="shared" si="12"/>
        <v>67611.897154038859</v>
      </c>
    </row>
    <row r="138" spans="2:9" ht="15.75" x14ac:dyDescent="0.25">
      <c r="B138" s="1">
        <f t="shared" si="14"/>
        <v>113</v>
      </c>
      <c r="C138" s="10">
        <f t="shared" si="13"/>
        <v>48436</v>
      </c>
      <c r="D138" s="18">
        <f t="shared" si="9"/>
        <v>716.43105847815752</v>
      </c>
      <c r="E138" s="24"/>
      <c r="F138" s="24"/>
      <c r="G138" s="3">
        <f t="shared" si="10"/>
        <v>338.05948577018711</v>
      </c>
      <c r="H138" s="3">
        <f t="shared" si="11"/>
        <v>378.37157270797042</v>
      </c>
      <c r="I138" s="4">
        <f t="shared" si="12"/>
        <v>67233.52558133089</v>
      </c>
    </row>
    <row r="139" spans="2:9" ht="15.75" x14ac:dyDescent="0.25">
      <c r="B139" s="1">
        <f t="shared" si="14"/>
        <v>114</v>
      </c>
      <c r="C139" s="10">
        <f t="shared" si="13"/>
        <v>48467</v>
      </c>
      <c r="D139" s="18">
        <f t="shared" si="9"/>
        <v>716.43105847815752</v>
      </c>
      <c r="E139" s="24"/>
      <c r="F139" s="24"/>
      <c r="G139" s="3">
        <f t="shared" si="10"/>
        <v>336.16762790664728</v>
      </c>
      <c r="H139" s="3">
        <f t="shared" si="11"/>
        <v>380.26343057151024</v>
      </c>
      <c r="I139" s="4">
        <f t="shared" si="12"/>
        <v>66853.262150759387</v>
      </c>
    </row>
    <row r="140" spans="2:9" ht="15.75" x14ac:dyDescent="0.25">
      <c r="B140" s="1">
        <f t="shared" ref="B140:B171" si="15">IFERROR(IF(I139&lt;=0,"",B139+1),"")</f>
        <v>115</v>
      </c>
      <c r="C140" s="10">
        <f t="shared" si="13"/>
        <v>48497</v>
      </c>
      <c r="D140" s="18">
        <f t="shared" si="9"/>
        <v>716.43105847815752</v>
      </c>
      <c r="E140" s="24"/>
      <c r="F140" s="24"/>
      <c r="G140" s="3">
        <f t="shared" si="10"/>
        <v>334.26631075378981</v>
      </c>
      <c r="H140" s="3">
        <f t="shared" si="11"/>
        <v>382.16474772436771</v>
      </c>
      <c r="I140" s="4">
        <f t="shared" si="12"/>
        <v>66471.097403035019</v>
      </c>
    </row>
    <row r="141" spans="2:9" ht="15.75" x14ac:dyDescent="0.25">
      <c r="B141" s="1">
        <f t="shared" si="15"/>
        <v>116</v>
      </c>
      <c r="C141" s="10">
        <f t="shared" si="13"/>
        <v>48528</v>
      </c>
      <c r="D141" s="18">
        <f t="shared" si="9"/>
        <v>716.43105847815752</v>
      </c>
      <c r="E141" s="24"/>
      <c r="F141" s="24"/>
      <c r="G141" s="3">
        <f t="shared" si="10"/>
        <v>332.35548701516802</v>
      </c>
      <c r="H141" s="3">
        <f t="shared" si="11"/>
        <v>384.0755714629895</v>
      </c>
      <c r="I141" s="4">
        <f t="shared" si="12"/>
        <v>66087.021831572027</v>
      </c>
    </row>
    <row r="142" spans="2:9" ht="15.75" x14ac:dyDescent="0.25">
      <c r="B142" s="1">
        <f t="shared" si="15"/>
        <v>117</v>
      </c>
      <c r="C142" s="10">
        <f t="shared" si="13"/>
        <v>48558</v>
      </c>
      <c r="D142" s="18">
        <f t="shared" si="9"/>
        <v>716.43105847815752</v>
      </c>
      <c r="E142" s="24"/>
      <c r="F142" s="24"/>
      <c r="G142" s="3">
        <f t="shared" si="10"/>
        <v>330.43510915785311</v>
      </c>
      <c r="H142" s="3">
        <f t="shared" si="11"/>
        <v>385.99594932030442</v>
      </c>
      <c r="I142" s="4">
        <f t="shared" si="12"/>
        <v>65701.025882251721</v>
      </c>
    </row>
    <row r="143" spans="2:9" ht="15.75" x14ac:dyDescent="0.25">
      <c r="B143" s="1">
        <f t="shared" si="15"/>
        <v>118</v>
      </c>
      <c r="C143" s="10">
        <f t="shared" si="13"/>
        <v>48589</v>
      </c>
      <c r="D143" s="18">
        <f t="shared" si="9"/>
        <v>716.43105847815752</v>
      </c>
      <c r="E143" s="24"/>
      <c r="F143" s="24"/>
      <c r="G143" s="3">
        <f t="shared" si="10"/>
        <v>328.50512941125157</v>
      </c>
      <c r="H143" s="3">
        <f t="shared" si="11"/>
        <v>387.92592906690595</v>
      </c>
      <c r="I143" s="4">
        <f t="shared" si="12"/>
        <v>65313.099953184814</v>
      </c>
    </row>
    <row r="144" spans="2:9" ht="15.75" x14ac:dyDescent="0.25">
      <c r="B144" s="1">
        <f t="shared" si="15"/>
        <v>119</v>
      </c>
      <c r="C144" s="10">
        <f t="shared" si="13"/>
        <v>48620</v>
      </c>
      <c r="D144" s="18">
        <f t="shared" si="9"/>
        <v>716.43105847815752</v>
      </c>
      <c r="E144" s="24"/>
      <c r="F144" s="24"/>
      <c r="G144" s="3">
        <f t="shared" si="10"/>
        <v>326.56549976591708</v>
      </c>
      <c r="H144" s="3">
        <f t="shared" si="11"/>
        <v>389.86555871224044</v>
      </c>
      <c r="I144" s="4">
        <f t="shared" si="12"/>
        <v>64923.234394472573</v>
      </c>
    </row>
    <row r="145" spans="2:9" ht="15.75" x14ac:dyDescent="0.25">
      <c r="B145" s="1">
        <f t="shared" si="15"/>
        <v>120</v>
      </c>
      <c r="C145" s="10">
        <f t="shared" si="13"/>
        <v>48648</v>
      </c>
      <c r="D145" s="18">
        <f t="shared" si="9"/>
        <v>716.43105847815752</v>
      </c>
      <c r="E145" s="24"/>
      <c r="F145" s="24"/>
      <c r="G145" s="3">
        <f t="shared" si="10"/>
        <v>324.61617197235597</v>
      </c>
      <c r="H145" s="3">
        <f t="shared" si="11"/>
        <v>391.81488650580155</v>
      </c>
      <c r="I145" s="4">
        <f t="shared" si="12"/>
        <v>64531.41950796677</v>
      </c>
    </row>
    <row r="146" spans="2:9" ht="15.75" x14ac:dyDescent="0.25">
      <c r="B146" s="1">
        <f t="shared" si="15"/>
        <v>121</v>
      </c>
      <c r="C146" s="10">
        <f t="shared" si="13"/>
        <v>48679</v>
      </c>
      <c r="D146" s="18">
        <f t="shared" si="9"/>
        <v>716.43105847815752</v>
      </c>
      <c r="E146" s="24"/>
      <c r="F146" s="24"/>
      <c r="G146" s="3">
        <f t="shared" si="10"/>
        <v>322.65709753982696</v>
      </c>
      <c r="H146" s="3">
        <f t="shared" si="11"/>
        <v>393.77396093833056</v>
      </c>
      <c r="I146" s="4">
        <f t="shared" si="12"/>
        <v>64137.645547028442</v>
      </c>
    </row>
    <row r="147" spans="2:9" ht="15.75" x14ac:dyDescent="0.25">
      <c r="B147" s="1">
        <f t="shared" si="15"/>
        <v>122</v>
      </c>
      <c r="C147" s="10">
        <f t="shared" si="13"/>
        <v>48709</v>
      </c>
      <c r="D147" s="18">
        <f t="shared" si="9"/>
        <v>716.43105847815752</v>
      </c>
      <c r="E147" s="24"/>
      <c r="F147" s="24"/>
      <c r="G147" s="3">
        <f t="shared" si="10"/>
        <v>320.6882277351354</v>
      </c>
      <c r="H147" s="3">
        <f t="shared" si="11"/>
        <v>395.74283074302213</v>
      </c>
      <c r="I147" s="4">
        <f t="shared" si="12"/>
        <v>63741.902716285418</v>
      </c>
    </row>
    <row r="148" spans="2:9" ht="15.75" x14ac:dyDescent="0.25">
      <c r="B148" s="1">
        <f t="shared" si="15"/>
        <v>123</v>
      </c>
      <c r="C148" s="10">
        <f t="shared" si="13"/>
        <v>48740</v>
      </c>
      <c r="D148" s="18">
        <f t="shared" si="9"/>
        <v>716.43105847815752</v>
      </c>
      <c r="E148" s="24"/>
      <c r="F148" s="24"/>
      <c r="G148" s="3">
        <f t="shared" si="10"/>
        <v>318.70951358142031</v>
      </c>
      <c r="H148" s="3">
        <f t="shared" si="11"/>
        <v>397.72154489673721</v>
      </c>
      <c r="I148" s="4">
        <f t="shared" si="12"/>
        <v>63344.181171388678</v>
      </c>
    </row>
    <row r="149" spans="2:9" ht="15.75" x14ac:dyDescent="0.25">
      <c r="B149" s="1">
        <f t="shared" si="15"/>
        <v>124</v>
      </c>
      <c r="C149" s="10">
        <f t="shared" si="13"/>
        <v>48770</v>
      </c>
      <c r="D149" s="18">
        <f t="shared" si="9"/>
        <v>716.43105847815752</v>
      </c>
      <c r="E149" s="24"/>
      <c r="F149" s="24"/>
      <c r="G149" s="3">
        <f t="shared" si="10"/>
        <v>316.72090585693667</v>
      </c>
      <c r="H149" s="3">
        <f t="shared" si="11"/>
        <v>399.71015262122086</v>
      </c>
      <c r="I149" s="4">
        <f t="shared" si="12"/>
        <v>62944.471018767457</v>
      </c>
    </row>
    <row r="150" spans="2:9" ht="15.75" x14ac:dyDescent="0.25">
      <c r="B150" s="1">
        <f t="shared" si="15"/>
        <v>125</v>
      </c>
      <c r="C150" s="10">
        <f t="shared" si="13"/>
        <v>48801</v>
      </c>
      <c r="D150" s="18">
        <f t="shared" si="9"/>
        <v>716.43105847815752</v>
      </c>
      <c r="E150" s="24"/>
      <c r="F150" s="24"/>
      <c r="G150" s="3">
        <f t="shared" si="10"/>
        <v>314.72235509383057</v>
      </c>
      <c r="H150" s="3">
        <f t="shared" si="11"/>
        <v>401.70870338432695</v>
      </c>
      <c r="I150" s="4">
        <f t="shared" si="12"/>
        <v>62542.76231538313</v>
      </c>
    </row>
    <row r="151" spans="2:9" ht="15.75" x14ac:dyDescent="0.25">
      <c r="B151" s="1">
        <f t="shared" si="15"/>
        <v>126</v>
      </c>
      <c r="C151" s="10">
        <f t="shared" si="13"/>
        <v>48832</v>
      </c>
      <c r="D151" s="18">
        <f t="shared" si="9"/>
        <v>716.43105847815752</v>
      </c>
      <c r="E151" s="24"/>
      <c r="F151" s="24"/>
      <c r="G151" s="3">
        <f t="shared" si="10"/>
        <v>312.71381157690899</v>
      </c>
      <c r="H151" s="3">
        <f t="shared" si="11"/>
        <v>403.71724690124853</v>
      </c>
      <c r="I151" s="4">
        <f t="shared" si="12"/>
        <v>62139.045068481879</v>
      </c>
    </row>
    <row r="152" spans="2:9" ht="15.75" x14ac:dyDescent="0.25">
      <c r="B152" s="1">
        <f t="shared" si="15"/>
        <v>127</v>
      </c>
      <c r="C152" s="10">
        <f t="shared" si="13"/>
        <v>48862</v>
      </c>
      <c r="D152" s="18">
        <f t="shared" si="9"/>
        <v>716.43105847815752</v>
      </c>
      <c r="E152" s="24"/>
      <c r="F152" s="24"/>
      <c r="G152" s="3">
        <f t="shared" si="10"/>
        <v>310.69522534240275</v>
      </c>
      <c r="H152" s="3">
        <f t="shared" si="11"/>
        <v>405.73583313575477</v>
      </c>
      <c r="I152" s="4">
        <f t="shared" si="12"/>
        <v>61733.309235346125</v>
      </c>
    </row>
    <row r="153" spans="2:9" ht="15.75" x14ac:dyDescent="0.25">
      <c r="B153" s="1">
        <f t="shared" si="15"/>
        <v>128</v>
      </c>
      <c r="C153" s="10">
        <f t="shared" si="13"/>
        <v>48893</v>
      </c>
      <c r="D153" s="18">
        <f t="shared" si="9"/>
        <v>716.43105847815752</v>
      </c>
      <c r="E153" s="24"/>
      <c r="F153" s="24"/>
      <c r="G153" s="3">
        <f t="shared" si="10"/>
        <v>308.66654617672407</v>
      </c>
      <c r="H153" s="3">
        <f t="shared" si="11"/>
        <v>407.76451230143346</v>
      </c>
      <c r="I153" s="4">
        <f t="shared" si="12"/>
        <v>61325.544723044695</v>
      </c>
    </row>
    <row r="154" spans="2:9" ht="15.75" x14ac:dyDescent="0.25">
      <c r="B154" s="1">
        <f t="shared" si="15"/>
        <v>129</v>
      </c>
      <c r="C154" s="10">
        <f t="shared" si="13"/>
        <v>48923</v>
      </c>
      <c r="D154" s="18">
        <f t="shared" ref="D154:D217" si="16">IF(B154="","",IF(I153&lt;payment,I153*(1+rate),payment))</f>
        <v>716.43105847815752</v>
      </c>
      <c r="E154" s="24"/>
      <c r="F154" s="24"/>
      <c r="G154" s="3">
        <f t="shared" ref="G154:G217" si="17">IF(AND(payment_type=1,B154=1),0,IF(B154="","",I153*rate))</f>
        <v>306.62772361521695</v>
      </c>
      <c r="H154" s="3">
        <f t="shared" si="11"/>
        <v>409.80333486294057</v>
      </c>
      <c r="I154" s="4">
        <f t="shared" si="12"/>
        <v>60915.741388181756</v>
      </c>
    </row>
    <row r="155" spans="2:9" ht="15.75" x14ac:dyDescent="0.25">
      <c r="B155" s="1">
        <f t="shared" si="15"/>
        <v>130</v>
      </c>
      <c r="C155" s="10">
        <f t="shared" si="13"/>
        <v>48954</v>
      </c>
      <c r="D155" s="18">
        <f t="shared" si="16"/>
        <v>716.43105847815752</v>
      </c>
      <c r="E155" s="24"/>
      <c r="F155" s="24"/>
      <c r="G155" s="3">
        <f t="shared" si="17"/>
        <v>304.57870694090229</v>
      </c>
      <c r="H155" s="3">
        <f t="shared" ref="H155:H218" si="18">IF(B155="","",D155-G155+E155+F155)</f>
        <v>411.85235153725523</v>
      </c>
      <c r="I155" s="4">
        <f t="shared" ref="I155:I218" si="19">IFERROR(IF(H155&lt;=0,"",I154-H155),"")</f>
        <v>60503.889036644498</v>
      </c>
    </row>
    <row r="156" spans="2:9" ht="15.75" x14ac:dyDescent="0.25">
      <c r="B156" s="1">
        <f t="shared" si="15"/>
        <v>131</v>
      </c>
      <c r="C156" s="10">
        <f t="shared" ref="C156:C219" si="20">IF($C$9="End of the Period",IF(B156="","",IF(OR(payment_frequency="Weekly",payment_frequency="Bi-weekly",payment_frequency="Semi-monthly"),first_payment_date+B156*VLOOKUP(payment_frequency,periodic_table,2,0),EDATE(first_payment_date,B156*VLOOKUP(payment_frequency,periodic_table,2,0)))),IF(A151="","",IF(OR(payment_frequency="Weekly",payment_frequency="Bi-weekly",payment_frequency="Semi-monthly"),first_payment_date+(A151-1)*VLOOKUP(payment_frequency,periodic_table,2,0),EDATE(first_payment_date,(A151-1)*VLOOKUP(payment_frequency,periodic_table,2,0)))))</f>
        <v>48985</v>
      </c>
      <c r="D156" s="18">
        <f t="shared" si="16"/>
        <v>716.43105847815752</v>
      </c>
      <c r="E156" s="24"/>
      <c r="F156" s="24"/>
      <c r="G156" s="3">
        <f t="shared" si="17"/>
        <v>302.51944518321602</v>
      </c>
      <c r="H156" s="3">
        <f t="shared" si="18"/>
        <v>413.9116132949415</v>
      </c>
      <c r="I156" s="4">
        <f t="shared" si="19"/>
        <v>60089.977423349555</v>
      </c>
    </row>
    <row r="157" spans="2:9" ht="15.75" x14ac:dyDescent="0.25">
      <c r="B157" s="1">
        <f t="shared" si="15"/>
        <v>132</v>
      </c>
      <c r="C157" s="10">
        <f t="shared" si="20"/>
        <v>49013</v>
      </c>
      <c r="D157" s="18">
        <f t="shared" si="16"/>
        <v>716.43105847815752</v>
      </c>
      <c r="E157" s="24"/>
      <c r="F157" s="24"/>
      <c r="G157" s="3">
        <f t="shared" si="17"/>
        <v>300.44988711674137</v>
      </c>
      <c r="H157" s="3">
        <f t="shared" si="18"/>
        <v>415.98117136141616</v>
      </c>
      <c r="I157" s="4">
        <f t="shared" si="19"/>
        <v>59673.996251988137</v>
      </c>
    </row>
    <row r="158" spans="2:9" ht="15.75" x14ac:dyDescent="0.25">
      <c r="B158" s="1">
        <f t="shared" si="15"/>
        <v>133</v>
      </c>
      <c r="C158" s="10">
        <f t="shared" si="20"/>
        <v>49044</v>
      </c>
      <c r="D158" s="18">
        <f t="shared" si="16"/>
        <v>716.43105847815752</v>
      </c>
      <c r="E158" s="24"/>
      <c r="F158" s="24"/>
      <c r="G158" s="3">
        <f t="shared" si="17"/>
        <v>298.36998125993432</v>
      </c>
      <c r="H158" s="3">
        <f t="shared" si="18"/>
        <v>418.0610772182232</v>
      </c>
      <c r="I158" s="4">
        <f t="shared" si="19"/>
        <v>59255.935174769911</v>
      </c>
    </row>
    <row r="159" spans="2:9" ht="15.75" x14ac:dyDescent="0.25">
      <c r="B159" s="1">
        <f t="shared" si="15"/>
        <v>134</v>
      </c>
      <c r="C159" s="10">
        <f t="shared" si="20"/>
        <v>49074</v>
      </c>
      <c r="D159" s="18">
        <f t="shared" si="16"/>
        <v>716.43105847815752</v>
      </c>
      <c r="E159" s="24"/>
      <c r="F159" s="24"/>
      <c r="G159" s="3">
        <f t="shared" si="17"/>
        <v>296.27967587384325</v>
      </c>
      <c r="H159" s="3">
        <f t="shared" si="18"/>
        <v>420.15138260431428</v>
      </c>
      <c r="I159" s="4">
        <f t="shared" si="19"/>
        <v>58835.783792165596</v>
      </c>
    </row>
    <row r="160" spans="2:9" ht="15.75" x14ac:dyDescent="0.25">
      <c r="B160" s="1">
        <f t="shared" si="15"/>
        <v>135</v>
      </c>
      <c r="C160" s="10">
        <f t="shared" si="20"/>
        <v>49105</v>
      </c>
      <c r="D160" s="18">
        <f t="shared" si="16"/>
        <v>716.43105847815752</v>
      </c>
      <c r="E160" s="24"/>
      <c r="F160" s="24"/>
      <c r="G160" s="3">
        <f t="shared" si="17"/>
        <v>294.1789189608217</v>
      </c>
      <c r="H160" s="3">
        <f t="shared" si="18"/>
        <v>422.25213951733582</v>
      </c>
      <c r="I160" s="4">
        <f t="shared" si="19"/>
        <v>58413.531652648257</v>
      </c>
    </row>
    <row r="161" spans="2:9" ht="15.75" x14ac:dyDescent="0.25">
      <c r="B161" s="1">
        <f t="shared" si="15"/>
        <v>136</v>
      </c>
      <c r="C161" s="10">
        <f t="shared" si="20"/>
        <v>49135</v>
      </c>
      <c r="D161" s="18">
        <f t="shared" si="16"/>
        <v>716.43105847815752</v>
      </c>
      <c r="E161" s="24"/>
      <c r="F161" s="24"/>
      <c r="G161" s="3">
        <f t="shared" si="17"/>
        <v>292.06765826323505</v>
      </c>
      <c r="H161" s="3">
        <f t="shared" si="18"/>
        <v>424.36340021492248</v>
      </c>
      <c r="I161" s="4">
        <f t="shared" si="19"/>
        <v>57989.168252433337</v>
      </c>
    </row>
    <row r="162" spans="2:9" ht="15.75" x14ac:dyDescent="0.25">
      <c r="B162" s="1">
        <f t="shared" si="15"/>
        <v>137</v>
      </c>
      <c r="C162" s="10">
        <f t="shared" si="20"/>
        <v>49166</v>
      </c>
      <c r="D162" s="18">
        <f t="shared" si="16"/>
        <v>716.43105847815752</v>
      </c>
      <c r="E162" s="24"/>
      <c r="F162" s="24"/>
      <c r="G162" s="3">
        <f t="shared" si="17"/>
        <v>289.94584126216051</v>
      </c>
      <c r="H162" s="3">
        <f t="shared" si="18"/>
        <v>426.48521721599701</v>
      </c>
      <c r="I162" s="4">
        <f t="shared" si="19"/>
        <v>57562.683035217342</v>
      </c>
    </row>
    <row r="163" spans="2:9" ht="15.75" x14ac:dyDescent="0.25">
      <c r="B163" s="1">
        <f t="shared" si="15"/>
        <v>138</v>
      </c>
      <c r="C163" s="10">
        <f t="shared" si="20"/>
        <v>49197</v>
      </c>
      <c r="D163" s="18">
        <f t="shared" si="16"/>
        <v>716.43105847815752</v>
      </c>
      <c r="E163" s="24"/>
      <c r="F163" s="24"/>
      <c r="G163" s="3">
        <f t="shared" si="17"/>
        <v>287.81341517608058</v>
      </c>
      <c r="H163" s="3">
        <f t="shared" si="18"/>
        <v>428.61764330207694</v>
      </c>
      <c r="I163" s="4">
        <f t="shared" si="19"/>
        <v>57134.065391915268</v>
      </c>
    </row>
    <row r="164" spans="2:9" ht="15.75" x14ac:dyDescent="0.25">
      <c r="B164" s="1">
        <f t="shared" si="15"/>
        <v>139</v>
      </c>
      <c r="C164" s="10">
        <f t="shared" si="20"/>
        <v>49227</v>
      </c>
      <c r="D164" s="18">
        <f t="shared" si="16"/>
        <v>716.43105847815752</v>
      </c>
      <c r="E164" s="24"/>
      <c r="F164" s="24"/>
      <c r="G164" s="3">
        <f t="shared" si="17"/>
        <v>285.67032695957027</v>
      </c>
      <c r="H164" s="3">
        <f t="shared" si="18"/>
        <v>430.76073151858725</v>
      </c>
      <c r="I164" s="4">
        <f t="shared" si="19"/>
        <v>56703.30466039668</v>
      </c>
    </row>
    <row r="165" spans="2:9" ht="15.75" x14ac:dyDescent="0.25">
      <c r="B165" s="1">
        <f t="shared" si="15"/>
        <v>140</v>
      </c>
      <c r="C165" s="10">
        <f t="shared" si="20"/>
        <v>49258</v>
      </c>
      <c r="D165" s="18">
        <f t="shared" si="16"/>
        <v>716.43105847815752</v>
      </c>
      <c r="E165" s="24"/>
      <c r="F165" s="24"/>
      <c r="G165" s="3">
        <f t="shared" si="17"/>
        <v>283.51652330197737</v>
      </c>
      <c r="H165" s="3">
        <f t="shared" si="18"/>
        <v>432.91453517618015</v>
      </c>
      <c r="I165" s="4">
        <f t="shared" si="19"/>
        <v>56270.390125220496</v>
      </c>
    </row>
    <row r="166" spans="2:9" ht="15.75" x14ac:dyDescent="0.25">
      <c r="B166" s="1">
        <f t="shared" si="15"/>
        <v>141</v>
      </c>
      <c r="C166" s="10">
        <f t="shared" si="20"/>
        <v>49288</v>
      </c>
      <c r="D166" s="18">
        <f t="shared" si="16"/>
        <v>716.43105847815752</v>
      </c>
      <c r="E166" s="24"/>
      <c r="F166" s="24"/>
      <c r="G166" s="3">
        <f t="shared" si="17"/>
        <v>281.35195062609648</v>
      </c>
      <c r="H166" s="3">
        <f t="shared" si="18"/>
        <v>435.07910785206104</v>
      </c>
      <c r="I166" s="4">
        <f t="shared" si="19"/>
        <v>55835.311017368433</v>
      </c>
    </row>
    <row r="167" spans="2:9" ht="15.75" x14ac:dyDescent="0.25">
      <c r="B167" s="1">
        <f t="shared" si="15"/>
        <v>142</v>
      </c>
      <c r="C167" s="10">
        <f t="shared" si="20"/>
        <v>49319</v>
      </c>
      <c r="D167" s="18">
        <f t="shared" si="16"/>
        <v>716.43105847815752</v>
      </c>
      <c r="E167" s="24"/>
      <c r="F167" s="24"/>
      <c r="G167" s="3">
        <f t="shared" si="17"/>
        <v>279.17655508683623</v>
      </c>
      <c r="H167" s="3">
        <f t="shared" si="18"/>
        <v>437.25450339132129</v>
      </c>
      <c r="I167" s="4">
        <f t="shared" si="19"/>
        <v>55398.056513977113</v>
      </c>
    </row>
    <row r="168" spans="2:9" ht="15.75" x14ac:dyDescent="0.25">
      <c r="B168" s="1">
        <f t="shared" si="15"/>
        <v>143</v>
      </c>
      <c r="C168" s="10">
        <f t="shared" si="20"/>
        <v>49350</v>
      </c>
      <c r="D168" s="18">
        <f t="shared" si="16"/>
        <v>716.43105847815752</v>
      </c>
      <c r="E168" s="24"/>
      <c r="F168" s="24"/>
      <c r="G168" s="3">
        <f t="shared" si="17"/>
        <v>276.99028256987964</v>
      </c>
      <c r="H168" s="3">
        <f t="shared" si="18"/>
        <v>439.44077590827789</v>
      </c>
      <c r="I168" s="4">
        <f t="shared" si="19"/>
        <v>54958.615738068838</v>
      </c>
    </row>
    <row r="169" spans="2:9" ht="15.75" x14ac:dyDescent="0.25">
      <c r="B169" s="1">
        <f t="shared" si="15"/>
        <v>144</v>
      </c>
      <c r="C169" s="10">
        <f t="shared" si="20"/>
        <v>49378</v>
      </c>
      <c r="D169" s="18">
        <f t="shared" si="16"/>
        <v>716.43105847815752</v>
      </c>
      <c r="E169" s="24"/>
      <c r="F169" s="24"/>
      <c r="G169" s="3">
        <f t="shared" si="17"/>
        <v>274.79307869033835</v>
      </c>
      <c r="H169" s="3">
        <f t="shared" si="18"/>
        <v>441.63797978781918</v>
      </c>
      <c r="I169" s="4">
        <f t="shared" si="19"/>
        <v>54516.97775828102</v>
      </c>
    </row>
    <row r="170" spans="2:9" ht="15.75" x14ac:dyDescent="0.25">
      <c r="B170" s="1">
        <f t="shared" si="15"/>
        <v>145</v>
      </c>
      <c r="C170" s="10">
        <f t="shared" si="20"/>
        <v>49409</v>
      </c>
      <c r="D170" s="18">
        <f t="shared" si="16"/>
        <v>716.43105847815752</v>
      </c>
      <c r="E170" s="24"/>
      <c r="F170" s="24"/>
      <c r="G170" s="3">
        <f t="shared" si="17"/>
        <v>272.58488879139929</v>
      </c>
      <c r="H170" s="3">
        <f t="shared" si="18"/>
        <v>443.84616968675823</v>
      </c>
      <c r="I170" s="4">
        <f t="shared" si="19"/>
        <v>54073.13158859426</v>
      </c>
    </row>
    <row r="171" spans="2:9" ht="15.75" x14ac:dyDescent="0.25">
      <c r="B171" s="1">
        <f t="shared" si="15"/>
        <v>146</v>
      </c>
      <c r="C171" s="10">
        <f t="shared" si="20"/>
        <v>49439</v>
      </c>
      <c r="D171" s="18">
        <f t="shared" si="16"/>
        <v>716.43105847815752</v>
      </c>
      <c r="E171" s="24"/>
      <c r="F171" s="24"/>
      <c r="G171" s="3">
        <f t="shared" si="17"/>
        <v>270.36565794296553</v>
      </c>
      <c r="H171" s="3">
        <f t="shared" si="18"/>
        <v>446.065400535192</v>
      </c>
      <c r="I171" s="4">
        <f t="shared" si="19"/>
        <v>53627.066188059071</v>
      </c>
    </row>
    <row r="172" spans="2:9" ht="15.75" x14ac:dyDescent="0.25">
      <c r="B172" s="1">
        <f t="shared" ref="B172:B203" si="21">IFERROR(IF(I171&lt;=0,"",B171+1),"")</f>
        <v>147</v>
      </c>
      <c r="C172" s="10">
        <f t="shared" si="20"/>
        <v>49470</v>
      </c>
      <c r="D172" s="18">
        <f t="shared" si="16"/>
        <v>716.43105847815752</v>
      </c>
      <c r="E172" s="24"/>
      <c r="F172" s="24"/>
      <c r="G172" s="3">
        <f t="shared" si="17"/>
        <v>268.13533094028963</v>
      </c>
      <c r="H172" s="3">
        <f t="shared" si="18"/>
        <v>448.29572753786789</v>
      </c>
      <c r="I172" s="4">
        <f t="shared" si="19"/>
        <v>53178.770460521206</v>
      </c>
    </row>
    <row r="173" spans="2:9" ht="15.75" x14ac:dyDescent="0.25">
      <c r="B173" s="1">
        <f t="shared" si="21"/>
        <v>148</v>
      </c>
      <c r="C173" s="10">
        <f t="shared" si="20"/>
        <v>49500</v>
      </c>
      <c r="D173" s="18">
        <f t="shared" si="16"/>
        <v>716.43105847815752</v>
      </c>
      <c r="E173" s="24"/>
      <c r="F173" s="24"/>
      <c r="G173" s="3">
        <f t="shared" si="17"/>
        <v>265.89385230260035</v>
      </c>
      <c r="H173" s="3">
        <f t="shared" si="18"/>
        <v>450.53720617555717</v>
      </c>
      <c r="I173" s="4">
        <f t="shared" si="19"/>
        <v>52728.23325434565</v>
      </c>
    </row>
    <row r="174" spans="2:9" ht="15.75" x14ac:dyDescent="0.25">
      <c r="B174" s="1">
        <f t="shared" si="21"/>
        <v>149</v>
      </c>
      <c r="C174" s="10">
        <f t="shared" si="20"/>
        <v>49531</v>
      </c>
      <c r="D174" s="18">
        <f t="shared" si="16"/>
        <v>716.43105847815752</v>
      </c>
      <c r="E174" s="24"/>
      <c r="F174" s="24"/>
      <c r="G174" s="3">
        <f t="shared" si="17"/>
        <v>263.64116627172262</v>
      </c>
      <c r="H174" s="3">
        <f t="shared" si="18"/>
        <v>452.7898922064349</v>
      </c>
      <c r="I174" s="4">
        <f t="shared" si="19"/>
        <v>52275.443362139216</v>
      </c>
    </row>
    <row r="175" spans="2:9" ht="15.75" x14ac:dyDescent="0.25">
      <c r="B175" s="1">
        <f t="shared" si="21"/>
        <v>150</v>
      </c>
      <c r="C175" s="10">
        <f t="shared" si="20"/>
        <v>49562</v>
      </c>
      <c r="D175" s="18">
        <f t="shared" si="16"/>
        <v>716.43105847815752</v>
      </c>
      <c r="E175" s="24"/>
      <c r="F175" s="24"/>
      <c r="G175" s="3">
        <f t="shared" si="17"/>
        <v>261.37721681069053</v>
      </c>
      <c r="H175" s="3">
        <f t="shared" si="18"/>
        <v>455.053841667467</v>
      </c>
      <c r="I175" s="4">
        <f t="shared" si="19"/>
        <v>51820.389520471748</v>
      </c>
    </row>
    <row r="176" spans="2:9" ht="15.75" x14ac:dyDescent="0.25">
      <c r="B176" s="1">
        <f t="shared" si="21"/>
        <v>151</v>
      </c>
      <c r="C176" s="10">
        <f t="shared" si="20"/>
        <v>49592</v>
      </c>
      <c r="D176" s="18">
        <f t="shared" si="16"/>
        <v>716.43105847815752</v>
      </c>
      <c r="E176" s="24"/>
      <c r="F176" s="24"/>
      <c r="G176" s="3">
        <f t="shared" si="17"/>
        <v>259.10194760235322</v>
      </c>
      <c r="H176" s="3">
        <f t="shared" si="18"/>
        <v>457.3291108758043</v>
      </c>
      <c r="I176" s="4">
        <f t="shared" si="19"/>
        <v>51363.060409595942</v>
      </c>
    </row>
    <row r="177" spans="2:9" ht="15.75" x14ac:dyDescent="0.25">
      <c r="B177" s="1">
        <f t="shared" si="21"/>
        <v>152</v>
      </c>
      <c r="C177" s="10">
        <f t="shared" si="20"/>
        <v>49623</v>
      </c>
      <c r="D177" s="18">
        <f t="shared" si="16"/>
        <v>716.43105847815752</v>
      </c>
      <c r="E177" s="24"/>
      <c r="F177" s="24"/>
      <c r="G177" s="3">
        <f t="shared" si="17"/>
        <v>256.81530204797423</v>
      </c>
      <c r="H177" s="3">
        <f t="shared" si="18"/>
        <v>459.6157564301833</v>
      </c>
      <c r="I177" s="4">
        <f t="shared" si="19"/>
        <v>50903.44465316576</v>
      </c>
    </row>
    <row r="178" spans="2:9" ht="15.75" x14ac:dyDescent="0.25">
      <c r="B178" s="1">
        <f t="shared" si="21"/>
        <v>153</v>
      </c>
      <c r="C178" s="10">
        <f t="shared" si="20"/>
        <v>49653</v>
      </c>
      <c r="D178" s="18">
        <f t="shared" si="16"/>
        <v>716.43105847815752</v>
      </c>
      <c r="E178" s="24"/>
      <c r="F178" s="24"/>
      <c r="G178" s="3">
        <f t="shared" si="17"/>
        <v>254.51722326582336</v>
      </c>
      <c r="H178" s="3">
        <f t="shared" si="18"/>
        <v>461.91383521233416</v>
      </c>
      <c r="I178" s="4">
        <f t="shared" si="19"/>
        <v>50441.530817953426</v>
      </c>
    </row>
    <row r="179" spans="2:9" ht="15.75" x14ac:dyDescent="0.25">
      <c r="B179" s="1">
        <f t="shared" si="21"/>
        <v>154</v>
      </c>
      <c r="C179" s="10">
        <f t="shared" si="20"/>
        <v>49684</v>
      </c>
      <c r="D179" s="18">
        <f t="shared" si="16"/>
        <v>716.43105847815752</v>
      </c>
      <c r="E179" s="24"/>
      <c r="F179" s="24"/>
      <c r="G179" s="3">
        <f t="shared" si="17"/>
        <v>252.20765408976175</v>
      </c>
      <c r="H179" s="3">
        <f t="shared" si="18"/>
        <v>464.22340438839581</v>
      </c>
      <c r="I179" s="4">
        <f t="shared" si="19"/>
        <v>49977.307413565031</v>
      </c>
    </row>
    <row r="180" spans="2:9" ht="15.75" x14ac:dyDescent="0.25">
      <c r="B180" s="1">
        <f t="shared" si="21"/>
        <v>155</v>
      </c>
      <c r="C180" s="10">
        <f t="shared" si="20"/>
        <v>49715</v>
      </c>
      <c r="D180" s="18">
        <f t="shared" si="16"/>
        <v>716.43105847815752</v>
      </c>
      <c r="E180" s="24"/>
      <c r="F180" s="24"/>
      <c r="G180" s="3">
        <f t="shared" si="17"/>
        <v>249.88653706781983</v>
      </c>
      <c r="H180" s="3">
        <f t="shared" si="18"/>
        <v>466.54452141033767</v>
      </c>
      <c r="I180" s="4">
        <f t="shared" si="19"/>
        <v>49510.762892154693</v>
      </c>
    </row>
    <row r="181" spans="2:9" ht="15.75" x14ac:dyDescent="0.25">
      <c r="B181" s="1">
        <f t="shared" si="21"/>
        <v>156</v>
      </c>
      <c r="C181" s="10">
        <f t="shared" si="20"/>
        <v>49744</v>
      </c>
      <c r="D181" s="18">
        <f t="shared" si="16"/>
        <v>716.43105847815752</v>
      </c>
      <c r="E181" s="24"/>
      <c r="F181" s="24"/>
      <c r="G181" s="3">
        <f t="shared" si="17"/>
        <v>247.55381446076819</v>
      </c>
      <c r="H181" s="3">
        <f t="shared" si="18"/>
        <v>468.87724401738933</v>
      </c>
      <c r="I181" s="4">
        <f t="shared" si="19"/>
        <v>49041.8856481373</v>
      </c>
    </row>
    <row r="182" spans="2:9" ht="15.75" x14ac:dyDescent="0.25">
      <c r="B182" s="1">
        <f t="shared" si="21"/>
        <v>157</v>
      </c>
      <c r="C182" s="10">
        <f t="shared" si="20"/>
        <v>49775</v>
      </c>
      <c r="D182" s="18">
        <f t="shared" si="16"/>
        <v>716.43105847815752</v>
      </c>
      <c r="E182" s="24"/>
      <c r="F182" s="24"/>
      <c r="G182" s="3">
        <f t="shared" si="17"/>
        <v>245.20942824068126</v>
      </c>
      <c r="H182" s="3">
        <f t="shared" si="18"/>
        <v>471.22163023747623</v>
      </c>
      <c r="I182" s="4">
        <f t="shared" si="19"/>
        <v>48570.664017899828</v>
      </c>
    </row>
    <row r="183" spans="2:9" ht="15.75" x14ac:dyDescent="0.25">
      <c r="B183" s="1">
        <f t="shared" si="21"/>
        <v>158</v>
      </c>
      <c r="C183" s="10">
        <f t="shared" si="20"/>
        <v>49805</v>
      </c>
      <c r="D183" s="18">
        <f t="shared" si="16"/>
        <v>716.43105847815752</v>
      </c>
      <c r="E183" s="24"/>
      <c r="F183" s="24"/>
      <c r="G183" s="3">
        <f t="shared" si="17"/>
        <v>242.85332008949396</v>
      </c>
      <c r="H183" s="3">
        <f t="shared" si="18"/>
        <v>473.57773838866353</v>
      </c>
      <c r="I183" s="4">
        <f t="shared" si="19"/>
        <v>48097.086279511161</v>
      </c>
    </row>
    <row r="184" spans="2:9" ht="15.75" x14ac:dyDescent="0.25">
      <c r="B184" s="1">
        <f t="shared" si="21"/>
        <v>159</v>
      </c>
      <c r="C184" s="10">
        <f t="shared" si="20"/>
        <v>49836</v>
      </c>
      <c r="D184" s="18">
        <f t="shared" si="16"/>
        <v>716.43105847815752</v>
      </c>
      <c r="E184" s="24"/>
      <c r="F184" s="24"/>
      <c r="G184" s="3">
        <f t="shared" si="17"/>
        <v>240.48543139755068</v>
      </c>
      <c r="H184" s="3">
        <f t="shared" si="18"/>
        <v>475.94562708060687</v>
      </c>
      <c r="I184" s="4">
        <f t="shared" si="19"/>
        <v>47621.140652430557</v>
      </c>
    </row>
    <row r="185" spans="2:9" ht="15.75" x14ac:dyDescent="0.25">
      <c r="B185" s="1">
        <f t="shared" si="21"/>
        <v>160</v>
      </c>
      <c r="C185" s="10">
        <f t="shared" si="20"/>
        <v>49866</v>
      </c>
      <c r="D185" s="18">
        <f t="shared" si="16"/>
        <v>716.43105847815752</v>
      </c>
      <c r="E185" s="24"/>
      <c r="F185" s="24"/>
      <c r="G185" s="3">
        <f t="shared" si="17"/>
        <v>238.1057032621477</v>
      </c>
      <c r="H185" s="3">
        <f t="shared" si="18"/>
        <v>478.32535521600983</v>
      </c>
      <c r="I185" s="4">
        <f t="shared" si="19"/>
        <v>47142.815297214547</v>
      </c>
    </row>
    <row r="186" spans="2:9" ht="15.75" x14ac:dyDescent="0.25">
      <c r="B186" s="1">
        <f t="shared" si="21"/>
        <v>161</v>
      </c>
      <c r="C186" s="10">
        <f t="shared" si="20"/>
        <v>49897</v>
      </c>
      <c r="D186" s="18">
        <f t="shared" si="16"/>
        <v>716.43105847815752</v>
      </c>
      <c r="E186" s="24"/>
      <c r="F186" s="24"/>
      <c r="G186" s="3">
        <f t="shared" si="17"/>
        <v>235.71407648606771</v>
      </c>
      <c r="H186" s="3">
        <f t="shared" si="18"/>
        <v>480.71698199208981</v>
      </c>
      <c r="I186" s="4">
        <f t="shared" si="19"/>
        <v>46662.098315222458</v>
      </c>
    </row>
    <row r="187" spans="2:9" ht="15.75" x14ac:dyDescent="0.25">
      <c r="B187" s="1">
        <f t="shared" si="21"/>
        <v>162</v>
      </c>
      <c r="C187" s="10">
        <f t="shared" si="20"/>
        <v>49928</v>
      </c>
      <c r="D187" s="18">
        <f t="shared" si="16"/>
        <v>716.43105847815752</v>
      </c>
      <c r="E187" s="24"/>
      <c r="F187" s="24"/>
      <c r="G187" s="3">
        <f t="shared" si="17"/>
        <v>233.31049157610732</v>
      </c>
      <c r="H187" s="3">
        <f t="shared" si="18"/>
        <v>483.1205669020502</v>
      </c>
      <c r="I187" s="4">
        <f t="shared" si="19"/>
        <v>46178.977748320409</v>
      </c>
    </row>
    <row r="188" spans="2:9" ht="15.75" x14ac:dyDescent="0.25">
      <c r="B188" s="1">
        <f t="shared" si="21"/>
        <v>163</v>
      </c>
      <c r="C188" s="10">
        <f t="shared" si="20"/>
        <v>49958</v>
      </c>
      <c r="D188" s="18">
        <f t="shared" si="16"/>
        <v>716.43105847815752</v>
      </c>
      <c r="E188" s="24"/>
      <c r="F188" s="24"/>
      <c r="G188" s="3">
        <f t="shared" si="17"/>
        <v>230.89488874159713</v>
      </c>
      <c r="H188" s="3">
        <f t="shared" si="18"/>
        <v>485.5361697365604</v>
      </c>
      <c r="I188" s="4">
        <f t="shared" si="19"/>
        <v>45693.44157858385</v>
      </c>
    </row>
    <row r="189" spans="2:9" ht="15.75" x14ac:dyDescent="0.25">
      <c r="B189" s="1">
        <f t="shared" si="21"/>
        <v>164</v>
      </c>
      <c r="C189" s="10">
        <f t="shared" si="20"/>
        <v>49989</v>
      </c>
      <c r="D189" s="18">
        <f t="shared" si="16"/>
        <v>716.43105847815752</v>
      </c>
      <c r="E189" s="24"/>
      <c r="F189" s="24"/>
      <c r="G189" s="3">
        <f t="shared" si="17"/>
        <v>228.46720789291439</v>
      </c>
      <c r="H189" s="3">
        <f t="shared" si="18"/>
        <v>487.96385058524311</v>
      </c>
      <c r="I189" s="4">
        <f t="shared" si="19"/>
        <v>45205.477727998608</v>
      </c>
    </row>
    <row r="190" spans="2:9" ht="15.75" x14ac:dyDescent="0.25">
      <c r="B190" s="1">
        <f t="shared" si="21"/>
        <v>165</v>
      </c>
      <c r="C190" s="10">
        <f t="shared" si="20"/>
        <v>50019</v>
      </c>
      <c r="D190" s="18">
        <f t="shared" si="16"/>
        <v>716.43105847815752</v>
      </c>
      <c r="E190" s="24"/>
      <c r="F190" s="24"/>
      <c r="G190" s="3">
        <f t="shared" si="17"/>
        <v>226.02738863998823</v>
      </c>
      <c r="H190" s="3">
        <f t="shared" si="18"/>
        <v>490.40366983816932</v>
      </c>
      <c r="I190" s="4">
        <f t="shared" si="19"/>
        <v>44715.07405816044</v>
      </c>
    </row>
    <row r="191" spans="2:9" ht="15.75" x14ac:dyDescent="0.25">
      <c r="B191" s="1">
        <f t="shared" si="21"/>
        <v>166</v>
      </c>
      <c r="C191" s="10">
        <f t="shared" si="20"/>
        <v>50050</v>
      </c>
      <c r="D191" s="18">
        <f t="shared" si="16"/>
        <v>716.43105847815752</v>
      </c>
      <c r="E191" s="24"/>
      <c r="F191" s="24"/>
      <c r="G191" s="3">
        <f t="shared" si="17"/>
        <v>223.57537029079742</v>
      </c>
      <c r="H191" s="3">
        <f t="shared" si="18"/>
        <v>492.8556881873601</v>
      </c>
      <c r="I191" s="4">
        <f t="shared" si="19"/>
        <v>44222.218369973081</v>
      </c>
    </row>
    <row r="192" spans="2:9" ht="15.75" x14ac:dyDescent="0.25">
      <c r="B192" s="1">
        <f t="shared" si="21"/>
        <v>167</v>
      </c>
      <c r="C192" s="10">
        <f t="shared" si="20"/>
        <v>50081</v>
      </c>
      <c r="D192" s="18">
        <f t="shared" si="16"/>
        <v>716.43105847815752</v>
      </c>
      <c r="E192" s="24"/>
      <c r="F192" s="24"/>
      <c r="G192" s="3">
        <f t="shared" si="17"/>
        <v>221.11109184986068</v>
      </c>
      <c r="H192" s="3">
        <f t="shared" si="18"/>
        <v>495.31996662829681</v>
      </c>
      <c r="I192" s="4">
        <f t="shared" si="19"/>
        <v>43726.898403344785</v>
      </c>
    </row>
    <row r="193" spans="2:9" ht="15.75" x14ac:dyDescent="0.25">
      <c r="B193" s="1">
        <f t="shared" si="21"/>
        <v>168</v>
      </c>
      <c r="C193" s="10">
        <f t="shared" si="20"/>
        <v>50109</v>
      </c>
      <c r="D193" s="18">
        <f t="shared" si="16"/>
        <v>716.43105847815752</v>
      </c>
      <c r="E193" s="24"/>
      <c r="F193" s="24"/>
      <c r="G193" s="3">
        <f t="shared" si="17"/>
        <v>218.63449201671926</v>
      </c>
      <c r="H193" s="3">
        <f t="shared" si="18"/>
        <v>497.79656646143826</v>
      </c>
      <c r="I193" s="4">
        <f t="shared" si="19"/>
        <v>43229.101836883347</v>
      </c>
    </row>
    <row r="194" spans="2:9" ht="15.75" x14ac:dyDescent="0.25">
      <c r="B194" s="1">
        <f t="shared" si="21"/>
        <v>169</v>
      </c>
      <c r="C194" s="10">
        <f t="shared" si="20"/>
        <v>50140</v>
      </c>
      <c r="D194" s="18">
        <f t="shared" si="16"/>
        <v>716.43105847815752</v>
      </c>
      <c r="E194" s="24"/>
      <c r="F194" s="24"/>
      <c r="G194" s="3">
        <f t="shared" si="17"/>
        <v>216.14550918441213</v>
      </c>
      <c r="H194" s="3">
        <f t="shared" si="18"/>
        <v>500.28554929374536</v>
      </c>
      <c r="I194" s="4">
        <f t="shared" si="19"/>
        <v>42728.816287589601</v>
      </c>
    </row>
    <row r="195" spans="2:9" ht="15.75" x14ac:dyDescent="0.25">
      <c r="B195" s="1">
        <f t="shared" si="21"/>
        <v>170</v>
      </c>
      <c r="C195" s="10">
        <f t="shared" si="20"/>
        <v>50170</v>
      </c>
      <c r="D195" s="18">
        <f t="shared" si="16"/>
        <v>716.43105847815752</v>
      </c>
      <c r="E195" s="24"/>
      <c r="F195" s="24"/>
      <c r="G195" s="3">
        <f t="shared" si="17"/>
        <v>213.64408143794344</v>
      </c>
      <c r="H195" s="3">
        <f t="shared" si="18"/>
        <v>502.78697704021408</v>
      </c>
      <c r="I195" s="4">
        <f t="shared" si="19"/>
        <v>42226.029310549384</v>
      </c>
    </row>
    <row r="196" spans="2:9" ht="15.75" x14ac:dyDescent="0.25">
      <c r="B196" s="1">
        <f t="shared" si="21"/>
        <v>171</v>
      </c>
      <c r="C196" s="10">
        <f t="shared" si="20"/>
        <v>50201</v>
      </c>
      <c r="D196" s="18">
        <f t="shared" si="16"/>
        <v>716.43105847815752</v>
      </c>
      <c r="E196" s="24"/>
      <c r="F196" s="24"/>
      <c r="G196" s="3">
        <f t="shared" si="17"/>
        <v>211.13014655274242</v>
      </c>
      <c r="H196" s="3">
        <f t="shared" si="18"/>
        <v>505.30091192541511</v>
      </c>
      <c r="I196" s="4">
        <f t="shared" si="19"/>
        <v>41720.728398623971</v>
      </c>
    </row>
    <row r="197" spans="2:9" ht="15.75" x14ac:dyDescent="0.25">
      <c r="B197" s="1">
        <f t="shared" si="21"/>
        <v>172</v>
      </c>
      <c r="C197" s="10">
        <f t="shared" si="20"/>
        <v>50231</v>
      </c>
      <c r="D197" s="18">
        <f t="shared" si="16"/>
        <v>716.43105847815752</v>
      </c>
      <c r="E197" s="24"/>
      <c r="F197" s="24"/>
      <c r="G197" s="3">
        <f t="shared" si="17"/>
        <v>208.60364199311542</v>
      </c>
      <c r="H197" s="3">
        <f t="shared" si="18"/>
        <v>507.82741648504214</v>
      </c>
      <c r="I197" s="4">
        <f t="shared" si="19"/>
        <v>41212.900982138926</v>
      </c>
    </row>
    <row r="198" spans="2:9" ht="15.75" x14ac:dyDescent="0.25">
      <c r="B198" s="1">
        <f t="shared" si="21"/>
        <v>173</v>
      </c>
      <c r="C198" s="10">
        <f t="shared" si="20"/>
        <v>50262</v>
      </c>
      <c r="D198" s="18">
        <f t="shared" si="16"/>
        <v>716.43105847815752</v>
      </c>
      <c r="E198" s="24"/>
      <c r="F198" s="24"/>
      <c r="G198" s="3">
        <f t="shared" si="17"/>
        <v>206.06450491069023</v>
      </c>
      <c r="H198" s="3">
        <f t="shared" si="18"/>
        <v>510.36655356746729</v>
      </c>
      <c r="I198" s="4">
        <f t="shared" si="19"/>
        <v>40702.53442857146</v>
      </c>
    </row>
    <row r="199" spans="2:9" ht="15.75" x14ac:dyDescent="0.25">
      <c r="B199" s="1">
        <f t="shared" si="21"/>
        <v>174</v>
      </c>
      <c r="C199" s="10">
        <f t="shared" si="20"/>
        <v>50293</v>
      </c>
      <c r="D199" s="18">
        <f t="shared" si="16"/>
        <v>716.43105847815752</v>
      </c>
      <c r="E199" s="24"/>
      <c r="F199" s="24"/>
      <c r="G199" s="3">
        <f t="shared" si="17"/>
        <v>203.51267214285295</v>
      </c>
      <c r="H199" s="3">
        <f t="shared" si="18"/>
        <v>512.9183863353046</v>
      </c>
      <c r="I199" s="4">
        <f t="shared" si="19"/>
        <v>40189.616042236157</v>
      </c>
    </row>
    <row r="200" spans="2:9" ht="15.75" x14ac:dyDescent="0.25">
      <c r="B200" s="1">
        <f t="shared" si="21"/>
        <v>175</v>
      </c>
      <c r="C200" s="10">
        <f t="shared" si="20"/>
        <v>50323</v>
      </c>
      <c r="D200" s="18">
        <f t="shared" si="16"/>
        <v>716.43105847815752</v>
      </c>
      <c r="E200" s="24"/>
      <c r="F200" s="24"/>
      <c r="G200" s="3">
        <f t="shared" si="17"/>
        <v>200.94808021117649</v>
      </c>
      <c r="H200" s="3">
        <f t="shared" si="18"/>
        <v>515.48297826698104</v>
      </c>
      <c r="I200" s="4">
        <f t="shared" si="19"/>
        <v>39674.133063969173</v>
      </c>
    </row>
    <row r="201" spans="2:9" ht="15.75" x14ac:dyDescent="0.25">
      <c r="B201" s="1">
        <f t="shared" si="21"/>
        <v>176</v>
      </c>
      <c r="C201" s="10">
        <f t="shared" si="20"/>
        <v>50354</v>
      </c>
      <c r="D201" s="18">
        <f t="shared" si="16"/>
        <v>716.43105847815752</v>
      </c>
      <c r="E201" s="24"/>
      <c r="F201" s="24"/>
      <c r="G201" s="3">
        <f t="shared" si="17"/>
        <v>198.37066531984163</v>
      </c>
      <c r="H201" s="3">
        <f t="shared" si="18"/>
        <v>518.06039315831595</v>
      </c>
      <c r="I201" s="4">
        <f t="shared" si="19"/>
        <v>39156.072670810856</v>
      </c>
    </row>
    <row r="202" spans="2:9" ht="15.75" x14ac:dyDescent="0.25">
      <c r="B202" s="1">
        <f t="shared" si="21"/>
        <v>177</v>
      </c>
      <c r="C202" s="10">
        <f t="shared" si="20"/>
        <v>50384</v>
      </c>
      <c r="D202" s="18">
        <f t="shared" si="16"/>
        <v>716.43105847815752</v>
      </c>
      <c r="E202" s="24"/>
      <c r="F202" s="24"/>
      <c r="G202" s="3">
        <f t="shared" si="17"/>
        <v>195.78036335405011</v>
      </c>
      <c r="H202" s="3">
        <f t="shared" si="18"/>
        <v>520.65069512410741</v>
      </c>
      <c r="I202" s="4">
        <f t="shared" si="19"/>
        <v>38635.421975686746</v>
      </c>
    </row>
    <row r="203" spans="2:9" ht="15.75" x14ac:dyDescent="0.25">
      <c r="B203" s="1">
        <f t="shared" si="21"/>
        <v>178</v>
      </c>
      <c r="C203" s="10">
        <f t="shared" si="20"/>
        <v>50415</v>
      </c>
      <c r="D203" s="18">
        <f t="shared" si="16"/>
        <v>716.43105847815752</v>
      </c>
      <c r="E203" s="24"/>
      <c r="F203" s="24"/>
      <c r="G203" s="3">
        <f t="shared" si="17"/>
        <v>193.1771098784296</v>
      </c>
      <c r="H203" s="3">
        <f t="shared" si="18"/>
        <v>523.25394859972789</v>
      </c>
      <c r="I203" s="4">
        <f t="shared" si="19"/>
        <v>38112.16802708702</v>
      </c>
    </row>
    <row r="204" spans="2:9" ht="15.75" x14ac:dyDescent="0.25">
      <c r="B204" s="1">
        <f t="shared" ref="B204:B240" si="22">IFERROR(IF(I203&lt;=0,"",B203+1),"")</f>
        <v>179</v>
      </c>
      <c r="C204" s="10">
        <f t="shared" si="20"/>
        <v>50446</v>
      </c>
      <c r="D204" s="18">
        <f t="shared" si="16"/>
        <v>716.43105847815752</v>
      </c>
      <c r="E204" s="24"/>
      <c r="F204" s="24"/>
      <c r="G204" s="3">
        <f t="shared" si="17"/>
        <v>190.56084013543105</v>
      </c>
      <c r="H204" s="3">
        <f t="shared" si="18"/>
        <v>525.8702183427265</v>
      </c>
      <c r="I204" s="4">
        <f t="shared" si="19"/>
        <v>37586.297808744297</v>
      </c>
    </row>
    <row r="205" spans="2:9" ht="15.75" x14ac:dyDescent="0.25">
      <c r="B205" s="1">
        <f t="shared" si="22"/>
        <v>180</v>
      </c>
      <c r="C205" s="10">
        <f t="shared" si="20"/>
        <v>50474</v>
      </c>
      <c r="D205" s="18">
        <f t="shared" si="16"/>
        <v>716.43105847815752</v>
      </c>
      <c r="E205" s="24"/>
      <c r="F205" s="24"/>
      <c r="G205" s="3">
        <f t="shared" si="17"/>
        <v>187.93148904371748</v>
      </c>
      <c r="H205" s="3">
        <f t="shared" si="18"/>
        <v>528.49956943443999</v>
      </c>
      <c r="I205" s="4">
        <f t="shared" si="19"/>
        <v>37057.798239309857</v>
      </c>
    </row>
    <row r="206" spans="2:9" ht="15.75" x14ac:dyDescent="0.25">
      <c r="B206" s="1">
        <f t="shared" si="22"/>
        <v>181</v>
      </c>
      <c r="C206" s="10">
        <f t="shared" si="20"/>
        <v>50505</v>
      </c>
      <c r="D206" s="18">
        <f t="shared" si="16"/>
        <v>716.43105847815752</v>
      </c>
      <c r="E206" s="24"/>
      <c r="F206" s="24"/>
      <c r="G206" s="3">
        <f t="shared" si="17"/>
        <v>185.28899119654534</v>
      </c>
      <c r="H206" s="3">
        <f t="shared" si="18"/>
        <v>531.14206728161219</v>
      </c>
      <c r="I206" s="4">
        <f t="shared" si="19"/>
        <v>36526.656172028248</v>
      </c>
    </row>
    <row r="207" spans="2:9" ht="15.75" x14ac:dyDescent="0.25">
      <c r="B207" s="1">
        <f t="shared" si="22"/>
        <v>182</v>
      </c>
      <c r="C207" s="10">
        <f t="shared" si="20"/>
        <v>50535</v>
      </c>
      <c r="D207" s="18">
        <f t="shared" si="16"/>
        <v>716.43105847815752</v>
      </c>
      <c r="E207" s="24"/>
      <c r="F207" s="24"/>
      <c r="G207" s="3">
        <f t="shared" si="17"/>
        <v>182.63328086013735</v>
      </c>
      <c r="H207" s="3">
        <f t="shared" si="18"/>
        <v>533.79777761802018</v>
      </c>
      <c r="I207" s="4">
        <f t="shared" si="19"/>
        <v>35992.858394410228</v>
      </c>
    </row>
    <row r="208" spans="2:9" ht="15.75" x14ac:dyDescent="0.25">
      <c r="B208" s="1">
        <f t="shared" si="22"/>
        <v>183</v>
      </c>
      <c r="C208" s="10">
        <f t="shared" si="20"/>
        <v>50566</v>
      </c>
      <c r="D208" s="18">
        <f t="shared" si="16"/>
        <v>716.43105847815752</v>
      </c>
      <c r="E208" s="24"/>
      <c r="F208" s="24"/>
      <c r="G208" s="3">
        <f t="shared" si="17"/>
        <v>179.96429197204731</v>
      </c>
      <c r="H208" s="3">
        <f t="shared" si="18"/>
        <v>536.46676650611016</v>
      </c>
      <c r="I208" s="4">
        <f t="shared" si="19"/>
        <v>35456.391627904115</v>
      </c>
    </row>
    <row r="209" spans="2:9" ht="15.75" x14ac:dyDescent="0.25">
      <c r="B209" s="1">
        <f t="shared" si="22"/>
        <v>184</v>
      </c>
      <c r="C209" s="10">
        <f t="shared" si="20"/>
        <v>50596</v>
      </c>
      <c r="D209" s="18">
        <f t="shared" si="16"/>
        <v>716.43105847815752</v>
      </c>
      <c r="E209" s="24"/>
      <c r="F209" s="24"/>
      <c r="G209" s="3">
        <f t="shared" si="17"/>
        <v>177.2819581395168</v>
      </c>
      <c r="H209" s="3">
        <f t="shared" si="18"/>
        <v>539.14910033864066</v>
      </c>
      <c r="I209" s="4">
        <f t="shared" si="19"/>
        <v>34917.242527565475</v>
      </c>
    </row>
    <row r="210" spans="2:9" ht="15.75" x14ac:dyDescent="0.25">
      <c r="B210" s="1">
        <f t="shared" si="22"/>
        <v>185</v>
      </c>
      <c r="C210" s="10">
        <f t="shared" si="20"/>
        <v>50627</v>
      </c>
      <c r="D210" s="18">
        <f t="shared" si="16"/>
        <v>716.43105847815752</v>
      </c>
      <c r="E210" s="24"/>
      <c r="F210" s="24"/>
      <c r="G210" s="3">
        <f t="shared" si="17"/>
        <v>174.58621263782365</v>
      </c>
      <c r="H210" s="3">
        <f t="shared" si="18"/>
        <v>541.84484584033385</v>
      </c>
      <c r="I210" s="4">
        <f t="shared" si="19"/>
        <v>34375.397681725139</v>
      </c>
    </row>
    <row r="211" spans="2:9" ht="15.75" x14ac:dyDescent="0.25">
      <c r="B211" s="1">
        <f t="shared" si="22"/>
        <v>186</v>
      </c>
      <c r="C211" s="10">
        <f t="shared" si="20"/>
        <v>50658</v>
      </c>
      <c r="D211" s="18">
        <f t="shared" si="16"/>
        <v>716.43105847815752</v>
      </c>
      <c r="E211" s="24"/>
      <c r="F211" s="24"/>
      <c r="G211" s="3">
        <f t="shared" si="17"/>
        <v>171.87698840862203</v>
      </c>
      <c r="H211" s="3">
        <f t="shared" si="18"/>
        <v>544.55407006953556</v>
      </c>
      <c r="I211" s="4">
        <f t="shared" si="19"/>
        <v>33830.843611655604</v>
      </c>
    </row>
    <row r="212" spans="2:9" ht="15.75" x14ac:dyDescent="0.25">
      <c r="B212" s="1">
        <f t="shared" si="22"/>
        <v>187</v>
      </c>
      <c r="C212" s="10">
        <f t="shared" si="20"/>
        <v>50688</v>
      </c>
      <c r="D212" s="18">
        <f t="shared" si="16"/>
        <v>716.43105847815752</v>
      </c>
      <c r="E212" s="24"/>
      <c r="F212" s="24"/>
      <c r="G212" s="3">
        <f t="shared" si="17"/>
        <v>169.15421805827441</v>
      </c>
      <c r="H212" s="3">
        <f t="shared" si="18"/>
        <v>547.27684041988311</v>
      </c>
      <c r="I212" s="4">
        <f t="shared" si="19"/>
        <v>33283.566771235724</v>
      </c>
    </row>
    <row r="213" spans="2:9" ht="15.75" x14ac:dyDescent="0.25">
      <c r="B213" s="1">
        <f t="shared" si="22"/>
        <v>188</v>
      </c>
      <c r="C213" s="10">
        <f t="shared" si="20"/>
        <v>50719</v>
      </c>
      <c r="D213" s="18">
        <f t="shared" si="16"/>
        <v>716.43105847815752</v>
      </c>
      <c r="E213" s="24"/>
      <c r="F213" s="24"/>
      <c r="G213" s="3">
        <f t="shared" si="17"/>
        <v>166.41783385617506</v>
      </c>
      <c r="H213" s="3">
        <f t="shared" si="18"/>
        <v>550.01322462198243</v>
      </c>
      <c r="I213" s="4">
        <f t="shared" si="19"/>
        <v>32733.553546613741</v>
      </c>
    </row>
    <row r="214" spans="2:9" ht="15.75" x14ac:dyDescent="0.25">
      <c r="B214" s="1">
        <f t="shared" si="22"/>
        <v>189</v>
      </c>
      <c r="C214" s="10">
        <f t="shared" si="20"/>
        <v>50749</v>
      </c>
      <c r="D214" s="18">
        <f t="shared" si="16"/>
        <v>716.43105847815752</v>
      </c>
      <c r="E214" s="24"/>
      <c r="F214" s="24"/>
      <c r="G214" s="3">
        <f t="shared" si="17"/>
        <v>163.6677677330652</v>
      </c>
      <c r="H214" s="3">
        <f t="shared" si="18"/>
        <v>552.76329074509226</v>
      </c>
      <c r="I214" s="4">
        <f t="shared" si="19"/>
        <v>32180.790255868647</v>
      </c>
    </row>
    <row r="215" spans="2:9" ht="15.75" x14ac:dyDescent="0.25">
      <c r="B215" s="1">
        <f t="shared" si="22"/>
        <v>190</v>
      </c>
      <c r="C215" s="10">
        <f t="shared" si="20"/>
        <v>50780</v>
      </c>
      <c r="D215" s="18">
        <f t="shared" si="16"/>
        <v>716.43105847815752</v>
      </c>
      <c r="E215" s="24"/>
      <c r="F215" s="24"/>
      <c r="G215" s="3">
        <f t="shared" si="17"/>
        <v>160.90395127933979</v>
      </c>
      <c r="H215" s="3">
        <f t="shared" si="18"/>
        <v>555.5271071988177</v>
      </c>
      <c r="I215" s="4">
        <f t="shared" si="19"/>
        <v>31625.26314866983</v>
      </c>
    </row>
    <row r="216" spans="2:9" ht="15.75" x14ac:dyDescent="0.25">
      <c r="B216" s="1">
        <f t="shared" si="22"/>
        <v>191</v>
      </c>
      <c r="C216" s="10">
        <f t="shared" si="20"/>
        <v>50811</v>
      </c>
      <c r="D216" s="18">
        <f t="shared" si="16"/>
        <v>716.43105847815752</v>
      </c>
      <c r="E216" s="24"/>
      <c r="F216" s="24"/>
      <c r="G216" s="3">
        <f t="shared" si="17"/>
        <v>158.12631574334577</v>
      </c>
      <c r="H216" s="3">
        <f t="shared" si="18"/>
        <v>558.30474273481173</v>
      </c>
      <c r="I216" s="4">
        <f t="shared" si="19"/>
        <v>31066.95840593502</v>
      </c>
    </row>
    <row r="217" spans="2:9" ht="15.75" x14ac:dyDescent="0.25">
      <c r="B217" s="1">
        <f t="shared" si="22"/>
        <v>192</v>
      </c>
      <c r="C217" s="10">
        <f t="shared" si="20"/>
        <v>50839</v>
      </c>
      <c r="D217" s="18">
        <f t="shared" si="16"/>
        <v>716.43105847815752</v>
      </c>
      <c r="E217" s="24"/>
      <c r="F217" s="24"/>
      <c r="G217" s="3">
        <f t="shared" si="17"/>
        <v>155.33479202967177</v>
      </c>
      <c r="H217" s="3">
        <f t="shared" si="18"/>
        <v>561.09626644848572</v>
      </c>
      <c r="I217" s="4">
        <f t="shared" si="19"/>
        <v>30505.862139486533</v>
      </c>
    </row>
    <row r="218" spans="2:9" ht="15.75" x14ac:dyDescent="0.25">
      <c r="B218" s="1">
        <f t="shared" si="22"/>
        <v>193</v>
      </c>
      <c r="C218" s="10">
        <f t="shared" si="20"/>
        <v>50870</v>
      </c>
      <c r="D218" s="18">
        <f t="shared" ref="D218:D281" si="23">IF(B218="","",IF(I217&lt;payment,I217*(1+rate),payment))</f>
        <v>716.43105847815752</v>
      </c>
      <c r="E218" s="24"/>
      <c r="F218" s="24"/>
      <c r="G218" s="3">
        <f t="shared" ref="G218:G281" si="24">IF(AND(payment_type=1,B218=1),0,IF(B218="","",I217*rate))</f>
        <v>152.52931069742942</v>
      </c>
      <c r="H218" s="3">
        <f t="shared" si="18"/>
        <v>563.9017477807281</v>
      </c>
      <c r="I218" s="4">
        <f t="shared" si="19"/>
        <v>29941.960391705805</v>
      </c>
    </row>
    <row r="219" spans="2:9" ht="15.75" x14ac:dyDescent="0.25">
      <c r="B219" s="1">
        <f t="shared" si="22"/>
        <v>194</v>
      </c>
      <c r="C219" s="10">
        <f t="shared" si="20"/>
        <v>50900</v>
      </c>
      <c r="D219" s="18">
        <f t="shared" si="23"/>
        <v>716.43105847815752</v>
      </c>
      <c r="E219" s="24"/>
      <c r="F219" s="24"/>
      <c r="G219" s="3">
        <f t="shared" si="24"/>
        <v>149.70980195852584</v>
      </c>
      <c r="H219" s="3">
        <f t="shared" ref="H219:H282" si="25">IF(B219="","",D219-G219+E219+F219)</f>
        <v>566.72125651963165</v>
      </c>
      <c r="I219" s="4">
        <f t="shared" ref="I219:I282" si="26">IFERROR(IF(H219&lt;=0,"",I218-H219),"")</f>
        <v>29375.239135186173</v>
      </c>
    </row>
    <row r="220" spans="2:9" ht="15.75" x14ac:dyDescent="0.25">
      <c r="B220" s="1">
        <f t="shared" si="22"/>
        <v>195</v>
      </c>
      <c r="C220" s="10">
        <f t="shared" ref="C220:C283" si="27">IF($C$9="End of the Period",IF(B220="","",IF(OR(payment_frequency="Weekly",payment_frequency="Bi-weekly",payment_frequency="Semi-monthly"),first_payment_date+B220*VLOOKUP(payment_frequency,periodic_table,2,0),EDATE(first_payment_date,B220*VLOOKUP(payment_frequency,periodic_table,2,0)))),IF(A215="","",IF(OR(payment_frequency="Weekly",payment_frequency="Bi-weekly",payment_frequency="Semi-monthly"),first_payment_date+(A215-1)*VLOOKUP(payment_frequency,periodic_table,2,0),EDATE(first_payment_date,(A215-1)*VLOOKUP(payment_frequency,periodic_table,2,0)))))</f>
        <v>50931</v>
      </c>
      <c r="D220" s="18">
        <f t="shared" si="23"/>
        <v>716.43105847815752</v>
      </c>
      <c r="E220" s="24"/>
      <c r="F220" s="24"/>
      <c r="G220" s="3">
        <f t="shared" si="24"/>
        <v>146.87619567592773</v>
      </c>
      <c r="H220" s="3">
        <f t="shared" si="25"/>
        <v>569.55486280222976</v>
      </c>
      <c r="I220" s="4">
        <f t="shared" si="26"/>
        <v>28805.684272383944</v>
      </c>
    </row>
    <row r="221" spans="2:9" ht="15.75" x14ac:dyDescent="0.25">
      <c r="B221" s="1">
        <f t="shared" si="22"/>
        <v>196</v>
      </c>
      <c r="C221" s="10">
        <f t="shared" si="27"/>
        <v>50961</v>
      </c>
      <c r="D221" s="18">
        <f t="shared" si="23"/>
        <v>716.43105847815752</v>
      </c>
      <c r="E221" s="24"/>
      <c r="F221" s="24"/>
      <c r="G221" s="3">
        <f t="shared" si="24"/>
        <v>144.02842136191666</v>
      </c>
      <c r="H221" s="3">
        <f t="shared" si="25"/>
        <v>572.40263711624084</v>
      </c>
      <c r="I221" s="4">
        <f t="shared" si="26"/>
        <v>28233.281635267704</v>
      </c>
    </row>
    <row r="222" spans="2:9" ht="15.75" x14ac:dyDescent="0.25">
      <c r="B222" s="1">
        <f t="shared" si="22"/>
        <v>197</v>
      </c>
      <c r="C222" s="10">
        <f t="shared" si="27"/>
        <v>50992</v>
      </c>
      <c r="D222" s="18">
        <f t="shared" si="23"/>
        <v>716.43105847815752</v>
      </c>
      <c r="E222" s="24"/>
      <c r="F222" s="24"/>
      <c r="G222" s="3">
        <f t="shared" si="24"/>
        <v>141.16640817633552</v>
      </c>
      <c r="H222" s="3">
        <f t="shared" si="25"/>
        <v>575.26465030182203</v>
      </c>
      <c r="I222" s="4">
        <f t="shared" si="26"/>
        <v>27658.016984965881</v>
      </c>
    </row>
    <row r="223" spans="2:9" ht="15.75" x14ac:dyDescent="0.25">
      <c r="B223" s="1">
        <f t="shared" si="22"/>
        <v>198</v>
      </c>
      <c r="C223" s="10">
        <f t="shared" si="27"/>
        <v>51023</v>
      </c>
      <c r="D223" s="18">
        <f t="shared" si="23"/>
        <v>716.43105847815752</v>
      </c>
      <c r="E223" s="24"/>
      <c r="F223" s="24"/>
      <c r="G223" s="3">
        <f t="shared" si="24"/>
        <v>138.29008492482646</v>
      </c>
      <c r="H223" s="3">
        <f t="shared" si="25"/>
        <v>578.14097355333104</v>
      </c>
      <c r="I223" s="4">
        <f t="shared" si="26"/>
        <v>27079.876011412551</v>
      </c>
    </row>
    <row r="224" spans="2:9" ht="15.75" x14ac:dyDescent="0.25">
      <c r="B224" s="1">
        <f t="shared" si="22"/>
        <v>199</v>
      </c>
      <c r="C224" s="10">
        <f t="shared" si="27"/>
        <v>51053</v>
      </c>
      <c r="D224" s="18">
        <f t="shared" si="23"/>
        <v>716.43105847815752</v>
      </c>
      <c r="E224" s="24"/>
      <c r="F224" s="24"/>
      <c r="G224" s="3">
        <f t="shared" si="24"/>
        <v>135.39938005705986</v>
      </c>
      <c r="H224" s="3">
        <f t="shared" si="25"/>
        <v>581.03167842109769</v>
      </c>
      <c r="I224" s="4">
        <f t="shared" si="26"/>
        <v>26498.844332991452</v>
      </c>
    </row>
    <row r="225" spans="2:9" ht="15.75" x14ac:dyDescent="0.25">
      <c r="B225" s="1">
        <f t="shared" si="22"/>
        <v>200</v>
      </c>
      <c r="C225" s="10">
        <f t="shared" si="27"/>
        <v>51084</v>
      </c>
      <c r="D225" s="18">
        <f t="shared" si="23"/>
        <v>716.43105847815752</v>
      </c>
      <c r="E225" s="24"/>
      <c r="F225" s="24"/>
      <c r="G225" s="3">
        <f t="shared" si="24"/>
        <v>132.49422166495444</v>
      </c>
      <c r="H225" s="3">
        <f t="shared" si="25"/>
        <v>583.93683681320306</v>
      </c>
      <c r="I225" s="4">
        <f t="shared" si="26"/>
        <v>25914.90749617825</v>
      </c>
    </row>
    <row r="226" spans="2:9" ht="15.75" x14ac:dyDescent="0.25">
      <c r="B226" s="1">
        <f t="shared" si="22"/>
        <v>201</v>
      </c>
      <c r="C226" s="10">
        <f t="shared" si="27"/>
        <v>51114</v>
      </c>
      <c r="D226" s="18">
        <f t="shared" si="23"/>
        <v>716.43105847815752</v>
      </c>
      <c r="E226" s="24"/>
      <c r="F226" s="24"/>
      <c r="G226" s="3">
        <f t="shared" si="24"/>
        <v>129.57453748088849</v>
      </c>
      <c r="H226" s="3">
        <f t="shared" si="25"/>
        <v>586.85652099726906</v>
      </c>
      <c r="I226" s="4">
        <f t="shared" si="26"/>
        <v>25328.05097518098</v>
      </c>
    </row>
    <row r="227" spans="2:9" ht="15.75" x14ac:dyDescent="0.25">
      <c r="B227" s="1">
        <f t="shared" si="22"/>
        <v>202</v>
      </c>
      <c r="C227" s="10">
        <f t="shared" si="27"/>
        <v>51145</v>
      </c>
      <c r="D227" s="18">
        <f t="shared" si="23"/>
        <v>716.43105847815752</v>
      </c>
      <c r="E227" s="24"/>
      <c r="F227" s="24"/>
      <c r="G227" s="3">
        <f t="shared" si="24"/>
        <v>126.6402548759022</v>
      </c>
      <c r="H227" s="3">
        <f t="shared" si="25"/>
        <v>589.79080360225532</v>
      </c>
      <c r="I227" s="4">
        <f t="shared" si="26"/>
        <v>24738.260171578724</v>
      </c>
    </row>
    <row r="228" spans="2:9" ht="15.75" x14ac:dyDescent="0.25">
      <c r="B228" s="1">
        <f t="shared" si="22"/>
        <v>203</v>
      </c>
      <c r="C228" s="10">
        <f t="shared" si="27"/>
        <v>51176</v>
      </c>
      <c r="D228" s="18">
        <f t="shared" si="23"/>
        <v>716.43105847815752</v>
      </c>
      <c r="E228" s="24"/>
      <c r="F228" s="24"/>
      <c r="G228" s="3">
        <f t="shared" si="24"/>
        <v>123.69130085789098</v>
      </c>
      <c r="H228" s="3">
        <f t="shared" si="25"/>
        <v>592.73975762026657</v>
      </c>
      <c r="I228" s="4">
        <f t="shared" si="26"/>
        <v>24145.520413958457</v>
      </c>
    </row>
    <row r="229" spans="2:9" ht="15.75" x14ac:dyDescent="0.25">
      <c r="B229" s="1">
        <f t="shared" si="22"/>
        <v>204</v>
      </c>
      <c r="C229" s="10">
        <f t="shared" si="27"/>
        <v>51205</v>
      </c>
      <c r="D229" s="18">
        <f t="shared" si="23"/>
        <v>716.43105847815752</v>
      </c>
      <c r="E229" s="24"/>
      <c r="F229" s="24"/>
      <c r="G229" s="3">
        <f t="shared" si="24"/>
        <v>120.72760206978971</v>
      </c>
      <c r="H229" s="3">
        <f t="shared" si="25"/>
        <v>595.70345640836786</v>
      </c>
      <c r="I229" s="4">
        <f t="shared" si="26"/>
        <v>23549.816957550087</v>
      </c>
    </row>
    <row r="230" spans="2:9" ht="15.75" x14ac:dyDescent="0.25">
      <c r="B230" s="1">
        <f t="shared" si="22"/>
        <v>205</v>
      </c>
      <c r="C230" s="10">
        <f t="shared" si="27"/>
        <v>51236</v>
      </c>
      <c r="D230" s="18">
        <f t="shared" si="23"/>
        <v>716.43105847815752</v>
      </c>
      <c r="E230" s="24"/>
      <c r="F230" s="24"/>
      <c r="G230" s="3">
        <f t="shared" si="24"/>
        <v>117.74908478774792</v>
      </c>
      <c r="H230" s="3">
        <f t="shared" si="25"/>
        <v>598.68197369040956</v>
      </c>
      <c r="I230" s="4">
        <f t="shared" si="26"/>
        <v>22951.134983859676</v>
      </c>
    </row>
    <row r="231" spans="2:9" ht="15.75" x14ac:dyDescent="0.25">
      <c r="B231" s="1">
        <f t="shared" si="22"/>
        <v>206</v>
      </c>
      <c r="C231" s="10">
        <f t="shared" si="27"/>
        <v>51266</v>
      </c>
      <c r="D231" s="18">
        <f t="shared" si="23"/>
        <v>716.43105847815752</v>
      </c>
      <c r="E231" s="24"/>
      <c r="F231" s="24"/>
      <c r="G231" s="3">
        <f t="shared" si="24"/>
        <v>114.75567491929594</v>
      </c>
      <c r="H231" s="3">
        <f t="shared" si="25"/>
        <v>601.67538355886154</v>
      </c>
      <c r="I231" s="4">
        <f t="shared" si="26"/>
        <v>22349.459600300816</v>
      </c>
    </row>
    <row r="232" spans="2:9" ht="15.75" x14ac:dyDescent="0.25">
      <c r="B232" s="1">
        <f t="shared" si="22"/>
        <v>207</v>
      </c>
      <c r="C232" s="10">
        <f t="shared" si="27"/>
        <v>51297</v>
      </c>
      <c r="D232" s="18">
        <f t="shared" si="23"/>
        <v>716.43105847815752</v>
      </c>
      <c r="E232" s="24"/>
      <c r="F232" s="24"/>
      <c r="G232" s="3">
        <f t="shared" si="24"/>
        <v>111.74729800150169</v>
      </c>
      <c r="H232" s="3">
        <f t="shared" si="25"/>
        <v>604.68376047665583</v>
      </c>
      <c r="I232" s="4">
        <f t="shared" si="26"/>
        <v>21744.77583982416</v>
      </c>
    </row>
    <row r="233" spans="2:9" ht="15.75" x14ac:dyDescent="0.25">
      <c r="B233" s="1">
        <f t="shared" si="22"/>
        <v>208</v>
      </c>
      <c r="C233" s="10">
        <f t="shared" si="27"/>
        <v>51327</v>
      </c>
      <c r="D233" s="18">
        <f t="shared" si="23"/>
        <v>716.43105847815752</v>
      </c>
      <c r="E233" s="24"/>
      <c r="F233" s="24"/>
      <c r="G233" s="3">
        <f t="shared" si="24"/>
        <v>108.72387919911849</v>
      </c>
      <c r="H233" s="3">
        <f t="shared" si="25"/>
        <v>607.707179279039</v>
      </c>
      <c r="I233" s="4">
        <f t="shared" si="26"/>
        <v>21137.068660545123</v>
      </c>
    </row>
    <row r="234" spans="2:9" ht="15.75" x14ac:dyDescent="0.25">
      <c r="B234" s="1">
        <f t="shared" si="22"/>
        <v>209</v>
      </c>
      <c r="C234" s="10">
        <f t="shared" si="27"/>
        <v>51358</v>
      </c>
      <c r="D234" s="18">
        <f t="shared" si="23"/>
        <v>716.43105847815752</v>
      </c>
      <c r="E234" s="24"/>
      <c r="F234" s="24"/>
      <c r="G234" s="3">
        <f t="shared" si="24"/>
        <v>105.68534330272337</v>
      </c>
      <c r="H234" s="3">
        <f t="shared" si="25"/>
        <v>610.74571517543416</v>
      </c>
      <c r="I234" s="4">
        <f t="shared" si="26"/>
        <v>20526.322945369688</v>
      </c>
    </row>
    <row r="235" spans="2:9" ht="15.75" x14ac:dyDescent="0.25">
      <c r="B235" s="1">
        <f t="shared" si="22"/>
        <v>210</v>
      </c>
      <c r="C235" s="10">
        <f t="shared" si="27"/>
        <v>51389</v>
      </c>
      <c r="D235" s="18">
        <f t="shared" si="23"/>
        <v>716.43105847815752</v>
      </c>
      <c r="E235" s="24"/>
      <c r="F235" s="24"/>
      <c r="G235" s="3">
        <f t="shared" si="24"/>
        <v>102.63161472684625</v>
      </c>
      <c r="H235" s="3">
        <f t="shared" si="25"/>
        <v>613.79944375131129</v>
      </c>
      <c r="I235" s="4">
        <f t="shared" si="26"/>
        <v>19912.523501618376</v>
      </c>
    </row>
    <row r="236" spans="2:9" ht="15.75" x14ac:dyDescent="0.25">
      <c r="B236" s="1">
        <f t="shared" si="22"/>
        <v>211</v>
      </c>
      <c r="C236" s="10">
        <f t="shared" si="27"/>
        <v>51419</v>
      </c>
      <c r="D236" s="18">
        <f t="shared" si="23"/>
        <v>716.43105847815752</v>
      </c>
      <c r="E236" s="24"/>
      <c r="F236" s="24"/>
      <c r="G236" s="3">
        <f t="shared" si="24"/>
        <v>99.562617508089758</v>
      </c>
      <c r="H236" s="3">
        <f t="shared" si="25"/>
        <v>616.86844097006781</v>
      </c>
      <c r="I236" s="4">
        <f t="shared" si="26"/>
        <v>19295.655060648307</v>
      </c>
    </row>
    <row r="237" spans="2:9" ht="15.75" x14ac:dyDescent="0.25">
      <c r="B237" s="1">
        <f t="shared" si="22"/>
        <v>212</v>
      </c>
      <c r="C237" s="10">
        <f t="shared" si="27"/>
        <v>51450</v>
      </c>
      <c r="D237" s="18">
        <f t="shared" si="23"/>
        <v>716.43105847815752</v>
      </c>
      <c r="E237" s="24"/>
      <c r="F237" s="24"/>
      <c r="G237" s="3">
        <f t="shared" si="24"/>
        <v>96.478275303239485</v>
      </c>
      <c r="H237" s="3">
        <f t="shared" si="25"/>
        <v>619.95278317491807</v>
      </c>
      <c r="I237" s="4">
        <f t="shared" si="26"/>
        <v>18675.702277473389</v>
      </c>
    </row>
    <row r="238" spans="2:9" ht="15.75" x14ac:dyDescent="0.25">
      <c r="B238" s="1">
        <f t="shared" si="22"/>
        <v>213</v>
      </c>
      <c r="C238" s="10">
        <f t="shared" si="27"/>
        <v>51480</v>
      </c>
      <c r="D238" s="18">
        <f t="shared" si="23"/>
        <v>716.43105847815752</v>
      </c>
      <c r="E238" s="24"/>
      <c r="F238" s="24"/>
      <c r="G238" s="3">
        <f t="shared" si="24"/>
        <v>93.378511387364952</v>
      </c>
      <c r="H238" s="3">
        <f t="shared" si="25"/>
        <v>623.05254709079259</v>
      </c>
      <c r="I238" s="4">
        <f t="shared" si="26"/>
        <v>18052.649730382596</v>
      </c>
    </row>
    <row r="239" spans="2:9" ht="15.75" x14ac:dyDescent="0.25">
      <c r="B239" s="1">
        <f t="shared" si="22"/>
        <v>214</v>
      </c>
      <c r="C239" s="10">
        <f t="shared" si="27"/>
        <v>51511</v>
      </c>
      <c r="D239" s="18">
        <f t="shared" si="23"/>
        <v>716.43105847815752</v>
      </c>
      <c r="E239" s="24"/>
      <c r="F239" s="24"/>
      <c r="G239" s="3">
        <f t="shared" si="24"/>
        <v>90.263248651911056</v>
      </c>
      <c r="H239" s="3">
        <f t="shared" si="25"/>
        <v>626.16780982624641</v>
      </c>
      <c r="I239" s="4">
        <f t="shared" si="26"/>
        <v>17426.481920556351</v>
      </c>
    </row>
    <row r="240" spans="2:9" ht="15.75" x14ac:dyDescent="0.25">
      <c r="B240" s="1">
        <f t="shared" si="22"/>
        <v>215</v>
      </c>
      <c r="C240" s="10">
        <f t="shared" si="27"/>
        <v>51542</v>
      </c>
      <c r="D240" s="18">
        <f t="shared" si="23"/>
        <v>716.43105847815752</v>
      </c>
      <c r="E240" s="24"/>
      <c r="F240" s="24"/>
      <c r="G240" s="3">
        <f t="shared" si="24"/>
        <v>87.132409602779902</v>
      </c>
      <c r="H240" s="3">
        <f t="shared" si="25"/>
        <v>629.29864887537758</v>
      </c>
      <c r="I240" s="4">
        <f t="shared" si="26"/>
        <v>16797.183271680973</v>
      </c>
    </row>
    <row r="241" spans="2:9" ht="15.75" x14ac:dyDescent="0.25">
      <c r="B241" s="1">
        <f t="shared" ref="B241:B304" si="28">IFERROR(IF(I240&lt;=0,"",B240+1),"")</f>
        <v>216</v>
      </c>
      <c r="C241" s="10">
        <f t="shared" si="27"/>
        <v>51570</v>
      </c>
      <c r="D241" s="18">
        <f t="shared" si="23"/>
        <v>716.43105847815752</v>
      </c>
      <c r="E241" s="24"/>
      <c r="F241" s="24"/>
      <c r="G241" s="3">
        <f t="shared" si="24"/>
        <v>83.985916358403074</v>
      </c>
      <c r="H241" s="3">
        <f t="shared" si="25"/>
        <v>632.44514211975445</v>
      </c>
      <c r="I241" s="4">
        <f t="shared" si="26"/>
        <v>16164.738129561219</v>
      </c>
    </row>
    <row r="242" spans="2:9" ht="15.75" x14ac:dyDescent="0.25">
      <c r="B242" s="1">
        <f t="shared" si="28"/>
        <v>217</v>
      </c>
      <c r="C242" s="10">
        <f t="shared" si="27"/>
        <v>51601</v>
      </c>
      <c r="D242" s="18">
        <f t="shared" si="23"/>
        <v>716.43105847815752</v>
      </c>
      <c r="E242" s="24"/>
      <c r="F242" s="24"/>
      <c r="G242" s="3">
        <f t="shared" si="24"/>
        <v>80.823690647804369</v>
      </c>
      <c r="H242" s="3">
        <f t="shared" si="25"/>
        <v>635.60736783035316</v>
      </c>
      <c r="I242" s="4">
        <f t="shared" si="26"/>
        <v>15529.130761730867</v>
      </c>
    </row>
    <row r="243" spans="2:9" ht="15.75" x14ac:dyDescent="0.25">
      <c r="B243" s="1">
        <f t="shared" si="28"/>
        <v>218</v>
      </c>
      <c r="C243" s="10">
        <f t="shared" si="27"/>
        <v>51631</v>
      </c>
      <c r="D243" s="18">
        <f t="shared" si="23"/>
        <v>716.43105847815752</v>
      </c>
      <c r="E243" s="24"/>
      <c r="F243" s="24"/>
      <c r="G243" s="3">
        <f t="shared" si="24"/>
        <v>77.645653808652682</v>
      </c>
      <c r="H243" s="3">
        <f t="shared" si="25"/>
        <v>638.78540466950483</v>
      </c>
      <c r="I243" s="4">
        <f t="shared" si="26"/>
        <v>14890.345357061362</v>
      </c>
    </row>
    <row r="244" spans="2:9" ht="15.75" x14ac:dyDescent="0.25">
      <c r="B244" s="1">
        <f t="shared" si="28"/>
        <v>219</v>
      </c>
      <c r="C244" s="10">
        <f t="shared" si="27"/>
        <v>51662</v>
      </c>
      <c r="D244" s="18">
        <f t="shared" si="23"/>
        <v>716.43105847815752</v>
      </c>
      <c r="E244" s="24"/>
      <c r="F244" s="24"/>
      <c r="G244" s="3">
        <f t="shared" si="24"/>
        <v>74.451726785305226</v>
      </c>
      <c r="H244" s="3">
        <f t="shared" si="25"/>
        <v>641.97933169285227</v>
      </c>
      <c r="I244" s="4">
        <f t="shared" si="26"/>
        <v>14248.36602536851</v>
      </c>
    </row>
    <row r="245" spans="2:9" ht="15.75" x14ac:dyDescent="0.25">
      <c r="B245" s="1">
        <f t="shared" si="28"/>
        <v>220</v>
      </c>
      <c r="C245" s="10">
        <f t="shared" si="27"/>
        <v>51692</v>
      </c>
      <c r="D245" s="18">
        <f t="shared" si="23"/>
        <v>716.43105847815752</v>
      </c>
      <c r="E245" s="24"/>
      <c r="F245" s="24"/>
      <c r="G245" s="3">
        <f t="shared" si="24"/>
        <v>71.241830126841037</v>
      </c>
      <c r="H245" s="3">
        <f t="shared" si="25"/>
        <v>645.1892283513165</v>
      </c>
      <c r="I245" s="4">
        <f t="shared" si="26"/>
        <v>13603.176797017193</v>
      </c>
    </row>
    <row r="246" spans="2:9" ht="15.75" x14ac:dyDescent="0.25">
      <c r="B246" s="1">
        <f t="shared" si="28"/>
        <v>221</v>
      </c>
      <c r="C246" s="10">
        <f t="shared" si="27"/>
        <v>51723</v>
      </c>
      <c r="D246" s="18">
        <f t="shared" si="23"/>
        <v>716.43105847815752</v>
      </c>
      <c r="E246" s="24"/>
      <c r="F246" s="24"/>
      <c r="G246" s="3">
        <f t="shared" si="24"/>
        <v>68.015883985084514</v>
      </c>
      <c r="H246" s="3">
        <f t="shared" si="25"/>
        <v>648.41517449307298</v>
      </c>
      <c r="I246" s="4">
        <f t="shared" si="26"/>
        <v>12954.76162252412</v>
      </c>
    </row>
    <row r="247" spans="2:9" ht="15.75" x14ac:dyDescent="0.25">
      <c r="B247" s="1">
        <f t="shared" si="28"/>
        <v>222</v>
      </c>
      <c r="C247" s="10">
        <f t="shared" si="27"/>
        <v>51754</v>
      </c>
      <c r="D247" s="18">
        <f t="shared" si="23"/>
        <v>716.43105847815752</v>
      </c>
      <c r="E247" s="24"/>
      <c r="F247" s="24"/>
      <c r="G247" s="3">
        <f t="shared" si="24"/>
        <v>64.773808112619221</v>
      </c>
      <c r="H247" s="3">
        <f t="shared" si="25"/>
        <v>651.65725036553829</v>
      </c>
      <c r="I247" s="4">
        <f t="shared" si="26"/>
        <v>12303.104372158581</v>
      </c>
    </row>
    <row r="248" spans="2:9" ht="15.75" x14ac:dyDescent="0.25">
      <c r="B248" s="1">
        <f t="shared" si="28"/>
        <v>223</v>
      </c>
      <c r="C248" s="10">
        <f t="shared" si="27"/>
        <v>51784</v>
      </c>
      <c r="D248" s="18">
        <f t="shared" si="23"/>
        <v>716.43105847815752</v>
      </c>
      <c r="E248" s="24"/>
      <c r="F248" s="24"/>
      <c r="G248" s="3">
        <f t="shared" si="24"/>
        <v>61.515521860791594</v>
      </c>
      <c r="H248" s="3">
        <f t="shared" si="25"/>
        <v>654.91553661736589</v>
      </c>
      <c r="I248" s="4">
        <f t="shared" si="26"/>
        <v>11648.188835541216</v>
      </c>
    </row>
    <row r="249" spans="2:9" ht="15.75" x14ac:dyDescent="0.25">
      <c r="B249" s="1">
        <f t="shared" si="28"/>
        <v>224</v>
      </c>
      <c r="C249" s="10">
        <f t="shared" si="27"/>
        <v>51815</v>
      </c>
      <c r="D249" s="18">
        <f t="shared" si="23"/>
        <v>716.43105847815752</v>
      </c>
      <c r="E249" s="24"/>
      <c r="F249" s="24"/>
      <c r="G249" s="3">
        <f t="shared" si="24"/>
        <v>58.24094417770484</v>
      </c>
      <c r="H249" s="3">
        <f t="shared" si="25"/>
        <v>658.19011430045271</v>
      </c>
      <c r="I249" s="4">
        <f t="shared" si="26"/>
        <v>10989.998721240763</v>
      </c>
    </row>
    <row r="250" spans="2:9" ht="15.75" x14ac:dyDescent="0.25">
      <c r="B250" s="1">
        <f t="shared" si="28"/>
        <v>225</v>
      </c>
      <c r="C250" s="10">
        <f t="shared" si="27"/>
        <v>51845</v>
      </c>
      <c r="D250" s="18">
        <f t="shared" si="23"/>
        <v>716.43105847815752</v>
      </c>
      <c r="E250" s="24"/>
      <c r="F250" s="24"/>
      <c r="G250" s="3">
        <f t="shared" si="24"/>
        <v>54.949993606202646</v>
      </c>
      <c r="H250" s="3">
        <f t="shared" si="25"/>
        <v>661.48106487195491</v>
      </c>
      <c r="I250" s="4">
        <f t="shared" si="26"/>
        <v>10328.517656368807</v>
      </c>
    </row>
    <row r="251" spans="2:9" ht="15.75" x14ac:dyDescent="0.25">
      <c r="B251" s="1">
        <f t="shared" si="28"/>
        <v>226</v>
      </c>
      <c r="C251" s="10">
        <f t="shared" si="27"/>
        <v>51876</v>
      </c>
      <c r="D251" s="18">
        <f t="shared" si="23"/>
        <v>716.43105847815752</v>
      </c>
      <c r="E251" s="24"/>
      <c r="F251" s="24"/>
      <c r="G251" s="3">
        <f t="shared" si="24"/>
        <v>51.642588281842933</v>
      </c>
      <c r="H251" s="3">
        <f t="shared" si="25"/>
        <v>664.78847019631462</v>
      </c>
      <c r="I251" s="4">
        <f t="shared" si="26"/>
        <v>9663.7291861724934</v>
      </c>
    </row>
    <row r="252" spans="2:9" ht="15.75" x14ac:dyDescent="0.25">
      <c r="B252" s="1">
        <f t="shared" si="28"/>
        <v>227</v>
      </c>
      <c r="C252" s="10">
        <f t="shared" si="27"/>
        <v>51907</v>
      </c>
      <c r="D252" s="18">
        <f t="shared" si="23"/>
        <v>716.43105847815752</v>
      </c>
      <c r="E252" s="24"/>
      <c r="F252" s="24"/>
      <c r="G252" s="3">
        <f t="shared" si="24"/>
        <v>48.318645930861436</v>
      </c>
      <c r="H252" s="3">
        <f t="shared" si="25"/>
        <v>668.11241254729612</v>
      </c>
      <c r="I252" s="4">
        <f t="shared" si="26"/>
        <v>8995.6167736251973</v>
      </c>
    </row>
    <row r="253" spans="2:9" ht="15.75" x14ac:dyDescent="0.25">
      <c r="B253" s="1">
        <f t="shared" si="28"/>
        <v>228</v>
      </c>
      <c r="C253" s="10">
        <f t="shared" si="27"/>
        <v>51935</v>
      </c>
      <c r="D253" s="18">
        <f t="shared" si="23"/>
        <v>716.43105847815752</v>
      </c>
      <c r="E253" s="24"/>
      <c r="F253" s="24"/>
      <c r="G253" s="3">
        <f t="shared" si="24"/>
        <v>44.978083868125026</v>
      </c>
      <c r="H253" s="3">
        <f t="shared" si="25"/>
        <v>671.45297461003247</v>
      </c>
      <c r="I253" s="4">
        <f t="shared" si="26"/>
        <v>8324.1637990151648</v>
      </c>
    </row>
    <row r="254" spans="2:9" ht="15.75" x14ac:dyDescent="0.25">
      <c r="B254" s="1">
        <f t="shared" si="28"/>
        <v>229</v>
      </c>
      <c r="C254" s="10">
        <f t="shared" si="27"/>
        <v>51966</v>
      </c>
      <c r="D254" s="18">
        <f t="shared" si="23"/>
        <v>716.43105847815752</v>
      </c>
      <c r="E254" s="24"/>
      <c r="F254" s="24"/>
      <c r="G254" s="3">
        <f t="shared" si="24"/>
        <v>41.620818995074934</v>
      </c>
      <c r="H254" s="3">
        <f t="shared" si="25"/>
        <v>674.81023948308257</v>
      </c>
      <c r="I254" s="4">
        <f t="shared" si="26"/>
        <v>7649.3535595320827</v>
      </c>
    </row>
    <row r="255" spans="2:9" ht="15.75" x14ac:dyDescent="0.25">
      <c r="B255" s="1">
        <f t="shared" si="28"/>
        <v>230</v>
      </c>
      <c r="C255" s="10">
        <f t="shared" si="27"/>
        <v>51996</v>
      </c>
      <c r="D255" s="18">
        <f t="shared" si="23"/>
        <v>716.43105847815752</v>
      </c>
      <c r="E255" s="24"/>
      <c r="F255" s="24"/>
      <c r="G255" s="3">
        <f t="shared" si="24"/>
        <v>38.246767797659601</v>
      </c>
      <c r="H255" s="3">
        <f t="shared" si="25"/>
        <v>678.18429068049795</v>
      </c>
      <c r="I255" s="4">
        <f t="shared" si="26"/>
        <v>6971.169268851585</v>
      </c>
    </row>
    <row r="256" spans="2:9" ht="15.75" x14ac:dyDescent="0.25">
      <c r="B256" s="1">
        <f t="shared" si="28"/>
        <v>231</v>
      </c>
      <c r="C256" s="10">
        <f t="shared" si="27"/>
        <v>52027</v>
      </c>
      <c r="D256" s="18">
        <f t="shared" si="23"/>
        <v>716.43105847815752</v>
      </c>
      <c r="E256" s="24"/>
      <c r="F256" s="24"/>
      <c r="G256" s="3">
        <f t="shared" si="24"/>
        <v>34.855846344257181</v>
      </c>
      <c r="H256" s="3">
        <f t="shared" si="25"/>
        <v>681.57521213390032</v>
      </c>
      <c r="I256" s="4">
        <f t="shared" si="26"/>
        <v>6289.5940567176849</v>
      </c>
    </row>
    <row r="257" spans="2:9" ht="15.75" x14ac:dyDescent="0.25">
      <c r="B257" s="1">
        <f t="shared" si="28"/>
        <v>232</v>
      </c>
      <c r="C257" s="10">
        <f t="shared" si="27"/>
        <v>52057</v>
      </c>
      <c r="D257" s="18">
        <f t="shared" si="23"/>
        <v>716.43105847815752</v>
      </c>
      <c r="E257" s="24"/>
      <c r="F257" s="24"/>
      <c r="G257" s="3">
        <f t="shared" si="24"/>
        <v>31.447970283587754</v>
      </c>
      <c r="H257" s="3">
        <f t="shared" si="25"/>
        <v>684.98308819456975</v>
      </c>
      <c r="I257" s="4">
        <f t="shared" si="26"/>
        <v>5604.6109685231149</v>
      </c>
    </row>
    <row r="258" spans="2:9" ht="15.75" x14ac:dyDescent="0.25">
      <c r="B258" s="1">
        <f t="shared" si="28"/>
        <v>233</v>
      </c>
      <c r="C258" s="10">
        <f t="shared" si="27"/>
        <v>52088</v>
      </c>
      <c r="D258" s="18">
        <f t="shared" si="23"/>
        <v>716.43105847815752</v>
      </c>
      <c r="E258" s="24"/>
      <c r="F258" s="24"/>
      <c r="G258" s="3">
        <f t="shared" si="24"/>
        <v>28.023054842614979</v>
      </c>
      <c r="H258" s="3">
        <f t="shared" si="25"/>
        <v>688.40800363554251</v>
      </c>
      <c r="I258" s="4">
        <f t="shared" si="26"/>
        <v>4916.2029648875723</v>
      </c>
    </row>
    <row r="259" spans="2:9" ht="15.75" x14ac:dyDescent="0.25">
      <c r="B259" s="1">
        <f t="shared" si="28"/>
        <v>234</v>
      </c>
      <c r="C259" s="10">
        <f t="shared" si="27"/>
        <v>52119</v>
      </c>
      <c r="D259" s="18">
        <f t="shared" si="23"/>
        <v>716.43105847815752</v>
      </c>
      <c r="E259" s="24"/>
      <c r="F259" s="24"/>
      <c r="G259" s="3">
        <f t="shared" si="24"/>
        <v>24.581014824437336</v>
      </c>
      <c r="H259" s="3">
        <f t="shared" si="25"/>
        <v>691.85004365372015</v>
      </c>
      <c r="I259" s="4">
        <f t="shared" si="26"/>
        <v>4224.3529212338526</v>
      </c>
    </row>
    <row r="260" spans="2:9" ht="15.75" x14ac:dyDescent="0.25">
      <c r="B260" s="1">
        <f t="shared" si="28"/>
        <v>235</v>
      </c>
      <c r="C260" s="10">
        <f t="shared" si="27"/>
        <v>52149</v>
      </c>
      <c r="D260" s="18">
        <f t="shared" si="23"/>
        <v>716.43105847815752</v>
      </c>
      <c r="E260" s="24"/>
      <c r="F260" s="24"/>
      <c r="G260" s="3">
        <f t="shared" si="24"/>
        <v>21.121764606168814</v>
      </c>
      <c r="H260" s="3">
        <f t="shared" si="25"/>
        <v>695.30929387198876</v>
      </c>
      <c r="I260" s="4">
        <f t="shared" si="26"/>
        <v>3529.0436273618639</v>
      </c>
    </row>
    <row r="261" spans="2:9" ht="15.75" x14ac:dyDescent="0.25">
      <c r="B261" s="1">
        <f t="shared" si="28"/>
        <v>236</v>
      </c>
      <c r="C261" s="10">
        <f t="shared" si="27"/>
        <v>52180</v>
      </c>
      <c r="D261" s="18">
        <f t="shared" si="23"/>
        <v>716.43105847815752</v>
      </c>
      <c r="E261" s="24"/>
      <c r="F261" s="24"/>
      <c r="G261" s="3">
        <f t="shared" si="24"/>
        <v>17.645218136808943</v>
      </c>
      <c r="H261" s="3">
        <f t="shared" si="25"/>
        <v>698.7858403413486</v>
      </c>
      <c r="I261" s="4">
        <f t="shared" si="26"/>
        <v>2830.257787020515</v>
      </c>
    </row>
    <row r="262" spans="2:9" ht="15.75" x14ac:dyDescent="0.25">
      <c r="B262" s="1">
        <f t="shared" si="28"/>
        <v>237</v>
      </c>
      <c r="C262" s="10">
        <f t="shared" si="27"/>
        <v>52210</v>
      </c>
      <c r="D262" s="18">
        <f t="shared" si="23"/>
        <v>716.43105847815752</v>
      </c>
      <c r="E262" s="24"/>
      <c r="F262" s="24"/>
      <c r="G262" s="3">
        <f t="shared" si="24"/>
        <v>14.151288935102274</v>
      </c>
      <c r="H262" s="3">
        <f t="shared" si="25"/>
        <v>702.27976954305529</v>
      </c>
      <c r="I262" s="4">
        <f t="shared" si="26"/>
        <v>2127.9780174774596</v>
      </c>
    </row>
    <row r="263" spans="2:9" ht="15.75" x14ac:dyDescent="0.25">
      <c r="B263" s="1">
        <f t="shared" si="28"/>
        <v>238</v>
      </c>
      <c r="C263" s="10">
        <f t="shared" si="27"/>
        <v>52241</v>
      </c>
      <c r="D263" s="18">
        <f t="shared" si="23"/>
        <v>716.43105847815752</v>
      </c>
      <c r="E263" s="24"/>
      <c r="F263" s="24"/>
      <c r="G263" s="3">
        <f t="shared" si="24"/>
        <v>10.639890087387071</v>
      </c>
      <c r="H263" s="3">
        <f t="shared" si="25"/>
        <v>705.79116839077051</v>
      </c>
      <c r="I263" s="4">
        <f t="shared" si="26"/>
        <v>1422.1868490866891</v>
      </c>
    </row>
    <row r="264" spans="2:9" ht="15.75" x14ac:dyDescent="0.25">
      <c r="B264" s="1">
        <f t="shared" si="28"/>
        <v>239</v>
      </c>
      <c r="C264" s="10">
        <f t="shared" si="27"/>
        <v>52272</v>
      </c>
      <c r="D264" s="18">
        <f t="shared" si="23"/>
        <v>716.43105847815752</v>
      </c>
      <c r="E264" s="24"/>
      <c r="F264" s="24"/>
      <c r="G264" s="3">
        <f t="shared" si="24"/>
        <v>7.1109342454332936</v>
      </c>
      <c r="H264" s="3">
        <f t="shared" si="25"/>
        <v>709.3201242327242</v>
      </c>
      <c r="I264" s="4">
        <f t="shared" si="26"/>
        <v>712.86672485396491</v>
      </c>
    </row>
    <row r="265" spans="2:9" ht="15.75" x14ac:dyDescent="0.25">
      <c r="B265" s="1">
        <f t="shared" si="28"/>
        <v>240</v>
      </c>
      <c r="C265" s="10">
        <f t="shared" si="27"/>
        <v>52300</v>
      </c>
      <c r="D265" s="18">
        <f t="shared" si="23"/>
        <v>716.4310584782346</v>
      </c>
      <c r="E265" s="24"/>
      <c r="F265" s="24"/>
      <c r="G265" s="3">
        <f t="shared" si="24"/>
        <v>3.5643336242697488</v>
      </c>
      <c r="H265" s="3">
        <f t="shared" si="25"/>
        <v>712.86672485396491</v>
      </c>
      <c r="I265" s="4">
        <f t="shared" si="26"/>
        <v>0</v>
      </c>
    </row>
    <row r="266" spans="2:9" ht="15.75" x14ac:dyDescent="0.25">
      <c r="B266" s="1" t="str">
        <f t="shared" si="28"/>
        <v/>
      </c>
      <c r="C266" s="10" t="str">
        <f t="shared" si="27"/>
        <v/>
      </c>
      <c r="D266" s="18" t="str">
        <f t="shared" si="23"/>
        <v/>
      </c>
      <c r="E266" s="24"/>
      <c r="F266" s="24"/>
      <c r="G266" s="3" t="str">
        <f t="shared" si="24"/>
        <v/>
      </c>
      <c r="H266" s="3" t="str">
        <f t="shared" si="25"/>
        <v/>
      </c>
      <c r="I266" s="4" t="str">
        <f t="shared" si="26"/>
        <v/>
      </c>
    </row>
    <row r="267" spans="2:9" ht="15.75" x14ac:dyDescent="0.25">
      <c r="B267" s="1" t="str">
        <f t="shared" si="28"/>
        <v/>
      </c>
      <c r="C267" s="10" t="str">
        <f t="shared" si="27"/>
        <v/>
      </c>
      <c r="D267" s="18" t="str">
        <f t="shared" si="23"/>
        <v/>
      </c>
      <c r="E267" s="24"/>
      <c r="F267" s="24"/>
      <c r="G267" s="3" t="str">
        <f t="shared" si="24"/>
        <v/>
      </c>
      <c r="H267" s="3" t="str">
        <f t="shared" si="25"/>
        <v/>
      </c>
      <c r="I267" s="4" t="str">
        <f t="shared" si="26"/>
        <v/>
      </c>
    </row>
    <row r="268" spans="2:9" ht="15.75" x14ac:dyDescent="0.25">
      <c r="B268" s="1" t="str">
        <f t="shared" si="28"/>
        <v/>
      </c>
      <c r="C268" s="10" t="str">
        <f t="shared" si="27"/>
        <v/>
      </c>
      <c r="D268" s="18" t="str">
        <f t="shared" si="23"/>
        <v/>
      </c>
      <c r="E268" s="24"/>
      <c r="F268" s="24"/>
      <c r="G268" s="3" t="str">
        <f t="shared" si="24"/>
        <v/>
      </c>
      <c r="H268" s="3" t="str">
        <f t="shared" si="25"/>
        <v/>
      </c>
      <c r="I268" s="4" t="str">
        <f t="shared" si="26"/>
        <v/>
      </c>
    </row>
    <row r="269" spans="2:9" ht="15.75" x14ac:dyDescent="0.25">
      <c r="B269" s="1" t="str">
        <f t="shared" si="28"/>
        <v/>
      </c>
      <c r="C269" s="10" t="str">
        <f t="shared" si="27"/>
        <v/>
      </c>
      <c r="D269" s="18" t="str">
        <f t="shared" si="23"/>
        <v/>
      </c>
      <c r="E269" s="24"/>
      <c r="F269" s="24"/>
      <c r="G269" s="3" t="str">
        <f t="shared" si="24"/>
        <v/>
      </c>
      <c r="H269" s="3" t="str">
        <f t="shared" si="25"/>
        <v/>
      </c>
      <c r="I269" s="4" t="str">
        <f t="shared" si="26"/>
        <v/>
      </c>
    </row>
    <row r="270" spans="2:9" ht="15.75" x14ac:dyDescent="0.25">
      <c r="B270" s="1" t="str">
        <f t="shared" si="28"/>
        <v/>
      </c>
      <c r="C270" s="10" t="str">
        <f t="shared" si="27"/>
        <v/>
      </c>
      <c r="D270" s="18" t="str">
        <f t="shared" si="23"/>
        <v/>
      </c>
      <c r="E270" s="24"/>
      <c r="F270" s="24"/>
      <c r="G270" s="3" t="str">
        <f t="shared" si="24"/>
        <v/>
      </c>
      <c r="H270" s="3" t="str">
        <f t="shared" si="25"/>
        <v/>
      </c>
      <c r="I270" s="4" t="str">
        <f t="shared" si="26"/>
        <v/>
      </c>
    </row>
    <row r="271" spans="2:9" ht="15.75" x14ac:dyDescent="0.25">
      <c r="B271" s="1" t="str">
        <f t="shared" si="28"/>
        <v/>
      </c>
      <c r="C271" s="10" t="str">
        <f t="shared" si="27"/>
        <v/>
      </c>
      <c r="D271" s="18" t="str">
        <f t="shared" si="23"/>
        <v/>
      </c>
      <c r="E271" s="24"/>
      <c r="F271" s="24"/>
      <c r="G271" s="3" t="str">
        <f t="shared" si="24"/>
        <v/>
      </c>
      <c r="H271" s="3" t="str">
        <f t="shared" si="25"/>
        <v/>
      </c>
      <c r="I271" s="4" t="str">
        <f t="shared" si="26"/>
        <v/>
      </c>
    </row>
    <row r="272" spans="2:9" ht="15.75" x14ac:dyDescent="0.25">
      <c r="B272" s="1" t="str">
        <f t="shared" si="28"/>
        <v/>
      </c>
      <c r="C272" s="10" t="str">
        <f t="shared" si="27"/>
        <v/>
      </c>
      <c r="D272" s="18" t="str">
        <f t="shared" si="23"/>
        <v/>
      </c>
      <c r="E272" s="24"/>
      <c r="F272" s="24"/>
      <c r="G272" s="3" t="str">
        <f t="shared" si="24"/>
        <v/>
      </c>
      <c r="H272" s="3" t="str">
        <f t="shared" si="25"/>
        <v/>
      </c>
      <c r="I272" s="4" t="str">
        <f t="shared" si="26"/>
        <v/>
      </c>
    </row>
    <row r="273" spans="2:9" ht="15.75" x14ac:dyDescent="0.25">
      <c r="B273" s="1" t="str">
        <f t="shared" si="28"/>
        <v/>
      </c>
      <c r="C273" s="10" t="str">
        <f t="shared" si="27"/>
        <v/>
      </c>
      <c r="D273" s="18" t="str">
        <f t="shared" si="23"/>
        <v/>
      </c>
      <c r="E273" s="24"/>
      <c r="F273" s="24"/>
      <c r="G273" s="3" t="str">
        <f t="shared" si="24"/>
        <v/>
      </c>
      <c r="H273" s="3" t="str">
        <f t="shared" si="25"/>
        <v/>
      </c>
      <c r="I273" s="4" t="str">
        <f t="shared" si="26"/>
        <v/>
      </c>
    </row>
    <row r="274" spans="2:9" ht="15.75" x14ac:dyDescent="0.25">
      <c r="B274" s="1" t="str">
        <f t="shared" si="28"/>
        <v/>
      </c>
      <c r="C274" s="10" t="str">
        <f t="shared" si="27"/>
        <v/>
      </c>
      <c r="D274" s="18" t="str">
        <f t="shared" si="23"/>
        <v/>
      </c>
      <c r="E274" s="24"/>
      <c r="F274" s="24"/>
      <c r="G274" s="3" t="str">
        <f t="shared" si="24"/>
        <v/>
      </c>
      <c r="H274" s="3" t="str">
        <f t="shared" si="25"/>
        <v/>
      </c>
      <c r="I274" s="4" t="str">
        <f t="shared" si="26"/>
        <v/>
      </c>
    </row>
    <row r="275" spans="2:9" ht="15.75" x14ac:dyDescent="0.25">
      <c r="B275" s="1" t="str">
        <f t="shared" si="28"/>
        <v/>
      </c>
      <c r="C275" s="10" t="str">
        <f t="shared" si="27"/>
        <v/>
      </c>
      <c r="D275" s="18" t="str">
        <f t="shared" si="23"/>
        <v/>
      </c>
      <c r="E275" s="24"/>
      <c r="F275" s="24"/>
      <c r="G275" s="3" t="str">
        <f t="shared" si="24"/>
        <v/>
      </c>
      <c r="H275" s="3" t="str">
        <f t="shared" si="25"/>
        <v/>
      </c>
      <c r="I275" s="4" t="str">
        <f t="shared" si="26"/>
        <v/>
      </c>
    </row>
    <row r="276" spans="2:9" ht="15.75" x14ac:dyDescent="0.25">
      <c r="B276" s="1" t="str">
        <f t="shared" si="28"/>
        <v/>
      </c>
      <c r="C276" s="10" t="str">
        <f t="shared" si="27"/>
        <v/>
      </c>
      <c r="D276" s="18" t="str">
        <f t="shared" si="23"/>
        <v/>
      </c>
      <c r="E276" s="24"/>
      <c r="F276" s="24"/>
      <c r="G276" s="3" t="str">
        <f t="shared" si="24"/>
        <v/>
      </c>
      <c r="H276" s="3" t="str">
        <f t="shared" si="25"/>
        <v/>
      </c>
      <c r="I276" s="4" t="str">
        <f t="shared" si="26"/>
        <v/>
      </c>
    </row>
    <row r="277" spans="2:9" ht="15.75" x14ac:dyDescent="0.25">
      <c r="B277" s="1" t="str">
        <f t="shared" si="28"/>
        <v/>
      </c>
      <c r="C277" s="10" t="str">
        <f t="shared" si="27"/>
        <v/>
      </c>
      <c r="D277" s="18" t="str">
        <f t="shared" si="23"/>
        <v/>
      </c>
      <c r="E277" s="24"/>
      <c r="F277" s="24"/>
      <c r="G277" s="3" t="str">
        <f t="shared" si="24"/>
        <v/>
      </c>
      <c r="H277" s="3" t="str">
        <f t="shared" si="25"/>
        <v/>
      </c>
      <c r="I277" s="4" t="str">
        <f t="shared" si="26"/>
        <v/>
      </c>
    </row>
    <row r="278" spans="2:9" ht="15.75" x14ac:dyDescent="0.25">
      <c r="B278" s="1" t="str">
        <f t="shared" si="28"/>
        <v/>
      </c>
      <c r="C278" s="10" t="str">
        <f t="shared" si="27"/>
        <v/>
      </c>
      <c r="D278" s="18" t="str">
        <f t="shared" si="23"/>
        <v/>
      </c>
      <c r="E278" s="24"/>
      <c r="F278" s="24"/>
      <c r="G278" s="3" t="str">
        <f t="shared" si="24"/>
        <v/>
      </c>
      <c r="H278" s="3" t="str">
        <f t="shared" si="25"/>
        <v/>
      </c>
      <c r="I278" s="4" t="str">
        <f t="shared" si="26"/>
        <v/>
      </c>
    </row>
    <row r="279" spans="2:9" ht="15.75" x14ac:dyDescent="0.25">
      <c r="B279" s="1" t="str">
        <f t="shared" si="28"/>
        <v/>
      </c>
      <c r="C279" s="10" t="str">
        <f t="shared" si="27"/>
        <v/>
      </c>
      <c r="D279" s="18" t="str">
        <f t="shared" si="23"/>
        <v/>
      </c>
      <c r="E279" s="24"/>
      <c r="F279" s="24"/>
      <c r="G279" s="3" t="str">
        <f t="shared" si="24"/>
        <v/>
      </c>
      <c r="H279" s="3" t="str">
        <f t="shared" si="25"/>
        <v/>
      </c>
      <c r="I279" s="4" t="str">
        <f t="shared" si="26"/>
        <v/>
      </c>
    </row>
    <row r="280" spans="2:9" ht="15.75" x14ac:dyDescent="0.25">
      <c r="B280" s="1" t="str">
        <f t="shared" si="28"/>
        <v/>
      </c>
      <c r="C280" s="10" t="str">
        <f t="shared" si="27"/>
        <v/>
      </c>
      <c r="D280" s="18" t="str">
        <f t="shared" si="23"/>
        <v/>
      </c>
      <c r="E280" s="24"/>
      <c r="F280" s="24"/>
      <c r="G280" s="3" t="str">
        <f t="shared" si="24"/>
        <v/>
      </c>
      <c r="H280" s="3" t="str">
        <f t="shared" si="25"/>
        <v/>
      </c>
      <c r="I280" s="4" t="str">
        <f t="shared" si="26"/>
        <v/>
      </c>
    </row>
    <row r="281" spans="2:9" ht="15.75" x14ac:dyDescent="0.25">
      <c r="B281" s="1" t="str">
        <f t="shared" si="28"/>
        <v/>
      </c>
      <c r="C281" s="10" t="str">
        <f t="shared" si="27"/>
        <v/>
      </c>
      <c r="D281" s="18" t="str">
        <f t="shared" si="23"/>
        <v/>
      </c>
      <c r="E281" s="24"/>
      <c r="F281" s="24"/>
      <c r="G281" s="3" t="str">
        <f t="shared" si="24"/>
        <v/>
      </c>
      <c r="H281" s="3" t="str">
        <f t="shared" si="25"/>
        <v/>
      </c>
      <c r="I281" s="4" t="str">
        <f t="shared" si="26"/>
        <v/>
      </c>
    </row>
    <row r="282" spans="2:9" ht="15.75" x14ac:dyDescent="0.25">
      <c r="B282" s="1" t="str">
        <f t="shared" si="28"/>
        <v/>
      </c>
      <c r="C282" s="10" t="str">
        <f t="shared" si="27"/>
        <v/>
      </c>
      <c r="D282" s="18" t="str">
        <f t="shared" ref="D282:D345" si="29">IF(B282="","",IF(I281&lt;payment,I281*(1+rate),payment))</f>
        <v/>
      </c>
      <c r="E282" s="24"/>
      <c r="F282" s="24"/>
      <c r="G282" s="3" t="str">
        <f t="shared" ref="G282:G345" si="30">IF(AND(payment_type=1,B282=1),0,IF(B282="","",I281*rate))</f>
        <v/>
      </c>
      <c r="H282" s="3" t="str">
        <f t="shared" si="25"/>
        <v/>
      </c>
      <c r="I282" s="4" t="str">
        <f t="shared" si="26"/>
        <v/>
      </c>
    </row>
    <row r="283" spans="2:9" ht="15.75" x14ac:dyDescent="0.25">
      <c r="B283" s="1" t="str">
        <f t="shared" si="28"/>
        <v/>
      </c>
      <c r="C283" s="10" t="str">
        <f t="shared" si="27"/>
        <v/>
      </c>
      <c r="D283" s="18" t="str">
        <f t="shared" si="29"/>
        <v/>
      </c>
      <c r="E283" s="24"/>
      <c r="F283" s="24"/>
      <c r="G283" s="3" t="str">
        <f t="shared" si="30"/>
        <v/>
      </c>
      <c r="H283" s="3" t="str">
        <f t="shared" ref="H283:H346" si="31">IF(B283="","",D283-G283+E283+F283)</f>
        <v/>
      </c>
      <c r="I283" s="4" t="str">
        <f t="shared" ref="I283:I346" si="32">IFERROR(IF(H283&lt;=0,"",I282-H283),"")</f>
        <v/>
      </c>
    </row>
    <row r="284" spans="2:9" ht="15.75" x14ac:dyDescent="0.25">
      <c r="B284" s="1" t="str">
        <f t="shared" si="28"/>
        <v/>
      </c>
      <c r="C284" s="10" t="str">
        <f t="shared" ref="C284:C347" si="33">IF($C$9="End of the Period",IF(B284="","",IF(OR(payment_frequency="Weekly",payment_frequency="Bi-weekly",payment_frequency="Semi-monthly"),first_payment_date+B284*VLOOKUP(payment_frequency,periodic_table,2,0),EDATE(first_payment_date,B284*VLOOKUP(payment_frequency,periodic_table,2,0)))),IF(A279="","",IF(OR(payment_frequency="Weekly",payment_frequency="Bi-weekly",payment_frequency="Semi-monthly"),first_payment_date+(A279-1)*VLOOKUP(payment_frequency,periodic_table,2,0),EDATE(first_payment_date,(A279-1)*VLOOKUP(payment_frequency,periodic_table,2,0)))))</f>
        <v/>
      </c>
      <c r="D284" s="18" t="str">
        <f t="shared" si="29"/>
        <v/>
      </c>
      <c r="E284" s="24"/>
      <c r="F284" s="24"/>
      <c r="G284" s="3" t="str">
        <f t="shared" si="30"/>
        <v/>
      </c>
      <c r="H284" s="3" t="str">
        <f t="shared" si="31"/>
        <v/>
      </c>
      <c r="I284" s="4" t="str">
        <f t="shared" si="32"/>
        <v/>
      </c>
    </row>
    <row r="285" spans="2:9" ht="15.75" x14ac:dyDescent="0.25">
      <c r="B285" s="1" t="str">
        <f t="shared" si="28"/>
        <v/>
      </c>
      <c r="C285" s="10" t="str">
        <f t="shared" si="33"/>
        <v/>
      </c>
      <c r="D285" s="18" t="str">
        <f t="shared" si="29"/>
        <v/>
      </c>
      <c r="E285" s="24"/>
      <c r="F285" s="24"/>
      <c r="G285" s="3" t="str">
        <f t="shared" si="30"/>
        <v/>
      </c>
      <c r="H285" s="3" t="str">
        <f t="shared" si="31"/>
        <v/>
      </c>
      <c r="I285" s="4" t="str">
        <f t="shared" si="32"/>
        <v/>
      </c>
    </row>
    <row r="286" spans="2:9" ht="15.75" x14ac:dyDescent="0.25">
      <c r="B286" s="1" t="str">
        <f t="shared" si="28"/>
        <v/>
      </c>
      <c r="C286" s="10" t="str">
        <f t="shared" si="33"/>
        <v/>
      </c>
      <c r="D286" s="18" t="str">
        <f t="shared" si="29"/>
        <v/>
      </c>
      <c r="E286" s="24"/>
      <c r="F286" s="24"/>
      <c r="G286" s="3" t="str">
        <f t="shared" si="30"/>
        <v/>
      </c>
      <c r="H286" s="3" t="str">
        <f t="shared" si="31"/>
        <v/>
      </c>
      <c r="I286" s="4" t="str">
        <f t="shared" si="32"/>
        <v/>
      </c>
    </row>
    <row r="287" spans="2:9" ht="15.75" x14ac:dyDescent="0.25">
      <c r="B287" s="1" t="str">
        <f t="shared" si="28"/>
        <v/>
      </c>
      <c r="C287" s="10" t="str">
        <f t="shared" si="33"/>
        <v/>
      </c>
      <c r="D287" s="18" t="str">
        <f t="shared" si="29"/>
        <v/>
      </c>
      <c r="E287" s="24"/>
      <c r="F287" s="24"/>
      <c r="G287" s="3" t="str">
        <f t="shared" si="30"/>
        <v/>
      </c>
      <c r="H287" s="3" t="str">
        <f t="shared" si="31"/>
        <v/>
      </c>
      <c r="I287" s="4" t="str">
        <f t="shared" si="32"/>
        <v/>
      </c>
    </row>
    <row r="288" spans="2:9" ht="15.75" x14ac:dyDescent="0.25">
      <c r="B288" s="1" t="str">
        <f t="shared" si="28"/>
        <v/>
      </c>
      <c r="C288" s="10" t="str">
        <f t="shared" si="33"/>
        <v/>
      </c>
      <c r="D288" s="18" t="str">
        <f t="shared" si="29"/>
        <v/>
      </c>
      <c r="E288" s="24"/>
      <c r="F288" s="24"/>
      <c r="G288" s="3" t="str">
        <f t="shared" si="30"/>
        <v/>
      </c>
      <c r="H288" s="3" t="str">
        <f t="shared" si="31"/>
        <v/>
      </c>
      <c r="I288" s="4" t="str">
        <f t="shared" si="32"/>
        <v/>
      </c>
    </row>
    <row r="289" spans="2:9" ht="15.75" x14ac:dyDescent="0.25">
      <c r="B289" s="1" t="str">
        <f t="shared" si="28"/>
        <v/>
      </c>
      <c r="C289" s="10" t="str">
        <f t="shared" si="33"/>
        <v/>
      </c>
      <c r="D289" s="18" t="str">
        <f t="shared" si="29"/>
        <v/>
      </c>
      <c r="E289" s="24"/>
      <c r="F289" s="24"/>
      <c r="G289" s="3" t="str">
        <f t="shared" si="30"/>
        <v/>
      </c>
      <c r="H289" s="3" t="str">
        <f t="shared" si="31"/>
        <v/>
      </c>
      <c r="I289" s="4" t="str">
        <f t="shared" si="32"/>
        <v/>
      </c>
    </row>
    <row r="290" spans="2:9" ht="15.75" x14ac:dyDescent="0.25">
      <c r="B290" s="1" t="str">
        <f t="shared" si="28"/>
        <v/>
      </c>
      <c r="C290" s="10" t="str">
        <f t="shared" si="33"/>
        <v/>
      </c>
      <c r="D290" s="18" t="str">
        <f t="shared" si="29"/>
        <v/>
      </c>
      <c r="E290" s="24"/>
      <c r="F290" s="24"/>
      <c r="G290" s="3" t="str">
        <f t="shared" si="30"/>
        <v/>
      </c>
      <c r="H290" s="3" t="str">
        <f t="shared" si="31"/>
        <v/>
      </c>
      <c r="I290" s="4" t="str">
        <f t="shared" si="32"/>
        <v/>
      </c>
    </row>
    <row r="291" spans="2:9" ht="15.75" x14ac:dyDescent="0.25">
      <c r="B291" s="1" t="str">
        <f t="shared" si="28"/>
        <v/>
      </c>
      <c r="C291" s="10" t="str">
        <f t="shared" si="33"/>
        <v/>
      </c>
      <c r="D291" s="18" t="str">
        <f t="shared" si="29"/>
        <v/>
      </c>
      <c r="E291" s="24"/>
      <c r="F291" s="24"/>
      <c r="G291" s="3" t="str">
        <f t="shared" si="30"/>
        <v/>
      </c>
      <c r="H291" s="3" t="str">
        <f t="shared" si="31"/>
        <v/>
      </c>
      <c r="I291" s="4" t="str">
        <f t="shared" si="32"/>
        <v/>
      </c>
    </row>
    <row r="292" spans="2:9" ht="15.75" x14ac:dyDescent="0.25">
      <c r="B292" s="1" t="str">
        <f t="shared" si="28"/>
        <v/>
      </c>
      <c r="C292" s="10" t="str">
        <f t="shared" si="33"/>
        <v/>
      </c>
      <c r="D292" s="18" t="str">
        <f t="shared" si="29"/>
        <v/>
      </c>
      <c r="E292" s="24"/>
      <c r="F292" s="24"/>
      <c r="G292" s="3" t="str">
        <f t="shared" si="30"/>
        <v/>
      </c>
      <c r="H292" s="3" t="str">
        <f t="shared" si="31"/>
        <v/>
      </c>
      <c r="I292" s="4" t="str">
        <f t="shared" si="32"/>
        <v/>
      </c>
    </row>
    <row r="293" spans="2:9" ht="15.75" x14ac:dyDescent="0.25">
      <c r="B293" s="1" t="str">
        <f t="shared" si="28"/>
        <v/>
      </c>
      <c r="C293" s="10" t="str">
        <f t="shared" si="33"/>
        <v/>
      </c>
      <c r="D293" s="18" t="str">
        <f t="shared" si="29"/>
        <v/>
      </c>
      <c r="E293" s="24"/>
      <c r="F293" s="24"/>
      <c r="G293" s="3" t="str">
        <f t="shared" si="30"/>
        <v/>
      </c>
      <c r="H293" s="3" t="str">
        <f t="shared" si="31"/>
        <v/>
      </c>
      <c r="I293" s="4" t="str">
        <f t="shared" si="32"/>
        <v/>
      </c>
    </row>
    <row r="294" spans="2:9" ht="15.75" x14ac:dyDescent="0.25">
      <c r="B294" s="1" t="str">
        <f t="shared" si="28"/>
        <v/>
      </c>
      <c r="C294" s="10" t="str">
        <f t="shared" si="33"/>
        <v/>
      </c>
      <c r="D294" s="18" t="str">
        <f t="shared" si="29"/>
        <v/>
      </c>
      <c r="E294" s="24"/>
      <c r="F294" s="24"/>
      <c r="G294" s="3" t="str">
        <f t="shared" si="30"/>
        <v/>
      </c>
      <c r="H294" s="3" t="str">
        <f t="shared" si="31"/>
        <v/>
      </c>
      <c r="I294" s="4" t="str">
        <f t="shared" si="32"/>
        <v/>
      </c>
    </row>
    <row r="295" spans="2:9" ht="15.75" x14ac:dyDescent="0.25">
      <c r="B295" s="1" t="str">
        <f t="shared" si="28"/>
        <v/>
      </c>
      <c r="C295" s="10" t="str">
        <f t="shared" si="33"/>
        <v/>
      </c>
      <c r="D295" s="18" t="str">
        <f t="shared" si="29"/>
        <v/>
      </c>
      <c r="E295" s="24"/>
      <c r="F295" s="24"/>
      <c r="G295" s="3" t="str">
        <f t="shared" si="30"/>
        <v/>
      </c>
      <c r="H295" s="3" t="str">
        <f t="shared" si="31"/>
        <v/>
      </c>
      <c r="I295" s="4" t="str">
        <f t="shared" si="32"/>
        <v/>
      </c>
    </row>
    <row r="296" spans="2:9" ht="15.75" x14ac:dyDescent="0.25">
      <c r="B296" s="1" t="str">
        <f t="shared" si="28"/>
        <v/>
      </c>
      <c r="C296" s="10" t="str">
        <f t="shared" si="33"/>
        <v/>
      </c>
      <c r="D296" s="18" t="str">
        <f t="shared" si="29"/>
        <v/>
      </c>
      <c r="E296" s="24"/>
      <c r="F296" s="24"/>
      <c r="G296" s="3" t="str">
        <f t="shared" si="30"/>
        <v/>
      </c>
      <c r="H296" s="3" t="str">
        <f t="shared" si="31"/>
        <v/>
      </c>
      <c r="I296" s="4" t="str">
        <f t="shared" si="32"/>
        <v/>
      </c>
    </row>
    <row r="297" spans="2:9" ht="15.75" x14ac:dyDescent="0.25">
      <c r="B297" s="1" t="str">
        <f t="shared" si="28"/>
        <v/>
      </c>
      <c r="C297" s="10" t="str">
        <f t="shared" si="33"/>
        <v/>
      </c>
      <c r="D297" s="18" t="str">
        <f t="shared" si="29"/>
        <v/>
      </c>
      <c r="E297" s="24"/>
      <c r="F297" s="24"/>
      <c r="G297" s="3" t="str">
        <f t="shared" si="30"/>
        <v/>
      </c>
      <c r="H297" s="3" t="str">
        <f t="shared" si="31"/>
        <v/>
      </c>
      <c r="I297" s="4" t="str">
        <f t="shared" si="32"/>
        <v/>
      </c>
    </row>
    <row r="298" spans="2:9" ht="15.75" x14ac:dyDescent="0.25">
      <c r="B298" s="1" t="str">
        <f t="shared" si="28"/>
        <v/>
      </c>
      <c r="C298" s="10" t="str">
        <f t="shared" si="33"/>
        <v/>
      </c>
      <c r="D298" s="18" t="str">
        <f t="shared" si="29"/>
        <v/>
      </c>
      <c r="E298" s="24"/>
      <c r="F298" s="24"/>
      <c r="G298" s="3" t="str">
        <f t="shared" si="30"/>
        <v/>
      </c>
      <c r="H298" s="3" t="str">
        <f t="shared" si="31"/>
        <v/>
      </c>
      <c r="I298" s="4" t="str">
        <f t="shared" si="32"/>
        <v/>
      </c>
    </row>
    <row r="299" spans="2:9" ht="15.75" x14ac:dyDescent="0.25">
      <c r="B299" s="1" t="str">
        <f t="shared" si="28"/>
        <v/>
      </c>
      <c r="C299" s="10" t="str">
        <f t="shared" si="33"/>
        <v/>
      </c>
      <c r="D299" s="18" t="str">
        <f t="shared" si="29"/>
        <v/>
      </c>
      <c r="E299" s="24"/>
      <c r="F299" s="24"/>
      <c r="G299" s="3" t="str">
        <f t="shared" si="30"/>
        <v/>
      </c>
      <c r="H299" s="3" t="str">
        <f t="shared" si="31"/>
        <v/>
      </c>
      <c r="I299" s="4" t="str">
        <f t="shared" si="32"/>
        <v/>
      </c>
    </row>
    <row r="300" spans="2:9" ht="15.75" x14ac:dyDescent="0.25">
      <c r="B300" s="1" t="str">
        <f t="shared" si="28"/>
        <v/>
      </c>
      <c r="C300" s="10" t="str">
        <f t="shared" si="33"/>
        <v/>
      </c>
      <c r="D300" s="18" t="str">
        <f t="shared" si="29"/>
        <v/>
      </c>
      <c r="E300" s="24"/>
      <c r="F300" s="24"/>
      <c r="G300" s="3" t="str">
        <f t="shared" si="30"/>
        <v/>
      </c>
      <c r="H300" s="3" t="str">
        <f t="shared" si="31"/>
        <v/>
      </c>
      <c r="I300" s="4" t="str">
        <f t="shared" si="32"/>
        <v/>
      </c>
    </row>
    <row r="301" spans="2:9" ht="15.75" x14ac:dyDescent="0.25">
      <c r="B301" s="1" t="str">
        <f t="shared" si="28"/>
        <v/>
      </c>
      <c r="C301" s="10" t="str">
        <f t="shared" si="33"/>
        <v/>
      </c>
      <c r="D301" s="18" t="str">
        <f t="shared" si="29"/>
        <v/>
      </c>
      <c r="E301" s="24"/>
      <c r="F301" s="24"/>
      <c r="G301" s="3" t="str">
        <f t="shared" si="30"/>
        <v/>
      </c>
      <c r="H301" s="3" t="str">
        <f t="shared" si="31"/>
        <v/>
      </c>
      <c r="I301" s="4" t="str">
        <f t="shared" si="32"/>
        <v/>
      </c>
    </row>
    <row r="302" spans="2:9" ht="15.75" x14ac:dyDescent="0.25">
      <c r="B302" s="1" t="str">
        <f t="shared" si="28"/>
        <v/>
      </c>
      <c r="C302" s="10" t="str">
        <f t="shared" si="33"/>
        <v/>
      </c>
      <c r="D302" s="18" t="str">
        <f t="shared" si="29"/>
        <v/>
      </c>
      <c r="E302" s="24"/>
      <c r="F302" s="24"/>
      <c r="G302" s="3" t="str">
        <f t="shared" si="30"/>
        <v/>
      </c>
      <c r="H302" s="3" t="str">
        <f t="shared" si="31"/>
        <v/>
      </c>
      <c r="I302" s="4" t="str">
        <f t="shared" si="32"/>
        <v/>
      </c>
    </row>
    <row r="303" spans="2:9" ht="15.75" x14ac:dyDescent="0.25">
      <c r="B303" s="1" t="str">
        <f t="shared" si="28"/>
        <v/>
      </c>
      <c r="C303" s="10" t="str">
        <f t="shared" si="33"/>
        <v/>
      </c>
      <c r="D303" s="18" t="str">
        <f t="shared" si="29"/>
        <v/>
      </c>
      <c r="E303" s="24"/>
      <c r="F303" s="24"/>
      <c r="G303" s="3" t="str">
        <f t="shared" si="30"/>
        <v/>
      </c>
      <c r="H303" s="3" t="str">
        <f t="shared" si="31"/>
        <v/>
      </c>
      <c r="I303" s="4" t="str">
        <f t="shared" si="32"/>
        <v/>
      </c>
    </row>
    <row r="304" spans="2:9" ht="15.75" x14ac:dyDescent="0.25">
      <c r="B304" s="1" t="str">
        <f t="shared" si="28"/>
        <v/>
      </c>
      <c r="C304" s="10" t="str">
        <f t="shared" si="33"/>
        <v/>
      </c>
      <c r="D304" s="18" t="str">
        <f t="shared" si="29"/>
        <v/>
      </c>
      <c r="E304" s="24"/>
      <c r="F304" s="24"/>
      <c r="G304" s="3" t="str">
        <f t="shared" si="30"/>
        <v/>
      </c>
      <c r="H304" s="3" t="str">
        <f t="shared" si="31"/>
        <v/>
      </c>
      <c r="I304" s="4" t="str">
        <f t="shared" si="32"/>
        <v/>
      </c>
    </row>
    <row r="305" spans="2:9" ht="15.75" x14ac:dyDescent="0.25">
      <c r="B305" s="1" t="str">
        <f t="shared" ref="B305:B368" si="34">IFERROR(IF(I304&lt;=0,"",B304+1),"")</f>
        <v/>
      </c>
      <c r="C305" s="10" t="str">
        <f t="shared" si="33"/>
        <v/>
      </c>
      <c r="D305" s="18" t="str">
        <f t="shared" si="29"/>
        <v/>
      </c>
      <c r="E305" s="24"/>
      <c r="F305" s="24"/>
      <c r="G305" s="3" t="str">
        <f t="shared" si="30"/>
        <v/>
      </c>
      <c r="H305" s="3" t="str">
        <f t="shared" si="31"/>
        <v/>
      </c>
      <c r="I305" s="4" t="str">
        <f t="shared" si="32"/>
        <v/>
      </c>
    </row>
    <row r="306" spans="2:9" ht="15.75" x14ac:dyDescent="0.25">
      <c r="B306" s="1" t="str">
        <f t="shared" si="34"/>
        <v/>
      </c>
      <c r="C306" s="10" t="str">
        <f t="shared" si="33"/>
        <v/>
      </c>
      <c r="D306" s="18" t="str">
        <f t="shared" si="29"/>
        <v/>
      </c>
      <c r="E306" s="24"/>
      <c r="F306" s="24"/>
      <c r="G306" s="3" t="str">
        <f t="shared" si="30"/>
        <v/>
      </c>
      <c r="H306" s="3" t="str">
        <f t="shared" si="31"/>
        <v/>
      </c>
      <c r="I306" s="4" t="str">
        <f t="shared" si="32"/>
        <v/>
      </c>
    </row>
    <row r="307" spans="2:9" ht="15.75" x14ac:dyDescent="0.25">
      <c r="B307" s="1" t="str">
        <f t="shared" si="34"/>
        <v/>
      </c>
      <c r="C307" s="10" t="str">
        <f t="shared" si="33"/>
        <v/>
      </c>
      <c r="D307" s="18" t="str">
        <f t="shared" si="29"/>
        <v/>
      </c>
      <c r="E307" s="24"/>
      <c r="F307" s="24"/>
      <c r="G307" s="3" t="str">
        <f t="shared" si="30"/>
        <v/>
      </c>
      <c r="H307" s="3" t="str">
        <f t="shared" si="31"/>
        <v/>
      </c>
      <c r="I307" s="4" t="str">
        <f t="shared" si="32"/>
        <v/>
      </c>
    </row>
    <row r="308" spans="2:9" ht="15.75" x14ac:dyDescent="0.25">
      <c r="B308" s="1" t="str">
        <f t="shared" si="34"/>
        <v/>
      </c>
      <c r="C308" s="10" t="str">
        <f t="shared" si="33"/>
        <v/>
      </c>
      <c r="D308" s="18" t="str">
        <f t="shared" si="29"/>
        <v/>
      </c>
      <c r="E308" s="24"/>
      <c r="F308" s="24"/>
      <c r="G308" s="3" t="str">
        <f t="shared" si="30"/>
        <v/>
      </c>
      <c r="H308" s="3" t="str">
        <f t="shared" si="31"/>
        <v/>
      </c>
      <c r="I308" s="4" t="str">
        <f t="shared" si="32"/>
        <v/>
      </c>
    </row>
    <row r="309" spans="2:9" ht="15.75" x14ac:dyDescent="0.25">
      <c r="B309" s="1" t="str">
        <f t="shared" si="34"/>
        <v/>
      </c>
      <c r="C309" s="10" t="str">
        <f t="shared" si="33"/>
        <v/>
      </c>
      <c r="D309" s="18" t="str">
        <f t="shared" si="29"/>
        <v/>
      </c>
      <c r="E309" s="24"/>
      <c r="F309" s="24"/>
      <c r="G309" s="3" t="str">
        <f t="shared" si="30"/>
        <v/>
      </c>
      <c r="H309" s="3" t="str">
        <f t="shared" si="31"/>
        <v/>
      </c>
      <c r="I309" s="4" t="str">
        <f t="shared" si="32"/>
        <v/>
      </c>
    </row>
    <row r="310" spans="2:9" ht="15.75" x14ac:dyDescent="0.25">
      <c r="B310" s="1" t="str">
        <f t="shared" si="34"/>
        <v/>
      </c>
      <c r="C310" s="10" t="str">
        <f t="shared" si="33"/>
        <v/>
      </c>
      <c r="D310" s="18" t="str">
        <f t="shared" si="29"/>
        <v/>
      </c>
      <c r="E310" s="24"/>
      <c r="F310" s="24"/>
      <c r="G310" s="3" t="str">
        <f t="shared" si="30"/>
        <v/>
      </c>
      <c r="H310" s="3" t="str">
        <f t="shared" si="31"/>
        <v/>
      </c>
      <c r="I310" s="4" t="str">
        <f t="shared" si="32"/>
        <v/>
      </c>
    </row>
    <row r="311" spans="2:9" ht="15.75" x14ac:dyDescent="0.25">
      <c r="B311" s="1" t="str">
        <f t="shared" si="34"/>
        <v/>
      </c>
      <c r="C311" s="10" t="str">
        <f t="shared" si="33"/>
        <v/>
      </c>
      <c r="D311" s="18" t="str">
        <f t="shared" si="29"/>
        <v/>
      </c>
      <c r="E311" s="24"/>
      <c r="F311" s="24"/>
      <c r="G311" s="3" t="str">
        <f t="shared" si="30"/>
        <v/>
      </c>
      <c r="H311" s="3" t="str">
        <f t="shared" si="31"/>
        <v/>
      </c>
      <c r="I311" s="4" t="str">
        <f t="shared" si="32"/>
        <v/>
      </c>
    </row>
    <row r="312" spans="2:9" ht="15.75" x14ac:dyDescent="0.25">
      <c r="B312" s="1" t="str">
        <f t="shared" si="34"/>
        <v/>
      </c>
      <c r="C312" s="10" t="str">
        <f t="shared" si="33"/>
        <v/>
      </c>
      <c r="D312" s="18" t="str">
        <f t="shared" si="29"/>
        <v/>
      </c>
      <c r="E312" s="24"/>
      <c r="F312" s="24"/>
      <c r="G312" s="3" t="str">
        <f t="shared" si="30"/>
        <v/>
      </c>
      <c r="H312" s="3" t="str">
        <f t="shared" si="31"/>
        <v/>
      </c>
      <c r="I312" s="4" t="str">
        <f t="shared" si="32"/>
        <v/>
      </c>
    </row>
    <row r="313" spans="2:9" ht="15.75" x14ac:dyDescent="0.25">
      <c r="B313" s="1" t="str">
        <f t="shared" si="34"/>
        <v/>
      </c>
      <c r="C313" s="10" t="str">
        <f t="shared" si="33"/>
        <v/>
      </c>
      <c r="D313" s="18" t="str">
        <f t="shared" si="29"/>
        <v/>
      </c>
      <c r="E313" s="24"/>
      <c r="F313" s="24"/>
      <c r="G313" s="3" t="str">
        <f t="shared" si="30"/>
        <v/>
      </c>
      <c r="H313" s="3" t="str">
        <f t="shared" si="31"/>
        <v/>
      </c>
      <c r="I313" s="4" t="str">
        <f t="shared" si="32"/>
        <v/>
      </c>
    </row>
    <row r="314" spans="2:9" ht="15.75" x14ac:dyDescent="0.25">
      <c r="B314" s="1" t="str">
        <f t="shared" si="34"/>
        <v/>
      </c>
      <c r="C314" s="10" t="str">
        <f t="shared" si="33"/>
        <v/>
      </c>
      <c r="D314" s="18" t="str">
        <f t="shared" si="29"/>
        <v/>
      </c>
      <c r="E314" s="24"/>
      <c r="F314" s="24"/>
      <c r="G314" s="3" t="str">
        <f t="shared" si="30"/>
        <v/>
      </c>
      <c r="H314" s="3" t="str">
        <f t="shared" si="31"/>
        <v/>
      </c>
      <c r="I314" s="4" t="str">
        <f t="shared" si="32"/>
        <v/>
      </c>
    </row>
    <row r="315" spans="2:9" ht="15.75" x14ac:dyDescent="0.25">
      <c r="B315" s="1" t="str">
        <f t="shared" si="34"/>
        <v/>
      </c>
      <c r="C315" s="10" t="str">
        <f t="shared" si="33"/>
        <v/>
      </c>
      <c r="D315" s="18" t="str">
        <f t="shared" si="29"/>
        <v/>
      </c>
      <c r="E315" s="24"/>
      <c r="F315" s="24"/>
      <c r="G315" s="3" t="str">
        <f t="shared" si="30"/>
        <v/>
      </c>
      <c r="H315" s="3" t="str">
        <f t="shared" si="31"/>
        <v/>
      </c>
      <c r="I315" s="4" t="str">
        <f t="shared" si="32"/>
        <v/>
      </c>
    </row>
    <row r="316" spans="2:9" ht="15.75" x14ac:dyDescent="0.25">
      <c r="B316" s="1" t="str">
        <f t="shared" si="34"/>
        <v/>
      </c>
      <c r="C316" s="10" t="str">
        <f t="shared" si="33"/>
        <v/>
      </c>
      <c r="D316" s="18" t="str">
        <f t="shared" si="29"/>
        <v/>
      </c>
      <c r="E316" s="24"/>
      <c r="F316" s="24"/>
      <c r="G316" s="3" t="str">
        <f t="shared" si="30"/>
        <v/>
      </c>
      <c r="H316" s="3" t="str">
        <f t="shared" si="31"/>
        <v/>
      </c>
      <c r="I316" s="4" t="str">
        <f t="shared" si="32"/>
        <v/>
      </c>
    </row>
    <row r="317" spans="2:9" ht="15.75" x14ac:dyDescent="0.25">
      <c r="B317" s="1" t="str">
        <f t="shared" si="34"/>
        <v/>
      </c>
      <c r="C317" s="10" t="str">
        <f t="shared" si="33"/>
        <v/>
      </c>
      <c r="D317" s="18" t="str">
        <f t="shared" si="29"/>
        <v/>
      </c>
      <c r="E317" s="24"/>
      <c r="F317" s="24"/>
      <c r="G317" s="3" t="str">
        <f t="shared" si="30"/>
        <v/>
      </c>
      <c r="H317" s="3" t="str">
        <f t="shared" si="31"/>
        <v/>
      </c>
      <c r="I317" s="4" t="str">
        <f t="shared" si="32"/>
        <v/>
      </c>
    </row>
    <row r="318" spans="2:9" ht="15.75" x14ac:dyDescent="0.25">
      <c r="B318" s="1" t="str">
        <f t="shared" si="34"/>
        <v/>
      </c>
      <c r="C318" s="10" t="str">
        <f t="shared" si="33"/>
        <v/>
      </c>
      <c r="D318" s="18" t="str">
        <f t="shared" si="29"/>
        <v/>
      </c>
      <c r="E318" s="24"/>
      <c r="F318" s="24"/>
      <c r="G318" s="3" t="str">
        <f t="shared" si="30"/>
        <v/>
      </c>
      <c r="H318" s="3" t="str">
        <f t="shared" si="31"/>
        <v/>
      </c>
      <c r="I318" s="4" t="str">
        <f t="shared" si="32"/>
        <v/>
      </c>
    </row>
    <row r="319" spans="2:9" ht="15.75" x14ac:dyDescent="0.25">
      <c r="B319" s="1" t="str">
        <f t="shared" si="34"/>
        <v/>
      </c>
      <c r="C319" s="10" t="str">
        <f t="shared" si="33"/>
        <v/>
      </c>
      <c r="D319" s="18" t="str">
        <f t="shared" si="29"/>
        <v/>
      </c>
      <c r="E319" s="24"/>
      <c r="F319" s="24"/>
      <c r="G319" s="3" t="str">
        <f t="shared" si="30"/>
        <v/>
      </c>
      <c r="H319" s="3" t="str">
        <f t="shared" si="31"/>
        <v/>
      </c>
      <c r="I319" s="4" t="str">
        <f t="shared" si="32"/>
        <v/>
      </c>
    </row>
    <row r="320" spans="2:9" ht="15.75" x14ac:dyDescent="0.25">
      <c r="B320" s="1" t="str">
        <f t="shared" si="34"/>
        <v/>
      </c>
      <c r="C320" s="10" t="str">
        <f t="shared" si="33"/>
        <v/>
      </c>
      <c r="D320" s="18" t="str">
        <f t="shared" si="29"/>
        <v/>
      </c>
      <c r="E320" s="24"/>
      <c r="F320" s="24"/>
      <c r="G320" s="3" t="str">
        <f t="shared" si="30"/>
        <v/>
      </c>
      <c r="H320" s="3" t="str">
        <f t="shared" si="31"/>
        <v/>
      </c>
      <c r="I320" s="4" t="str">
        <f t="shared" si="32"/>
        <v/>
      </c>
    </row>
    <row r="321" spans="2:9" ht="15.75" x14ac:dyDescent="0.25">
      <c r="B321" s="1" t="str">
        <f t="shared" si="34"/>
        <v/>
      </c>
      <c r="C321" s="10" t="str">
        <f t="shared" si="33"/>
        <v/>
      </c>
      <c r="D321" s="18" t="str">
        <f t="shared" si="29"/>
        <v/>
      </c>
      <c r="E321" s="24"/>
      <c r="F321" s="24"/>
      <c r="G321" s="3" t="str">
        <f t="shared" si="30"/>
        <v/>
      </c>
      <c r="H321" s="3" t="str">
        <f t="shared" si="31"/>
        <v/>
      </c>
      <c r="I321" s="4" t="str">
        <f t="shared" si="32"/>
        <v/>
      </c>
    </row>
    <row r="322" spans="2:9" ht="15.75" x14ac:dyDescent="0.25">
      <c r="B322" s="1" t="str">
        <f t="shared" si="34"/>
        <v/>
      </c>
      <c r="C322" s="10" t="str">
        <f t="shared" si="33"/>
        <v/>
      </c>
      <c r="D322" s="18" t="str">
        <f t="shared" si="29"/>
        <v/>
      </c>
      <c r="E322" s="24"/>
      <c r="F322" s="24"/>
      <c r="G322" s="3" t="str">
        <f t="shared" si="30"/>
        <v/>
      </c>
      <c r="H322" s="3" t="str">
        <f t="shared" si="31"/>
        <v/>
      </c>
      <c r="I322" s="4" t="str">
        <f t="shared" si="32"/>
        <v/>
      </c>
    </row>
    <row r="323" spans="2:9" ht="15.75" x14ac:dyDescent="0.25">
      <c r="B323" s="1" t="str">
        <f t="shared" si="34"/>
        <v/>
      </c>
      <c r="C323" s="10" t="str">
        <f t="shared" si="33"/>
        <v/>
      </c>
      <c r="D323" s="18" t="str">
        <f t="shared" si="29"/>
        <v/>
      </c>
      <c r="E323" s="24"/>
      <c r="F323" s="24"/>
      <c r="G323" s="3" t="str">
        <f t="shared" si="30"/>
        <v/>
      </c>
      <c r="H323" s="3" t="str">
        <f t="shared" si="31"/>
        <v/>
      </c>
      <c r="I323" s="4" t="str">
        <f t="shared" si="32"/>
        <v/>
      </c>
    </row>
    <row r="324" spans="2:9" ht="15.75" x14ac:dyDescent="0.25">
      <c r="B324" s="1" t="str">
        <f t="shared" si="34"/>
        <v/>
      </c>
      <c r="C324" s="10" t="str">
        <f t="shared" si="33"/>
        <v/>
      </c>
      <c r="D324" s="18" t="str">
        <f t="shared" si="29"/>
        <v/>
      </c>
      <c r="E324" s="24"/>
      <c r="F324" s="24"/>
      <c r="G324" s="3" t="str">
        <f t="shared" si="30"/>
        <v/>
      </c>
      <c r="H324" s="3" t="str">
        <f t="shared" si="31"/>
        <v/>
      </c>
      <c r="I324" s="4" t="str">
        <f t="shared" si="32"/>
        <v/>
      </c>
    </row>
    <row r="325" spans="2:9" ht="15.75" x14ac:dyDescent="0.25">
      <c r="B325" s="1" t="str">
        <f t="shared" si="34"/>
        <v/>
      </c>
      <c r="C325" s="10" t="str">
        <f t="shared" si="33"/>
        <v/>
      </c>
      <c r="D325" s="18" t="str">
        <f t="shared" si="29"/>
        <v/>
      </c>
      <c r="E325" s="24"/>
      <c r="F325" s="24"/>
      <c r="G325" s="3" t="str">
        <f t="shared" si="30"/>
        <v/>
      </c>
      <c r="H325" s="3" t="str">
        <f t="shared" si="31"/>
        <v/>
      </c>
      <c r="I325" s="4" t="str">
        <f t="shared" si="32"/>
        <v/>
      </c>
    </row>
    <row r="326" spans="2:9" ht="15.75" x14ac:dyDescent="0.25">
      <c r="B326" s="1" t="str">
        <f t="shared" si="34"/>
        <v/>
      </c>
      <c r="C326" s="10" t="str">
        <f t="shared" si="33"/>
        <v/>
      </c>
      <c r="D326" s="18" t="str">
        <f t="shared" si="29"/>
        <v/>
      </c>
      <c r="E326" s="24"/>
      <c r="F326" s="24"/>
      <c r="G326" s="3" t="str">
        <f t="shared" si="30"/>
        <v/>
      </c>
      <c r="H326" s="3" t="str">
        <f t="shared" si="31"/>
        <v/>
      </c>
      <c r="I326" s="4" t="str">
        <f t="shared" si="32"/>
        <v/>
      </c>
    </row>
    <row r="327" spans="2:9" ht="15.75" x14ac:dyDescent="0.25">
      <c r="B327" s="1" t="str">
        <f t="shared" si="34"/>
        <v/>
      </c>
      <c r="C327" s="10" t="str">
        <f t="shared" si="33"/>
        <v/>
      </c>
      <c r="D327" s="18" t="str">
        <f t="shared" si="29"/>
        <v/>
      </c>
      <c r="E327" s="24"/>
      <c r="F327" s="24"/>
      <c r="G327" s="3" t="str">
        <f t="shared" si="30"/>
        <v/>
      </c>
      <c r="H327" s="3" t="str">
        <f t="shared" si="31"/>
        <v/>
      </c>
      <c r="I327" s="4" t="str">
        <f t="shared" si="32"/>
        <v/>
      </c>
    </row>
    <row r="328" spans="2:9" ht="15.75" x14ac:dyDescent="0.25">
      <c r="B328" s="1" t="str">
        <f t="shared" si="34"/>
        <v/>
      </c>
      <c r="C328" s="10" t="str">
        <f t="shared" si="33"/>
        <v/>
      </c>
      <c r="D328" s="18" t="str">
        <f t="shared" si="29"/>
        <v/>
      </c>
      <c r="E328" s="24"/>
      <c r="F328" s="24"/>
      <c r="G328" s="3" t="str">
        <f t="shared" si="30"/>
        <v/>
      </c>
      <c r="H328" s="3" t="str">
        <f t="shared" si="31"/>
        <v/>
      </c>
      <c r="I328" s="4" t="str">
        <f t="shared" si="32"/>
        <v/>
      </c>
    </row>
    <row r="329" spans="2:9" ht="15.75" x14ac:dyDescent="0.25">
      <c r="B329" s="1" t="str">
        <f t="shared" si="34"/>
        <v/>
      </c>
      <c r="C329" s="10" t="str">
        <f t="shared" si="33"/>
        <v/>
      </c>
      <c r="D329" s="18" t="str">
        <f t="shared" si="29"/>
        <v/>
      </c>
      <c r="E329" s="24"/>
      <c r="F329" s="24"/>
      <c r="G329" s="3" t="str">
        <f t="shared" si="30"/>
        <v/>
      </c>
      <c r="H329" s="3" t="str">
        <f t="shared" si="31"/>
        <v/>
      </c>
      <c r="I329" s="4" t="str">
        <f t="shared" si="32"/>
        <v/>
      </c>
    </row>
    <row r="330" spans="2:9" ht="15.75" x14ac:dyDescent="0.25">
      <c r="B330" s="1" t="str">
        <f t="shared" si="34"/>
        <v/>
      </c>
      <c r="C330" s="10" t="str">
        <f t="shared" si="33"/>
        <v/>
      </c>
      <c r="D330" s="18" t="str">
        <f t="shared" si="29"/>
        <v/>
      </c>
      <c r="E330" s="24"/>
      <c r="F330" s="24"/>
      <c r="G330" s="3" t="str">
        <f t="shared" si="30"/>
        <v/>
      </c>
      <c r="H330" s="3" t="str">
        <f t="shared" si="31"/>
        <v/>
      </c>
      <c r="I330" s="4" t="str">
        <f t="shared" si="32"/>
        <v/>
      </c>
    </row>
    <row r="331" spans="2:9" ht="15.75" x14ac:dyDescent="0.25">
      <c r="B331" s="1" t="str">
        <f t="shared" si="34"/>
        <v/>
      </c>
      <c r="C331" s="10" t="str">
        <f t="shared" si="33"/>
        <v/>
      </c>
      <c r="D331" s="18" t="str">
        <f t="shared" si="29"/>
        <v/>
      </c>
      <c r="E331" s="24"/>
      <c r="F331" s="24"/>
      <c r="G331" s="3" t="str">
        <f t="shared" si="30"/>
        <v/>
      </c>
      <c r="H331" s="3" t="str">
        <f t="shared" si="31"/>
        <v/>
      </c>
      <c r="I331" s="4" t="str">
        <f t="shared" si="32"/>
        <v/>
      </c>
    </row>
    <row r="332" spans="2:9" ht="15.75" x14ac:dyDescent="0.25">
      <c r="B332" s="1" t="str">
        <f t="shared" si="34"/>
        <v/>
      </c>
      <c r="C332" s="10" t="str">
        <f t="shared" si="33"/>
        <v/>
      </c>
      <c r="D332" s="18" t="str">
        <f t="shared" si="29"/>
        <v/>
      </c>
      <c r="E332" s="24"/>
      <c r="F332" s="24"/>
      <c r="G332" s="3" t="str">
        <f t="shared" si="30"/>
        <v/>
      </c>
      <c r="H332" s="3" t="str">
        <f t="shared" si="31"/>
        <v/>
      </c>
      <c r="I332" s="4" t="str">
        <f t="shared" si="32"/>
        <v/>
      </c>
    </row>
    <row r="333" spans="2:9" ht="15.75" x14ac:dyDescent="0.25">
      <c r="B333" s="1" t="str">
        <f t="shared" si="34"/>
        <v/>
      </c>
      <c r="C333" s="10" t="str">
        <f t="shared" si="33"/>
        <v/>
      </c>
      <c r="D333" s="18" t="str">
        <f t="shared" si="29"/>
        <v/>
      </c>
      <c r="E333" s="24"/>
      <c r="F333" s="24"/>
      <c r="G333" s="3" t="str">
        <f t="shared" si="30"/>
        <v/>
      </c>
      <c r="H333" s="3" t="str">
        <f t="shared" si="31"/>
        <v/>
      </c>
      <c r="I333" s="4" t="str">
        <f t="shared" si="32"/>
        <v/>
      </c>
    </row>
    <row r="334" spans="2:9" ht="15.75" x14ac:dyDescent="0.25">
      <c r="B334" s="1" t="str">
        <f t="shared" si="34"/>
        <v/>
      </c>
      <c r="C334" s="10" t="str">
        <f t="shared" si="33"/>
        <v/>
      </c>
      <c r="D334" s="18" t="str">
        <f t="shared" si="29"/>
        <v/>
      </c>
      <c r="E334" s="24"/>
      <c r="F334" s="24"/>
      <c r="G334" s="3" t="str">
        <f t="shared" si="30"/>
        <v/>
      </c>
      <c r="H334" s="3" t="str">
        <f t="shared" si="31"/>
        <v/>
      </c>
      <c r="I334" s="4" t="str">
        <f t="shared" si="32"/>
        <v/>
      </c>
    </row>
    <row r="335" spans="2:9" ht="15.75" x14ac:dyDescent="0.25">
      <c r="B335" s="1" t="str">
        <f t="shared" si="34"/>
        <v/>
      </c>
      <c r="C335" s="10" t="str">
        <f t="shared" si="33"/>
        <v/>
      </c>
      <c r="D335" s="18" t="str">
        <f t="shared" si="29"/>
        <v/>
      </c>
      <c r="E335" s="24"/>
      <c r="F335" s="24"/>
      <c r="G335" s="3" t="str">
        <f t="shared" si="30"/>
        <v/>
      </c>
      <c r="H335" s="3" t="str">
        <f t="shared" si="31"/>
        <v/>
      </c>
      <c r="I335" s="4" t="str">
        <f t="shared" si="32"/>
        <v/>
      </c>
    </row>
    <row r="336" spans="2:9" ht="15.75" x14ac:dyDescent="0.25">
      <c r="B336" s="1" t="str">
        <f t="shared" si="34"/>
        <v/>
      </c>
      <c r="C336" s="10" t="str">
        <f t="shared" si="33"/>
        <v/>
      </c>
      <c r="D336" s="18" t="str">
        <f t="shared" si="29"/>
        <v/>
      </c>
      <c r="E336" s="24"/>
      <c r="F336" s="24"/>
      <c r="G336" s="3" t="str">
        <f t="shared" si="30"/>
        <v/>
      </c>
      <c r="H336" s="3" t="str">
        <f t="shared" si="31"/>
        <v/>
      </c>
      <c r="I336" s="4" t="str">
        <f t="shared" si="32"/>
        <v/>
      </c>
    </row>
    <row r="337" spans="2:9" ht="15.75" x14ac:dyDescent="0.25">
      <c r="B337" s="1" t="str">
        <f t="shared" si="34"/>
        <v/>
      </c>
      <c r="C337" s="10" t="str">
        <f t="shared" si="33"/>
        <v/>
      </c>
      <c r="D337" s="18" t="str">
        <f t="shared" si="29"/>
        <v/>
      </c>
      <c r="E337" s="24"/>
      <c r="F337" s="24"/>
      <c r="G337" s="3" t="str">
        <f t="shared" si="30"/>
        <v/>
      </c>
      <c r="H337" s="3" t="str">
        <f t="shared" si="31"/>
        <v/>
      </c>
      <c r="I337" s="4" t="str">
        <f t="shared" si="32"/>
        <v/>
      </c>
    </row>
    <row r="338" spans="2:9" ht="15.75" x14ac:dyDescent="0.25">
      <c r="B338" s="1" t="str">
        <f t="shared" si="34"/>
        <v/>
      </c>
      <c r="C338" s="10" t="str">
        <f t="shared" si="33"/>
        <v/>
      </c>
      <c r="D338" s="18" t="str">
        <f t="shared" si="29"/>
        <v/>
      </c>
      <c r="E338" s="24"/>
      <c r="F338" s="24"/>
      <c r="G338" s="3" t="str">
        <f t="shared" si="30"/>
        <v/>
      </c>
      <c r="H338" s="3" t="str">
        <f t="shared" si="31"/>
        <v/>
      </c>
      <c r="I338" s="4" t="str">
        <f t="shared" si="32"/>
        <v/>
      </c>
    </row>
    <row r="339" spans="2:9" ht="15.75" x14ac:dyDescent="0.25">
      <c r="B339" s="1" t="str">
        <f t="shared" si="34"/>
        <v/>
      </c>
      <c r="C339" s="10" t="str">
        <f t="shared" si="33"/>
        <v/>
      </c>
      <c r="D339" s="18" t="str">
        <f t="shared" si="29"/>
        <v/>
      </c>
      <c r="E339" s="24"/>
      <c r="F339" s="24"/>
      <c r="G339" s="3" t="str">
        <f t="shared" si="30"/>
        <v/>
      </c>
      <c r="H339" s="3" t="str">
        <f t="shared" si="31"/>
        <v/>
      </c>
      <c r="I339" s="4" t="str">
        <f t="shared" si="32"/>
        <v/>
      </c>
    </row>
    <row r="340" spans="2:9" ht="15.75" x14ac:dyDescent="0.25">
      <c r="B340" s="1" t="str">
        <f t="shared" si="34"/>
        <v/>
      </c>
      <c r="C340" s="10" t="str">
        <f t="shared" si="33"/>
        <v/>
      </c>
      <c r="D340" s="18" t="str">
        <f t="shared" si="29"/>
        <v/>
      </c>
      <c r="E340" s="24"/>
      <c r="F340" s="24"/>
      <c r="G340" s="3" t="str">
        <f t="shared" si="30"/>
        <v/>
      </c>
      <c r="H340" s="3" t="str">
        <f t="shared" si="31"/>
        <v/>
      </c>
      <c r="I340" s="4" t="str">
        <f t="shared" si="32"/>
        <v/>
      </c>
    </row>
    <row r="341" spans="2:9" ht="15.75" x14ac:dyDescent="0.25">
      <c r="B341" s="1" t="str">
        <f t="shared" si="34"/>
        <v/>
      </c>
      <c r="C341" s="10" t="str">
        <f t="shared" si="33"/>
        <v/>
      </c>
      <c r="D341" s="18" t="str">
        <f t="shared" si="29"/>
        <v/>
      </c>
      <c r="E341" s="24"/>
      <c r="F341" s="24"/>
      <c r="G341" s="3" t="str">
        <f t="shared" si="30"/>
        <v/>
      </c>
      <c r="H341" s="3" t="str">
        <f t="shared" si="31"/>
        <v/>
      </c>
      <c r="I341" s="4" t="str">
        <f t="shared" si="32"/>
        <v/>
      </c>
    </row>
    <row r="342" spans="2:9" ht="15.75" x14ac:dyDescent="0.25">
      <c r="B342" s="1" t="str">
        <f t="shared" si="34"/>
        <v/>
      </c>
      <c r="C342" s="10" t="str">
        <f t="shared" si="33"/>
        <v/>
      </c>
      <c r="D342" s="18" t="str">
        <f t="shared" si="29"/>
        <v/>
      </c>
      <c r="E342" s="24"/>
      <c r="F342" s="24"/>
      <c r="G342" s="3" t="str">
        <f t="shared" si="30"/>
        <v/>
      </c>
      <c r="H342" s="3" t="str">
        <f t="shared" si="31"/>
        <v/>
      </c>
      <c r="I342" s="4" t="str">
        <f t="shared" si="32"/>
        <v/>
      </c>
    </row>
    <row r="343" spans="2:9" ht="15.75" x14ac:dyDescent="0.25">
      <c r="B343" s="1" t="str">
        <f t="shared" si="34"/>
        <v/>
      </c>
      <c r="C343" s="10" t="str">
        <f t="shared" si="33"/>
        <v/>
      </c>
      <c r="D343" s="18" t="str">
        <f t="shared" si="29"/>
        <v/>
      </c>
      <c r="E343" s="24"/>
      <c r="F343" s="24"/>
      <c r="G343" s="3" t="str">
        <f t="shared" si="30"/>
        <v/>
      </c>
      <c r="H343" s="3" t="str">
        <f t="shared" si="31"/>
        <v/>
      </c>
      <c r="I343" s="4" t="str">
        <f t="shared" si="32"/>
        <v/>
      </c>
    </row>
    <row r="344" spans="2:9" ht="15.75" x14ac:dyDescent="0.25">
      <c r="B344" s="1" t="str">
        <f t="shared" si="34"/>
        <v/>
      </c>
      <c r="C344" s="10" t="str">
        <f t="shared" si="33"/>
        <v/>
      </c>
      <c r="D344" s="18" t="str">
        <f t="shared" si="29"/>
        <v/>
      </c>
      <c r="E344" s="24"/>
      <c r="F344" s="24"/>
      <c r="G344" s="3" t="str">
        <f t="shared" si="30"/>
        <v/>
      </c>
      <c r="H344" s="3" t="str">
        <f t="shared" si="31"/>
        <v/>
      </c>
      <c r="I344" s="4" t="str">
        <f t="shared" si="32"/>
        <v/>
      </c>
    </row>
    <row r="345" spans="2:9" ht="15.75" x14ac:dyDescent="0.25">
      <c r="B345" s="1" t="str">
        <f t="shared" si="34"/>
        <v/>
      </c>
      <c r="C345" s="10" t="str">
        <f t="shared" si="33"/>
        <v/>
      </c>
      <c r="D345" s="18" t="str">
        <f t="shared" si="29"/>
        <v/>
      </c>
      <c r="E345" s="24"/>
      <c r="F345" s="24"/>
      <c r="G345" s="3" t="str">
        <f t="shared" si="30"/>
        <v/>
      </c>
      <c r="H345" s="3" t="str">
        <f t="shared" si="31"/>
        <v/>
      </c>
      <c r="I345" s="4" t="str">
        <f t="shared" si="32"/>
        <v/>
      </c>
    </row>
    <row r="346" spans="2:9" ht="15.75" x14ac:dyDescent="0.25">
      <c r="B346" s="1" t="str">
        <f t="shared" si="34"/>
        <v/>
      </c>
      <c r="C346" s="10" t="str">
        <f t="shared" si="33"/>
        <v/>
      </c>
      <c r="D346" s="18" t="str">
        <f t="shared" ref="D346:D409" si="35">IF(B346="","",IF(I345&lt;payment,I345*(1+rate),payment))</f>
        <v/>
      </c>
      <c r="E346" s="24"/>
      <c r="F346" s="24"/>
      <c r="G346" s="3" t="str">
        <f t="shared" ref="G346:G409" si="36">IF(AND(payment_type=1,B346=1),0,IF(B346="","",I345*rate))</f>
        <v/>
      </c>
      <c r="H346" s="3" t="str">
        <f t="shared" si="31"/>
        <v/>
      </c>
      <c r="I346" s="4" t="str">
        <f t="shared" si="32"/>
        <v/>
      </c>
    </row>
    <row r="347" spans="2:9" ht="15.75" x14ac:dyDescent="0.25">
      <c r="B347" s="1" t="str">
        <f t="shared" si="34"/>
        <v/>
      </c>
      <c r="C347" s="10" t="str">
        <f t="shared" si="33"/>
        <v/>
      </c>
      <c r="D347" s="18" t="str">
        <f t="shared" si="35"/>
        <v/>
      </c>
      <c r="E347" s="24"/>
      <c r="F347" s="24"/>
      <c r="G347" s="3" t="str">
        <f t="shared" si="36"/>
        <v/>
      </c>
      <c r="H347" s="3" t="str">
        <f t="shared" ref="H347:H410" si="37">IF(B347="","",D347-G347+E347+F347)</f>
        <v/>
      </c>
      <c r="I347" s="4" t="str">
        <f t="shared" ref="I347:I410" si="38">IFERROR(IF(H347&lt;=0,"",I346-H347),"")</f>
        <v/>
      </c>
    </row>
    <row r="348" spans="2:9" ht="15.75" x14ac:dyDescent="0.25">
      <c r="B348" s="1" t="str">
        <f t="shared" si="34"/>
        <v/>
      </c>
      <c r="C348" s="10" t="str">
        <f t="shared" ref="C348:C411" si="39">IF($C$9="End of the Period",IF(B348="","",IF(OR(payment_frequency="Weekly",payment_frequency="Bi-weekly",payment_frequency="Semi-monthly"),first_payment_date+B348*VLOOKUP(payment_frequency,periodic_table,2,0),EDATE(first_payment_date,B348*VLOOKUP(payment_frequency,periodic_table,2,0)))),IF(A343="","",IF(OR(payment_frequency="Weekly",payment_frequency="Bi-weekly",payment_frequency="Semi-monthly"),first_payment_date+(A343-1)*VLOOKUP(payment_frequency,periodic_table,2,0),EDATE(first_payment_date,(A343-1)*VLOOKUP(payment_frequency,periodic_table,2,0)))))</f>
        <v/>
      </c>
      <c r="D348" s="18" t="str">
        <f t="shared" si="35"/>
        <v/>
      </c>
      <c r="E348" s="24"/>
      <c r="F348" s="24"/>
      <c r="G348" s="3" t="str">
        <f t="shared" si="36"/>
        <v/>
      </c>
      <c r="H348" s="3" t="str">
        <f t="shared" si="37"/>
        <v/>
      </c>
      <c r="I348" s="4" t="str">
        <f t="shared" si="38"/>
        <v/>
      </c>
    </row>
    <row r="349" spans="2:9" ht="15.75" x14ac:dyDescent="0.25">
      <c r="B349" s="1" t="str">
        <f t="shared" si="34"/>
        <v/>
      </c>
      <c r="C349" s="10" t="str">
        <f t="shared" si="39"/>
        <v/>
      </c>
      <c r="D349" s="18" t="str">
        <f t="shared" si="35"/>
        <v/>
      </c>
      <c r="E349" s="24"/>
      <c r="F349" s="24"/>
      <c r="G349" s="3" t="str">
        <f t="shared" si="36"/>
        <v/>
      </c>
      <c r="H349" s="3" t="str">
        <f t="shared" si="37"/>
        <v/>
      </c>
      <c r="I349" s="4" t="str">
        <f t="shared" si="38"/>
        <v/>
      </c>
    </row>
    <row r="350" spans="2:9" ht="15.75" x14ac:dyDescent="0.25">
      <c r="B350" s="1" t="str">
        <f t="shared" si="34"/>
        <v/>
      </c>
      <c r="C350" s="10" t="str">
        <f t="shared" si="39"/>
        <v/>
      </c>
      <c r="D350" s="18" t="str">
        <f t="shared" si="35"/>
        <v/>
      </c>
      <c r="E350" s="24"/>
      <c r="F350" s="24"/>
      <c r="G350" s="3" t="str">
        <f t="shared" si="36"/>
        <v/>
      </c>
      <c r="H350" s="3" t="str">
        <f t="shared" si="37"/>
        <v/>
      </c>
      <c r="I350" s="4" t="str">
        <f t="shared" si="38"/>
        <v/>
      </c>
    </row>
    <row r="351" spans="2:9" ht="15.75" x14ac:dyDescent="0.25">
      <c r="B351" s="1" t="str">
        <f t="shared" si="34"/>
        <v/>
      </c>
      <c r="C351" s="10" t="str">
        <f t="shared" si="39"/>
        <v/>
      </c>
      <c r="D351" s="18" t="str">
        <f t="shared" si="35"/>
        <v/>
      </c>
      <c r="E351" s="24"/>
      <c r="F351" s="24"/>
      <c r="G351" s="3" t="str">
        <f t="shared" si="36"/>
        <v/>
      </c>
      <c r="H351" s="3" t="str">
        <f t="shared" si="37"/>
        <v/>
      </c>
      <c r="I351" s="4" t="str">
        <f t="shared" si="38"/>
        <v/>
      </c>
    </row>
    <row r="352" spans="2:9" ht="15.75" x14ac:dyDescent="0.25">
      <c r="B352" s="1" t="str">
        <f t="shared" si="34"/>
        <v/>
      </c>
      <c r="C352" s="10" t="str">
        <f t="shared" si="39"/>
        <v/>
      </c>
      <c r="D352" s="18" t="str">
        <f t="shared" si="35"/>
        <v/>
      </c>
      <c r="E352" s="24"/>
      <c r="F352" s="24"/>
      <c r="G352" s="3" t="str">
        <f t="shared" si="36"/>
        <v/>
      </c>
      <c r="H352" s="3" t="str">
        <f t="shared" si="37"/>
        <v/>
      </c>
      <c r="I352" s="4" t="str">
        <f t="shared" si="38"/>
        <v/>
      </c>
    </row>
    <row r="353" spans="2:9" ht="15.75" x14ac:dyDescent="0.25">
      <c r="B353" s="1" t="str">
        <f t="shared" si="34"/>
        <v/>
      </c>
      <c r="C353" s="10" t="str">
        <f t="shared" si="39"/>
        <v/>
      </c>
      <c r="D353" s="18" t="str">
        <f t="shared" si="35"/>
        <v/>
      </c>
      <c r="E353" s="24"/>
      <c r="F353" s="24"/>
      <c r="G353" s="3" t="str">
        <f t="shared" si="36"/>
        <v/>
      </c>
      <c r="H353" s="3" t="str">
        <f t="shared" si="37"/>
        <v/>
      </c>
      <c r="I353" s="4" t="str">
        <f t="shared" si="38"/>
        <v/>
      </c>
    </row>
    <row r="354" spans="2:9" ht="15.75" x14ac:dyDescent="0.25">
      <c r="B354" s="1" t="str">
        <f t="shared" si="34"/>
        <v/>
      </c>
      <c r="C354" s="10" t="str">
        <f t="shared" si="39"/>
        <v/>
      </c>
      <c r="D354" s="18" t="str">
        <f t="shared" si="35"/>
        <v/>
      </c>
      <c r="E354" s="24"/>
      <c r="F354" s="24"/>
      <c r="G354" s="3" t="str">
        <f t="shared" si="36"/>
        <v/>
      </c>
      <c r="H354" s="3" t="str">
        <f t="shared" si="37"/>
        <v/>
      </c>
      <c r="I354" s="4" t="str">
        <f t="shared" si="38"/>
        <v/>
      </c>
    </row>
    <row r="355" spans="2:9" ht="15.75" x14ac:dyDescent="0.25">
      <c r="B355" s="1" t="str">
        <f t="shared" si="34"/>
        <v/>
      </c>
      <c r="C355" s="10" t="str">
        <f t="shared" si="39"/>
        <v/>
      </c>
      <c r="D355" s="18" t="str">
        <f t="shared" si="35"/>
        <v/>
      </c>
      <c r="E355" s="24"/>
      <c r="F355" s="24"/>
      <c r="G355" s="3" t="str">
        <f t="shared" si="36"/>
        <v/>
      </c>
      <c r="H355" s="3" t="str">
        <f t="shared" si="37"/>
        <v/>
      </c>
      <c r="I355" s="4" t="str">
        <f t="shared" si="38"/>
        <v/>
      </c>
    </row>
    <row r="356" spans="2:9" ht="15.75" x14ac:dyDescent="0.25">
      <c r="B356" s="1" t="str">
        <f t="shared" si="34"/>
        <v/>
      </c>
      <c r="C356" s="10" t="str">
        <f t="shared" si="39"/>
        <v/>
      </c>
      <c r="D356" s="18" t="str">
        <f t="shared" si="35"/>
        <v/>
      </c>
      <c r="E356" s="24"/>
      <c r="F356" s="24"/>
      <c r="G356" s="3" t="str">
        <f t="shared" si="36"/>
        <v/>
      </c>
      <c r="H356" s="3" t="str">
        <f t="shared" si="37"/>
        <v/>
      </c>
      <c r="I356" s="4" t="str">
        <f t="shared" si="38"/>
        <v/>
      </c>
    </row>
    <row r="357" spans="2:9" ht="15.75" x14ac:dyDescent="0.25">
      <c r="B357" s="1" t="str">
        <f t="shared" si="34"/>
        <v/>
      </c>
      <c r="C357" s="10" t="str">
        <f t="shared" si="39"/>
        <v/>
      </c>
      <c r="D357" s="18" t="str">
        <f t="shared" si="35"/>
        <v/>
      </c>
      <c r="E357" s="24"/>
      <c r="F357" s="24"/>
      <c r="G357" s="3" t="str">
        <f t="shared" si="36"/>
        <v/>
      </c>
      <c r="H357" s="3" t="str">
        <f t="shared" si="37"/>
        <v/>
      </c>
      <c r="I357" s="4" t="str">
        <f t="shared" si="38"/>
        <v/>
      </c>
    </row>
    <row r="358" spans="2:9" ht="15.75" x14ac:dyDescent="0.25">
      <c r="B358" s="1" t="str">
        <f t="shared" si="34"/>
        <v/>
      </c>
      <c r="C358" s="10" t="str">
        <f t="shared" si="39"/>
        <v/>
      </c>
      <c r="D358" s="18" t="str">
        <f t="shared" si="35"/>
        <v/>
      </c>
      <c r="E358" s="24"/>
      <c r="F358" s="24"/>
      <c r="G358" s="3" t="str">
        <f t="shared" si="36"/>
        <v/>
      </c>
      <c r="H358" s="3" t="str">
        <f t="shared" si="37"/>
        <v/>
      </c>
      <c r="I358" s="4" t="str">
        <f t="shared" si="38"/>
        <v/>
      </c>
    </row>
    <row r="359" spans="2:9" ht="15.75" x14ac:dyDescent="0.25">
      <c r="B359" s="1" t="str">
        <f t="shared" si="34"/>
        <v/>
      </c>
      <c r="C359" s="10" t="str">
        <f t="shared" si="39"/>
        <v/>
      </c>
      <c r="D359" s="18" t="str">
        <f t="shared" si="35"/>
        <v/>
      </c>
      <c r="E359" s="24"/>
      <c r="F359" s="24"/>
      <c r="G359" s="3" t="str">
        <f t="shared" si="36"/>
        <v/>
      </c>
      <c r="H359" s="3" t="str">
        <f t="shared" si="37"/>
        <v/>
      </c>
      <c r="I359" s="4" t="str">
        <f t="shared" si="38"/>
        <v/>
      </c>
    </row>
    <row r="360" spans="2:9" ht="15.75" x14ac:dyDescent="0.25">
      <c r="B360" s="1" t="str">
        <f t="shared" si="34"/>
        <v/>
      </c>
      <c r="C360" s="10" t="str">
        <f t="shared" si="39"/>
        <v/>
      </c>
      <c r="D360" s="18" t="str">
        <f t="shared" si="35"/>
        <v/>
      </c>
      <c r="E360" s="24"/>
      <c r="F360" s="24"/>
      <c r="G360" s="3" t="str">
        <f t="shared" si="36"/>
        <v/>
      </c>
      <c r="H360" s="3" t="str">
        <f t="shared" si="37"/>
        <v/>
      </c>
      <c r="I360" s="4" t="str">
        <f t="shared" si="38"/>
        <v/>
      </c>
    </row>
    <row r="361" spans="2:9" ht="15.75" x14ac:dyDescent="0.25">
      <c r="B361" s="1" t="str">
        <f t="shared" si="34"/>
        <v/>
      </c>
      <c r="C361" s="10" t="str">
        <f t="shared" si="39"/>
        <v/>
      </c>
      <c r="D361" s="18" t="str">
        <f t="shared" si="35"/>
        <v/>
      </c>
      <c r="E361" s="24"/>
      <c r="F361" s="24"/>
      <c r="G361" s="3" t="str">
        <f t="shared" si="36"/>
        <v/>
      </c>
      <c r="H361" s="3" t="str">
        <f t="shared" si="37"/>
        <v/>
      </c>
      <c r="I361" s="4" t="str">
        <f t="shared" si="38"/>
        <v/>
      </c>
    </row>
    <row r="362" spans="2:9" ht="15.75" x14ac:dyDescent="0.25">
      <c r="B362" s="1" t="str">
        <f t="shared" si="34"/>
        <v/>
      </c>
      <c r="C362" s="10" t="str">
        <f t="shared" si="39"/>
        <v/>
      </c>
      <c r="D362" s="18" t="str">
        <f t="shared" si="35"/>
        <v/>
      </c>
      <c r="E362" s="24"/>
      <c r="F362" s="24"/>
      <c r="G362" s="3" t="str">
        <f t="shared" si="36"/>
        <v/>
      </c>
      <c r="H362" s="3" t="str">
        <f t="shared" si="37"/>
        <v/>
      </c>
      <c r="I362" s="4" t="str">
        <f t="shared" si="38"/>
        <v/>
      </c>
    </row>
    <row r="363" spans="2:9" ht="15.75" x14ac:dyDescent="0.25">
      <c r="B363" s="1" t="str">
        <f t="shared" si="34"/>
        <v/>
      </c>
      <c r="C363" s="10" t="str">
        <f t="shared" si="39"/>
        <v/>
      </c>
      <c r="D363" s="18" t="str">
        <f t="shared" si="35"/>
        <v/>
      </c>
      <c r="E363" s="24"/>
      <c r="F363" s="24"/>
      <c r="G363" s="3" t="str">
        <f t="shared" si="36"/>
        <v/>
      </c>
      <c r="H363" s="3" t="str">
        <f t="shared" si="37"/>
        <v/>
      </c>
      <c r="I363" s="4" t="str">
        <f t="shared" si="38"/>
        <v/>
      </c>
    </row>
    <row r="364" spans="2:9" ht="15.75" x14ac:dyDescent="0.25">
      <c r="B364" s="1" t="str">
        <f t="shared" si="34"/>
        <v/>
      </c>
      <c r="C364" s="10" t="str">
        <f t="shared" si="39"/>
        <v/>
      </c>
      <c r="D364" s="18" t="str">
        <f t="shared" si="35"/>
        <v/>
      </c>
      <c r="E364" s="24"/>
      <c r="F364" s="24"/>
      <c r="G364" s="3" t="str">
        <f t="shared" si="36"/>
        <v/>
      </c>
      <c r="H364" s="3" t="str">
        <f t="shared" si="37"/>
        <v/>
      </c>
      <c r="I364" s="4" t="str">
        <f t="shared" si="38"/>
        <v/>
      </c>
    </row>
    <row r="365" spans="2:9" ht="15.75" x14ac:dyDescent="0.25">
      <c r="B365" s="1" t="str">
        <f t="shared" si="34"/>
        <v/>
      </c>
      <c r="C365" s="10" t="str">
        <f t="shared" si="39"/>
        <v/>
      </c>
      <c r="D365" s="18" t="str">
        <f t="shared" si="35"/>
        <v/>
      </c>
      <c r="E365" s="24"/>
      <c r="F365" s="24"/>
      <c r="G365" s="3" t="str">
        <f t="shared" si="36"/>
        <v/>
      </c>
      <c r="H365" s="3" t="str">
        <f t="shared" si="37"/>
        <v/>
      </c>
      <c r="I365" s="4" t="str">
        <f t="shared" si="38"/>
        <v/>
      </c>
    </row>
    <row r="366" spans="2:9" ht="15.75" x14ac:dyDescent="0.25">
      <c r="B366" s="1" t="str">
        <f t="shared" si="34"/>
        <v/>
      </c>
      <c r="C366" s="10" t="str">
        <f t="shared" si="39"/>
        <v/>
      </c>
      <c r="D366" s="18" t="str">
        <f t="shared" si="35"/>
        <v/>
      </c>
      <c r="E366" s="24"/>
      <c r="F366" s="24"/>
      <c r="G366" s="3" t="str">
        <f t="shared" si="36"/>
        <v/>
      </c>
      <c r="H366" s="3" t="str">
        <f t="shared" si="37"/>
        <v/>
      </c>
      <c r="I366" s="4" t="str">
        <f t="shared" si="38"/>
        <v/>
      </c>
    </row>
    <row r="367" spans="2:9" ht="15.75" x14ac:dyDescent="0.25">
      <c r="B367" s="1" t="str">
        <f t="shared" si="34"/>
        <v/>
      </c>
      <c r="C367" s="10" t="str">
        <f t="shared" si="39"/>
        <v/>
      </c>
      <c r="D367" s="18" t="str">
        <f t="shared" si="35"/>
        <v/>
      </c>
      <c r="E367" s="24"/>
      <c r="F367" s="24"/>
      <c r="G367" s="3" t="str">
        <f t="shared" si="36"/>
        <v/>
      </c>
      <c r="H367" s="3" t="str">
        <f t="shared" si="37"/>
        <v/>
      </c>
      <c r="I367" s="4" t="str">
        <f t="shared" si="38"/>
        <v/>
      </c>
    </row>
    <row r="368" spans="2:9" ht="15.75" x14ac:dyDescent="0.25">
      <c r="B368" s="1" t="str">
        <f t="shared" si="34"/>
        <v/>
      </c>
      <c r="C368" s="10" t="str">
        <f t="shared" si="39"/>
        <v/>
      </c>
      <c r="D368" s="18" t="str">
        <f t="shared" si="35"/>
        <v/>
      </c>
      <c r="E368" s="24"/>
      <c r="F368" s="24"/>
      <c r="G368" s="3" t="str">
        <f t="shared" si="36"/>
        <v/>
      </c>
      <c r="H368" s="3" t="str">
        <f t="shared" si="37"/>
        <v/>
      </c>
      <c r="I368" s="4" t="str">
        <f t="shared" si="38"/>
        <v/>
      </c>
    </row>
    <row r="369" spans="2:9" ht="15.75" x14ac:dyDescent="0.25">
      <c r="B369" s="1" t="str">
        <f t="shared" ref="B369:B432" si="40">IFERROR(IF(I368&lt;=0,"",B368+1),"")</f>
        <v/>
      </c>
      <c r="C369" s="10" t="str">
        <f t="shared" si="39"/>
        <v/>
      </c>
      <c r="D369" s="18" t="str">
        <f t="shared" si="35"/>
        <v/>
      </c>
      <c r="E369" s="24"/>
      <c r="F369" s="24"/>
      <c r="G369" s="3" t="str">
        <f t="shared" si="36"/>
        <v/>
      </c>
      <c r="H369" s="3" t="str">
        <f t="shared" si="37"/>
        <v/>
      </c>
      <c r="I369" s="4" t="str">
        <f t="shared" si="38"/>
        <v/>
      </c>
    </row>
    <row r="370" spans="2:9" ht="15.75" x14ac:dyDescent="0.25">
      <c r="B370" s="1" t="str">
        <f t="shared" si="40"/>
        <v/>
      </c>
      <c r="C370" s="10" t="str">
        <f t="shared" si="39"/>
        <v/>
      </c>
      <c r="D370" s="18" t="str">
        <f t="shared" si="35"/>
        <v/>
      </c>
      <c r="E370" s="24"/>
      <c r="F370" s="24"/>
      <c r="G370" s="3" t="str">
        <f t="shared" si="36"/>
        <v/>
      </c>
      <c r="H370" s="3" t="str">
        <f t="shared" si="37"/>
        <v/>
      </c>
      <c r="I370" s="4" t="str">
        <f t="shared" si="38"/>
        <v/>
      </c>
    </row>
    <row r="371" spans="2:9" ht="15.75" x14ac:dyDescent="0.25">
      <c r="B371" s="1" t="str">
        <f t="shared" si="40"/>
        <v/>
      </c>
      <c r="C371" s="10" t="str">
        <f t="shared" si="39"/>
        <v/>
      </c>
      <c r="D371" s="18" t="str">
        <f t="shared" si="35"/>
        <v/>
      </c>
      <c r="E371" s="24"/>
      <c r="F371" s="24"/>
      <c r="G371" s="3" t="str">
        <f t="shared" si="36"/>
        <v/>
      </c>
      <c r="H371" s="3" t="str">
        <f t="shared" si="37"/>
        <v/>
      </c>
      <c r="I371" s="4" t="str">
        <f t="shared" si="38"/>
        <v/>
      </c>
    </row>
    <row r="372" spans="2:9" ht="15.75" x14ac:dyDescent="0.25">
      <c r="B372" s="1" t="str">
        <f t="shared" si="40"/>
        <v/>
      </c>
      <c r="C372" s="10" t="str">
        <f t="shared" si="39"/>
        <v/>
      </c>
      <c r="D372" s="18" t="str">
        <f t="shared" si="35"/>
        <v/>
      </c>
      <c r="E372" s="24"/>
      <c r="F372" s="24"/>
      <c r="G372" s="3" t="str">
        <f t="shared" si="36"/>
        <v/>
      </c>
      <c r="H372" s="3" t="str">
        <f t="shared" si="37"/>
        <v/>
      </c>
      <c r="I372" s="4" t="str">
        <f t="shared" si="38"/>
        <v/>
      </c>
    </row>
    <row r="373" spans="2:9" ht="15.75" x14ac:dyDescent="0.25">
      <c r="B373" s="1" t="str">
        <f t="shared" si="40"/>
        <v/>
      </c>
      <c r="C373" s="10" t="str">
        <f t="shared" si="39"/>
        <v/>
      </c>
      <c r="D373" s="18" t="str">
        <f t="shared" si="35"/>
        <v/>
      </c>
      <c r="E373" s="24"/>
      <c r="F373" s="24"/>
      <c r="G373" s="3" t="str">
        <f t="shared" si="36"/>
        <v/>
      </c>
      <c r="H373" s="3" t="str">
        <f t="shared" si="37"/>
        <v/>
      </c>
      <c r="I373" s="4" t="str">
        <f t="shared" si="38"/>
        <v/>
      </c>
    </row>
    <row r="374" spans="2:9" ht="15.75" x14ac:dyDescent="0.25">
      <c r="B374" s="1" t="str">
        <f t="shared" si="40"/>
        <v/>
      </c>
      <c r="C374" s="10" t="str">
        <f t="shared" si="39"/>
        <v/>
      </c>
      <c r="D374" s="18" t="str">
        <f t="shared" si="35"/>
        <v/>
      </c>
      <c r="E374" s="24"/>
      <c r="F374" s="24"/>
      <c r="G374" s="3" t="str">
        <f t="shared" si="36"/>
        <v/>
      </c>
      <c r="H374" s="3" t="str">
        <f t="shared" si="37"/>
        <v/>
      </c>
      <c r="I374" s="4" t="str">
        <f t="shared" si="38"/>
        <v/>
      </c>
    </row>
    <row r="375" spans="2:9" ht="15.75" x14ac:dyDescent="0.25">
      <c r="B375" s="1" t="str">
        <f t="shared" si="40"/>
        <v/>
      </c>
      <c r="C375" s="10" t="str">
        <f t="shared" si="39"/>
        <v/>
      </c>
      <c r="D375" s="18" t="str">
        <f t="shared" si="35"/>
        <v/>
      </c>
      <c r="E375" s="24"/>
      <c r="F375" s="24"/>
      <c r="G375" s="3" t="str">
        <f t="shared" si="36"/>
        <v/>
      </c>
      <c r="H375" s="3" t="str">
        <f t="shared" si="37"/>
        <v/>
      </c>
      <c r="I375" s="4" t="str">
        <f t="shared" si="38"/>
        <v/>
      </c>
    </row>
    <row r="376" spans="2:9" ht="15.75" x14ac:dyDescent="0.25">
      <c r="B376" s="1" t="str">
        <f t="shared" si="40"/>
        <v/>
      </c>
      <c r="C376" s="10" t="str">
        <f t="shared" si="39"/>
        <v/>
      </c>
      <c r="D376" s="18" t="str">
        <f t="shared" si="35"/>
        <v/>
      </c>
      <c r="E376" s="24"/>
      <c r="F376" s="24"/>
      <c r="G376" s="3" t="str">
        <f t="shared" si="36"/>
        <v/>
      </c>
      <c r="H376" s="3" t="str">
        <f t="shared" si="37"/>
        <v/>
      </c>
      <c r="I376" s="4" t="str">
        <f t="shared" si="38"/>
        <v/>
      </c>
    </row>
    <row r="377" spans="2:9" ht="15.75" x14ac:dyDescent="0.25">
      <c r="B377" s="1" t="str">
        <f t="shared" si="40"/>
        <v/>
      </c>
      <c r="C377" s="10" t="str">
        <f t="shared" si="39"/>
        <v/>
      </c>
      <c r="D377" s="18" t="str">
        <f t="shared" si="35"/>
        <v/>
      </c>
      <c r="E377" s="24"/>
      <c r="F377" s="24"/>
      <c r="G377" s="3" t="str">
        <f t="shared" si="36"/>
        <v/>
      </c>
      <c r="H377" s="3" t="str">
        <f t="shared" si="37"/>
        <v/>
      </c>
      <c r="I377" s="4" t="str">
        <f t="shared" si="38"/>
        <v/>
      </c>
    </row>
    <row r="378" spans="2:9" ht="15.75" x14ac:dyDescent="0.25">
      <c r="B378" s="1" t="str">
        <f t="shared" si="40"/>
        <v/>
      </c>
      <c r="C378" s="10" t="str">
        <f t="shared" si="39"/>
        <v/>
      </c>
      <c r="D378" s="18" t="str">
        <f t="shared" si="35"/>
        <v/>
      </c>
      <c r="E378" s="24"/>
      <c r="F378" s="24"/>
      <c r="G378" s="3" t="str">
        <f t="shared" si="36"/>
        <v/>
      </c>
      <c r="H378" s="3" t="str">
        <f t="shared" si="37"/>
        <v/>
      </c>
      <c r="I378" s="4" t="str">
        <f t="shared" si="38"/>
        <v/>
      </c>
    </row>
    <row r="379" spans="2:9" ht="15.75" x14ac:dyDescent="0.25">
      <c r="B379" s="1" t="str">
        <f t="shared" si="40"/>
        <v/>
      </c>
      <c r="C379" s="10" t="str">
        <f t="shared" si="39"/>
        <v/>
      </c>
      <c r="D379" s="18" t="str">
        <f t="shared" si="35"/>
        <v/>
      </c>
      <c r="E379" s="24"/>
      <c r="F379" s="24"/>
      <c r="G379" s="3" t="str">
        <f t="shared" si="36"/>
        <v/>
      </c>
      <c r="H379" s="3" t="str">
        <f t="shared" si="37"/>
        <v/>
      </c>
      <c r="I379" s="4" t="str">
        <f t="shared" si="38"/>
        <v/>
      </c>
    </row>
    <row r="380" spans="2:9" ht="15.75" x14ac:dyDescent="0.25">
      <c r="B380" s="1" t="str">
        <f t="shared" si="40"/>
        <v/>
      </c>
      <c r="C380" s="10" t="str">
        <f t="shared" si="39"/>
        <v/>
      </c>
      <c r="D380" s="18" t="str">
        <f t="shared" si="35"/>
        <v/>
      </c>
      <c r="E380" s="24"/>
      <c r="F380" s="24"/>
      <c r="G380" s="3" t="str">
        <f t="shared" si="36"/>
        <v/>
      </c>
      <c r="H380" s="3" t="str">
        <f t="shared" si="37"/>
        <v/>
      </c>
      <c r="I380" s="4" t="str">
        <f t="shared" si="38"/>
        <v/>
      </c>
    </row>
    <row r="381" spans="2:9" ht="15.75" x14ac:dyDescent="0.25">
      <c r="B381" s="1" t="str">
        <f t="shared" si="40"/>
        <v/>
      </c>
      <c r="C381" s="10" t="str">
        <f t="shared" si="39"/>
        <v/>
      </c>
      <c r="D381" s="18" t="str">
        <f t="shared" si="35"/>
        <v/>
      </c>
      <c r="E381" s="24"/>
      <c r="F381" s="24"/>
      <c r="G381" s="3" t="str">
        <f t="shared" si="36"/>
        <v/>
      </c>
      <c r="H381" s="3" t="str">
        <f t="shared" si="37"/>
        <v/>
      </c>
      <c r="I381" s="4" t="str">
        <f t="shared" si="38"/>
        <v/>
      </c>
    </row>
    <row r="382" spans="2:9" ht="15.75" x14ac:dyDescent="0.25">
      <c r="B382" s="1" t="str">
        <f t="shared" si="40"/>
        <v/>
      </c>
      <c r="C382" s="10" t="str">
        <f t="shared" si="39"/>
        <v/>
      </c>
      <c r="D382" s="18" t="str">
        <f t="shared" si="35"/>
        <v/>
      </c>
      <c r="E382" s="24"/>
      <c r="F382" s="24"/>
      <c r="G382" s="3" t="str">
        <f t="shared" si="36"/>
        <v/>
      </c>
      <c r="H382" s="3" t="str">
        <f t="shared" si="37"/>
        <v/>
      </c>
      <c r="I382" s="4" t="str">
        <f t="shared" si="38"/>
        <v/>
      </c>
    </row>
    <row r="383" spans="2:9" ht="15.75" x14ac:dyDescent="0.25">
      <c r="B383" s="1" t="str">
        <f t="shared" si="40"/>
        <v/>
      </c>
      <c r="C383" s="10" t="str">
        <f t="shared" si="39"/>
        <v/>
      </c>
      <c r="D383" s="18" t="str">
        <f t="shared" si="35"/>
        <v/>
      </c>
      <c r="E383" s="24"/>
      <c r="F383" s="24"/>
      <c r="G383" s="3" t="str">
        <f t="shared" si="36"/>
        <v/>
      </c>
      <c r="H383" s="3" t="str">
        <f t="shared" si="37"/>
        <v/>
      </c>
      <c r="I383" s="4" t="str">
        <f t="shared" si="38"/>
        <v/>
      </c>
    </row>
    <row r="384" spans="2:9" ht="15.75" x14ac:dyDescent="0.25">
      <c r="B384" s="1" t="str">
        <f t="shared" si="40"/>
        <v/>
      </c>
      <c r="C384" s="10" t="str">
        <f t="shared" si="39"/>
        <v/>
      </c>
      <c r="D384" s="18" t="str">
        <f t="shared" si="35"/>
        <v/>
      </c>
      <c r="E384" s="24"/>
      <c r="F384" s="24"/>
      <c r="G384" s="3" t="str">
        <f t="shared" si="36"/>
        <v/>
      </c>
      <c r="H384" s="3" t="str">
        <f t="shared" si="37"/>
        <v/>
      </c>
      <c r="I384" s="4" t="str">
        <f t="shared" si="38"/>
        <v/>
      </c>
    </row>
    <row r="385" spans="2:9" ht="15.75" x14ac:dyDescent="0.25">
      <c r="B385" s="1" t="str">
        <f t="shared" si="40"/>
        <v/>
      </c>
      <c r="C385" s="10" t="str">
        <f t="shared" si="39"/>
        <v/>
      </c>
      <c r="D385" s="18" t="str">
        <f t="shared" si="35"/>
        <v/>
      </c>
      <c r="E385" s="24"/>
      <c r="F385" s="24"/>
      <c r="G385" s="3" t="str">
        <f t="shared" si="36"/>
        <v/>
      </c>
      <c r="H385" s="3" t="str">
        <f t="shared" si="37"/>
        <v/>
      </c>
      <c r="I385" s="4" t="str">
        <f t="shared" si="38"/>
        <v/>
      </c>
    </row>
    <row r="386" spans="2:9" ht="15.75" x14ac:dyDescent="0.25">
      <c r="B386" s="1" t="str">
        <f t="shared" si="40"/>
        <v/>
      </c>
      <c r="C386" s="10" t="str">
        <f t="shared" si="39"/>
        <v/>
      </c>
      <c r="D386" s="18" t="str">
        <f t="shared" si="35"/>
        <v/>
      </c>
      <c r="E386" s="24"/>
      <c r="F386" s="24"/>
      <c r="G386" s="3" t="str">
        <f t="shared" si="36"/>
        <v/>
      </c>
      <c r="H386" s="3" t="str">
        <f t="shared" si="37"/>
        <v/>
      </c>
      <c r="I386" s="4" t="str">
        <f t="shared" si="38"/>
        <v/>
      </c>
    </row>
    <row r="387" spans="2:9" ht="15.75" x14ac:dyDescent="0.25">
      <c r="B387" s="1" t="str">
        <f t="shared" si="40"/>
        <v/>
      </c>
      <c r="C387" s="10" t="str">
        <f t="shared" si="39"/>
        <v/>
      </c>
      <c r="D387" s="18" t="str">
        <f t="shared" si="35"/>
        <v/>
      </c>
      <c r="E387" s="24"/>
      <c r="F387" s="24"/>
      <c r="G387" s="3" t="str">
        <f t="shared" si="36"/>
        <v/>
      </c>
      <c r="H387" s="3" t="str">
        <f t="shared" si="37"/>
        <v/>
      </c>
      <c r="I387" s="4" t="str">
        <f t="shared" si="38"/>
        <v/>
      </c>
    </row>
    <row r="388" spans="2:9" ht="15.75" x14ac:dyDescent="0.25">
      <c r="B388" s="1" t="str">
        <f t="shared" si="40"/>
        <v/>
      </c>
      <c r="C388" s="10" t="str">
        <f t="shared" si="39"/>
        <v/>
      </c>
      <c r="D388" s="18" t="str">
        <f t="shared" si="35"/>
        <v/>
      </c>
      <c r="E388" s="24"/>
      <c r="F388" s="24"/>
      <c r="G388" s="3" t="str">
        <f t="shared" si="36"/>
        <v/>
      </c>
      <c r="H388" s="3" t="str">
        <f t="shared" si="37"/>
        <v/>
      </c>
      <c r="I388" s="4" t="str">
        <f t="shared" si="38"/>
        <v/>
      </c>
    </row>
    <row r="389" spans="2:9" ht="15.75" x14ac:dyDescent="0.25">
      <c r="B389" s="1" t="str">
        <f t="shared" si="40"/>
        <v/>
      </c>
      <c r="C389" s="10" t="str">
        <f t="shared" si="39"/>
        <v/>
      </c>
      <c r="D389" s="18" t="str">
        <f t="shared" si="35"/>
        <v/>
      </c>
      <c r="E389" s="24"/>
      <c r="F389" s="24"/>
      <c r="G389" s="3" t="str">
        <f t="shared" si="36"/>
        <v/>
      </c>
      <c r="H389" s="3" t="str">
        <f t="shared" si="37"/>
        <v/>
      </c>
      <c r="I389" s="4" t="str">
        <f t="shared" si="38"/>
        <v/>
      </c>
    </row>
    <row r="390" spans="2:9" ht="15.75" x14ac:dyDescent="0.25">
      <c r="B390" s="1" t="str">
        <f t="shared" si="40"/>
        <v/>
      </c>
      <c r="C390" s="10" t="str">
        <f t="shared" si="39"/>
        <v/>
      </c>
      <c r="D390" s="18" t="str">
        <f t="shared" si="35"/>
        <v/>
      </c>
      <c r="E390" s="24"/>
      <c r="F390" s="24"/>
      <c r="G390" s="3" t="str">
        <f t="shared" si="36"/>
        <v/>
      </c>
      <c r="H390" s="3" t="str">
        <f t="shared" si="37"/>
        <v/>
      </c>
      <c r="I390" s="4" t="str">
        <f t="shared" si="38"/>
        <v/>
      </c>
    </row>
    <row r="391" spans="2:9" ht="15.75" x14ac:dyDescent="0.25">
      <c r="B391" s="1" t="str">
        <f t="shared" si="40"/>
        <v/>
      </c>
      <c r="C391" s="10" t="str">
        <f t="shared" si="39"/>
        <v/>
      </c>
      <c r="D391" s="18" t="str">
        <f t="shared" si="35"/>
        <v/>
      </c>
      <c r="E391" s="24"/>
      <c r="F391" s="24"/>
      <c r="G391" s="3" t="str">
        <f t="shared" si="36"/>
        <v/>
      </c>
      <c r="H391" s="3" t="str">
        <f t="shared" si="37"/>
        <v/>
      </c>
      <c r="I391" s="4" t="str">
        <f t="shared" si="38"/>
        <v/>
      </c>
    </row>
    <row r="392" spans="2:9" ht="15.75" x14ac:dyDescent="0.25">
      <c r="B392" s="1" t="str">
        <f t="shared" si="40"/>
        <v/>
      </c>
      <c r="C392" s="10" t="str">
        <f t="shared" si="39"/>
        <v/>
      </c>
      <c r="D392" s="18" t="str">
        <f t="shared" si="35"/>
        <v/>
      </c>
      <c r="E392" s="24"/>
      <c r="F392" s="24"/>
      <c r="G392" s="3" t="str">
        <f t="shared" si="36"/>
        <v/>
      </c>
      <c r="H392" s="3" t="str">
        <f t="shared" si="37"/>
        <v/>
      </c>
      <c r="I392" s="4" t="str">
        <f t="shared" si="38"/>
        <v/>
      </c>
    </row>
    <row r="393" spans="2:9" ht="15.75" x14ac:dyDescent="0.25">
      <c r="B393" s="1" t="str">
        <f t="shared" si="40"/>
        <v/>
      </c>
      <c r="C393" s="10" t="str">
        <f t="shared" si="39"/>
        <v/>
      </c>
      <c r="D393" s="18" t="str">
        <f t="shared" si="35"/>
        <v/>
      </c>
      <c r="E393" s="24"/>
      <c r="F393" s="24"/>
      <c r="G393" s="3" t="str">
        <f t="shared" si="36"/>
        <v/>
      </c>
      <c r="H393" s="3" t="str">
        <f t="shared" si="37"/>
        <v/>
      </c>
      <c r="I393" s="4" t="str">
        <f t="shared" si="38"/>
        <v/>
      </c>
    </row>
    <row r="394" spans="2:9" ht="15.75" x14ac:dyDescent="0.25">
      <c r="B394" s="1" t="str">
        <f t="shared" si="40"/>
        <v/>
      </c>
      <c r="C394" s="10" t="str">
        <f t="shared" si="39"/>
        <v/>
      </c>
      <c r="D394" s="18" t="str">
        <f t="shared" si="35"/>
        <v/>
      </c>
      <c r="E394" s="24"/>
      <c r="F394" s="24"/>
      <c r="G394" s="3" t="str">
        <f t="shared" si="36"/>
        <v/>
      </c>
      <c r="H394" s="3" t="str">
        <f t="shared" si="37"/>
        <v/>
      </c>
      <c r="I394" s="4" t="str">
        <f t="shared" si="38"/>
        <v/>
      </c>
    </row>
    <row r="395" spans="2:9" ht="15.75" x14ac:dyDescent="0.25">
      <c r="B395" s="1" t="str">
        <f t="shared" si="40"/>
        <v/>
      </c>
      <c r="C395" s="10" t="str">
        <f t="shared" si="39"/>
        <v/>
      </c>
      <c r="D395" s="18" t="str">
        <f t="shared" si="35"/>
        <v/>
      </c>
      <c r="E395" s="24"/>
      <c r="F395" s="24"/>
      <c r="G395" s="3" t="str">
        <f t="shared" si="36"/>
        <v/>
      </c>
      <c r="H395" s="3" t="str">
        <f t="shared" si="37"/>
        <v/>
      </c>
      <c r="I395" s="4" t="str">
        <f t="shared" si="38"/>
        <v/>
      </c>
    </row>
    <row r="396" spans="2:9" ht="15.75" x14ac:dyDescent="0.25">
      <c r="B396" s="1" t="str">
        <f t="shared" si="40"/>
        <v/>
      </c>
      <c r="C396" s="10" t="str">
        <f t="shared" si="39"/>
        <v/>
      </c>
      <c r="D396" s="18" t="str">
        <f t="shared" si="35"/>
        <v/>
      </c>
      <c r="E396" s="24"/>
      <c r="F396" s="24"/>
      <c r="G396" s="3" t="str">
        <f t="shared" si="36"/>
        <v/>
      </c>
      <c r="H396" s="3" t="str">
        <f t="shared" si="37"/>
        <v/>
      </c>
      <c r="I396" s="4" t="str">
        <f t="shared" si="38"/>
        <v/>
      </c>
    </row>
    <row r="397" spans="2:9" ht="15.75" x14ac:dyDescent="0.25">
      <c r="B397" s="1" t="str">
        <f t="shared" si="40"/>
        <v/>
      </c>
      <c r="C397" s="10" t="str">
        <f t="shared" si="39"/>
        <v/>
      </c>
      <c r="D397" s="18" t="str">
        <f t="shared" si="35"/>
        <v/>
      </c>
      <c r="E397" s="24"/>
      <c r="F397" s="24"/>
      <c r="G397" s="3" t="str">
        <f t="shared" si="36"/>
        <v/>
      </c>
      <c r="H397" s="3" t="str">
        <f t="shared" si="37"/>
        <v/>
      </c>
      <c r="I397" s="4" t="str">
        <f t="shared" si="38"/>
        <v/>
      </c>
    </row>
    <row r="398" spans="2:9" ht="15.75" x14ac:dyDescent="0.25">
      <c r="B398" s="1" t="str">
        <f t="shared" si="40"/>
        <v/>
      </c>
      <c r="C398" s="10" t="str">
        <f t="shared" si="39"/>
        <v/>
      </c>
      <c r="D398" s="18" t="str">
        <f t="shared" si="35"/>
        <v/>
      </c>
      <c r="E398" s="24"/>
      <c r="F398" s="24"/>
      <c r="G398" s="3" t="str">
        <f t="shared" si="36"/>
        <v/>
      </c>
      <c r="H398" s="3" t="str">
        <f t="shared" si="37"/>
        <v/>
      </c>
      <c r="I398" s="4" t="str">
        <f t="shared" si="38"/>
        <v/>
      </c>
    </row>
    <row r="399" spans="2:9" ht="15.75" x14ac:dyDescent="0.25">
      <c r="B399" s="1" t="str">
        <f t="shared" si="40"/>
        <v/>
      </c>
      <c r="C399" s="10" t="str">
        <f t="shared" si="39"/>
        <v/>
      </c>
      <c r="D399" s="18" t="str">
        <f t="shared" si="35"/>
        <v/>
      </c>
      <c r="E399" s="24"/>
      <c r="F399" s="24"/>
      <c r="G399" s="3" t="str">
        <f t="shared" si="36"/>
        <v/>
      </c>
      <c r="H399" s="3" t="str">
        <f t="shared" si="37"/>
        <v/>
      </c>
      <c r="I399" s="4" t="str">
        <f t="shared" si="38"/>
        <v/>
      </c>
    </row>
    <row r="400" spans="2:9" ht="15.75" x14ac:dyDescent="0.25">
      <c r="B400" s="1" t="str">
        <f t="shared" si="40"/>
        <v/>
      </c>
      <c r="C400" s="10" t="str">
        <f t="shared" si="39"/>
        <v/>
      </c>
      <c r="D400" s="18" t="str">
        <f t="shared" si="35"/>
        <v/>
      </c>
      <c r="E400" s="24"/>
      <c r="F400" s="24"/>
      <c r="G400" s="3" t="str">
        <f t="shared" si="36"/>
        <v/>
      </c>
      <c r="H400" s="3" t="str">
        <f t="shared" si="37"/>
        <v/>
      </c>
      <c r="I400" s="4" t="str">
        <f t="shared" si="38"/>
        <v/>
      </c>
    </row>
    <row r="401" spans="2:9" ht="15.75" x14ac:dyDescent="0.25">
      <c r="B401" s="1" t="str">
        <f t="shared" si="40"/>
        <v/>
      </c>
      <c r="C401" s="10" t="str">
        <f t="shared" si="39"/>
        <v/>
      </c>
      <c r="D401" s="18" t="str">
        <f t="shared" si="35"/>
        <v/>
      </c>
      <c r="E401" s="24"/>
      <c r="F401" s="24"/>
      <c r="G401" s="3" t="str">
        <f t="shared" si="36"/>
        <v/>
      </c>
      <c r="H401" s="3" t="str">
        <f t="shared" si="37"/>
        <v/>
      </c>
      <c r="I401" s="4" t="str">
        <f t="shared" si="38"/>
        <v/>
      </c>
    </row>
    <row r="402" spans="2:9" ht="15.75" x14ac:dyDescent="0.25">
      <c r="B402" s="1" t="str">
        <f t="shared" si="40"/>
        <v/>
      </c>
      <c r="C402" s="10" t="str">
        <f t="shared" si="39"/>
        <v/>
      </c>
      <c r="D402" s="18" t="str">
        <f t="shared" si="35"/>
        <v/>
      </c>
      <c r="E402" s="24"/>
      <c r="F402" s="24"/>
      <c r="G402" s="3" t="str">
        <f t="shared" si="36"/>
        <v/>
      </c>
      <c r="H402" s="3" t="str">
        <f t="shared" si="37"/>
        <v/>
      </c>
      <c r="I402" s="4" t="str">
        <f t="shared" si="38"/>
        <v/>
      </c>
    </row>
    <row r="403" spans="2:9" ht="15.75" x14ac:dyDescent="0.25">
      <c r="B403" s="1" t="str">
        <f t="shared" si="40"/>
        <v/>
      </c>
      <c r="C403" s="10" t="str">
        <f t="shared" si="39"/>
        <v/>
      </c>
      <c r="D403" s="18" t="str">
        <f t="shared" si="35"/>
        <v/>
      </c>
      <c r="E403" s="24"/>
      <c r="F403" s="24"/>
      <c r="G403" s="3" t="str">
        <f t="shared" si="36"/>
        <v/>
      </c>
      <c r="H403" s="3" t="str">
        <f t="shared" si="37"/>
        <v/>
      </c>
      <c r="I403" s="4" t="str">
        <f t="shared" si="38"/>
        <v/>
      </c>
    </row>
    <row r="404" spans="2:9" ht="15.75" x14ac:dyDescent="0.25">
      <c r="B404" s="1" t="str">
        <f t="shared" si="40"/>
        <v/>
      </c>
      <c r="C404" s="10" t="str">
        <f t="shared" si="39"/>
        <v/>
      </c>
      <c r="D404" s="18" t="str">
        <f t="shared" si="35"/>
        <v/>
      </c>
      <c r="E404" s="24"/>
      <c r="F404" s="24"/>
      <c r="G404" s="3" t="str">
        <f t="shared" si="36"/>
        <v/>
      </c>
      <c r="H404" s="3" t="str">
        <f t="shared" si="37"/>
        <v/>
      </c>
      <c r="I404" s="4" t="str">
        <f t="shared" si="38"/>
        <v/>
      </c>
    </row>
    <row r="405" spans="2:9" ht="15.75" x14ac:dyDescent="0.25">
      <c r="B405" s="1" t="str">
        <f t="shared" si="40"/>
        <v/>
      </c>
      <c r="C405" s="10" t="str">
        <f t="shared" si="39"/>
        <v/>
      </c>
      <c r="D405" s="18" t="str">
        <f t="shared" si="35"/>
        <v/>
      </c>
      <c r="E405" s="24"/>
      <c r="F405" s="24"/>
      <c r="G405" s="3" t="str">
        <f t="shared" si="36"/>
        <v/>
      </c>
      <c r="H405" s="3" t="str">
        <f t="shared" si="37"/>
        <v/>
      </c>
      <c r="I405" s="4" t="str">
        <f t="shared" si="38"/>
        <v/>
      </c>
    </row>
    <row r="406" spans="2:9" ht="15.75" x14ac:dyDescent="0.25">
      <c r="B406" s="1" t="str">
        <f t="shared" si="40"/>
        <v/>
      </c>
      <c r="C406" s="10" t="str">
        <f t="shared" si="39"/>
        <v/>
      </c>
      <c r="D406" s="18" t="str">
        <f t="shared" si="35"/>
        <v/>
      </c>
      <c r="E406" s="24"/>
      <c r="F406" s="24"/>
      <c r="G406" s="3" t="str">
        <f t="shared" si="36"/>
        <v/>
      </c>
      <c r="H406" s="3" t="str">
        <f t="shared" si="37"/>
        <v/>
      </c>
      <c r="I406" s="4" t="str">
        <f t="shared" si="38"/>
        <v/>
      </c>
    </row>
    <row r="407" spans="2:9" ht="15.75" x14ac:dyDescent="0.25">
      <c r="B407" s="1" t="str">
        <f t="shared" si="40"/>
        <v/>
      </c>
      <c r="C407" s="10" t="str">
        <f t="shared" si="39"/>
        <v/>
      </c>
      <c r="D407" s="18" t="str">
        <f t="shared" si="35"/>
        <v/>
      </c>
      <c r="E407" s="24"/>
      <c r="F407" s="24"/>
      <c r="G407" s="3" t="str">
        <f t="shared" si="36"/>
        <v/>
      </c>
      <c r="H407" s="3" t="str">
        <f t="shared" si="37"/>
        <v/>
      </c>
      <c r="I407" s="4" t="str">
        <f t="shared" si="38"/>
        <v/>
      </c>
    </row>
    <row r="408" spans="2:9" ht="15.75" x14ac:dyDescent="0.25">
      <c r="B408" s="1" t="str">
        <f t="shared" si="40"/>
        <v/>
      </c>
      <c r="C408" s="10" t="str">
        <f t="shared" si="39"/>
        <v/>
      </c>
      <c r="D408" s="18" t="str">
        <f t="shared" si="35"/>
        <v/>
      </c>
      <c r="E408" s="24"/>
      <c r="F408" s="24"/>
      <c r="G408" s="3" t="str">
        <f t="shared" si="36"/>
        <v/>
      </c>
      <c r="H408" s="3" t="str">
        <f t="shared" si="37"/>
        <v/>
      </c>
      <c r="I408" s="4" t="str">
        <f t="shared" si="38"/>
        <v/>
      </c>
    </row>
    <row r="409" spans="2:9" ht="15.75" x14ac:dyDescent="0.25">
      <c r="B409" s="1" t="str">
        <f t="shared" si="40"/>
        <v/>
      </c>
      <c r="C409" s="10" t="str">
        <f t="shared" si="39"/>
        <v/>
      </c>
      <c r="D409" s="18" t="str">
        <f t="shared" si="35"/>
        <v/>
      </c>
      <c r="E409" s="24"/>
      <c r="F409" s="24"/>
      <c r="G409" s="3" t="str">
        <f t="shared" si="36"/>
        <v/>
      </c>
      <c r="H409" s="3" t="str">
        <f t="shared" si="37"/>
        <v/>
      </c>
      <c r="I409" s="4" t="str">
        <f t="shared" si="38"/>
        <v/>
      </c>
    </row>
    <row r="410" spans="2:9" ht="15.75" x14ac:dyDescent="0.25">
      <c r="B410" s="1" t="str">
        <f t="shared" si="40"/>
        <v/>
      </c>
      <c r="C410" s="10" t="str">
        <f t="shared" si="39"/>
        <v/>
      </c>
      <c r="D410" s="18" t="str">
        <f t="shared" ref="D410:D473" si="41">IF(B410="","",IF(I409&lt;payment,I409*(1+rate),payment))</f>
        <v/>
      </c>
      <c r="E410" s="24"/>
      <c r="F410" s="24"/>
      <c r="G410" s="3" t="str">
        <f t="shared" ref="G410:G473" si="42">IF(AND(payment_type=1,B410=1),0,IF(B410="","",I409*rate))</f>
        <v/>
      </c>
      <c r="H410" s="3" t="str">
        <f t="shared" si="37"/>
        <v/>
      </c>
      <c r="I410" s="4" t="str">
        <f t="shared" si="38"/>
        <v/>
      </c>
    </row>
    <row r="411" spans="2:9" ht="15.75" x14ac:dyDescent="0.25">
      <c r="B411" s="1" t="str">
        <f t="shared" si="40"/>
        <v/>
      </c>
      <c r="C411" s="10" t="str">
        <f t="shared" si="39"/>
        <v/>
      </c>
      <c r="D411" s="18" t="str">
        <f t="shared" si="41"/>
        <v/>
      </c>
      <c r="E411" s="24"/>
      <c r="F411" s="24"/>
      <c r="G411" s="3" t="str">
        <f t="shared" si="42"/>
        <v/>
      </c>
      <c r="H411" s="3" t="str">
        <f t="shared" ref="H411:H474" si="43">IF(B411="","",D411-G411+E411+F411)</f>
        <v/>
      </c>
      <c r="I411" s="4" t="str">
        <f t="shared" ref="I411:I474" si="44">IFERROR(IF(H411&lt;=0,"",I410-H411),"")</f>
        <v/>
      </c>
    </row>
    <row r="412" spans="2:9" ht="15.75" x14ac:dyDescent="0.25">
      <c r="B412" s="1" t="str">
        <f t="shared" si="40"/>
        <v/>
      </c>
      <c r="C412" s="10" t="str">
        <f t="shared" ref="C412:C475" si="45">IF($C$9="End of the Period",IF(B412="","",IF(OR(payment_frequency="Weekly",payment_frequency="Bi-weekly",payment_frequency="Semi-monthly"),first_payment_date+B412*VLOOKUP(payment_frequency,periodic_table,2,0),EDATE(first_payment_date,B412*VLOOKUP(payment_frequency,periodic_table,2,0)))),IF(A407="","",IF(OR(payment_frequency="Weekly",payment_frequency="Bi-weekly",payment_frequency="Semi-monthly"),first_payment_date+(A407-1)*VLOOKUP(payment_frequency,periodic_table,2,0),EDATE(first_payment_date,(A407-1)*VLOOKUP(payment_frequency,periodic_table,2,0)))))</f>
        <v/>
      </c>
      <c r="D412" s="18" t="str">
        <f t="shared" si="41"/>
        <v/>
      </c>
      <c r="E412" s="24"/>
      <c r="F412" s="24"/>
      <c r="G412" s="3" t="str">
        <f t="shared" si="42"/>
        <v/>
      </c>
      <c r="H412" s="3" t="str">
        <f t="shared" si="43"/>
        <v/>
      </c>
      <c r="I412" s="4" t="str">
        <f t="shared" si="44"/>
        <v/>
      </c>
    </row>
    <row r="413" spans="2:9" ht="15.75" x14ac:dyDescent="0.25">
      <c r="B413" s="1" t="str">
        <f t="shared" si="40"/>
        <v/>
      </c>
      <c r="C413" s="10" t="str">
        <f t="shared" si="45"/>
        <v/>
      </c>
      <c r="D413" s="18" t="str">
        <f t="shared" si="41"/>
        <v/>
      </c>
      <c r="E413" s="24"/>
      <c r="F413" s="24"/>
      <c r="G413" s="3" t="str">
        <f t="shared" si="42"/>
        <v/>
      </c>
      <c r="H413" s="3" t="str">
        <f t="shared" si="43"/>
        <v/>
      </c>
      <c r="I413" s="4" t="str">
        <f t="shared" si="44"/>
        <v/>
      </c>
    </row>
    <row r="414" spans="2:9" ht="15.75" x14ac:dyDescent="0.25">
      <c r="B414" s="1" t="str">
        <f t="shared" si="40"/>
        <v/>
      </c>
      <c r="C414" s="10" t="str">
        <f t="shared" si="45"/>
        <v/>
      </c>
      <c r="D414" s="18" t="str">
        <f t="shared" si="41"/>
        <v/>
      </c>
      <c r="E414" s="24"/>
      <c r="F414" s="24"/>
      <c r="G414" s="3" t="str">
        <f t="shared" si="42"/>
        <v/>
      </c>
      <c r="H414" s="3" t="str">
        <f t="shared" si="43"/>
        <v/>
      </c>
      <c r="I414" s="4" t="str">
        <f t="shared" si="44"/>
        <v/>
      </c>
    </row>
    <row r="415" spans="2:9" ht="15.75" x14ac:dyDescent="0.25">
      <c r="B415" s="1" t="str">
        <f t="shared" si="40"/>
        <v/>
      </c>
      <c r="C415" s="10" t="str">
        <f t="shared" si="45"/>
        <v/>
      </c>
      <c r="D415" s="18" t="str">
        <f t="shared" si="41"/>
        <v/>
      </c>
      <c r="E415" s="24"/>
      <c r="F415" s="24"/>
      <c r="G415" s="3" t="str">
        <f t="shared" si="42"/>
        <v/>
      </c>
      <c r="H415" s="3" t="str">
        <f t="shared" si="43"/>
        <v/>
      </c>
      <c r="I415" s="4" t="str">
        <f t="shared" si="44"/>
        <v/>
      </c>
    </row>
    <row r="416" spans="2:9" ht="15.75" x14ac:dyDescent="0.25">
      <c r="B416" s="1" t="str">
        <f t="shared" si="40"/>
        <v/>
      </c>
      <c r="C416" s="10" t="str">
        <f t="shared" si="45"/>
        <v/>
      </c>
      <c r="D416" s="18" t="str">
        <f t="shared" si="41"/>
        <v/>
      </c>
      <c r="E416" s="24"/>
      <c r="F416" s="24"/>
      <c r="G416" s="3" t="str">
        <f t="shared" si="42"/>
        <v/>
      </c>
      <c r="H416" s="3" t="str">
        <f t="shared" si="43"/>
        <v/>
      </c>
      <c r="I416" s="4" t="str">
        <f t="shared" si="44"/>
        <v/>
      </c>
    </row>
    <row r="417" spans="2:9" ht="15.75" x14ac:dyDescent="0.25">
      <c r="B417" s="1" t="str">
        <f t="shared" si="40"/>
        <v/>
      </c>
      <c r="C417" s="10" t="str">
        <f t="shared" si="45"/>
        <v/>
      </c>
      <c r="D417" s="18" t="str">
        <f t="shared" si="41"/>
        <v/>
      </c>
      <c r="E417" s="24"/>
      <c r="F417" s="24"/>
      <c r="G417" s="3" t="str">
        <f t="shared" si="42"/>
        <v/>
      </c>
      <c r="H417" s="3" t="str">
        <f t="shared" si="43"/>
        <v/>
      </c>
      <c r="I417" s="4" t="str">
        <f t="shared" si="44"/>
        <v/>
      </c>
    </row>
    <row r="418" spans="2:9" ht="15.75" x14ac:dyDescent="0.25">
      <c r="B418" s="1" t="str">
        <f t="shared" si="40"/>
        <v/>
      </c>
      <c r="C418" s="10" t="str">
        <f t="shared" si="45"/>
        <v/>
      </c>
      <c r="D418" s="18" t="str">
        <f t="shared" si="41"/>
        <v/>
      </c>
      <c r="E418" s="24"/>
      <c r="F418" s="24"/>
      <c r="G418" s="3" t="str">
        <f t="shared" si="42"/>
        <v/>
      </c>
      <c r="H418" s="3" t="str">
        <f t="shared" si="43"/>
        <v/>
      </c>
      <c r="I418" s="4" t="str">
        <f t="shared" si="44"/>
        <v/>
      </c>
    </row>
    <row r="419" spans="2:9" ht="15.75" x14ac:dyDescent="0.25">
      <c r="B419" s="1" t="str">
        <f t="shared" si="40"/>
        <v/>
      </c>
      <c r="C419" s="10" t="str">
        <f t="shared" si="45"/>
        <v/>
      </c>
      <c r="D419" s="18" t="str">
        <f t="shared" si="41"/>
        <v/>
      </c>
      <c r="E419" s="24"/>
      <c r="F419" s="24"/>
      <c r="G419" s="3" t="str">
        <f t="shared" si="42"/>
        <v/>
      </c>
      <c r="H419" s="3" t="str">
        <f t="shared" si="43"/>
        <v/>
      </c>
      <c r="I419" s="4" t="str">
        <f t="shared" si="44"/>
        <v/>
      </c>
    </row>
    <row r="420" spans="2:9" ht="15.75" x14ac:dyDescent="0.25">
      <c r="B420" s="1" t="str">
        <f t="shared" si="40"/>
        <v/>
      </c>
      <c r="C420" s="10" t="str">
        <f t="shared" si="45"/>
        <v/>
      </c>
      <c r="D420" s="18" t="str">
        <f t="shared" si="41"/>
        <v/>
      </c>
      <c r="E420" s="24"/>
      <c r="F420" s="24"/>
      <c r="G420" s="3" t="str">
        <f t="shared" si="42"/>
        <v/>
      </c>
      <c r="H420" s="3" t="str">
        <f t="shared" si="43"/>
        <v/>
      </c>
      <c r="I420" s="4" t="str">
        <f t="shared" si="44"/>
        <v/>
      </c>
    </row>
    <row r="421" spans="2:9" ht="15.75" x14ac:dyDescent="0.25">
      <c r="B421" s="1" t="str">
        <f t="shared" si="40"/>
        <v/>
      </c>
      <c r="C421" s="10" t="str">
        <f t="shared" si="45"/>
        <v/>
      </c>
      <c r="D421" s="18" t="str">
        <f t="shared" si="41"/>
        <v/>
      </c>
      <c r="E421" s="24"/>
      <c r="F421" s="24"/>
      <c r="G421" s="3" t="str">
        <f t="shared" si="42"/>
        <v/>
      </c>
      <c r="H421" s="3" t="str">
        <f t="shared" si="43"/>
        <v/>
      </c>
      <c r="I421" s="4" t="str">
        <f t="shared" si="44"/>
        <v/>
      </c>
    </row>
    <row r="422" spans="2:9" ht="15.75" x14ac:dyDescent="0.25">
      <c r="B422" s="1" t="str">
        <f t="shared" si="40"/>
        <v/>
      </c>
      <c r="C422" s="10" t="str">
        <f t="shared" si="45"/>
        <v/>
      </c>
      <c r="D422" s="18" t="str">
        <f t="shared" si="41"/>
        <v/>
      </c>
      <c r="E422" s="24"/>
      <c r="F422" s="24"/>
      <c r="G422" s="3" t="str">
        <f t="shared" si="42"/>
        <v/>
      </c>
      <c r="H422" s="3" t="str">
        <f t="shared" si="43"/>
        <v/>
      </c>
      <c r="I422" s="4" t="str">
        <f t="shared" si="44"/>
        <v/>
      </c>
    </row>
    <row r="423" spans="2:9" ht="15.75" x14ac:dyDescent="0.25">
      <c r="B423" s="1" t="str">
        <f t="shared" si="40"/>
        <v/>
      </c>
      <c r="C423" s="10" t="str">
        <f t="shared" si="45"/>
        <v/>
      </c>
      <c r="D423" s="18" t="str">
        <f t="shared" si="41"/>
        <v/>
      </c>
      <c r="E423" s="24"/>
      <c r="F423" s="24"/>
      <c r="G423" s="3" t="str">
        <f t="shared" si="42"/>
        <v/>
      </c>
      <c r="H423" s="3" t="str">
        <f t="shared" si="43"/>
        <v/>
      </c>
      <c r="I423" s="4" t="str">
        <f t="shared" si="44"/>
        <v/>
      </c>
    </row>
    <row r="424" spans="2:9" ht="15.75" x14ac:dyDescent="0.25">
      <c r="B424" s="1" t="str">
        <f t="shared" si="40"/>
        <v/>
      </c>
      <c r="C424" s="10" t="str">
        <f t="shared" si="45"/>
        <v/>
      </c>
      <c r="D424" s="18" t="str">
        <f t="shared" si="41"/>
        <v/>
      </c>
      <c r="E424" s="24"/>
      <c r="F424" s="24"/>
      <c r="G424" s="3" t="str">
        <f t="shared" si="42"/>
        <v/>
      </c>
      <c r="H424" s="3" t="str">
        <f t="shared" si="43"/>
        <v/>
      </c>
      <c r="I424" s="4" t="str">
        <f t="shared" si="44"/>
        <v/>
      </c>
    </row>
    <row r="425" spans="2:9" ht="15.75" x14ac:dyDescent="0.25">
      <c r="B425" s="1" t="str">
        <f t="shared" si="40"/>
        <v/>
      </c>
      <c r="C425" s="10" t="str">
        <f t="shared" si="45"/>
        <v/>
      </c>
      <c r="D425" s="18" t="str">
        <f t="shared" si="41"/>
        <v/>
      </c>
      <c r="E425" s="24"/>
      <c r="F425" s="24"/>
      <c r="G425" s="3" t="str">
        <f t="shared" si="42"/>
        <v/>
      </c>
      <c r="H425" s="3" t="str">
        <f t="shared" si="43"/>
        <v/>
      </c>
      <c r="I425" s="4" t="str">
        <f t="shared" si="44"/>
        <v/>
      </c>
    </row>
    <row r="426" spans="2:9" ht="15.75" x14ac:dyDescent="0.25">
      <c r="B426" s="1" t="str">
        <f t="shared" si="40"/>
        <v/>
      </c>
      <c r="C426" s="10" t="str">
        <f t="shared" si="45"/>
        <v/>
      </c>
      <c r="D426" s="18" t="str">
        <f t="shared" si="41"/>
        <v/>
      </c>
      <c r="E426" s="24"/>
      <c r="F426" s="24"/>
      <c r="G426" s="3" t="str">
        <f t="shared" si="42"/>
        <v/>
      </c>
      <c r="H426" s="3" t="str">
        <f t="shared" si="43"/>
        <v/>
      </c>
      <c r="I426" s="4" t="str">
        <f t="shared" si="44"/>
        <v/>
      </c>
    </row>
    <row r="427" spans="2:9" ht="15.75" x14ac:dyDescent="0.25">
      <c r="B427" s="1" t="str">
        <f t="shared" si="40"/>
        <v/>
      </c>
      <c r="C427" s="10" t="str">
        <f t="shared" si="45"/>
        <v/>
      </c>
      <c r="D427" s="18" t="str">
        <f t="shared" si="41"/>
        <v/>
      </c>
      <c r="E427" s="24"/>
      <c r="F427" s="24"/>
      <c r="G427" s="3" t="str">
        <f t="shared" si="42"/>
        <v/>
      </c>
      <c r="H427" s="3" t="str">
        <f t="shared" si="43"/>
        <v/>
      </c>
      <c r="I427" s="4" t="str">
        <f t="shared" si="44"/>
        <v/>
      </c>
    </row>
    <row r="428" spans="2:9" ht="15.75" x14ac:dyDescent="0.25">
      <c r="B428" s="1" t="str">
        <f t="shared" si="40"/>
        <v/>
      </c>
      <c r="C428" s="10" t="str">
        <f t="shared" si="45"/>
        <v/>
      </c>
      <c r="D428" s="18" t="str">
        <f t="shared" si="41"/>
        <v/>
      </c>
      <c r="E428" s="24"/>
      <c r="F428" s="24"/>
      <c r="G428" s="3" t="str">
        <f t="shared" si="42"/>
        <v/>
      </c>
      <c r="H428" s="3" t="str">
        <f t="shared" si="43"/>
        <v/>
      </c>
      <c r="I428" s="4" t="str">
        <f t="shared" si="44"/>
        <v/>
      </c>
    </row>
    <row r="429" spans="2:9" ht="15.75" x14ac:dyDescent="0.25">
      <c r="B429" s="1" t="str">
        <f t="shared" si="40"/>
        <v/>
      </c>
      <c r="C429" s="10" t="str">
        <f t="shared" si="45"/>
        <v/>
      </c>
      <c r="D429" s="18" t="str">
        <f t="shared" si="41"/>
        <v/>
      </c>
      <c r="E429" s="24"/>
      <c r="F429" s="24"/>
      <c r="G429" s="3" t="str">
        <f t="shared" si="42"/>
        <v/>
      </c>
      <c r="H429" s="3" t="str">
        <f t="shared" si="43"/>
        <v/>
      </c>
      <c r="I429" s="4" t="str">
        <f t="shared" si="44"/>
        <v/>
      </c>
    </row>
    <row r="430" spans="2:9" ht="15.75" x14ac:dyDescent="0.25">
      <c r="B430" s="1" t="str">
        <f t="shared" si="40"/>
        <v/>
      </c>
      <c r="C430" s="10" t="str">
        <f t="shared" si="45"/>
        <v/>
      </c>
      <c r="D430" s="18" t="str">
        <f t="shared" si="41"/>
        <v/>
      </c>
      <c r="E430" s="24"/>
      <c r="F430" s="24"/>
      <c r="G430" s="3" t="str">
        <f t="shared" si="42"/>
        <v/>
      </c>
      <c r="H430" s="3" t="str">
        <f t="shared" si="43"/>
        <v/>
      </c>
      <c r="I430" s="4" t="str">
        <f t="shared" si="44"/>
        <v/>
      </c>
    </row>
    <row r="431" spans="2:9" ht="15.75" x14ac:dyDescent="0.25">
      <c r="B431" s="1" t="str">
        <f t="shared" si="40"/>
        <v/>
      </c>
      <c r="C431" s="10" t="str">
        <f t="shared" si="45"/>
        <v/>
      </c>
      <c r="D431" s="18" t="str">
        <f t="shared" si="41"/>
        <v/>
      </c>
      <c r="E431" s="24"/>
      <c r="F431" s="24"/>
      <c r="G431" s="3" t="str">
        <f t="shared" si="42"/>
        <v/>
      </c>
      <c r="H431" s="3" t="str">
        <f t="shared" si="43"/>
        <v/>
      </c>
      <c r="I431" s="4" t="str">
        <f t="shared" si="44"/>
        <v/>
      </c>
    </row>
    <row r="432" spans="2:9" ht="15.75" x14ac:dyDescent="0.25">
      <c r="B432" s="1" t="str">
        <f t="shared" si="40"/>
        <v/>
      </c>
      <c r="C432" s="10" t="str">
        <f t="shared" si="45"/>
        <v/>
      </c>
      <c r="D432" s="18" t="str">
        <f t="shared" si="41"/>
        <v/>
      </c>
      <c r="E432" s="24"/>
      <c r="F432" s="24"/>
      <c r="G432" s="3" t="str">
        <f t="shared" si="42"/>
        <v/>
      </c>
      <c r="H432" s="3" t="str">
        <f t="shared" si="43"/>
        <v/>
      </c>
      <c r="I432" s="4" t="str">
        <f t="shared" si="44"/>
        <v/>
      </c>
    </row>
    <row r="433" spans="2:9" ht="15.75" x14ac:dyDescent="0.25">
      <c r="B433" s="1" t="str">
        <f t="shared" ref="B433:B496" si="46">IFERROR(IF(I432&lt;=0,"",B432+1),"")</f>
        <v/>
      </c>
      <c r="C433" s="10" t="str">
        <f t="shared" si="45"/>
        <v/>
      </c>
      <c r="D433" s="18" t="str">
        <f t="shared" si="41"/>
        <v/>
      </c>
      <c r="E433" s="24"/>
      <c r="F433" s="24"/>
      <c r="G433" s="3" t="str">
        <f t="shared" si="42"/>
        <v/>
      </c>
      <c r="H433" s="3" t="str">
        <f t="shared" si="43"/>
        <v/>
      </c>
      <c r="I433" s="4" t="str">
        <f t="shared" si="44"/>
        <v/>
      </c>
    </row>
    <row r="434" spans="2:9" ht="15.75" x14ac:dyDescent="0.25">
      <c r="B434" s="1" t="str">
        <f t="shared" si="46"/>
        <v/>
      </c>
      <c r="C434" s="10" t="str">
        <f t="shared" si="45"/>
        <v/>
      </c>
      <c r="D434" s="18" t="str">
        <f t="shared" si="41"/>
        <v/>
      </c>
      <c r="E434" s="24"/>
      <c r="F434" s="24"/>
      <c r="G434" s="3" t="str">
        <f t="shared" si="42"/>
        <v/>
      </c>
      <c r="H434" s="3" t="str">
        <f t="shared" si="43"/>
        <v/>
      </c>
      <c r="I434" s="4" t="str">
        <f t="shared" si="44"/>
        <v/>
      </c>
    </row>
    <row r="435" spans="2:9" ht="15.75" x14ac:dyDescent="0.25">
      <c r="B435" s="1" t="str">
        <f t="shared" si="46"/>
        <v/>
      </c>
      <c r="C435" s="10" t="str">
        <f t="shared" si="45"/>
        <v/>
      </c>
      <c r="D435" s="18" t="str">
        <f t="shared" si="41"/>
        <v/>
      </c>
      <c r="E435" s="24"/>
      <c r="F435" s="24"/>
      <c r="G435" s="3" t="str">
        <f t="shared" si="42"/>
        <v/>
      </c>
      <c r="H435" s="3" t="str">
        <f t="shared" si="43"/>
        <v/>
      </c>
      <c r="I435" s="4" t="str">
        <f t="shared" si="44"/>
        <v/>
      </c>
    </row>
    <row r="436" spans="2:9" ht="15.75" x14ac:dyDescent="0.25">
      <c r="B436" s="1" t="str">
        <f t="shared" si="46"/>
        <v/>
      </c>
      <c r="C436" s="10" t="str">
        <f t="shared" si="45"/>
        <v/>
      </c>
      <c r="D436" s="18" t="str">
        <f t="shared" si="41"/>
        <v/>
      </c>
      <c r="E436" s="24"/>
      <c r="F436" s="24"/>
      <c r="G436" s="3" t="str">
        <f t="shared" si="42"/>
        <v/>
      </c>
      <c r="H436" s="3" t="str">
        <f t="shared" si="43"/>
        <v/>
      </c>
      <c r="I436" s="4" t="str">
        <f t="shared" si="44"/>
        <v/>
      </c>
    </row>
    <row r="437" spans="2:9" ht="15.75" x14ac:dyDescent="0.25">
      <c r="B437" s="1" t="str">
        <f t="shared" si="46"/>
        <v/>
      </c>
      <c r="C437" s="10" t="str">
        <f t="shared" si="45"/>
        <v/>
      </c>
      <c r="D437" s="18" t="str">
        <f t="shared" si="41"/>
        <v/>
      </c>
      <c r="E437" s="24"/>
      <c r="F437" s="24"/>
      <c r="G437" s="3" t="str">
        <f t="shared" si="42"/>
        <v/>
      </c>
      <c r="H437" s="3" t="str">
        <f t="shared" si="43"/>
        <v/>
      </c>
      <c r="I437" s="4" t="str">
        <f t="shared" si="44"/>
        <v/>
      </c>
    </row>
    <row r="438" spans="2:9" ht="15.75" x14ac:dyDescent="0.25">
      <c r="B438" s="1" t="str">
        <f t="shared" si="46"/>
        <v/>
      </c>
      <c r="C438" s="10" t="str">
        <f t="shared" si="45"/>
        <v/>
      </c>
      <c r="D438" s="18" t="str">
        <f t="shared" si="41"/>
        <v/>
      </c>
      <c r="E438" s="24"/>
      <c r="F438" s="24"/>
      <c r="G438" s="3" t="str">
        <f t="shared" si="42"/>
        <v/>
      </c>
      <c r="H438" s="3" t="str">
        <f t="shared" si="43"/>
        <v/>
      </c>
      <c r="I438" s="4" t="str">
        <f t="shared" si="44"/>
        <v/>
      </c>
    </row>
    <row r="439" spans="2:9" ht="15.75" x14ac:dyDescent="0.25">
      <c r="B439" s="1" t="str">
        <f t="shared" si="46"/>
        <v/>
      </c>
      <c r="C439" s="10" t="str">
        <f t="shared" si="45"/>
        <v/>
      </c>
      <c r="D439" s="18" t="str">
        <f t="shared" si="41"/>
        <v/>
      </c>
      <c r="E439" s="24"/>
      <c r="F439" s="24"/>
      <c r="G439" s="3" t="str">
        <f t="shared" si="42"/>
        <v/>
      </c>
      <c r="H439" s="3" t="str">
        <f t="shared" si="43"/>
        <v/>
      </c>
      <c r="I439" s="4" t="str">
        <f t="shared" si="44"/>
        <v/>
      </c>
    </row>
    <row r="440" spans="2:9" ht="15.75" x14ac:dyDescent="0.25">
      <c r="B440" s="1" t="str">
        <f t="shared" si="46"/>
        <v/>
      </c>
      <c r="C440" s="10" t="str">
        <f t="shared" si="45"/>
        <v/>
      </c>
      <c r="D440" s="18" t="str">
        <f t="shared" si="41"/>
        <v/>
      </c>
      <c r="E440" s="24"/>
      <c r="F440" s="24"/>
      <c r="G440" s="3" t="str">
        <f t="shared" si="42"/>
        <v/>
      </c>
      <c r="H440" s="3" t="str">
        <f t="shared" si="43"/>
        <v/>
      </c>
      <c r="I440" s="4" t="str">
        <f t="shared" si="44"/>
        <v/>
      </c>
    </row>
    <row r="441" spans="2:9" ht="15.75" x14ac:dyDescent="0.25">
      <c r="B441" s="1" t="str">
        <f t="shared" si="46"/>
        <v/>
      </c>
      <c r="C441" s="10" t="str">
        <f t="shared" si="45"/>
        <v/>
      </c>
      <c r="D441" s="18" t="str">
        <f t="shared" si="41"/>
        <v/>
      </c>
      <c r="E441" s="24"/>
      <c r="F441" s="24"/>
      <c r="G441" s="3" t="str">
        <f t="shared" si="42"/>
        <v/>
      </c>
      <c r="H441" s="3" t="str">
        <f t="shared" si="43"/>
        <v/>
      </c>
      <c r="I441" s="4" t="str">
        <f t="shared" si="44"/>
        <v/>
      </c>
    </row>
    <row r="442" spans="2:9" ht="15.75" x14ac:dyDescent="0.25">
      <c r="B442" s="1" t="str">
        <f t="shared" si="46"/>
        <v/>
      </c>
      <c r="C442" s="10" t="str">
        <f t="shared" si="45"/>
        <v/>
      </c>
      <c r="D442" s="18" t="str">
        <f t="shared" si="41"/>
        <v/>
      </c>
      <c r="E442" s="24"/>
      <c r="F442" s="24"/>
      <c r="G442" s="3" t="str">
        <f t="shared" si="42"/>
        <v/>
      </c>
      <c r="H442" s="3" t="str">
        <f t="shared" si="43"/>
        <v/>
      </c>
      <c r="I442" s="4" t="str">
        <f t="shared" si="44"/>
        <v/>
      </c>
    </row>
    <row r="443" spans="2:9" ht="15.75" x14ac:dyDescent="0.25">
      <c r="B443" s="1" t="str">
        <f t="shared" si="46"/>
        <v/>
      </c>
      <c r="C443" s="10" t="str">
        <f t="shared" si="45"/>
        <v/>
      </c>
      <c r="D443" s="18" t="str">
        <f t="shared" si="41"/>
        <v/>
      </c>
      <c r="E443" s="24"/>
      <c r="F443" s="24"/>
      <c r="G443" s="3" t="str">
        <f t="shared" si="42"/>
        <v/>
      </c>
      <c r="H443" s="3" t="str">
        <f t="shared" si="43"/>
        <v/>
      </c>
      <c r="I443" s="4" t="str">
        <f t="shared" si="44"/>
        <v/>
      </c>
    </row>
    <row r="444" spans="2:9" ht="15.75" x14ac:dyDescent="0.25">
      <c r="B444" s="1" t="str">
        <f t="shared" si="46"/>
        <v/>
      </c>
      <c r="C444" s="10" t="str">
        <f t="shared" si="45"/>
        <v/>
      </c>
      <c r="D444" s="18" t="str">
        <f t="shared" si="41"/>
        <v/>
      </c>
      <c r="E444" s="24"/>
      <c r="F444" s="24"/>
      <c r="G444" s="3" t="str">
        <f t="shared" si="42"/>
        <v/>
      </c>
      <c r="H444" s="3" t="str">
        <f t="shared" si="43"/>
        <v/>
      </c>
      <c r="I444" s="4" t="str">
        <f t="shared" si="44"/>
        <v/>
      </c>
    </row>
    <row r="445" spans="2:9" ht="15.75" x14ac:dyDescent="0.25">
      <c r="B445" s="1" t="str">
        <f t="shared" si="46"/>
        <v/>
      </c>
      <c r="C445" s="10" t="str">
        <f t="shared" si="45"/>
        <v/>
      </c>
      <c r="D445" s="18" t="str">
        <f t="shared" si="41"/>
        <v/>
      </c>
      <c r="E445" s="24"/>
      <c r="F445" s="24"/>
      <c r="G445" s="3" t="str">
        <f t="shared" si="42"/>
        <v/>
      </c>
      <c r="H445" s="3" t="str">
        <f t="shared" si="43"/>
        <v/>
      </c>
      <c r="I445" s="4" t="str">
        <f t="shared" si="44"/>
        <v/>
      </c>
    </row>
    <row r="446" spans="2:9" ht="15.75" x14ac:dyDescent="0.25">
      <c r="B446" s="1" t="str">
        <f t="shared" si="46"/>
        <v/>
      </c>
      <c r="C446" s="10" t="str">
        <f t="shared" si="45"/>
        <v/>
      </c>
      <c r="D446" s="18" t="str">
        <f t="shared" si="41"/>
        <v/>
      </c>
      <c r="E446" s="24"/>
      <c r="F446" s="24"/>
      <c r="G446" s="3" t="str">
        <f t="shared" si="42"/>
        <v/>
      </c>
      <c r="H446" s="3" t="str">
        <f t="shared" si="43"/>
        <v/>
      </c>
      <c r="I446" s="4" t="str">
        <f t="shared" si="44"/>
        <v/>
      </c>
    </row>
    <row r="447" spans="2:9" ht="15.75" x14ac:dyDescent="0.25">
      <c r="B447" s="1" t="str">
        <f t="shared" si="46"/>
        <v/>
      </c>
      <c r="C447" s="10" t="str">
        <f t="shared" si="45"/>
        <v/>
      </c>
      <c r="D447" s="18" t="str">
        <f t="shared" si="41"/>
        <v/>
      </c>
      <c r="E447" s="24"/>
      <c r="F447" s="24"/>
      <c r="G447" s="3" t="str">
        <f t="shared" si="42"/>
        <v/>
      </c>
      <c r="H447" s="3" t="str">
        <f t="shared" si="43"/>
        <v/>
      </c>
      <c r="I447" s="4" t="str">
        <f t="shared" si="44"/>
        <v/>
      </c>
    </row>
    <row r="448" spans="2:9" ht="15.75" x14ac:dyDescent="0.25">
      <c r="B448" s="1" t="str">
        <f t="shared" si="46"/>
        <v/>
      </c>
      <c r="C448" s="10" t="str">
        <f t="shared" si="45"/>
        <v/>
      </c>
      <c r="D448" s="18" t="str">
        <f t="shared" si="41"/>
        <v/>
      </c>
      <c r="E448" s="24"/>
      <c r="F448" s="24"/>
      <c r="G448" s="3" t="str">
        <f t="shared" si="42"/>
        <v/>
      </c>
      <c r="H448" s="3" t="str">
        <f t="shared" si="43"/>
        <v/>
      </c>
      <c r="I448" s="4" t="str">
        <f t="shared" si="44"/>
        <v/>
      </c>
    </row>
    <row r="449" spans="2:9" ht="15.75" x14ac:dyDescent="0.25">
      <c r="B449" s="1" t="str">
        <f t="shared" si="46"/>
        <v/>
      </c>
      <c r="C449" s="10" t="str">
        <f t="shared" si="45"/>
        <v/>
      </c>
      <c r="D449" s="18" t="str">
        <f t="shared" si="41"/>
        <v/>
      </c>
      <c r="E449" s="24"/>
      <c r="F449" s="24"/>
      <c r="G449" s="3" t="str">
        <f t="shared" si="42"/>
        <v/>
      </c>
      <c r="H449" s="3" t="str">
        <f t="shared" si="43"/>
        <v/>
      </c>
      <c r="I449" s="4" t="str">
        <f t="shared" si="44"/>
        <v/>
      </c>
    </row>
    <row r="450" spans="2:9" ht="15.75" x14ac:dyDescent="0.25">
      <c r="B450" s="1" t="str">
        <f t="shared" si="46"/>
        <v/>
      </c>
      <c r="C450" s="10" t="str">
        <f t="shared" si="45"/>
        <v/>
      </c>
      <c r="D450" s="18" t="str">
        <f t="shared" si="41"/>
        <v/>
      </c>
      <c r="E450" s="24"/>
      <c r="F450" s="24"/>
      <c r="G450" s="3" t="str">
        <f t="shared" si="42"/>
        <v/>
      </c>
      <c r="H450" s="3" t="str">
        <f t="shared" si="43"/>
        <v/>
      </c>
      <c r="I450" s="4" t="str">
        <f t="shared" si="44"/>
        <v/>
      </c>
    </row>
    <row r="451" spans="2:9" ht="15.75" x14ac:dyDescent="0.25">
      <c r="B451" s="1" t="str">
        <f t="shared" si="46"/>
        <v/>
      </c>
      <c r="C451" s="10" t="str">
        <f t="shared" si="45"/>
        <v/>
      </c>
      <c r="D451" s="18" t="str">
        <f t="shared" si="41"/>
        <v/>
      </c>
      <c r="E451" s="24"/>
      <c r="F451" s="24"/>
      <c r="G451" s="3" t="str">
        <f t="shared" si="42"/>
        <v/>
      </c>
      <c r="H451" s="3" t="str">
        <f t="shared" si="43"/>
        <v/>
      </c>
      <c r="I451" s="4" t="str">
        <f t="shared" si="44"/>
        <v/>
      </c>
    </row>
    <row r="452" spans="2:9" ht="15.75" x14ac:dyDescent="0.25">
      <c r="B452" s="1" t="str">
        <f t="shared" si="46"/>
        <v/>
      </c>
      <c r="C452" s="10" t="str">
        <f t="shared" si="45"/>
        <v/>
      </c>
      <c r="D452" s="18" t="str">
        <f t="shared" si="41"/>
        <v/>
      </c>
      <c r="E452" s="24"/>
      <c r="F452" s="24"/>
      <c r="G452" s="3" t="str">
        <f t="shared" si="42"/>
        <v/>
      </c>
      <c r="H452" s="3" t="str">
        <f t="shared" si="43"/>
        <v/>
      </c>
      <c r="I452" s="4" t="str">
        <f t="shared" si="44"/>
        <v/>
      </c>
    </row>
    <row r="453" spans="2:9" ht="15.75" x14ac:dyDescent="0.25">
      <c r="B453" s="1" t="str">
        <f t="shared" si="46"/>
        <v/>
      </c>
      <c r="C453" s="10" t="str">
        <f t="shared" si="45"/>
        <v/>
      </c>
      <c r="D453" s="18" t="str">
        <f t="shared" si="41"/>
        <v/>
      </c>
      <c r="E453" s="24"/>
      <c r="F453" s="24"/>
      <c r="G453" s="3" t="str">
        <f t="shared" si="42"/>
        <v/>
      </c>
      <c r="H453" s="3" t="str">
        <f t="shared" si="43"/>
        <v/>
      </c>
      <c r="I453" s="4" t="str">
        <f t="shared" si="44"/>
        <v/>
      </c>
    </row>
    <row r="454" spans="2:9" ht="15.75" x14ac:dyDescent="0.25">
      <c r="B454" s="1" t="str">
        <f t="shared" si="46"/>
        <v/>
      </c>
      <c r="C454" s="10" t="str">
        <f t="shared" si="45"/>
        <v/>
      </c>
      <c r="D454" s="18" t="str">
        <f t="shared" si="41"/>
        <v/>
      </c>
      <c r="E454" s="24"/>
      <c r="F454" s="24"/>
      <c r="G454" s="3" t="str">
        <f t="shared" si="42"/>
        <v/>
      </c>
      <c r="H454" s="3" t="str">
        <f t="shared" si="43"/>
        <v/>
      </c>
      <c r="I454" s="4" t="str">
        <f t="shared" si="44"/>
        <v/>
      </c>
    </row>
    <row r="455" spans="2:9" ht="15.75" x14ac:dyDescent="0.25">
      <c r="B455" s="1" t="str">
        <f t="shared" si="46"/>
        <v/>
      </c>
      <c r="C455" s="10" t="str">
        <f t="shared" si="45"/>
        <v/>
      </c>
      <c r="D455" s="18" t="str">
        <f t="shared" si="41"/>
        <v/>
      </c>
      <c r="E455" s="24"/>
      <c r="F455" s="24"/>
      <c r="G455" s="3" t="str">
        <f t="shared" si="42"/>
        <v/>
      </c>
      <c r="H455" s="3" t="str">
        <f t="shared" si="43"/>
        <v/>
      </c>
      <c r="I455" s="4" t="str">
        <f t="shared" si="44"/>
        <v/>
      </c>
    </row>
    <row r="456" spans="2:9" ht="15.75" x14ac:dyDescent="0.25">
      <c r="B456" s="1" t="str">
        <f t="shared" si="46"/>
        <v/>
      </c>
      <c r="C456" s="10" t="str">
        <f t="shared" si="45"/>
        <v/>
      </c>
      <c r="D456" s="18" t="str">
        <f t="shared" si="41"/>
        <v/>
      </c>
      <c r="E456" s="24"/>
      <c r="F456" s="24"/>
      <c r="G456" s="3" t="str">
        <f t="shared" si="42"/>
        <v/>
      </c>
      <c r="H456" s="3" t="str">
        <f t="shared" si="43"/>
        <v/>
      </c>
      <c r="I456" s="4" t="str">
        <f t="shared" si="44"/>
        <v/>
      </c>
    </row>
    <row r="457" spans="2:9" ht="15.75" x14ac:dyDescent="0.25">
      <c r="B457" s="1" t="str">
        <f t="shared" si="46"/>
        <v/>
      </c>
      <c r="C457" s="10" t="str">
        <f t="shared" si="45"/>
        <v/>
      </c>
      <c r="D457" s="18" t="str">
        <f t="shared" si="41"/>
        <v/>
      </c>
      <c r="E457" s="24"/>
      <c r="F457" s="24"/>
      <c r="G457" s="3" t="str">
        <f t="shared" si="42"/>
        <v/>
      </c>
      <c r="H457" s="3" t="str">
        <f t="shared" si="43"/>
        <v/>
      </c>
      <c r="I457" s="4" t="str">
        <f t="shared" si="44"/>
        <v/>
      </c>
    </row>
    <row r="458" spans="2:9" ht="15.75" x14ac:dyDescent="0.25">
      <c r="B458" s="1" t="str">
        <f t="shared" si="46"/>
        <v/>
      </c>
      <c r="C458" s="10" t="str">
        <f t="shared" si="45"/>
        <v/>
      </c>
      <c r="D458" s="18" t="str">
        <f t="shared" si="41"/>
        <v/>
      </c>
      <c r="E458" s="24"/>
      <c r="F458" s="24"/>
      <c r="G458" s="3" t="str">
        <f t="shared" si="42"/>
        <v/>
      </c>
      <c r="H458" s="3" t="str">
        <f t="shared" si="43"/>
        <v/>
      </c>
      <c r="I458" s="4" t="str">
        <f t="shared" si="44"/>
        <v/>
      </c>
    </row>
    <row r="459" spans="2:9" ht="15.75" x14ac:dyDescent="0.25">
      <c r="B459" s="1" t="str">
        <f t="shared" si="46"/>
        <v/>
      </c>
      <c r="C459" s="10" t="str">
        <f t="shared" si="45"/>
        <v/>
      </c>
      <c r="D459" s="18" t="str">
        <f t="shared" si="41"/>
        <v/>
      </c>
      <c r="E459" s="24"/>
      <c r="F459" s="24"/>
      <c r="G459" s="3" t="str">
        <f t="shared" si="42"/>
        <v/>
      </c>
      <c r="H459" s="3" t="str">
        <f t="shared" si="43"/>
        <v/>
      </c>
      <c r="I459" s="4" t="str">
        <f t="shared" si="44"/>
        <v/>
      </c>
    </row>
    <row r="460" spans="2:9" ht="15.75" x14ac:dyDescent="0.25">
      <c r="B460" s="1" t="str">
        <f t="shared" si="46"/>
        <v/>
      </c>
      <c r="C460" s="10" t="str">
        <f t="shared" si="45"/>
        <v/>
      </c>
      <c r="D460" s="18" t="str">
        <f t="shared" si="41"/>
        <v/>
      </c>
      <c r="E460" s="24"/>
      <c r="F460" s="24"/>
      <c r="G460" s="3" t="str">
        <f t="shared" si="42"/>
        <v/>
      </c>
      <c r="H460" s="3" t="str">
        <f t="shared" si="43"/>
        <v/>
      </c>
      <c r="I460" s="4" t="str">
        <f t="shared" si="44"/>
        <v/>
      </c>
    </row>
    <row r="461" spans="2:9" ht="15.75" x14ac:dyDescent="0.25">
      <c r="B461" s="1" t="str">
        <f t="shared" si="46"/>
        <v/>
      </c>
      <c r="C461" s="10" t="str">
        <f t="shared" si="45"/>
        <v/>
      </c>
      <c r="D461" s="18" t="str">
        <f t="shared" si="41"/>
        <v/>
      </c>
      <c r="E461" s="24"/>
      <c r="F461" s="24"/>
      <c r="G461" s="3" t="str">
        <f t="shared" si="42"/>
        <v/>
      </c>
      <c r="H461" s="3" t="str">
        <f t="shared" si="43"/>
        <v/>
      </c>
      <c r="I461" s="4" t="str">
        <f t="shared" si="44"/>
        <v/>
      </c>
    </row>
    <row r="462" spans="2:9" ht="15.75" x14ac:dyDescent="0.25">
      <c r="B462" s="1" t="str">
        <f t="shared" si="46"/>
        <v/>
      </c>
      <c r="C462" s="10" t="str">
        <f t="shared" si="45"/>
        <v/>
      </c>
      <c r="D462" s="18" t="str">
        <f t="shared" si="41"/>
        <v/>
      </c>
      <c r="E462" s="24"/>
      <c r="F462" s="24"/>
      <c r="G462" s="3" t="str">
        <f t="shared" si="42"/>
        <v/>
      </c>
      <c r="H462" s="3" t="str">
        <f t="shared" si="43"/>
        <v/>
      </c>
      <c r="I462" s="4" t="str">
        <f t="shared" si="44"/>
        <v/>
      </c>
    </row>
    <row r="463" spans="2:9" ht="15.75" x14ac:dyDescent="0.25">
      <c r="B463" s="1" t="str">
        <f t="shared" si="46"/>
        <v/>
      </c>
      <c r="C463" s="10" t="str">
        <f t="shared" si="45"/>
        <v/>
      </c>
      <c r="D463" s="18" t="str">
        <f t="shared" si="41"/>
        <v/>
      </c>
      <c r="E463" s="24"/>
      <c r="F463" s="24"/>
      <c r="G463" s="3" t="str">
        <f t="shared" si="42"/>
        <v/>
      </c>
      <c r="H463" s="3" t="str">
        <f t="shared" si="43"/>
        <v/>
      </c>
      <c r="I463" s="4" t="str">
        <f t="shared" si="44"/>
        <v/>
      </c>
    </row>
    <row r="464" spans="2:9" ht="15.75" x14ac:dyDescent="0.25">
      <c r="B464" s="1" t="str">
        <f t="shared" si="46"/>
        <v/>
      </c>
      <c r="C464" s="10" t="str">
        <f t="shared" si="45"/>
        <v/>
      </c>
      <c r="D464" s="18" t="str">
        <f t="shared" si="41"/>
        <v/>
      </c>
      <c r="E464" s="24"/>
      <c r="F464" s="24"/>
      <c r="G464" s="3" t="str">
        <f t="shared" si="42"/>
        <v/>
      </c>
      <c r="H464" s="3" t="str">
        <f t="shared" si="43"/>
        <v/>
      </c>
      <c r="I464" s="4" t="str">
        <f t="shared" si="44"/>
        <v/>
      </c>
    </row>
    <row r="465" spans="2:9" ht="15.75" x14ac:dyDescent="0.25">
      <c r="B465" s="1" t="str">
        <f t="shared" si="46"/>
        <v/>
      </c>
      <c r="C465" s="10" t="str">
        <f t="shared" si="45"/>
        <v/>
      </c>
      <c r="D465" s="18" t="str">
        <f t="shared" si="41"/>
        <v/>
      </c>
      <c r="E465" s="24"/>
      <c r="F465" s="24"/>
      <c r="G465" s="3" t="str">
        <f t="shared" si="42"/>
        <v/>
      </c>
      <c r="H465" s="3" t="str">
        <f t="shared" si="43"/>
        <v/>
      </c>
      <c r="I465" s="4" t="str">
        <f t="shared" si="44"/>
        <v/>
      </c>
    </row>
    <row r="466" spans="2:9" ht="15.75" x14ac:dyDescent="0.25">
      <c r="B466" s="1" t="str">
        <f t="shared" si="46"/>
        <v/>
      </c>
      <c r="C466" s="10" t="str">
        <f t="shared" si="45"/>
        <v/>
      </c>
      <c r="D466" s="18" t="str">
        <f t="shared" si="41"/>
        <v/>
      </c>
      <c r="E466" s="24"/>
      <c r="F466" s="24"/>
      <c r="G466" s="3" t="str">
        <f t="shared" si="42"/>
        <v/>
      </c>
      <c r="H466" s="3" t="str">
        <f t="shared" si="43"/>
        <v/>
      </c>
      <c r="I466" s="4" t="str">
        <f t="shared" si="44"/>
        <v/>
      </c>
    </row>
    <row r="467" spans="2:9" ht="15.75" x14ac:dyDescent="0.25">
      <c r="B467" s="1" t="str">
        <f t="shared" si="46"/>
        <v/>
      </c>
      <c r="C467" s="10" t="str">
        <f t="shared" si="45"/>
        <v/>
      </c>
      <c r="D467" s="18" t="str">
        <f t="shared" si="41"/>
        <v/>
      </c>
      <c r="E467" s="24"/>
      <c r="F467" s="24"/>
      <c r="G467" s="3" t="str">
        <f t="shared" si="42"/>
        <v/>
      </c>
      <c r="H467" s="3" t="str">
        <f t="shared" si="43"/>
        <v/>
      </c>
      <c r="I467" s="4" t="str">
        <f t="shared" si="44"/>
        <v/>
      </c>
    </row>
    <row r="468" spans="2:9" ht="15.75" x14ac:dyDescent="0.25">
      <c r="B468" s="1" t="str">
        <f t="shared" si="46"/>
        <v/>
      </c>
      <c r="C468" s="10" t="str">
        <f t="shared" si="45"/>
        <v/>
      </c>
      <c r="D468" s="18" t="str">
        <f t="shared" si="41"/>
        <v/>
      </c>
      <c r="E468" s="24"/>
      <c r="F468" s="24"/>
      <c r="G468" s="3" t="str">
        <f t="shared" si="42"/>
        <v/>
      </c>
      <c r="H468" s="3" t="str">
        <f t="shared" si="43"/>
        <v/>
      </c>
      <c r="I468" s="4" t="str">
        <f t="shared" si="44"/>
        <v/>
      </c>
    </row>
    <row r="469" spans="2:9" ht="15.75" x14ac:dyDescent="0.25">
      <c r="B469" s="1" t="str">
        <f t="shared" si="46"/>
        <v/>
      </c>
      <c r="C469" s="10" t="str">
        <f t="shared" si="45"/>
        <v/>
      </c>
      <c r="D469" s="18" t="str">
        <f t="shared" si="41"/>
        <v/>
      </c>
      <c r="E469" s="24"/>
      <c r="F469" s="24"/>
      <c r="G469" s="3" t="str">
        <f t="shared" si="42"/>
        <v/>
      </c>
      <c r="H469" s="3" t="str">
        <f t="shared" si="43"/>
        <v/>
      </c>
      <c r="I469" s="4" t="str">
        <f t="shared" si="44"/>
        <v/>
      </c>
    </row>
    <row r="470" spans="2:9" ht="15.75" x14ac:dyDescent="0.25">
      <c r="B470" s="1" t="str">
        <f t="shared" si="46"/>
        <v/>
      </c>
      <c r="C470" s="10" t="str">
        <f t="shared" si="45"/>
        <v/>
      </c>
      <c r="D470" s="18" t="str">
        <f t="shared" si="41"/>
        <v/>
      </c>
      <c r="E470" s="24"/>
      <c r="F470" s="24"/>
      <c r="G470" s="3" t="str">
        <f t="shared" si="42"/>
        <v/>
      </c>
      <c r="H470" s="3" t="str">
        <f t="shared" si="43"/>
        <v/>
      </c>
      <c r="I470" s="4" t="str">
        <f t="shared" si="44"/>
        <v/>
      </c>
    </row>
    <row r="471" spans="2:9" ht="15.75" x14ac:dyDescent="0.25">
      <c r="B471" s="1" t="str">
        <f t="shared" si="46"/>
        <v/>
      </c>
      <c r="C471" s="10" t="str">
        <f t="shared" si="45"/>
        <v/>
      </c>
      <c r="D471" s="18" t="str">
        <f t="shared" si="41"/>
        <v/>
      </c>
      <c r="E471" s="24"/>
      <c r="F471" s="24"/>
      <c r="G471" s="3" t="str">
        <f t="shared" si="42"/>
        <v/>
      </c>
      <c r="H471" s="3" t="str">
        <f t="shared" si="43"/>
        <v/>
      </c>
      <c r="I471" s="4" t="str">
        <f t="shared" si="44"/>
        <v/>
      </c>
    </row>
    <row r="472" spans="2:9" ht="15.75" x14ac:dyDescent="0.25">
      <c r="B472" s="1" t="str">
        <f t="shared" si="46"/>
        <v/>
      </c>
      <c r="C472" s="10" t="str">
        <f t="shared" si="45"/>
        <v/>
      </c>
      <c r="D472" s="18" t="str">
        <f t="shared" si="41"/>
        <v/>
      </c>
      <c r="E472" s="24"/>
      <c r="F472" s="24"/>
      <c r="G472" s="3" t="str">
        <f t="shared" si="42"/>
        <v/>
      </c>
      <c r="H472" s="3" t="str">
        <f t="shared" si="43"/>
        <v/>
      </c>
      <c r="I472" s="4" t="str">
        <f t="shared" si="44"/>
        <v/>
      </c>
    </row>
    <row r="473" spans="2:9" ht="15.75" x14ac:dyDescent="0.25">
      <c r="B473" s="1" t="str">
        <f t="shared" si="46"/>
        <v/>
      </c>
      <c r="C473" s="10" t="str">
        <f t="shared" si="45"/>
        <v/>
      </c>
      <c r="D473" s="18" t="str">
        <f t="shared" si="41"/>
        <v/>
      </c>
      <c r="E473" s="24"/>
      <c r="F473" s="24"/>
      <c r="G473" s="3" t="str">
        <f t="shared" si="42"/>
        <v/>
      </c>
      <c r="H473" s="3" t="str">
        <f t="shared" si="43"/>
        <v/>
      </c>
      <c r="I473" s="4" t="str">
        <f t="shared" si="44"/>
        <v/>
      </c>
    </row>
    <row r="474" spans="2:9" ht="15.75" x14ac:dyDescent="0.25">
      <c r="B474" s="1" t="str">
        <f t="shared" si="46"/>
        <v/>
      </c>
      <c r="C474" s="10" t="str">
        <f t="shared" si="45"/>
        <v/>
      </c>
      <c r="D474" s="18" t="str">
        <f t="shared" ref="D474:D537" si="47">IF(B474="","",IF(I473&lt;payment,I473*(1+rate),payment))</f>
        <v/>
      </c>
      <c r="E474" s="24"/>
      <c r="F474" s="24"/>
      <c r="G474" s="3" t="str">
        <f t="shared" ref="G474:G537" si="48">IF(AND(payment_type=1,B474=1),0,IF(B474="","",I473*rate))</f>
        <v/>
      </c>
      <c r="H474" s="3" t="str">
        <f t="shared" si="43"/>
        <v/>
      </c>
      <c r="I474" s="4" t="str">
        <f t="shared" si="44"/>
        <v/>
      </c>
    </row>
    <row r="475" spans="2:9" ht="15.75" x14ac:dyDescent="0.25">
      <c r="B475" s="1" t="str">
        <f t="shared" si="46"/>
        <v/>
      </c>
      <c r="C475" s="10" t="str">
        <f t="shared" si="45"/>
        <v/>
      </c>
      <c r="D475" s="18" t="str">
        <f t="shared" si="47"/>
        <v/>
      </c>
      <c r="E475" s="24"/>
      <c r="F475" s="24"/>
      <c r="G475" s="3" t="str">
        <f t="shared" si="48"/>
        <v/>
      </c>
      <c r="H475" s="3" t="str">
        <f t="shared" ref="H475:H538" si="49">IF(B475="","",D475-G475+E475+F475)</f>
        <v/>
      </c>
      <c r="I475" s="4" t="str">
        <f t="shared" ref="I475:I538" si="50">IFERROR(IF(H475&lt;=0,"",I474-H475),"")</f>
        <v/>
      </c>
    </row>
    <row r="476" spans="2:9" ht="15.75" x14ac:dyDescent="0.25">
      <c r="B476" s="1" t="str">
        <f t="shared" si="46"/>
        <v/>
      </c>
      <c r="C476" s="10" t="str">
        <f t="shared" ref="C476:C539" si="51">IF($C$9="End of the Period",IF(B476="","",IF(OR(payment_frequency="Weekly",payment_frequency="Bi-weekly",payment_frequency="Semi-monthly"),first_payment_date+B476*VLOOKUP(payment_frequency,periodic_table,2,0),EDATE(first_payment_date,B476*VLOOKUP(payment_frequency,periodic_table,2,0)))),IF(A471="","",IF(OR(payment_frequency="Weekly",payment_frequency="Bi-weekly",payment_frequency="Semi-monthly"),first_payment_date+(A471-1)*VLOOKUP(payment_frequency,periodic_table,2,0),EDATE(first_payment_date,(A471-1)*VLOOKUP(payment_frequency,periodic_table,2,0)))))</f>
        <v/>
      </c>
      <c r="D476" s="18" t="str">
        <f t="shared" si="47"/>
        <v/>
      </c>
      <c r="E476" s="24"/>
      <c r="F476" s="24"/>
      <c r="G476" s="3" t="str">
        <f t="shared" si="48"/>
        <v/>
      </c>
      <c r="H476" s="3" t="str">
        <f t="shared" si="49"/>
        <v/>
      </c>
      <c r="I476" s="4" t="str">
        <f t="shared" si="50"/>
        <v/>
      </c>
    </row>
    <row r="477" spans="2:9" ht="15.75" x14ac:dyDescent="0.25">
      <c r="B477" s="1" t="str">
        <f t="shared" si="46"/>
        <v/>
      </c>
      <c r="C477" s="10" t="str">
        <f t="shared" si="51"/>
        <v/>
      </c>
      <c r="D477" s="18" t="str">
        <f t="shared" si="47"/>
        <v/>
      </c>
      <c r="E477" s="24"/>
      <c r="F477" s="24"/>
      <c r="G477" s="3" t="str">
        <f t="shared" si="48"/>
        <v/>
      </c>
      <c r="H477" s="3" t="str">
        <f t="shared" si="49"/>
        <v/>
      </c>
      <c r="I477" s="4" t="str">
        <f t="shared" si="50"/>
        <v/>
      </c>
    </row>
    <row r="478" spans="2:9" ht="15.75" x14ac:dyDescent="0.25">
      <c r="B478" s="1" t="str">
        <f t="shared" si="46"/>
        <v/>
      </c>
      <c r="C478" s="10" t="str">
        <f t="shared" si="51"/>
        <v/>
      </c>
      <c r="D478" s="18" t="str">
        <f t="shared" si="47"/>
        <v/>
      </c>
      <c r="E478" s="24"/>
      <c r="F478" s="24"/>
      <c r="G478" s="3" t="str">
        <f t="shared" si="48"/>
        <v/>
      </c>
      <c r="H478" s="3" t="str">
        <f t="shared" si="49"/>
        <v/>
      </c>
      <c r="I478" s="4" t="str">
        <f t="shared" si="50"/>
        <v/>
      </c>
    </row>
    <row r="479" spans="2:9" ht="15.75" x14ac:dyDescent="0.25">
      <c r="B479" s="1" t="str">
        <f t="shared" si="46"/>
        <v/>
      </c>
      <c r="C479" s="10" t="str">
        <f t="shared" si="51"/>
        <v/>
      </c>
      <c r="D479" s="18" t="str">
        <f t="shared" si="47"/>
        <v/>
      </c>
      <c r="E479" s="24"/>
      <c r="F479" s="24"/>
      <c r="G479" s="3" t="str">
        <f t="shared" si="48"/>
        <v/>
      </c>
      <c r="H479" s="3" t="str">
        <f t="shared" si="49"/>
        <v/>
      </c>
      <c r="I479" s="4" t="str">
        <f t="shared" si="50"/>
        <v/>
      </c>
    </row>
    <row r="480" spans="2:9" ht="15.75" x14ac:dyDescent="0.25">
      <c r="B480" s="1" t="str">
        <f t="shared" si="46"/>
        <v/>
      </c>
      <c r="C480" s="10" t="str">
        <f t="shared" si="51"/>
        <v/>
      </c>
      <c r="D480" s="18" t="str">
        <f t="shared" si="47"/>
        <v/>
      </c>
      <c r="E480" s="24"/>
      <c r="F480" s="24"/>
      <c r="G480" s="3" t="str">
        <f t="shared" si="48"/>
        <v/>
      </c>
      <c r="H480" s="3" t="str">
        <f t="shared" si="49"/>
        <v/>
      </c>
      <c r="I480" s="4" t="str">
        <f t="shared" si="50"/>
        <v/>
      </c>
    </row>
    <row r="481" spans="2:9" ht="15.75" x14ac:dyDescent="0.25">
      <c r="B481" s="1" t="str">
        <f t="shared" si="46"/>
        <v/>
      </c>
      <c r="C481" s="10" t="str">
        <f t="shared" si="51"/>
        <v/>
      </c>
      <c r="D481" s="18" t="str">
        <f t="shared" si="47"/>
        <v/>
      </c>
      <c r="E481" s="24"/>
      <c r="F481" s="24"/>
      <c r="G481" s="3" t="str">
        <f t="shared" si="48"/>
        <v/>
      </c>
      <c r="H481" s="3" t="str">
        <f t="shared" si="49"/>
        <v/>
      </c>
      <c r="I481" s="4" t="str">
        <f t="shared" si="50"/>
        <v/>
      </c>
    </row>
    <row r="482" spans="2:9" ht="15.75" x14ac:dyDescent="0.25">
      <c r="B482" s="1" t="str">
        <f t="shared" si="46"/>
        <v/>
      </c>
      <c r="C482" s="10" t="str">
        <f t="shared" si="51"/>
        <v/>
      </c>
      <c r="D482" s="18" t="str">
        <f t="shared" si="47"/>
        <v/>
      </c>
      <c r="E482" s="24"/>
      <c r="F482" s="24"/>
      <c r="G482" s="3" t="str">
        <f t="shared" si="48"/>
        <v/>
      </c>
      <c r="H482" s="3" t="str">
        <f t="shared" si="49"/>
        <v/>
      </c>
      <c r="I482" s="4" t="str">
        <f t="shared" si="50"/>
        <v/>
      </c>
    </row>
    <row r="483" spans="2:9" ht="15.75" x14ac:dyDescent="0.25">
      <c r="B483" s="1" t="str">
        <f t="shared" si="46"/>
        <v/>
      </c>
      <c r="C483" s="10" t="str">
        <f t="shared" si="51"/>
        <v/>
      </c>
      <c r="D483" s="18" t="str">
        <f t="shared" si="47"/>
        <v/>
      </c>
      <c r="E483" s="24"/>
      <c r="F483" s="24"/>
      <c r="G483" s="3" t="str">
        <f t="shared" si="48"/>
        <v/>
      </c>
      <c r="H483" s="3" t="str">
        <f t="shared" si="49"/>
        <v/>
      </c>
      <c r="I483" s="4" t="str">
        <f t="shared" si="50"/>
        <v/>
      </c>
    </row>
    <row r="484" spans="2:9" ht="15.75" x14ac:dyDescent="0.25">
      <c r="B484" s="1" t="str">
        <f t="shared" si="46"/>
        <v/>
      </c>
      <c r="C484" s="10" t="str">
        <f t="shared" si="51"/>
        <v/>
      </c>
      <c r="D484" s="18" t="str">
        <f t="shared" si="47"/>
        <v/>
      </c>
      <c r="E484" s="24"/>
      <c r="F484" s="24"/>
      <c r="G484" s="3" t="str">
        <f t="shared" si="48"/>
        <v/>
      </c>
      <c r="H484" s="3" t="str">
        <f t="shared" si="49"/>
        <v/>
      </c>
      <c r="I484" s="4" t="str">
        <f t="shared" si="50"/>
        <v/>
      </c>
    </row>
    <row r="485" spans="2:9" ht="15.75" x14ac:dyDescent="0.25">
      <c r="B485" s="1" t="str">
        <f t="shared" si="46"/>
        <v/>
      </c>
      <c r="C485" s="10" t="str">
        <f t="shared" si="51"/>
        <v/>
      </c>
      <c r="D485" s="18" t="str">
        <f t="shared" si="47"/>
        <v/>
      </c>
      <c r="E485" s="24"/>
      <c r="F485" s="24"/>
      <c r="G485" s="3" t="str">
        <f t="shared" si="48"/>
        <v/>
      </c>
      <c r="H485" s="3" t="str">
        <f t="shared" si="49"/>
        <v/>
      </c>
      <c r="I485" s="4" t="str">
        <f t="shared" si="50"/>
        <v/>
      </c>
    </row>
    <row r="486" spans="2:9" ht="15.75" x14ac:dyDescent="0.25">
      <c r="B486" s="1" t="str">
        <f t="shared" si="46"/>
        <v/>
      </c>
      <c r="C486" s="10" t="str">
        <f t="shared" si="51"/>
        <v/>
      </c>
      <c r="D486" s="18" t="str">
        <f t="shared" si="47"/>
        <v/>
      </c>
      <c r="E486" s="24"/>
      <c r="F486" s="24"/>
      <c r="G486" s="3" t="str">
        <f t="shared" si="48"/>
        <v/>
      </c>
      <c r="H486" s="3" t="str">
        <f t="shared" si="49"/>
        <v/>
      </c>
      <c r="I486" s="4" t="str">
        <f t="shared" si="50"/>
        <v/>
      </c>
    </row>
    <row r="487" spans="2:9" ht="15.75" x14ac:dyDescent="0.25">
      <c r="B487" s="1" t="str">
        <f t="shared" si="46"/>
        <v/>
      </c>
      <c r="C487" s="10" t="str">
        <f t="shared" si="51"/>
        <v/>
      </c>
      <c r="D487" s="18" t="str">
        <f t="shared" si="47"/>
        <v/>
      </c>
      <c r="E487" s="24"/>
      <c r="F487" s="24"/>
      <c r="G487" s="3" t="str">
        <f t="shared" si="48"/>
        <v/>
      </c>
      <c r="H487" s="3" t="str">
        <f t="shared" si="49"/>
        <v/>
      </c>
      <c r="I487" s="4" t="str">
        <f t="shared" si="50"/>
        <v/>
      </c>
    </row>
    <row r="488" spans="2:9" ht="15.75" x14ac:dyDescent="0.25">
      <c r="B488" s="1" t="str">
        <f t="shared" si="46"/>
        <v/>
      </c>
      <c r="C488" s="10" t="str">
        <f t="shared" si="51"/>
        <v/>
      </c>
      <c r="D488" s="18" t="str">
        <f t="shared" si="47"/>
        <v/>
      </c>
      <c r="E488" s="24"/>
      <c r="F488" s="24"/>
      <c r="G488" s="3" t="str">
        <f t="shared" si="48"/>
        <v/>
      </c>
      <c r="H488" s="3" t="str">
        <f t="shared" si="49"/>
        <v/>
      </c>
      <c r="I488" s="4" t="str">
        <f t="shared" si="50"/>
        <v/>
      </c>
    </row>
    <row r="489" spans="2:9" ht="15.75" x14ac:dyDescent="0.25">
      <c r="B489" s="1" t="str">
        <f t="shared" si="46"/>
        <v/>
      </c>
      <c r="C489" s="10" t="str">
        <f t="shared" si="51"/>
        <v/>
      </c>
      <c r="D489" s="18" t="str">
        <f t="shared" si="47"/>
        <v/>
      </c>
      <c r="E489" s="24"/>
      <c r="F489" s="24"/>
      <c r="G489" s="3" t="str">
        <f t="shared" si="48"/>
        <v/>
      </c>
      <c r="H489" s="3" t="str">
        <f t="shared" si="49"/>
        <v/>
      </c>
      <c r="I489" s="4" t="str">
        <f t="shared" si="50"/>
        <v/>
      </c>
    </row>
    <row r="490" spans="2:9" ht="15.75" x14ac:dyDescent="0.25">
      <c r="B490" s="1" t="str">
        <f t="shared" si="46"/>
        <v/>
      </c>
      <c r="C490" s="10" t="str">
        <f t="shared" si="51"/>
        <v/>
      </c>
      <c r="D490" s="18" t="str">
        <f t="shared" si="47"/>
        <v/>
      </c>
      <c r="E490" s="24"/>
      <c r="F490" s="24"/>
      <c r="G490" s="3" t="str">
        <f t="shared" si="48"/>
        <v/>
      </c>
      <c r="H490" s="3" t="str">
        <f t="shared" si="49"/>
        <v/>
      </c>
      <c r="I490" s="4" t="str">
        <f t="shared" si="50"/>
        <v/>
      </c>
    </row>
    <row r="491" spans="2:9" ht="15.75" x14ac:dyDescent="0.25">
      <c r="B491" s="1" t="str">
        <f t="shared" si="46"/>
        <v/>
      </c>
      <c r="C491" s="10" t="str">
        <f t="shared" si="51"/>
        <v/>
      </c>
      <c r="D491" s="18" t="str">
        <f t="shared" si="47"/>
        <v/>
      </c>
      <c r="E491" s="24"/>
      <c r="F491" s="24"/>
      <c r="G491" s="3" t="str">
        <f t="shared" si="48"/>
        <v/>
      </c>
      <c r="H491" s="3" t="str">
        <f t="shared" si="49"/>
        <v/>
      </c>
      <c r="I491" s="4" t="str">
        <f t="shared" si="50"/>
        <v/>
      </c>
    </row>
    <row r="492" spans="2:9" ht="15.75" x14ac:dyDescent="0.25">
      <c r="B492" s="1" t="str">
        <f t="shared" si="46"/>
        <v/>
      </c>
      <c r="C492" s="10" t="str">
        <f t="shared" si="51"/>
        <v/>
      </c>
      <c r="D492" s="18" t="str">
        <f t="shared" si="47"/>
        <v/>
      </c>
      <c r="E492" s="24"/>
      <c r="F492" s="24"/>
      <c r="G492" s="3" t="str">
        <f t="shared" si="48"/>
        <v/>
      </c>
      <c r="H492" s="3" t="str">
        <f t="shared" si="49"/>
        <v/>
      </c>
      <c r="I492" s="4" t="str">
        <f t="shared" si="50"/>
        <v/>
      </c>
    </row>
    <row r="493" spans="2:9" ht="15.75" x14ac:dyDescent="0.25">
      <c r="B493" s="1" t="str">
        <f t="shared" si="46"/>
        <v/>
      </c>
      <c r="C493" s="10" t="str">
        <f t="shared" si="51"/>
        <v/>
      </c>
      <c r="D493" s="18" t="str">
        <f t="shared" si="47"/>
        <v/>
      </c>
      <c r="E493" s="24"/>
      <c r="F493" s="24"/>
      <c r="G493" s="3" t="str">
        <f t="shared" si="48"/>
        <v/>
      </c>
      <c r="H493" s="3" t="str">
        <f t="shared" si="49"/>
        <v/>
      </c>
      <c r="I493" s="4" t="str">
        <f t="shared" si="50"/>
        <v/>
      </c>
    </row>
    <row r="494" spans="2:9" ht="15.75" x14ac:dyDescent="0.25">
      <c r="B494" s="1" t="str">
        <f t="shared" si="46"/>
        <v/>
      </c>
      <c r="C494" s="10" t="str">
        <f t="shared" si="51"/>
        <v/>
      </c>
      <c r="D494" s="18" t="str">
        <f t="shared" si="47"/>
        <v/>
      </c>
      <c r="E494" s="24"/>
      <c r="F494" s="24"/>
      <c r="G494" s="3" t="str">
        <f t="shared" si="48"/>
        <v/>
      </c>
      <c r="H494" s="3" t="str">
        <f t="shared" si="49"/>
        <v/>
      </c>
      <c r="I494" s="4" t="str">
        <f t="shared" si="50"/>
        <v/>
      </c>
    </row>
    <row r="495" spans="2:9" ht="15.75" x14ac:dyDescent="0.25">
      <c r="B495" s="1" t="str">
        <f t="shared" si="46"/>
        <v/>
      </c>
      <c r="C495" s="10" t="str">
        <f t="shared" si="51"/>
        <v/>
      </c>
      <c r="D495" s="18" t="str">
        <f t="shared" si="47"/>
        <v/>
      </c>
      <c r="E495" s="24"/>
      <c r="F495" s="24"/>
      <c r="G495" s="3" t="str">
        <f t="shared" si="48"/>
        <v/>
      </c>
      <c r="H495" s="3" t="str">
        <f t="shared" si="49"/>
        <v/>
      </c>
      <c r="I495" s="4" t="str">
        <f t="shared" si="50"/>
        <v/>
      </c>
    </row>
    <row r="496" spans="2:9" ht="15.75" x14ac:dyDescent="0.25">
      <c r="B496" s="1" t="str">
        <f t="shared" si="46"/>
        <v/>
      </c>
      <c r="C496" s="10" t="str">
        <f t="shared" si="51"/>
        <v/>
      </c>
      <c r="D496" s="18" t="str">
        <f t="shared" si="47"/>
        <v/>
      </c>
      <c r="E496" s="24"/>
      <c r="F496" s="24"/>
      <c r="G496" s="3" t="str">
        <f t="shared" si="48"/>
        <v/>
      </c>
      <c r="H496" s="3" t="str">
        <f t="shared" si="49"/>
        <v/>
      </c>
      <c r="I496" s="4" t="str">
        <f t="shared" si="50"/>
        <v/>
      </c>
    </row>
    <row r="497" spans="2:9" ht="15.75" x14ac:dyDescent="0.25">
      <c r="B497" s="1" t="str">
        <f t="shared" ref="B497:B560" si="52">IFERROR(IF(I496&lt;=0,"",B496+1),"")</f>
        <v/>
      </c>
      <c r="C497" s="10" t="str">
        <f t="shared" si="51"/>
        <v/>
      </c>
      <c r="D497" s="18" t="str">
        <f t="shared" si="47"/>
        <v/>
      </c>
      <c r="E497" s="24"/>
      <c r="F497" s="24"/>
      <c r="G497" s="3" t="str">
        <f t="shared" si="48"/>
        <v/>
      </c>
      <c r="H497" s="3" t="str">
        <f t="shared" si="49"/>
        <v/>
      </c>
      <c r="I497" s="4" t="str">
        <f t="shared" si="50"/>
        <v/>
      </c>
    </row>
    <row r="498" spans="2:9" ht="15.75" x14ac:dyDescent="0.25">
      <c r="B498" s="1" t="str">
        <f t="shared" si="52"/>
        <v/>
      </c>
      <c r="C498" s="10" t="str">
        <f t="shared" si="51"/>
        <v/>
      </c>
      <c r="D498" s="18" t="str">
        <f t="shared" si="47"/>
        <v/>
      </c>
      <c r="E498" s="24"/>
      <c r="F498" s="24"/>
      <c r="G498" s="3" t="str">
        <f t="shared" si="48"/>
        <v/>
      </c>
      <c r="H498" s="3" t="str">
        <f t="shared" si="49"/>
        <v/>
      </c>
      <c r="I498" s="4" t="str">
        <f t="shared" si="50"/>
        <v/>
      </c>
    </row>
    <row r="499" spans="2:9" ht="15.75" x14ac:dyDescent="0.25">
      <c r="B499" s="1" t="str">
        <f t="shared" si="52"/>
        <v/>
      </c>
      <c r="C499" s="10" t="str">
        <f t="shared" si="51"/>
        <v/>
      </c>
      <c r="D499" s="18" t="str">
        <f t="shared" si="47"/>
        <v/>
      </c>
      <c r="E499" s="24"/>
      <c r="F499" s="24"/>
      <c r="G499" s="3" t="str">
        <f t="shared" si="48"/>
        <v/>
      </c>
      <c r="H499" s="3" t="str">
        <f t="shared" si="49"/>
        <v/>
      </c>
      <c r="I499" s="4" t="str">
        <f t="shared" si="50"/>
        <v/>
      </c>
    </row>
    <row r="500" spans="2:9" ht="15.75" x14ac:dyDescent="0.25">
      <c r="B500" s="1" t="str">
        <f t="shared" si="52"/>
        <v/>
      </c>
      <c r="C500" s="10" t="str">
        <f t="shared" si="51"/>
        <v/>
      </c>
      <c r="D500" s="18" t="str">
        <f t="shared" si="47"/>
        <v/>
      </c>
      <c r="E500" s="24"/>
      <c r="F500" s="24"/>
      <c r="G500" s="3" t="str">
        <f t="shared" si="48"/>
        <v/>
      </c>
      <c r="H500" s="3" t="str">
        <f t="shared" si="49"/>
        <v/>
      </c>
      <c r="I500" s="4" t="str">
        <f t="shared" si="50"/>
        <v/>
      </c>
    </row>
    <row r="501" spans="2:9" ht="15.75" x14ac:dyDescent="0.25">
      <c r="B501" s="1" t="str">
        <f t="shared" si="52"/>
        <v/>
      </c>
      <c r="C501" s="10" t="str">
        <f t="shared" si="51"/>
        <v/>
      </c>
      <c r="D501" s="18" t="str">
        <f t="shared" si="47"/>
        <v/>
      </c>
      <c r="E501" s="24"/>
      <c r="F501" s="24"/>
      <c r="G501" s="3" t="str">
        <f t="shared" si="48"/>
        <v/>
      </c>
      <c r="H501" s="3" t="str">
        <f t="shared" si="49"/>
        <v/>
      </c>
      <c r="I501" s="4" t="str">
        <f t="shared" si="50"/>
        <v/>
      </c>
    </row>
    <row r="502" spans="2:9" ht="15.75" x14ac:dyDescent="0.25">
      <c r="B502" s="1" t="str">
        <f t="shared" si="52"/>
        <v/>
      </c>
      <c r="C502" s="10" t="str">
        <f t="shared" si="51"/>
        <v/>
      </c>
      <c r="D502" s="18" t="str">
        <f t="shared" si="47"/>
        <v/>
      </c>
      <c r="E502" s="24"/>
      <c r="F502" s="24"/>
      <c r="G502" s="3" t="str">
        <f t="shared" si="48"/>
        <v/>
      </c>
      <c r="H502" s="3" t="str">
        <f t="shared" si="49"/>
        <v/>
      </c>
      <c r="I502" s="4" t="str">
        <f t="shared" si="50"/>
        <v/>
      </c>
    </row>
    <row r="503" spans="2:9" ht="15.75" x14ac:dyDescent="0.25">
      <c r="B503" s="1" t="str">
        <f t="shared" si="52"/>
        <v/>
      </c>
      <c r="C503" s="10" t="str">
        <f t="shared" si="51"/>
        <v/>
      </c>
      <c r="D503" s="18" t="str">
        <f t="shared" si="47"/>
        <v/>
      </c>
      <c r="E503" s="24"/>
      <c r="F503" s="24"/>
      <c r="G503" s="3" t="str">
        <f t="shared" si="48"/>
        <v/>
      </c>
      <c r="H503" s="3" t="str">
        <f t="shared" si="49"/>
        <v/>
      </c>
      <c r="I503" s="4" t="str">
        <f t="shared" si="50"/>
        <v/>
      </c>
    </row>
    <row r="504" spans="2:9" ht="15.75" x14ac:dyDescent="0.25">
      <c r="B504" s="1" t="str">
        <f t="shared" si="52"/>
        <v/>
      </c>
      <c r="C504" s="10" t="str">
        <f t="shared" si="51"/>
        <v/>
      </c>
      <c r="D504" s="18" t="str">
        <f t="shared" si="47"/>
        <v/>
      </c>
      <c r="E504" s="24"/>
      <c r="F504" s="24"/>
      <c r="G504" s="3" t="str">
        <f t="shared" si="48"/>
        <v/>
      </c>
      <c r="H504" s="3" t="str">
        <f t="shared" si="49"/>
        <v/>
      </c>
      <c r="I504" s="4" t="str">
        <f t="shared" si="50"/>
        <v/>
      </c>
    </row>
    <row r="505" spans="2:9" ht="15.75" x14ac:dyDescent="0.25">
      <c r="B505" s="1" t="str">
        <f t="shared" si="52"/>
        <v/>
      </c>
      <c r="C505" s="10" t="str">
        <f t="shared" si="51"/>
        <v/>
      </c>
      <c r="D505" s="18" t="str">
        <f t="shared" si="47"/>
        <v/>
      </c>
      <c r="E505" s="24"/>
      <c r="F505" s="24"/>
      <c r="G505" s="3" t="str">
        <f t="shared" si="48"/>
        <v/>
      </c>
      <c r="H505" s="3" t="str">
        <f t="shared" si="49"/>
        <v/>
      </c>
      <c r="I505" s="4" t="str">
        <f t="shared" si="50"/>
        <v/>
      </c>
    </row>
    <row r="506" spans="2:9" ht="15.75" x14ac:dyDescent="0.25">
      <c r="B506" s="1" t="str">
        <f t="shared" si="52"/>
        <v/>
      </c>
      <c r="C506" s="10" t="str">
        <f t="shared" si="51"/>
        <v/>
      </c>
      <c r="D506" s="18" t="str">
        <f t="shared" si="47"/>
        <v/>
      </c>
      <c r="E506" s="24"/>
      <c r="F506" s="24"/>
      <c r="G506" s="3" t="str">
        <f t="shared" si="48"/>
        <v/>
      </c>
      <c r="H506" s="3" t="str">
        <f t="shared" si="49"/>
        <v/>
      </c>
      <c r="I506" s="4" t="str">
        <f t="shared" si="50"/>
        <v/>
      </c>
    </row>
    <row r="507" spans="2:9" ht="15.75" x14ac:dyDescent="0.25">
      <c r="B507" s="1" t="str">
        <f t="shared" si="52"/>
        <v/>
      </c>
      <c r="C507" s="10" t="str">
        <f t="shared" si="51"/>
        <v/>
      </c>
      <c r="D507" s="18" t="str">
        <f t="shared" si="47"/>
        <v/>
      </c>
      <c r="E507" s="24"/>
      <c r="F507" s="24"/>
      <c r="G507" s="3" t="str">
        <f t="shared" si="48"/>
        <v/>
      </c>
      <c r="H507" s="3" t="str">
        <f t="shared" si="49"/>
        <v/>
      </c>
      <c r="I507" s="4" t="str">
        <f t="shared" si="50"/>
        <v/>
      </c>
    </row>
    <row r="508" spans="2:9" ht="15.75" x14ac:dyDescent="0.25">
      <c r="B508" s="1" t="str">
        <f t="shared" si="52"/>
        <v/>
      </c>
      <c r="C508" s="10" t="str">
        <f t="shared" si="51"/>
        <v/>
      </c>
      <c r="D508" s="18" t="str">
        <f t="shared" si="47"/>
        <v/>
      </c>
      <c r="E508" s="24"/>
      <c r="F508" s="24"/>
      <c r="G508" s="3" t="str">
        <f t="shared" si="48"/>
        <v/>
      </c>
      <c r="H508" s="3" t="str">
        <f t="shared" si="49"/>
        <v/>
      </c>
      <c r="I508" s="4" t="str">
        <f t="shared" si="50"/>
        <v/>
      </c>
    </row>
    <row r="509" spans="2:9" ht="15.75" x14ac:dyDescent="0.25">
      <c r="B509" s="1" t="str">
        <f t="shared" si="52"/>
        <v/>
      </c>
      <c r="C509" s="10" t="str">
        <f t="shared" si="51"/>
        <v/>
      </c>
      <c r="D509" s="18" t="str">
        <f t="shared" si="47"/>
        <v/>
      </c>
      <c r="E509" s="24"/>
      <c r="F509" s="24"/>
      <c r="G509" s="3" t="str">
        <f t="shared" si="48"/>
        <v/>
      </c>
      <c r="H509" s="3" t="str">
        <f t="shared" si="49"/>
        <v/>
      </c>
      <c r="I509" s="4" t="str">
        <f t="shared" si="50"/>
        <v/>
      </c>
    </row>
    <row r="510" spans="2:9" ht="15.75" x14ac:dyDescent="0.25">
      <c r="B510" s="1" t="str">
        <f t="shared" si="52"/>
        <v/>
      </c>
      <c r="C510" s="10" t="str">
        <f t="shared" si="51"/>
        <v/>
      </c>
      <c r="D510" s="18" t="str">
        <f t="shared" si="47"/>
        <v/>
      </c>
      <c r="E510" s="24"/>
      <c r="F510" s="24"/>
      <c r="G510" s="3" t="str">
        <f t="shared" si="48"/>
        <v/>
      </c>
      <c r="H510" s="3" t="str">
        <f t="shared" si="49"/>
        <v/>
      </c>
      <c r="I510" s="4" t="str">
        <f t="shared" si="50"/>
        <v/>
      </c>
    </row>
    <row r="511" spans="2:9" ht="15.75" x14ac:dyDescent="0.25">
      <c r="B511" s="1" t="str">
        <f t="shared" si="52"/>
        <v/>
      </c>
      <c r="C511" s="10" t="str">
        <f t="shared" si="51"/>
        <v/>
      </c>
      <c r="D511" s="18" t="str">
        <f t="shared" si="47"/>
        <v/>
      </c>
      <c r="E511" s="24"/>
      <c r="F511" s="24"/>
      <c r="G511" s="3" t="str">
        <f t="shared" si="48"/>
        <v/>
      </c>
      <c r="H511" s="3" t="str">
        <f t="shared" si="49"/>
        <v/>
      </c>
      <c r="I511" s="4" t="str">
        <f t="shared" si="50"/>
        <v/>
      </c>
    </row>
    <row r="512" spans="2:9" ht="15.75" x14ac:dyDescent="0.25">
      <c r="B512" s="1" t="str">
        <f t="shared" si="52"/>
        <v/>
      </c>
      <c r="C512" s="10" t="str">
        <f t="shared" si="51"/>
        <v/>
      </c>
      <c r="D512" s="18" t="str">
        <f t="shared" si="47"/>
        <v/>
      </c>
      <c r="E512" s="24"/>
      <c r="F512" s="24"/>
      <c r="G512" s="3" t="str">
        <f t="shared" si="48"/>
        <v/>
      </c>
      <c r="H512" s="3" t="str">
        <f t="shared" si="49"/>
        <v/>
      </c>
      <c r="I512" s="4" t="str">
        <f t="shared" si="50"/>
        <v/>
      </c>
    </row>
    <row r="513" spans="2:9" ht="15.75" x14ac:dyDescent="0.25">
      <c r="B513" s="1" t="str">
        <f t="shared" si="52"/>
        <v/>
      </c>
      <c r="C513" s="10" t="str">
        <f t="shared" si="51"/>
        <v/>
      </c>
      <c r="D513" s="18" t="str">
        <f t="shared" si="47"/>
        <v/>
      </c>
      <c r="E513" s="24"/>
      <c r="F513" s="24"/>
      <c r="G513" s="3" t="str">
        <f t="shared" si="48"/>
        <v/>
      </c>
      <c r="H513" s="3" t="str">
        <f t="shared" si="49"/>
        <v/>
      </c>
      <c r="I513" s="4" t="str">
        <f t="shared" si="50"/>
        <v/>
      </c>
    </row>
    <row r="514" spans="2:9" ht="15.75" x14ac:dyDescent="0.25">
      <c r="B514" s="1" t="str">
        <f t="shared" si="52"/>
        <v/>
      </c>
      <c r="C514" s="10" t="str">
        <f t="shared" si="51"/>
        <v/>
      </c>
      <c r="D514" s="18" t="str">
        <f t="shared" si="47"/>
        <v/>
      </c>
      <c r="E514" s="24"/>
      <c r="F514" s="24"/>
      <c r="G514" s="3" t="str">
        <f t="shared" si="48"/>
        <v/>
      </c>
      <c r="H514" s="3" t="str">
        <f t="shared" si="49"/>
        <v/>
      </c>
      <c r="I514" s="4" t="str">
        <f t="shared" si="50"/>
        <v/>
      </c>
    </row>
    <row r="515" spans="2:9" ht="15.75" x14ac:dyDescent="0.25">
      <c r="B515" s="1" t="str">
        <f t="shared" si="52"/>
        <v/>
      </c>
      <c r="C515" s="10" t="str">
        <f t="shared" si="51"/>
        <v/>
      </c>
      <c r="D515" s="18" t="str">
        <f t="shared" si="47"/>
        <v/>
      </c>
      <c r="E515" s="24"/>
      <c r="F515" s="24"/>
      <c r="G515" s="3" t="str">
        <f t="shared" si="48"/>
        <v/>
      </c>
      <c r="H515" s="3" t="str">
        <f t="shared" si="49"/>
        <v/>
      </c>
      <c r="I515" s="4" t="str">
        <f t="shared" si="50"/>
        <v/>
      </c>
    </row>
    <row r="516" spans="2:9" ht="15.75" x14ac:dyDescent="0.25">
      <c r="B516" s="1" t="str">
        <f t="shared" si="52"/>
        <v/>
      </c>
      <c r="C516" s="10" t="str">
        <f t="shared" si="51"/>
        <v/>
      </c>
      <c r="D516" s="18" t="str">
        <f t="shared" si="47"/>
        <v/>
      </c>
      <c r="E516" s="24"/>
      <c r="F516" s="24"/>
      <c r="G516" s="3" t="str">
        <f t="shared" si="48"/>
        <v/>
      </c>
      <c r="H516" s="3" t="str">
        <f t="shared" si="49"/>
        <v/>
      </c>
      <c r="I516" s="4" t="str">
        <f t="shared" si="50"/>
        <v/>
      </c>
    </row>
    <row r="517" spans="2:9" ht="15.75" x14ac:dyDescent="0.25">
      <c r="B517" s="1" t="str">
        <f t="shared" si="52"/>
        <v/>
      </c>
      <c r="C517" s="10" t="str">
        <f t="shared" si="51"/>
        <v/>
      </c>
      <c r="D517" s="18" t="str">
        <f t="shared" si="47"/>
        <v/>
      </c>
      <c r="E517" s="24"/>
      <c r="F517" s="24"/>
      <c r="G517" s="3" t="str">
        <f t="shared" si="48"/>
        <v/>
      </c>
      <c r="H517" s="3" t="str">
        <f t="shared" si="49"/>
        <v/>
      </c>
      <c r="I517" s="4" t="str">
        <f t="shared" si="50"/>
        <v/>
      </c>
    </row>
    <row r="518" spans="2:9" ht="15.75" x14ac:dyDescent="0.25">
      <c r="B518" s="1" t="str">
        <f t="shared" si="52"/>
        <v/>
      </c>
      <c r="C518" s="10" t="str">
        <f t="shared" si="51"/>
        <v/>
      </c>
      <c r="D518" s="18" t="str">
        <f t="shared" si="47"/>
        <v/>
      </c>
      <c r="E518" s="24"/>
      <c r="F518" s="24"/>
      <c r="G518" s="3" t="str">
        <f t="shared" si="48"/>
        <v/>
      </c>
      <c r="H518" s="3" t="str">
        <f t="shared" si="49"/>
        <v/>
      </c>
      <c r="I518" s="4" t="str">
        <f t="shared" si="50"/>
        <v/>
      </c>
    </row>
    <row r="519" spans="2:9" ht="15.75" x14ac:dyDescent="0.25">
      <c r="B519" s="1" t="str">
        <f t="shared" si="52"/>
        <v/>
      </c>
      <c r="C519" s="10" t="str">
        <f t="shared" si="51"/>
        <v/>
      </c>
      <c r="D519" s="18" t="str">
        <f t="shared" si="47"/>
        <v/>
      </c>
      <c r="E519" s="24"/>
      <c r="F519" s="24"/>
      <c r="G519" s="3" t="str">
        <f t="shared" si="48"/>
        <v/>
      </c>
      <c r="H519" s="3" t="str">
        <f t="shared" si="49"/>
        <v/>
      </c>
      <c r="I519" s="4" t="str">
        <f t="shared" si="50"/>
        <v/>
      </c>
    </row>
    <row r="520" spans="2:9" ht="15.75" x14ac:dyDescent="0.25">
      <c r="B520" s="1" t="str">
        <f t="shared" si="52"/>
        <v/>
      </c>
      <c r="C520" s="10" t="str">
        <f t="shared" si="51"/>
        <v/>
      </c>
      <c r="D520" s="18" t="str">
        <f t="shared" si="47"/>
        <v/>
      </c>
      <c r="E520" s="24"/>
      <c r="F520" s="24"/>
      <c r="G520" s="3" t="str">
        <f t="shared" si="48"/>
        <v/>
      </c>
      <c r="H520" s="3" t="str">
        <f t="shared" si="49"/>
        <v/>
      </c>
      <c r="I520" s="4" t="str">
        <f t="shared" si="50"/>
        <v/>
      </c>
    </row>
    <row r="521" spans="2:9" ht="15.75" x14ac:dyDescent="0.25">
      <c r="B521" s="1" t="str">
        <f t="shared" si="52"/>
        <v/>
      </c>
      <c r="C521" s="10" t="str">
        <f t="shared" si="51"/>
        <v/>
      </c>
      <c r="D521" s="18" t="str">
        <f t="shared" si="47"/>
        <v/>
      </c>
      <c r="E521" s="24"/>
      <c r="F521" s="24"/>
      <c r="G521" s="3" t="str">
        <f t="shared" si="48"/>
        <v/>
      </c>
      <c r="H521" s="3" t="str">
        <f t="shared" si="49"/>
        <v/>
      </c>
      <c r="I521" s="4" t="str">
        <f t="shared" si="50"/>
        <v/>
      </c>
    </row>
    <row r="522" spans="2:9" ht="15.75" x14ac:dyDescent="0.25">
      <c r="B522" s="1" t="str">
        <f t="shared" si="52"/>
        <v/>
      </c>
      <c r="C522" s="10" t="str">
        <f t="shared" si="51"/>
        <v/>
      </c>
      <c r="D522" s="18" t="str">
        <f t="shared" si="47"/>
        <v/>
      </c>
      <c r="E522" s="24"/>
      <c r="F522" s="24"/>
      <c r="G522" s="3" t="str">
        <f t="shared" si="48"/>
        <v/>
      </c>
      <c r="H522" s="3" t="str">
        <f t="shared" si="49"/>
        <v/>
      </c>
      <c r="I522" s="4" t="str">
        <f t="shared" si="50"/>
        <v/>
      </c>
    </row>
    <row r="523" spans="2:9" ht="15.75" x14ac:dyDescent="0.25">
      <c r="B523" s="1" t="str">
        <f t="shared" si="52"/>
        <v/>
      </c>
      <c r="C523" s="10" t="str">
        <f t="shared" si="51"/>
        <v/>
      </c>
      <c r="D523" s="18" t="str">
        <f t="shared" si="47"/>
        <v/>
      </c>
      <c r="E523" s="24"/>
      <c r="F523" s="24"/>
      <c r="G523" s="3" t="str">
        <f t="shared" si="48"/>
        <v/>
      </c>
      <c r="H523" s="3" t="str">
        <f t="shared" si="49"/>
        <v/>
      </c>
      <c r="I523" s="4" t="str">
        <f t="shared" si="50"/>
        <v/>
      </c>
    </row>
    <row r="524" spans="2:9" ht="15.75" x14ac:dyDescent="0.25">
      <c r="B524" s="1" t="str">
        <f t="shared" si="52"/>
        <v/>
      </c>
      <c r="C524" s="10" t="str">
        <f t="shared" si="51"/>
        <v/>
      </c>
      <c r="D524" s="18" t="str">
        <f t="shared" si="47"/>
        <v/>
      </c>
      <c r="E524" s="24"/>
      <c r="F524" s="24"/>
      <c r="G524" s="3" t="str">
        <f t="shared" si="48"/>
        <v/>
      </c>
      <c r="H524" s="3" t="str">
        <f t="shared" si="49"/>
        <v/>
      </c>
      <c r="I524" s="4" t="str">
        <f t="shared" si="50"/>
        <v/>
      </c>
    </row>
    <row r="525" spans="2:9" ht="15.75" x14ac:dyDescent="0.25">
      <c r="B525" s="1" t="str">
        <f t="shared" si="52"/>
        <v/>
      </c>
      <c r="C525" s="10" t="str">
        <f t="shared" si="51"/>
        <v/>
      </c>
      <c r="D525" s="18" t="str">
        <f t="shared" si="47"/>
        <v/>
      </c>
      <c r="E525" s="24"/>
      <c r="F525" s="24"/>
      <c r="G525" s="3" t="str">
        <f t="shared" si="48"/>
        <v/>
      </c>
      <c r="H525" s="3" t="str">
        <f t="shared" si="49"/>
        <v/>
      </c>
      <c r="I525" s="4" t="str">
        <f t="shared" si="50"/>
        <v/>
      </c>
    </row>
    <row r="526" spans="2:9" ht="15.75" x14ac:dyDescent="0.25">
      <c r="B526" s="1" t="str">
        <f t="shared" si="52"/>
        <v/>
      </c>
      <c r="C526" s="10" t="str">
        <f t="shared" si="51"/>
        <v/>
      </c>
      <c r="D526" s="18" t="str">
        <f t="shared" si="47"/>
        <v/>
      </c>
      <c r="E526" s="24"/>
      <c r="F526" s="24"/>
      <c r="G526" s="3" t="str">
        <f t="shared" si="48"/>
        <v/>
      </c>
      <c r="H526" s="3" t="str">
        <f t="shared" si="49"/>
        <v/>
      </c>
      <c r="I526" s="4" t="str">
        <f t="shared" si="50"/>
        <v/>
      </c>
    </row>
    <row r="527" spans="2:9" ht="15.75" x14ac:dyDescent="0.25">
      <c r="B527" s="1" t="str">
        <f t="shared" si="52"/>
        <v/>
      </c>
      <c r="C527" s="10" t="str">
        <f t="shared" si="51"/>
        <v/>
      </c>
      <c r="D527" s="18" t="str">
        <f t="shared" si="47"/>
        <v/>
      </c>
      <c r="E527" s="24"/>
      <c r="F527" s="24"/>
      <c r="G527" s="3" t="str">
        <f t="shared" si="48"/>
        <v/>
      </c>
      <c r="H527" s="3" t="str">
        <f t="shared" si="49"/>
        <v/>
      </c>
      <c r="I527" s="4" t="str">
        <f t="shared" si="50"/>
        <v/>
      </c>
    </row>
    <row r="528" spans="2:9" ht="15.75" x14ac:dyDescent="0.25">
      <c r="B528" s="1" t="str">
        <f t="shared" si="52"/>
        <v/>
      </c>
      <c r="C528" s="10" t="str">
        <f t="shared" si="51"/>
        <v/>
      </c>
      <c r="D528" s="18" t="str">
        <f t="shared" si="47"/>
        <v/>
      </c>
      <c r="E528" s="24"/>
      <c r="F528" s="24"/>
      <c r="G528" s="3" t="str">
        <f t="shared" si="48"/>
        <v/>
      </c>
      <c r="H528" s="3" t="str">
        <f t="shared" si="49"/>
        <v/>
      </c>
      <c r="I528" s="4" t="str">
        <f t="shared" si="50"/>
        <v/>
      </c>
    </row>
    <row r="529" spans="2:9" ht="15.75" x14ac:dyDescent="0.25">
      <c r="B529" s="1" t="str">
        <f t="shared" si="52"/>
        <v/>
      </c>
      <c r="C529" s="10" t="str">
        <f t="shared" si="51"/>
        <v/>
      </c>
      <c r="D529" s="18" t="str">
        <f t="shared" si="47"/>
        <v/>
      </c>
      <c r="E529" s="24"/>
      <c r="F529" s="24"/>
      <c r="G529" s="3" t="str">
        <f t="shared" si="48"/>
        <v/>
      </c>
      <c r="H529" s="3" t="str">
        <f t="shared" si="49"/>
        <v/>
      </c>
      <c r="I529" s="4" t="str">
        <f t="shared" si="50"/>
        <v/>
      </c>
    </row>
    <row r="530" spans="2:9" ht="15.75" x14ac:dyDescent="0.25">
      <c r="B530" s="1" t="str">
        <f t="shared" si="52"/>
        <v/>
      </c>
      <c r="C530" s="10" t="str">
        <f t="shared" si="51"/>
        <v/>
      </c>
      <c r="D530" s="18" t="str">
        <f t="shared" si="47"/>
        <v/>
      </c>
      <c r="E530" s="24"/>
      <c r="F530" s="24"/>
      <c r="G530" s="3" t="str">
        <f t="shared" si="48"/>
        <v/>
      </c>
      <c r="H530" s="3" t="str">
        <f t="shared" si="49"/>
        <v/>
      </c>
      <c r="I530" s="4" t="str">
        <f t="shared" si="50"/>
        <v/>
      </c>
    </row>
    <row r="531" spans="2:9" ht="15.75" x14ac:dyDescent="0.25">
      <c r="B531" s="1" t="str">
        <f t="shared" si="52"/>
        <v/>
      </c>
      <c r="C531" s="10" t="str">
        <f t="shared" si="51"/>
        <v/>
      </c>
      <c r="D531" s="18" t="str">
        <f t="shared" si="47"/>
        <v/>
      </c>
      <c r="E531" s="24"/>
      <c r="F531" s="24"/>
      <c r="G531" s="3" t="str">
        <f t="shared" si="48"/>
        <v/>
      </c>
      <c r="H531" s="3" t="str">
        <f t="shared" si="49"/>
        <v/>
      </c>
      <c r="I531" s="4" t="str">
        <f t="shared" si="50"/>
        <v/>
      </c>
    </row>
    <row r="532" spans="2:9" ht="15.75" x14ac:dyDescent="0.25">
      <c r="B532" s="1" t="str">
        <f t="shared" si="52"/>
        <v/>
      </c>
      <c r="C532" s="10" t="str">
        <f t="shared" si="51"/>
        <v/>
      </c>
      <c r="D532" s="18" t="str">
        <f t="shared" si="47"/>
        <v/>
      </c>
      <c r="E532" s="24"/>
      <c r="F532" s="24"/>
      <c r="G532" s="3" t="str">
        <f t="shared" si="48"/>
        <v/>
      </c>
      <c r="H532" s="3" t="str">
        <f t="shared" si="49"/>
        <v/>
      </c>
      <c r="I532" s="4" t="str">
        <f t="shared" si="50"/>
        <v/>
      </c>
    </row>
    <row r="533" spans="2:9" ht="15.75" x14ac:dyDescent="0.25">
      <c r="B533" s="1" t="str">
        <f t="shared" si="52"/>
        <v/>
      </c>
      <c r="C533" s="10" t="str">
        <f t="shared" si="51"/>
        <v/>
      </c>
      <c r="D533" s="18" t="str">
        <f t="shared" si="47"/>
        <v/>
      </c>
      <c r="E533" s="24"/>
      <c r="F533" s="24"/>
      <c r="G533" s="3" t="str">
        <f t="shared" si="48"/>
        <v/>
      </c>
      <c r="H533" s="3" t="str">
        <f t="shared" si="49"/>
        <v/>
      </c>
      <c r="I533" s="4" t="str">
        <f t="shared" si="50"/>
        <v/>
      </c>
    </row>
    <row r="534" spans="2:9" ht="15.75" x14ac:dyDescent="0.25">
      <c r="B534" s="1" t="str">
        <f t="shared" si="52"/>
        <v/>
      </c>
      <c r="C534" s="10" t="str">
        <f t="shared" si="51"/>
        <v/>
      </c>
      <c r="D534" s="18" t="str">
        <f t="shared" si="47"/>
        <v/>
      </c>
      <c r="E534" s="24"/>
      <c r="F534" s="24"/>
      <c r="G534" s="3" t="str">
        <f t="shared" si="48"/>
        <v/>
      </c>
      <c r="H534" s="3" t="str">
        <f t="shared" si="49"/>
        <v/>
      </c>
      <c r="I534" s="4" t="str">
        <f t="shared" si="50"/>
        <v/>
      </c>
    </row>
    <row r="535" spans="2:9" ht="15.75" x14ac:dyDescent="0.25">
      <c r="B535" s="1" t="str">
        <f t="shared" si="52"/>
        <v/>
      </c>
      <c r="C535" s="10" t="str">
        <f t="shared" si="51"/>
        <v/>
      </c>
      <c r="D535" s="18" t="str">
        <f t="shared" si="47"/>
        <v/>
      </c>
      <c r="E535" s="24"/>
      <c r="F535" s="24"/>
      <c r="G535" s="3" t="str">
        <f t="shared" si="48"/>
        <v/>
      </c>
      <c r="H535" s="3" t="str">
        <f t="shared" si="49"/>
        <v/>
      </c>
      <c r="I535" s="4" t="str">
        <f t="shared" si="50"/>
        <v/>
      </c>
    </row>
    <row r="536" spans="2:9" ht="15.75" x14ac:dyDescent="0.25">
      <c r="B536" s="1" t="str">
        <f t="shared" si="52"/>
        <v/>
      </c>
      <c r="C536" s="10" t="str">
        <f t="shared" si="51"/>
        <v/>
      </c>
      <c r="D536" s="18" t="str">
        <f t="shared" si="47"/>
        <v/>
      </c>
      <c r="E536" s="24"/>
      <c r="F536" s="24"/>
      <c r="G536" s="3" t="str">
        <f t="shared" si="48"/>
        <v/>
      </c>
      <c r="H536" s="3" t="str">
        <f t="shared" si="49"/>
        <v/>
      </c>
      <c r="I536" s="4" t="str">
        <f t="shared" si="50"/>
        <v/>
      </c>
    </row>
    <row r="537" spans="2:9" ht="15.75" x14ac:dyDescent="0.25">
      <c r="B537" s="1" t="str">
        <f t="shared" si="52"/>
        <v/>
      </c>
      <c r="C537" s="10" t="str">
        <f t="shared" si="51"/>
        <v/>
      </c>
      <c r="D537" s="18" t="str">
        <f t="shared" si="47"/>
        <v/>
      </c>
      <c r="E537" s="24"/>
      <c r="F537" s="24"/>
      <c r="G537" s="3" t="str">
        <f t="shared" si="48"/>
        <v/>
      </c>
      <c r="H537" s="3" t="str">
        <f t="shared" si="49"/>
        <v/>
      </c>
      <c r="I537" s="4" t="str">
        <f t="shared" si="50"/>
        <v/>
      </c>
    </row>
    <row r="538" spans="2:9" ht="15.75" x14ac:dyDescent="0.25">
      <c r="B538" s="1" t="str">
        <f t="shared" si="52"/>
        <v/>
      </c>
      <c r="C538" s="10" t="str">
        <f t="shared" si="51"/>
        <v/>
      </c>
      <c r="D538" s="18" t="str">
        <f t="shared" ref="D538:D601" si="53">IF(B538="","",IF(I537&lt;payment,I537*(1+rate),payment))</f>
        <v/>
      </c>
      <c r="E538" s="24"/>
      <c r="F538" s="24"/>
      <c r="G538" s="3" t="str">
        <f t="shared" ref="G538:G601" si="54">IF(AND(payment_type=1,B538=1),0,IF(B538="","",I537*rate))</f>
        <v/>
      </c>
      <c r="H538" s="3" t="str">
        <f t="shared" si="49"/>
        <v/>
      </c>
      <c r="I538" s="4" t="str">
        <f t="shared" si="50"/>
        <v/>
      </c>
    </row>
    <row r="539" spans="2:9" ht="15.75" x14ac:dyDescent="0.25">
      <c r="B539" s="1" t="str">
        <f t="shared" si="52"/>
        <v/>
      </c>
      <c r="C539" s="10" t="str">
        <f t="shared" si="51"/>
        <v/>
      </c>
      <c r="D539" s="18" t="str">
        <f t="shared" si="53"/>
        <v/>
      </c>
      <c r="E539" s="24"/>
      <c r="F539" s="24"/>
      <c r="G539" s="3" t="str">
        <f t="shared" si="54"/>
        <v/>
      </c>
      <c r="H539" s="3" t="str">
        <f t="shared" ref="H539:H602" si="55">IF(B539="","",D539-G539+E539+F539)</f>
        <v/>
      </c>
      <c r="I539" s="4" t="str">
        <f t="shared" ref="I539:I602" si="56">IFERROR(IF(H539&lt;=0,"",I538-H539),"")</f>
        <v/>
      </c>
    </row>
    <row r="540" spans="2:9" ht="15.75" x14ac:dyDescent="0.25">
      <c r="B540" s="1" t="str">
        <f t="shared" si="52"/>
        <v/>
      </c>
      <c r="C540" s="10" t="str">
        <f t="shared" ref="C540:C603" si="57">IF($C$9="End of the Period",IF(B540="","",IF(OR(payment_frequency="Weekly",payment_frequency="Bi-weekly",payment_frequency="Semi-monthly"),first_payment_date+B540*VLOOKUP(payment_frequency,periodic_table,2,0),EDATE(first_payment_date,B540*VLOOKUP(payment_frequency,periodic_table,2,0)))),IF(A535="","",IF(OR(payment_frequency="Weekly",payment_frequency="Bi-weekly",payment_frequency="Semi-monthly"),first_payment_date+(A535-1)*VLOOKUP(payment_frequency,periodic_table,2,0),EDATE(first_payment_date,(A535-1)*VLOOKUP(payment_frequency,periodic_table,2,0)))))</f>
        <v/>
      </c>
      <c r="D540" s="18" t="str">
        <f t="shared" si="53"/>
        <v/>
      </c>
      <c r="E540" s="24"/>
      <c r="F540" s="24"/>
      <c r="G540" s="3" t="str">
        <f t="shared" si="54"/>
        <v/>
      </c>
      <c r="H540" s="3" t="str">
        <f t="shared" si="55"/>
        <v/>
      </c>
      <c r="I540" s="4" t="str">
        <f t="shared" si="56"/>
        <v/>
      </c>
    </row>
    <row r="541" spans="2:9" ht="15.75" x14ac:dyDescent="0.25">
      <c r="B541" s="1" t="str">
        <f t="shared" si="52"/>
        <v/>
      </c>
      <c r="C541" s="10" t="str">
        <f t="shared" si="57"/>
        <v/>
      </c>
      <c r="D541" s="18" t="str">
        <f t="shared" si="53"/>
        <v/>
      </c>
      <c r="E541" s="24"/>
      <c r="F541" s="24"/>
      <c r="G541" s="3" t="str">
        <f t="shared" si="54"/>
        <v/>
      </c>
      <c r="H541" s="3" t="str">
        <f t="shared" si="55"/>
        <v/>
      </c>
      <c r="I541" s="4" t="str">
        <f t="shared" si="56"/>
        <v/>
      </c>
    </row>
    <row r="542" spans="2:9" ht="15.75" x14ac:dyDescent="0.25">
      <c r="B542" s="1" t="str">
        <f t="shared" si="52"/>
        <v/>
      </c>
      <c r="C542" s="10" t="str">
        <f t="shared" si="57"/>
        <v/>
      </c>
      <c r="D542" s="18" t="str">
        <f t="shared" si="53"/>
        <v/>
      </c>
      <c r="E542" s="24"/>
      <c r="F542" s="24"/>
      <c r="G542" s="3" t="str">
        <f t="shared" si="54"/>
        <v/>
      </c>
      <c r="H542" s="3" t="str">
        <f t="shared" si="55"/>
        <v/>
      </c>
      <c r="I542" s="4" t="str">
        <f t="shared" si="56"/>
        <v/>
      </c>
    </row>
    <row r="543" spans="2:9" ht="15.75" x14ac:dyDescent="0.25">
      <c r="B543" s="1" t="str">
        <f t="shared" si="52"/>
        <v/>
      </c>
      <c r="C543" s="10" t="str">
        <f t="shared" si="57"/>
        <v/>
      </c>
      <c r="D543" s="18" t="str">
        <f t="shared" si="53"/>
        <v/>
      </c>
      <c r="E543" s="24"/>
      <c r="F543" s="24"/>
      <c r="G543" s="3" t="str">
        <f t="shared" si="54"/>
        <v/>
      </c>
      <c r="H543" s="3" t="str">
        <f t="shared" si="55"/>
        <v/>
      </c>
      <c r="I543" s="4" t="str">
        <f t="shared" si="56"/>
        <v/>
      </c>
    </row>
    <row r="544" spans="2:9" ht="15.75" x14ac:dyDescent="0.25">
      <c r="B544" s="1" t="str">
        <f t="shared" si="52"/>
        <v/>
      </c>
      <c r="C544" s="10" t="str">
        <f t="shared" si="57"/>
        <v/>
      </c>
      <c r="D544" s="18" t="str">
        <f t="shared" si="53"/>
        <v/>
      </c>
      <c r="E544" s="24"/>
      <c r="F544" s="24"/>
      <c r="G544" s="3" t="str">
        <f t="shared" si="54"/>
        <v/>
      </c>
      <c r="H544" s="3" t="str">
        <f t="shared" si="55"/>
        <v/>
      </c>
      <c r="I544" s="4" t="str">
        <f t="shared" si="56"/>
        <v/>
      </c>
    </row>
    <row r="545" spans="2:9" ht="15.75" x14ac:dyDescent="0.25">
      <c r="B545" s="1" t="str">
        <f t="shared" si="52"/>
        <v/>
      </c>
      <c r="C545" s="10" t="str">
        <f t="shared" si="57"/>
        <v/>
      </c>
      <c r="D545" s="18" t="str">
        <f t="shared" si="53"/>
        <v/>
      </c>
      <c r="E545" s="24"/>
      <c r="F545" s="24"/>
      <c r="G545" s="3" t="str">
        <f t="shared" si="54"/>
        <v/>
      </c>
      <c r="H545" s="3" t="str">
        <f t="shared" si="55"/>
        <v/>
      </c>
      <c r="I545" s="4" t="str">
        <f t="shared" si="56"/>
        <v/>
      </c>
    </row>
    <row r="546" spans="2:9" ht="15.75" x14ac:dyDescent="0.25">
      <c r="B546" s="1" t="str">
        <f t="shared" si="52"/>
        <v/>
      </c>
      <c r="C546" s="10" t="str">
        <f t="shared" si="57"/>
        <v/>
      </c>
      <c r="D546" s="18" t="str">
        <f t="shared" si="53"/>
        <v/>
      </c>
      <c r="E546" s="24"/>
      <c r="F546" s="24"/>
      <c r="G546" s="3" t="str">
        <f t="shared" si="54"/>
        <v/>
      </c>
      <c r="H546" s="3" t="str">
        <f t="shared" si="55"/>
        <v/>
      </c>
      <c r="I546" s="4" t="str">
        <f t="shared" si="56"/>
        <v/>
      </c>
    </row>
    <row r="547" spans="2:9" ht="15.75" x14ac:dyDescent="0.25">
      <c r="B547" s="1" t="str">
        <f t="shared" si="52"/>
        <v/>
      </c>
      <c r="C547" s="10" t="str">
        <f t="shared" si="57"/>
        <v/>
      </c>
      <c r="D547" s="18" t="str">
        <f t="shared" si="53"/>
        <v/>
      </c>
      <c r="E547" s="24"/>
      <c r="F547" s="24"/>
      <c r="G547" s="3" t="str">
        <f t="shared" si="54"/>
        <v/>
      </c>
      <c r="H547" s="3" t="str">
        <f t="shared" si="55"/>
        <v/>
      </c>
      <c r="I547" s="4" t="str">
        <f t="shared" si="56"/>
        <v/>
      </c>
    </row>
    <row r="548" spans="2:9" ht="15.75" x14ac:dyDescent="0.25">
      <c r="B548" s="1" t="str">
        <f t="shared" si="52"/>
        <v/>
      </c>
      <c r="C548" s="10" t="str">
        <f t="shared" si="57"/>
        <v/>
      </c>
      <c r="D548" s="18" t="str">
        <f t="shared" si="53"/>
        <v/>
      </c>
      <c r="E548" s="24"/>
      <c r="F548" s="24"/>
      <c r="G548" s="3" t="str">
        <f t="shared" si="54"/>
        <v/>
      </c>
      <c r="H548" s="3" t="str">
        <f t="shared" si="55"/>
        <v/>
      </c>
      <c r="I548" s="4" t="str">
        <f t="shared" si="56"/>
        <v/>
      </c>
    </row>
    <row r="549" spans="2:9" ht="15.75" x14ac:dyDescent="0.25">
      <c r="B549" s="1" t="str">
        <f t="shared" si="52"/>
        <v/>
      </c>
      <c r="C549" s="10" t="str">
        <f t="shared" si="57"/>
        <v/>
      </c>
      <c r="D549" s="18" t="str">
        <f t="shared" si="53"/>
        <v/>
      </c>
      <c r="E549" s="24"/>
      <c r="F549" s="24"/>
      <c r="G549" s="3" t="str">
        <f t="shared" si="54"/>
        <v/>
      </c>
      <c r="H549" s="3" t="str">
        <f t="shared" si="55"/>
        <v/>
      </c>
      <c r="I549" s="4" t="str">
        <f t="shared" si="56"/>
        <v/>
      </c>
    </row>
    <row r="550" spans="2:9" ht="15.75" x14ac:dyDescent="0.25">
      <c r="B550" s="1" t="str">
        <f t="shared" si="52"/>
        <v/>
      </c>
      <c r="C550" s="10" t="str">
        <f t="shared" si="57"/>
        <v/>
      </c>
      <c r="D550" s="18" t="str">
        <f t="shared" si="53"/>
        <v/>
      </c>
      <c r="E550" s="24"/>
      <c r="F550" s="24"/>
      <c r="G550" s="3" t="str">
        <f t="shared" si="54"/>
        <v/>
      </c>
      <c r="H550" s="3" t="str">
        <f t="shared" si="55"/>
        <v/>
      </c>
      <c r="I550" s="4" t="str">
        <f t="shared" si="56"/>
        <v/>
      </c>
    </row>
    <row r="551" spans="2:9" ht="15.75" x14ac:dyDescent="0.25">
      <c r="B551" s="1" t="str">
        <f t="shared" si="52"/>
        <v/>
      </c>
      <c r="C551" s="10" t="str">
        <f t="shared" si="57"/>
        <v/>
      </c>
      <c r="D551" s="18" t="str">
        <f t="shared" si="53"/>
        <v/>
      </c>
      <c r="E551" s="24"/>
      <c r="F551" s="24"/>
      <c r="G551" s="3" t="str">
        <f t="shared" si="54"/>
        <v/>
      </c>
      <c r="H551" s="3" t="str">
        <f t="shared" si="55"/>
        <v/>
      </c>
      <c r="I551" s="4" t="str">
        <f t="shared" si="56"/>
        <v/>
      </c>
    </row>
    <row r="552" spans="2:9" ht="15.75" x14ac:dyDescent="0.25">
      <c r="B552" s="1" t="str">
        <f t="shared" si="52"/>
        <v/>
      </c>
      <c r="C552" s="10" t="str">
        <f t="shared" si="57"/>
        <v/>
      </c>
      <c r="D552" s="18" t="str">
        <f t="shared" si="53"/>
        <v/>
      </c>
      <c r="E552" s="24"/>
      <c r="F552" s="24"/>
      <c r="G552" s="3" t="str">
        <f t="shared" si="54"/>
        <v/>
      </c>
      <c r="H552" s="3" t="str">
        <f t="shared" si="55"/>
        <v/>
      </c>
      <c r="I552" s="4" t="str">
        <f t="shared" si="56"/>
        <v/>
      </c>
    </row>
    <row r="553" spans="2:9" ht="15.75" x14ac:dyDescent="0.25">
      <c r="B553" s="1" t="str">
        <f t="shared" si="52"/>
        <v/>
      </c>
      <c r="C553" s="10" t="str">
        <f t="shared" si="57"/>
        <v/>
      </c>
      <c r="D553" s="18" t="str">
        <f t="shared" si="53"/>
        <v/>
      </c>
      <c r="E553" s="24"/>
      <c r="F553" s="24"/>
      <c r="G553" s="3" t="str">
        <f t="shared" si="54"/>
        <v/>
      </c>
      <c r="H553" s="3" t="str">
        <f t="shared" si="55"/>
        <v/>
      </c>
      <c r="I553" s="4" t="str">
        <f t="shared" si="56"/>
        <v/>
      </c>
    </row>
    <row r="554" spans="2:9" ht="15.75" x14ac:dyDescent="0.25">
      <c r="B554" s="1" t="str">
        <f t="shared" si="52"/>
        <v/>
      </c>
      <c r="C554" s="10" t="str">
        <f t="shared" si="57"/>
        <v/>
      </c>
      <c r="D554" s="18" t="str">
        <f t="shared" si="53"/>
        <v/>
      </c>
      <c r="E554" s="24"/>
      <c r="F554" s="24"/>
      <c r="G554" s="3" t="str">
        <f t="shared" si="54"/>
        <v/>
      </c>
      <c r="H554" s="3" t="str">
        <f t="shared" si="55"/>
        <v/>
      </c>
      <c r="I554" s="4" t="str">
        <f t="shared" si="56"/>
        <v/>
      </c>
    </row>
    <row r="555" spans="2:9" ht="15.75" x14ac:dyDescent="0.25">
      <c r="B555" s="1" t="str">
        <f t="shared" si="52"/>
        <v/>
      </c>
      <c r="C555" s="10" t="str">
        <f t="shared" si="57"/>
        <v/>
      </c>
      <c r="D555" s="18" t="str">
        <f t="shared" si="53"/>
        <v/>
      </c>
      <c r="E555" s="24"/>
      <c r="F555" s="24"/>
      <c r="G555" s="3" t="str">
        <f t="shared" si="54"/>
        <v/>
      </c>
      <c r="H555" s="3" t="str">
        <f t="shared" si="55"/>
        <v/>
      </c>
      <c r="I555" s="4" t="str">
        <f t="shared" si="56"/>
        <v/>
      </c>
    </row>
    <row r="556" spans="2:9" ht="15.75" x14ac:dyDescent="0.25">
      <c r="B556" s="1" t="str">
        <f t="shared" si="52"/>
        <v/>
      </c>
      <c r="C556" s="10" t="str">
        <f t="shared" si="57"/>
        <v/>
      </c>
      <c r="D556" s="18" t="str">
        <f t="shared" si="53"/>
        <v/>
      </c>
      <c r="E556" s="24"/>
      <c r="F556" s="24"/>
      <c r="G556" s="3" t="str">
        <f t="shared" si="54"/>
        <v/>
      </c>
      <c r="H556" s="3" t="str">
        <f t="shared" si="55"/>
        <v/>
      </c>
      <c r="I556" s="4" t="str">
        <f t="shared" si="56"/>
        <v/>
      </c>
    </row>
    <row r="557" spans="2:9" ht="15.75" x14ac:dyDescent="0.25">
      <c r="B557" s="1" t="str">
        <f t="shared" si="52"/>
        <v/>
      </c>
      <c r="C557" s="10" t="str">
        <f t="shared" si="57"/>
        <v/>
      </c>
      <c r="D557" s="18" t="str">
        <f t="shared" si="53"/>
        <v/>
      </c>
      <c r="E557" s="24"/>
      <c r="F557" s="24"/>
      <c r="G557" s="3" t="str">
        <f t="shared" si="54"/>
        <v/>
      </c>
      <c r="H557" s="3" t="str">
        <f t="shared" si="55"/>
        <v/>
      </c>
      <c r="I557" s="4" t="str">
        <f t="shared" si="56"/>
        <v/>
      </c>
    </row>
    <row r="558" spans="2:9" ht="15.75" x14ac:dyDescent="0.25">
      <c r="B558" s="1" t="str">
        <f t="shared" si="52"/>
        <v/>
      </c>
      <c r="C558" s="10" t="str">
        <f t="shared" si="57"/>
        <v/>
      </c>
      <c r="D558" s="18" t="str">
        <f t="shared" si="53"/>
        <v/>
      </c>
      <c r="E558" s="24"/>
      <c r="F558" s="24"/>
      <c r="G558" s="3" t="str">
        <f t="shared" si="54"/>
        <v/>
      </c>
      <c r="H558" s="3" t="str">
        <f t="shared" si="55"/>
        <v/>
      </c>
      <c r="I558" s="4" t="str">
        <f t="shared" si="56"/>
        <v/>
      </c>
    </row>
    <row r="559" spans="2:9" ht="15.75" x14ac:dyDescent="0.25">
      <c r="B559" s="1" t="str">
        <f t="shared" si="52"/>
        <v/>
      </c>
      <c r="C559" s="10" t="str">
        <f t="shared" si="57"/>
        <v/>
      </c>
      <c r="D559" s="18" t="str">
        <f t="shared" si="53"/>
        <v/>
      </c>
      <c r="E559" s="24"/>
      <c r="F559" s="24"/>
      <c r="G559" s="3" t="str">
        <f t="shared" si="54"/>
        <v/>
      </c>
      <c r="H559" s="3" t="str">
        <f t="shared" si="55"/>
        <v/>
      </c>
      <c r="I559" s="4" t="str">
        <f t="shared" si="56"/>
        <v/>
      </c>
    </row>
    <row r="560" spans="2:9" ht="15.75" x14ac:dyDescent="0.25">
      <c r="B560" s="1" t="str">
        <f t="shared" si="52"/>
        <v/>
      </c>
      <c r="C560" s="10" t="str">
        <f t="shared" si="57"/>
        <v/>
      </c>
      <c r="D560" s="18" t="str">
        <f t="shared" si="53"/>
        <v/>
      </c>
      <c r="E560" s="24"/>
      <c r="F560" s="24"/>
      <c r="G560" s="3" t="str">
        <f t="shared" si="54"/>
        <v/>
      </c>
      <c r="H560" s="3" t="str">
        <f t="shared" si="55"/>
        <v/>
      </c>
      <c r="I560" s="4" t="str">
        <f t="shared" si="56"/>
        <v/>
      </c>
    </row>
    <row r="561" spans="2:9" ht="15.75" x14ac:dyDescent="0.25">
      <c r="B561" s="1" t="str">
        <f t="shared" ref="B561:B624" si="58">IFERROR(IF(I560&lt;=0,"",B560+1),"")</f>
        <v/>
      </c>
      <c r="C561" s="10" t="str">
        <f t="shared" si="57"/>
        <v/>
      </c>
      <c r="D561" s="18" t="str">
        <f t="shared" si="53"/>
        <v/>
      </c>
      <c r="E561" s="24"/>
      <c r="F561" s="24"/>
      <c r="G561" s="3" t="str">
        <f t="shared" si="54"/>
        <v/>
      </c>
      <c r="H561" s="3" t="str">
        <f t="shared" si="55"/>
        <v/>
      </c>
      <c r="I561" s="4" t="str">
        <f t="shared" si="56"/>
        <v/>
      </c>
    </row>
    <row r="562" spans="2:9" ht="15.75" x14ac:dyDescent="0.25">
      <c r="B562" s="1" t="str">
        <f t="shared" si="58"/>
        <v/>
      </c>
      <c r="C562" s="10" t="str">
        <f t="shared" si="57"/>
        <v/>
      </c>
      <c r="D562" s="18" t="str">
        <f t="shared" si="53"/>
        <v/>
      </c>
      <c r="E562" s="24"/>
      <c r="F562" s="24"/>
      <c r="G562" s="3" t="str">
        <f t="shared" si="54"/>
        <v/>
      </c>
      <c r="H562" s="3" t="str">
        <f t="shared" si="55"/>
        <v/>
      </c>
      <c r="I562" s="4" t="str">
        <f t="shared" si="56"/>
        <v/>
      </c>
    </row>
    <row r="563" spans="2:9" ht="15.75" x14ac:dyDescent="0.25">
      <c r="B563" s="1" t="str">
        <f t="shared" si="58"/>
        <v/>
      </c>
      <c r="C563" s="10" t="str">
        <f t="shared" si="57"/>
        <v/>
      </c>
      <c r="D563" s="18" t="str">
        <f t="shared" si="53"/>
        <v/>
      </c>
      <c r="E563" s="24"/>
      <c r="F563" s="24"/>
      <c r="G563" s="3" t="str">
        <f t="shared" si="54"/>
        <v/>
      </c>
      <c r="H563" s="3" t="str">
        <f t="shared" si="55"/>
        <v/>
      </c>
      <c r="I563" s="4" t="str">
        <f t="shared" si="56"/>
        <v/>
      </c>
    </row>
    <row r="564" spans="2:9" ht="15.75" x14ac:dyDescent="0.25">
      <c r="B564" s="1" t="str">
        <f t="shared" si="58"/>
        <v/>
      </c>
      <c r="C564" s="10" t="str">
        <f t="shared" si="57"/>
        <v/>
      </c>
      <c r="D564" s="18" t="str">
        <f t="shared" si="53"/>
        <v/>
      </c>
      <c r="E564" s="24"/>
      <c r="F564" s="24"/>
      <c r="G564" s="3" t="str">
        <f t="shared" si="54"/>
        <v/>
      </c>
      <c r="H564" s="3" t="str">
        <f t="shared" si="55"/>
        <v/>
      </c>
      <c r="I564" s="4" t="str">
        <f t="shared" si="56"/>
        <v/>
      </c>
    </row>
    <row r="565" spans="2:9" ht="15.75" x14ac:dyDescent="0.25">
      <c r="B565" s="1" t="str">
        <f t="shared" si="58"/>
        <v/>
      </c>
      <c r="C565" s="10" t="str">
        <f t="shared" si="57"/>
        <v/>
      </c>
      <c r="D565" s="18" t="str">
        <f t="shared" si="53"/>
        <v/>
      </c>
      <c r="E565" s="24"/>
      <c r="F565" s="24"/>
      <c r="G565" s="3" t="str">
        <f t="shared" si="54"/>
        <v/>
      </c>
      <c r="H565" s="3" t="str">
        <f t="shared" si="55"/>
        <v/>
      </c>
      <c r="I565" s="4" t="str">
        <f t="shared" si="56"/>
        <v/>
      </c>
    </row>
    <row r="566" spans="2:9" ht="15.75" x14ac:dyDescent="0.25">
      <c r="B566" s="1" t="str">
        <f t="shared" si="58"/>
        <v/>
      </c>
      <c r="C566" s="10" t="str">
        <f t="shared" si="57"/>
        <v/>
      </c>
      <c r="D566" s="18" t="str">
        <f t="shared" si="53"/>
        <v/>
      </c>
      <c r="E566" s="24"/>
      <c r="F566" s="24"/>
      <c r="G566" s="3" t="str">
        <f t="shared" si="54"/>
        <v/>
      </c>
      <c r="H566" s="3" t="str">
        <f t="shared" si="55"/>
        <v/>
      </c>
      <c r="I566" s="4" t="str">
        <f t="shared" si="56"/>
        <v/>
      </c>
    </row>
    <row r="567" spans="2:9" ht="15.75" x14ac:dyDescent="0.25">
      <c r="B567" s="1" t="str">
        <f t="shared" si="58"/>
        <v/>
      </c>
      <c r="C567" s="10" t="str">
        <f t="shared" si="57"/>
        <v/>
      </c>
      <c r="D567" s="18" t="str">
        <f t="shared" si="53"/>
        <v/>
      </c>
      <c r="E567" s="24"/>
      <c r="F567" s="24"/>
      <c r="G567" s="3" t="str">
        <f t="shared" si="54"/>
        <v/>
      </c>
      <c r="H567" s="3" t="str">
        <f t="shared" si="55"/>
        <v/>
      </c>
      <c r="I567" s="4" t="str">
        <f t="shared" si="56"/>
        <v/>
      </c>
    </row>
    <row r="568" spans="2:9" ht="15.75" x14ac:dyDescent="0.25">
      <c r="B568" s="1" t="str">
        <f t="shared" si="58"/>
        <v/>
      </c>
      <c r="C568" s="10" t="str">
        <f t="shared" si="57"/>
        <v/>
      </c>
      <c r="D568" s="18" t="str">
        <f t="shared" si="53"/>
        <v/>
      </c>
      <c r="E568" s="24"/>
      <c r="F568" s="24"/>
      <c r="G568" s="3" t="str">
        <f t="shared" si="54"/>
        <v/>
      </c>
      <c r="H568" s="3" t="str">
        <f t="shared" si="55"/>
        <v/>
      </c>
      <c r="I568" s="4" t="str">
        <f t="shared" si="56"/>
        <v/>
      </c>
    </row>
    <row r="569" spans="2:9" ht="15.75" x14ac:dyDescent="0.25">
      <c r="B569" s="1" t="str">
        <f t="shared" si="58"/>
        <v/>
      </c>
      <c r="C569" s="10" t="str">
        <f t="shared" si="57"/>
        <v/>
      </c>
      <c r="D569" s="18" t="str">
        <f t="shared" si="53"/>
        <v/>
      </c>
      <c r="E569" s="24"/>
      <c r="F569" s="24"/>
      <c r="G569" s="3" t="str">
        <f t="shared" si="54"/>
        <v/>
      </c>
      <c r="H569" s="3" t="str">
        <f t="shared" si="55"/>
        <v/>
      </c>
      <c r="I569" s="4" t="str">
        <f t="shared" si="56"/>
        <v/>
      </c>
    </row>
    <row r="570" spans="2:9" ht="15.75" x14ac:dyDescent="0.25">
      <c r="B570" s="1" t="str">
        <f t="shared" si="58"/>
        <v/>
      </c>
      <c r="C570" s="10" t="str">
        <f t="shared" si="57"/>
        <v/>
      </c>
      <c r="D570" s="18" t="str">
        <f t="shared" si="53"/>
        <v/>
      </c>
      <c r="E570" s="24"/>
      <c r="F570" s="24"/>
      <c r="G570" s="3" t="str">
        <f t="shared" si="54"/>
        <v/>
      </c>
      <c r="H570" s="3" t="str">
        <f t="shared" si="55"/>
        <v/>
      </c>
      <c r="I570" s="4" t="str">
        <f t="shared" si="56"/>
        <v/>
      </c>
    </row>
    <row r="571" spans="2:9" ht="15.75" x14ac:dyDescent="0.25">
      <c r="B571" s="1" t="str">
        <f t="shared" si="58"/>
        <v/>
      </c>
      <c r="C571" s="10" t="str">
        <f t="shared" si="57"/>
        <v/>
      </c>
      <c r="D571" s="18" t="str">
        <f t="shared" si="53"/>
        <v/>
      </c>
      <c r="E571" s="24"/>
      <c r="F571" s="24"/>
      <c r="G571" s="3" t="str">
        <f t="shared" si="54"/>
        <v/>
      </c>
      <c r="H571" s="3" t="str">
        <f t="shared" si="55"/>
        <v/>
      </c>
      <c r="I571" s="4" t="str">
        <f t="shared" si="56"/>
        <v/>
      </c>
    </row>
    <row r="572" spans="2:9" ht="15.75" x14ac:dyDescent="0.25">
      <c r="B572" s="1" t="str">
        <f t="shared" si="58"/>
        <v/>
      </c>
      <c r="C572" s="10" t="str">
        <f t="shared" si="57"/>
        <v/>
      </c>
      <c r="D572" s="18" t="str">
        <f t="shared" si="53"/>
        <v/>
      </c>
      <c r="E572" s="24"/>
      <c r="F572" s="24"/>
      <c r="G572" s="3" t="str">
        <f t="shared" si="54"/>
        <v/>
      </c>
      <c r="H572" s="3" t="str">
        <f t="shared" si="55"/>
        <v/>
      </c>
      <c r="I572" s="4" t="str">
        <f t="shared" si="56"/>
        <v/>
      </c>
    </row>
    <row r="573" spans="2:9" ht="15.75" x14ac:dyDescent="0.25">
      <c r="B573" s="1" t="str">
        <f t="shared" si="58"/>
        <v/>
      </c>
      <c r="C573" s="10" t="str">
        <f t="shared" si="57"/>
        <v/>
      </c>
      <c r="D573" s="18" t="str">
        <f t="shared" si="53"/>
        <v/>
      </c>
      <c r="E573" s="24"/>
      <c r="F573" s="24"/>
      <c r="G573" s="3" t="str">
        <f t="shared" si="54"/>
        <v/>
      </c>
      <c r="H573" s="3" t="str">
        <f t="shared" si="55"/>
        <v/>
      </c>
      <c r="I573" s="4" t="str">
        <f t="shared" si="56"/>
        <v/>
      </c>
    </row>
    <row r="574" spans="2:9" ht="15.75" x14ac:dyDescent="0.25">
      <c r="B574" s="1" t="str">
        <f t="shared" si="58"/>
        <v/>
      </c>
      <c r="C574" s="10" t="str">
        <f t="shared" si="57"/>
        <v/>
      </c>
      <c r="D574" s="18" t="str">
        <f t="shared" si="53"/>
        <v/>
      </c>
      <c r="E574" s="24"/>
      <c r="F574" s="24"/>
      <c r="G574" s="3" t="str">
        <f t="shared" si="54"/>
        <v/>
      </c>
      <c r="H574" s="3" t="str">
        <f t="shared" si="55"/>
        <v/>
      </c>
      <c r="I574" s="4" t="str">
        <f t="shared" si="56"/>
        <v/>
      </c>
    </row>
    <row r="575" spans="2:9" ht="15.75" x14ac:dyDescent="0.25">
      <c r="B575" s="1" t="str">
        <f t="shared" si="58"/>
        <v/>
      </c>
      <c r="C575" s="10" t="str">
        <f t="shared" si="57"/>
        <v/>
      </c>
      <c r="D575" s="18" t="str">
        <f t="shared" si="53"/>
        <v/>
      </c>
      <c r="E575" s="24"/>
      <c r="F575" s="24"/>
      <c r="G575" s="3" t="str">
        <f t="shared" si="54"/>
        <v/>
      </c>
      <c r="H575" s="3" t="str">
        <f t="shared" si="55"/>
        <v/>
      </c>
      <c r="I575" s="4" t="str">
        <f t="shared" si="56"/>
        <v/>
      </c>
    </row>
    <row r="576" spans="2:9" ht="15.75" x14ac:dyDescent="0.25">
      <c r="B576" s="1" t="str">
        <f t="shared" si="58"/>
        <v/>
      </c>
      <c r="C576" s="10" t="str">
        <f t="shared" si="57"/>
        <v/>
      </c>
      <c r="D576" s="18" t="str">
        <f t="shared" si="53"/>
        <v/>
      </c>
      <c r="E576" s="24"/>
      <c r="F576" s="24"/>
      <c r="G576" s="3" t="str">
        <f t="shared" si="54"/>
        <v/>
      </c>
      <c r="H576" s="3" t="str">
        <f t="shared" si="55"/>
        <v/>
      </c>
      <c r="I576" s="4" t="str">
        <f t="shared" si="56"/>
        <v/>
      </c>
    </row>
    <row r="577" spans="2:9" ht="15.75" x14ac:dyDescent="0.25">
      <c r="B577" s="1" t="str">
        <f t="shared" si="58"/>
        <v/>
      </c>
      <c r="C577" s="10" t="str">
        <f t="shared" si="57"/>
        <v/>
      </c>
      <c r="D577" s="18" t="str">
        <f t="shared" si="53"/>
        <v/>
      </c>
      <c r="E577" s="24"/>
      <c r="F577" s="24"/>
      <c r="G577" s="3" t="str">
        <f t="shared" si="54"/>
        <v/>
      </c>
      <c r="H577" s="3" t="str">
        <f t="shared" si="55"/>
        <v/>
      </c>
      <c r="I577" s="4" t="str">
        <f t="shared" si="56"/>
        <v/>
      </c>
    </row>
    <row r="578" spans="2:9" ht="15.75" x14ac:dyDescent="0.25">
      <c r="B578" s="1" t="str">
        <f t="shared" si="58"/>
        <v/>
      </c>
      <c r="C578" s="10" t="str">
        <f t="shared" si="57"/>
        <v/>
      </c>
      <c r="D578" s="18" t="str">
        <f t="shared" si="53"/>
        <v/>
      </c>
      <c r="E578" s="24"/>
      <c r="F578" s="24"/>
      <c r="G578" s="3" t="str">
        <f t="shared" si="54"/>
        <v/>
      </c>
      <c r="H578" s="3" t="str">
        <f t="shared" si="55"/>
        <v/>
      </c>
      <c r="I578" s="4" t="str">
        <f t="shared" si="56"/>
        <v/>
      </c>
    </row>
    <row r="579" spans="2:9" ht="15.75" x14ac:dyDescent="0.25">
      <c r="B579" s="1" t="str">
        <f t="shared" si="58"/>
        <v/>
      </c>
      <c r="C579" s="10" t="str">
        <f t="shared" si="57"/>
        <v/>
      </c>
      <c r="D579" s="18" t="str">
        <f t="shared" si="53"/>
        <v/>
      </c>
      <c r="E579" s="24"/>
      <c r="F579" s="24"/>
      <c r="G579" s="3" t="str">
        <f t="shared" si="54"/>
        <v/>
      </c>
      <c r="H579" s="3" t="str">
        <f t="shared" si="55"/>
        <v/>
      </c>
      <c r="I579" s="4" t="str">
        <f t="shared" si="56"/>
        <v/>
      </c>
    </row>
    <row r="580" spans="2:9" ht="15.75" x14ac:dyDescent="0.25">
      <c r="B580" s="1" t="str">
        <f t="shared" si="58"/>
        <v/>
      </c>
      <c r="C580" s="10" t="str">
        <f t="shared" si="57"/>
        <v/>
      </c>
      <c r="D580" s="18" t="str">
        <f t="shared" si="53"/>
        <v/>
      </c>
      <c r="E580" s="24"/>
      <c r="F580" s="24"/>
      <c r="G580" s="3" t="str">
        <f t="shared" si="54"/>
        <v/>
      </c>
      <c r="H580" s="3" t="str">
        <f t="shared" si="55"/>
        <v/>
      </c>
      <c r="I580" s="4" t="str">
        <f t="shared" si="56"/>
        <v/>
      </c>
    </row>
    <row r="581" spans="2:9" ht="15.75" x14ac:dyDescent="0.25">
      <c r="B581" s="1" t="str">
        <f t="shared" si="58"/>
        <v/>
      </c>
      <c r="C581" s="10" t="str">
        <f t="shared" si="57"/>
        <v/>
      </c>
      <c r="D581" s="18" t="str">
        <f t="shared" si="53"/>
        <v/>
      </c>
      <c r="E581" s="24"/>
      <c r="F581" s="24"/>
      <c r="G581" s="3" t="str">
        <f t="shared" si="54"/>
        <v/>
      </c>
      <c r="H581" s="3" t="str">
        <f t="shared" si="55"/>
        <v/>
      </c>
      <c r="I581" s="4" t="str">
        <f t="shared" si="56"/>
        <v/>
      </c>
    </row>
    <row r="582" spans="2:9" ht="15.75" x14ac:dyDescent="0.25">
      <c r="B582" s="1" t="str">
        <f t="shared" si="58"/>
        <v/>
      </c>
      <c r="C582" s="10" t="str">
        <f t="shared" si="57"/>
        <v/>
      </c>
      <c r="D582" s="18" t="str">
        <f t="shared" si="53"/>
        <v/>
      </c>
      <c r="E582" s="24"/>
      <c r="F582" s="24"/>
      <c r="G582" s="3" t="str">
        <f t="shared" si="54"/>
        <v/>
      </c>
      <c r="H582" s="3" t="str">
        <f t="shared" si="55"/>
        <v/>
      </c>
      <c r="I582" s="4" t="str">
        <f t="shared" si="56"/>
        <v/>
      </c>
    </row>
    <row r="583" spans="2:9" ht="15.75" x14ac:dyDescent="0.25">
      <c r="B583" s="1" t="str">
        <f t="shared" si="58"/>
        <v/>
      </c>
      <c r="C583" s="10" t="str">
        <f t="shared" si="57"/>
        <v/>
      </c>
      <c r="D583" s="18" t="str">
        <f t="shared" si="53"/>
        <v/>
      </c>
      <c r="E583" s="24"/>
      <c r="F583" s="24"/>
      <c r="G583" s="3" t="str">
        <f t="shared" si="54"/>
        <v/>
      </c>
      <c r="H583" s="3" t="str">
        <f t="shared" si="55"/>
        <v/>
      </c>
      <c r="I583" s="4" t="str">
        <f t="shared" si="56"/>
        <v/>
      </c>
    </row>
    <row r="584" spans="2:9" ht="15.75" x14ac:dyDescent="0.25">
      <c r="B584" s="1" t="str">
        <f t="shared" si="58"/>
        <v/>
      </c>
      <c r="C584" s="10" t="str">
        <f t="shared" si="57"/>
        <v/>
      </c>
      <c r="D584" s="18" t="str">
        <f t="shared" si="53"/>
        <v/>
      </c>
      <c r="E584" s="24"/>
      <c r="F584" s="24"/>
      <c r="G584" s="3" t="str">
        <f t="shared" si="54"/>
        <v/>
      </c>
      <c r="H584" s="3" t="str">
        <f t="shared" si="55"/>
        <v/>
      </c>
      <c r="I584" s="4" t="str">
        <f t="shared" si="56"/>
        <v/>
      </c>
    </row>
    <row r="585" spans="2:9" ht="15.75" x14ac:dyDescent="0.25">
      <c r="B585" s="1" t="str">
        <f t="shared" si="58"/>
        <v/>
      </c>
      <c r="C585" s="10" t="str">
        <f t="shared" si="57"/>
        <v/>
      </c>
      <c r="D585" s="18" t="str">
        <f t="shared" si="53"/>
        <v/>
      </c>
      <c r="E585" s="24"/>
      <c r="F585" s="24"/>
      <c r="G585" s="3" t="str">
        <f t="shared" si="54"/>
        <v/>
      </c>
      <c r="H585" s="3" t="str">
        <f t="shared" si="55"/>
        <v/>
      </c>
      <c r="I585" s="4" t="str">
        <f t="shared" si="56"/>
        <v/>
      </c>
    </row>
    <row r="586" spans="2:9" ht="15.75" x14ac:dyDescent="0.25">
      <c r="B586" s="1" t="str">
        <f t="shared" si="58"/>
        <v/>
      </c>
      <c r="C586" s="10" t="str">
        <f t="shared" si="57"/>
        <v/>
      </c>
      <c r="D586" s="18" t="str">
        <f t="shared" si="53"/>
        <v/>
      </c>
      <c r="E586" s="24"/>
      <c r="F586" s="24"/>
      <c r="G586" s="3" t="str">
        <f t="shared" si="54"/>
        <v/>
      </c>
      <c r="H586" s="3" t="str">
        <f t="shared" si="55"/>
        <v/>
      </c>
      <c r="I586" s="4" t="str">
        <f t="shared" si="56"/>
        <v/>
      </c>
    </row>
    <row r="587" spans="2:9" ht="15.75" x14ac:dyDescent="0.25">
      <c r="B587" s="1" t="str">
        <f t="shared" si="58"/>
        <v/>
      </c>
      <c r="C587" s="10" t="str">
        <f t="shared" si="57"/>
        <v/>
      </c>
      <c r="D587" s="18" t="str">
        <f t="shared" si="53"/>
        <v/>
      </c>
      <c r="E587" s="24"/>
      <c r="F587" s="24"/>
      <c r="G587" s="3" t="str">
        <f t="shared" si="54"/>
        <v/>
      </c>
      <c r="H587" s="3" t="str">
        <f t="shared" si="55"/>
        <v/>
      </c>
      <c r="I587" s="4" t="str">
        <f t="shared" si="56"/>
        <v/>
      </c>
    </row>
    <row r="588" spans="2:9" ht="15.75" x14ac:dyDescent="0.25">
      <c r="B588" s="1" t="str">
        <f t="shared" si="58"/>
        <v/>
      </c>
      <c r="C588" s="10" t="str">
        <f t="shared" si="57"/>
        <v/>
      </c>
      <c r="D588" s="18" t="str">
        <f t="shared" si="53"/>
        <v/>
      </c>
      <c r="E588" s="24"/>
      <c r="F588" s="24"/>
      <c r="G588" s="3" t="str">
        <f t="shared" si="54"/>
        <v/>
      </c>
      <c r="H588" s="3" t="str">
        <f t="shared" si="55"/>
        <v/>
      </c>
      <c r="I588" s="4" t="str">
        <f t="shared" si="56"/>
        <v/>
      </c>
    </row>
    <row r="589" spans="2:9" ht="15.75" x14ac:dyDescent="0.25">
      <c r="B589" s="1" t="str">
        <f t="shared" si="58"/>
        <v/>
      </c>
      <c r="C589" s="10" t="str">
        <f t="shared" si="57"/>
        <v/>
      </c>
      <c r="D589" s="18" t="str">
        <f t="shared" si="53"/>
        <v/>
      </c>
      <c r="E589" s="24"/>
      <c r="F589" s="24"/>
      <c r="G589" s="3" t="str">
        <f t="shared" si="54"/>
        <v/>
      </c>
      <c r="H589" s="3" t="str">
        <f t="shared" si="55"/>
        <v/>
      </c>
      <c r="I589" s="4" t="str">
        <f t="shared" si="56"/>
        <v/>
      </c>
    </row>
    <row r="590" spans="2:9" ht="15.75" x14ac:dyDescent="0.25">
      <c r="B590" s="1" t="str">
        <f t="shared" si="58"/>
        <v/>
      </c>
      <c r="C590" s="10" t="str">
        <f t="shared" si="57"/>
        <v/>
      </c>
      <c r="D590" s="18" t="str">
        <f t="shared" si="53"/>
        <v/>
      </c>
      <c r="E590" s="24"/>
      <c r="F590" s="24"/>
      <c r="G590" s="3" t="str">
        <f t="shared" si="54"/>
        <v/>
      </c>
      <c r="H590" s="3" t="str">
        <f t="shared" si="55"/>
        <v/>
      </c>
      <c r="I590" s="4" t="str">
        <f t="shared" si="56"/>
        <v/>
      </c>
    </row>
    <row r="591" spans="2:9" ht="15.75" x14ac:dyDescent="0.25">
      <c r="B591" s="1" t="str">
        <f t="shared" si="58"/>
        <v/>
      </c>
      <c r="C591" s="10" t="str">
        <f t="shared" si="57"/>
        <v/>
      </c>
      <c r="D591" s="18" t="str">
        <f t="shared" si="53"/>
        <v/>
      </c>
      <c r="E591" s="24"/>
      <c r="F591" s="24"/>
      <c r="G591" s="3" t="str">
        <f t="shared" si="54"/>
        <v/>
      </c>
      <c r="H591" s="3" t="str">
        <f t="shared" si="55"/>
        <v/>
      </c>
      <c r="I591" s="4" t="str">
        <f t="shared" si="56"/>
        <v/>
      </c>
    </row>
    <row r="592" spans="2:9" ht="15.75" x14ac:dyDescent="0.25">
      <c r="B592" s="1" t="str">
        <f t="shared" si="58"/>
        <v/>
      </c>
      <c r="C592" s="10" t="str">
        <f t="shared" si="57"/>
        <v/>
      </c>
      <c r="D592" s="18" t="str">
        <f t="shared" si="53"/>
        <v/>
      </c>
      <c r="E592" s="24"/>
      <c r="F592" s="24"/>
      <c r="G592" s="3" t="str">
        <f t="shared" si="54"/>
        <v/>
      </c>
      <c r="H592" s="3" t="str">
        <f t="shared" si="55"/>
        <v/>
      </c>
      <c r="I592" s="4" t="str">
        <f t="shared" si="56"/>
        <v/>
      </c>
    </row>
    <row r="593" spans="2:9" ht="15.75" x14ac:dyDescent="0.25">
      <c r="B593" s="1" t="str">
        <f t="shared" si="58"/>
        <v/>
      </c>
      <c r="C593" s="10" t="str">
        <f t="shared" si="57"/>
        <v/>
      </c>
      <c r="D593" s="18" t="str">
        <f t="shared" si="53"/>
        <v/>
      </c>
      <c r="E593" s="24"/>
      <c r="F593" s="24"/>
      <c r="G593" s="3" t="str">
        <f t="shared" si="54"/>
        <v/>
      </c>
      <c r="H593" s="3" t="str">
        <f t="shared" si="55"/>
        <v/>
      </c>
      <c r="I593" s="4" t="str">
        <f t="shared" si="56"/>
        <v/>
      </c>
    </row>
    <row r="594" spans="2:9" ht="15.75" x14ac:dyDescent="0.25">
      <c r="B594" s="1" t="str">
        <f t="shared" si="58"/>
        <v/>
      </c>
      <c r="C594" s="10" t="str">
        <f t="shared" si="57"/>
        <v/>
      </c>
      <c r="D594" s="18" t="str">
        <f t="shared" si="53"/>
        <v/>
      </c>
      <c r="E594" s="24"/>
      <c r="F594" s="24"/>
      <c r="G594" s="3" t="str">
        <f t="shared" si="54"/>
        <v/>
      </c>
      <c r="H594" s="3" t="str">
        <f t="shared" si="55"/>
        <v/>
      </c>
      <c r="I594" s="4" t="str">
        <f t="shared" si="56"/>
        <v/>
      </c>
    </row>
    <row r="595" spans="2:9" ht="15.75" x14ac:dyDescent="0.25">
      <c r="B595" s="1" t="str">
        <f t="shared" si="58"/>
        <v/>
      </c>
      <c r="C595" s="10" t="str">
        <f t="shared" si="57"/>
        <v/>
      </c>
      <c r="D595" s="18" t="str">
        <f t="shared" si="53"/>
        <v/>
      </c>
      <c r="E595" s="24"/>
      <c r="F595" s="24"/>
      <c r="G595" s="3" t="str">
        <f t="shared" si="54"/>
        <v/>
      </c>
      <c r="H595" s="3" t="str">
        <f t="shared" si="55"/>
        <v/>
      </c>
      <c r="I595" s="4" t="str">
        <f t="shared" si="56"/>
        <v/>
      </c>
    </row>
    <row r="596" spans="2:9" ht="15.75" x14ac:dyDescent="0.25">
      <c r="B596" s="1" t="str">
        <f t="shared" si="58"/>
        <v/>
      </c>
      <c r="C596" s="10" t="str">
        <f t="shared" si="57"/>
        <v/>
      </c>
      <c r="D596" s="18" t="str">
        <f t="shared" si="53"/>
        <v/>
      </c>
      <c r="E596" s="24"/>
      <c r="F596" s="24"/>
      <c r="G596" s="3" t="str">
        <f t="shared" si="54"/>
        <v/>
      </c>
      <c r="H596" s="3" t="str">
        <f t="shared" si="55"/>
        <v/>
      </c>
      <c r="I596" s="4" t="str">
        <f t="shared" si="56"/>
        <v/>
      </c>
    </row>
    <row r="597" spans="2:9" ht="15.75" x14ac:dyDescent="0.25">
      <c r="B597" s="1" t="str">
        <f t="shared" si="58"/>
        <v/>
      </c>
      <c r="C597" s="10" t="str">
        <f t="shared" si="57"/>
        <v/>
      </c>
      <c r="D597" s="18" t="str">
        <f t="shared" si="53"/>
        <v/>
      </c>
      <c r="E597" s="24"/>
      <c r="F597" s="24"/>
      <c r="G597" s="3" t="str">
        <f t="shared" si="54"/>
        <v/>
      </c>
      <c r="H597" s="3" t="str">
        <f t="shared" si="55"/>
        <v/>
      </c>
      <c r="I597" s="4" t="str">
        <f t="shared" si="56"/>
        <v/>
      </c>
    </row>
    <row r="598" spans="2:9" ht="15.75" x14ac:dyDescent="0.25">
      <c r="B598" s="1" t="str">
        <f t="shared" si="58"/>
        <v/>
      </c>
      <c r="C598" s="10" t="str">
        <f t="shared" si="57"/>
        <v/>
      </c>
      <c r="D598" s="18" t="str">
        <f t="shared" si="53"/>
        <v/>
      </c>
      <c r="E598" s="24"/>
      <c r="F598" s="24"/>
      <c r="G598" s="3" t="str">
        <f t="shared" si="54"/>
        <v/>
      </c>
      <c r="H598" s="3" t="str">
        <f t="shared" si="55"/>
        <v/>
      </c>
      <c r="I598" s="4" t="str">
        <f t="shared" si="56"/>
        <v/>
      </c>
    </row>
    <row r="599" spans="2:9" ht="15.75" x14ac:dyDescent="0.25">
      <c r="B599" s="1" t="str">
        <f t="shared" si="58"/>
        <v/>
      </c>
      <c r="C599" s="10" t="str">
        <f t="shared" si="57"/>
        <v/>
      </c>
      <c r="D599" s="18" t="str">
        <f t="shared" si="53"/>
        <v/>
      </c>
      <c r="E599" s="24"/>
      <c r="F599" s="24"/>
      <c r="G599" s="3" t="str">
        <f t="shared" si="54"/>
        <v/>
      </c>
      <c r="H599" s="3" t="str">
        <f t="shared" si="55"/>
        <v/>
      </c>
      <c r="I599" s="4" t="str">
        <f t="shared" si="56"/>
        <v/>
      </c>
    </row>
    <row r="600" spans="2:9" ht="15.75" x14ac:dyDescent="0.25">
      <c r="B600" s="1" t="str">
        <f t="shared" si="58"/>
        <v/>
      </c>
      <c r="C600" s="10" t="str">
        <f t="shared" si="57"/>
        <v/>
      </c>
      <c r="D600" s="18" t="str">
        <f t="shared" si="53"/>
        <v/>
      </c>
      <c r="E600" s="24"/>
      <c r="F600" s="24"/>
      <c r="G600" s="3" t="str">
        <f t="shared" si="54"/>
        <v/>
      </c>
      <c r="H600" s="3" t="str">
        <f t="shared" si="55"/>
        <v/>
      </c>
      <c r="I600" s="4" t="str">
        <f t="shared" si="56"/>
        <v/>
      </c>
    </row>
    <row r="601" spans="2:9" ht="15.75" x14ac:dyDescent="0.25">
      <c r="B601" s="1" t="str">
        <f t="shared" si="58"/>
        <v/>
      </c>
      <c r="C601" s="10" t="str">
        <f t="shared" si="57"/>
        <v/>
      </c>
      <c r="D601" s="18" t="str">
        <f t="shared" si="53"/>
        <v/>
      </c>
      <c r="E601" s="24"/>
      <c r="F601" s="24"/>
      <c r="G601" s="3" t="str">
        <f t="shared" si="54"/>
        <v/>
      </c>
      <c r="H601" s="3" t="str">
        <f t="shared" si="55"/>
        <v/>
      </c>
      <c r="I601" s="4" t="str">
        <f t="shared" si="56"/>
        <v/>
      </c>
    </row>
    <row r="602" spans="2:9" ht="15.75" x14ac:dyDescent="0.25">
      <c r="B602" s="1" t="str">
        <f t="shared" si="58"/>
        <v/>
      </c>
      <c r="C602" s="10" t="str">
        <f t="shared" si="57"/>
        <v/>
      </c>
      <c r="D602" s="18" t="str">
        <f t="shared" ref="D602:D665" si="59">IF(B602="","",IF(I601&lt;payment,I601*(1+rate),payment))</f>
        <v/>
      </c>
      <c r="E602" s="24"/>
      <c r="F602" s="24"/>
      <c r="G602" s="3" t="str">
        <f t="shared" ref="G602:G665" si="60">IF(AND(payment_type=1,B602=1),0,IF(B602="","",I601*rate))</f>
        <v/>
      </c>
      <c r="H602" s="3" t="str">
        <f t="shared" si="55"/>
        <v/>
      </c>
      <c r="I602" s="4" t="str">
        <f t="shared" si="56"/>
        <v/>
      </c>
    </row>
    <row r="603" spans="2:9" ht="15.75" x14ac:dyDescent="0.25">
      <c r="B603" s="1" t="str">
        <f t="shared" si="58"/>
        <v/>
      </c>
      <c r="C603" s="10" t="str">
        <f t="shared" si="57"/>
        <v/>
      </c>
      <c r="D603" s="18" t="str">
        <f t="shared" si="59"/>
        <v/>
      </c>
      <c r="E603" s="24"/>
      <c r="F603" s="24"/>
      <c r="G603" s="3" t="str">
        <f t="shared" si="60"/>
        <v/>
      </c>
      <c r="H603" s="3" t="str">
        <f t="shared" ref="H603:H666" si="61">IF(B603="","",D603-G603+E603+F603)</f>
        <v/>
      </c>
      <c r="I603" s="4" t="str">
        <f t="shared" ref="I603:I666" si="62">IFERROR(IF(H603&lt;=0,"",I602-H603),"")</f>
        <v/>
      </c>
    </row>
    <row r="604" spans="2:9" ht="15.75" x14ac:dyDescent="0.25">
      <c r="B604" s="1" t="str">
        <f t="shared" si="58"/>
        <v/>
      </c>
      <c r="C604" s="10" t="str">
        <f t="shared" ref="C604:C667" si="63">IF($C$9="End of the Period",IF(B604="","",IF(OR(payment_frequency="Weekly",payment_frequency="Bi-weekly",payment_frequency="Semi-monthly"),first_payment_date+B604*VLOOKUP(payment_frequency,periodic_table,2,0),EDATE(first_payment_date,B604*VLOOKUP(payment_frequency,periodic_table,2,0)))),IF(A599="","",IF(OR(payment_frequency="Weekly",payment_frequency="Bi-weekly",payment_frequency="Semi-monthly"),first_payment_date+(A599-1)*VLOOKUP(payment_frequency,periodic_table,2,0),EDATE(first_payment_date,(A599-1)*VLOOKUP(payment_frequency,periodic_table,2,0)))))</f>
        <v/>
      </c>
      <c r="D604" s="18" t="str">
        <f t="shared" si="59"/>
        <v/>
      </c>
      <c r="E604" s="24"/>
      <c r="F604" s="24"/>
      <c r="G604" s="3" t="str">
        <f t="shared" si="60"/>
        <v/>
      </c>
      <c r="H604" s="3" t="str">
        <f t="shared" si="61"/>
        <v/>
      </c>
      <c r="I604" s="4" t="str">
        <f t="shared" si="62"/>
        <v/>
      </c>
    </row>
    <row r="605" spans="2:9" ht="15.75" x14ac:dyDescent="0.25">
      <c r="B605" s="1" t="str">
        <f t="shared" si="58"/>
        <v/>
      </c>
      <c r="C605" s="10" t="str">
        <f t="shared" si="63"/>
        <v/>
      </c>
      <c r="D605" s="18" t="str">
        <f t="shared" si="59"/>
        <v/>
      </c>
      <c r="E605" s="24"/>
      <c r="F605" s="24"/>
      <c r="G605" s="3" t="str">
        <f t="shared" si="60"/>
        <v/>
      </c>
      <c r="H605" s="3" t="str">
        <f t="shared" si="61"/>
        <v/>
      </c>
      <c r="I605" s="4" t="str">
        <f t="shared" si="62"/>
        <v/>
      </c>
    </row>
    <row r="606" spans="2:9" ht="15.75" x14ac:dyDescent="0.25">
      <c r="B606" s="1" t="str">
        <f t="shared" si="58"/>
        <v/>
      </c>
      <c r="C606" s="10" t="str">
        <f t="shared" si="63"/>
        <v/>
      </c>
      <c r="D606" s="18" t="str">
        <f t="shared" si="59"/>
        <v/>
      </c>
      <c r="E606" s="24"/>
      <c r="F606" s="24"/>
      <c r="G606" s="3" t="str">
        <f t="shared" si="60"/>
        <v/>
      </c>
      <c r="H606" s="3" t="str">
        <f t="shared" si="61"/>
        <v/>
      </c>
      <c r="I606" s="4" t="str">
        <f t="shared" si="62"/>
        <v/>
      </c>
    </row>
    <row r="607" spans="2:9" ht="15.75" x14ac:dyDescent="0.25">
      <c r="B607" s="1" t="str">
        <f t="shared" si="58"/>
        <v/>
      </c>
      <c r="C607" s="10" t="str">
        <f t="shared" si="63"/>
        <v/>
      </c>
      <c r="D607" s="18" t="str">
        <f t="shared" si="59"/>
        <v/>
      </c>
      <c r="E607" s="24"/>
      <c r="F607" s="24"/>
      <c r="G607" s="3" t="str">
        <f t="shared" si="60"/>
        <v/>
      </c>
      <c r="H607" s="3" t="str">
        <f t="shared" si="61"/>
        <v/>
      </c>
      <c r="I607" s="4" t="str">
        <f t="shared" si="62"/>
        <v/>
      </c>
    </row>
    <row r="608" spans="2:9" ht="15.75" x14ac:dyDescent="0.25">
      <c r="B608" s="1" t="str">
        <f t="shared" si="58"/>
        <v/>
      </c>
      <c r="C608" s="10" t="str">
        <f t="shared" si="63"/>
        <v/>
      </c>
      <c r="D608" s="18" t="str">
        <f t="shared" si="59"/>
        <v/>
      </c>
      <c r="E608" s="24"/>
      <c r="F608" s="24"/>
      <c r="G608" s="3" t="str">
        <f t="shared" si="60"/>
        <v/>
      </c>
      <c r="H608" s="3" t="str">
        <f t="shared" si="61"/>
        <v/>
      </c>
      <c r="I608" s="4" t="str">
        <f t="shared" si="62"/>
        <v/>
      </c>
    </row>
    <row r="609" spans="2:9" ht="15.75" x14ac:dyDescent="0.25">
      <c r="B609" s="1" t="str">
        <f t="shared" si="58"/>
        <v/>
      </c>
      <c r="C609" s="10" t="str">
        <f t="shared" si="63"/>
        <v/>
      </c>
      <c r="D609" s="18" t="str">
        <f t="shared" si="59"/>
        <v/>
      </c>
      <c r="E609" s="24"/>
      <c r="F609" s="24"/>
      <c r="G609" s="3" t="str">
        <f t="shared" si="60"/>
        <v/>
      </c>
      <c r="H609" s="3" t="str">
        <f t="shared" si="61"/>
        <v/>
      </c>
      <c r="I609" s="4" t="str">
        <f t="shared" si="62"/>
        <v/>
      </c>
    </row>
    <row r="610" spans="2:9" ht="15.75" x14ac:dyDescent="0.25">
      <c r="B610" s="1" t="str">
        <f t="shared" si="58"/>
        <v/>
      </c>
      <c r="C610" s="10" t="str">
        <f t="shared" si="63"/>
        <v/>
      </c>
      <c r="D610" s="18" t="str">
        <f t="shared" si="59"/>
        <v/>
      </c>
      <c r="E610" s="24"/>
      <c r="F610" s="24"/>
      <c r="G610" s="3" t="str">
        <f t="shared" si="60"/>
        <v/>
      </c>
      <c r="H610" s="3" t="str">
        <f t="shared" si="61"/>
        <v/>
      </c>
      <c r="I610" s="4" t="str">
        <f t="shared" si="62"/>
        <v/>
      </c>
    </row>
    <row r="611" spans="2:9" ht="15.75" x14ac:dyDescent="0.25">
      <c r="B611" s="1" t="str">
        <f t="shared" si="58"/>
        <v/>
      </c>
      <c r="C611" s="10" t="str">
        <f t="shared" si="63"/>
        <v/>
      </c>
      <c r="D611" s="18" t="str">
        <f t="shared" si="59"/>
        <v/>
      </c>
      <c r="E611" s="24"/>
      <c r="F611" s="24"/>
      <c r="G611" s="3" t="str">
        <f t="shared" si="60"/>
        <v/>
      </c>
      <c r="H611" s="3" t="str">
        <f t="shared" si="61"/>
        <v/>
      </c>
      <c r="I611" s="4" t="str">
        <f t="shared" si="62"/>
        <v/>
      </c>
    </row>
    <row r="612" spans="2:9" ht="15.75" x14ac:dyDescent="0.25">
      <c r="B612" s="1" t="str">
        <f t="shared" si="58"/>
        <v/>
      </c>
      <c r="C612" s="10" t="str">
        <f t="shared" si="63"/>
        <v/>
      </c>
      <c r="D612" s="18" t="str">
        <f t="shared" si="59"/>
        <v/>
      </c>
      <c r="E612" s="24"/>
      <c r="F612" s="24"/>
      <c r="G612" s="3" t="str">
        <f t="shared" si="60"/>
        <v/>
      </c>
      <c r="H612" s="3" t="str">
        <f t="shared" si="61"/>
        <v/>
      </c>
      <c r="I612" s="4" t="str">
        <f t="shared" si="62"/>
        <v/>
      </c>
    </row>
    <row r="613" spans="2:9" ht="15.75" x14ac:dyDescent="0.25">
      <c r="B613" s="1" t="str">
        <f t="shared" si="58"/>
        <v/>
      </c>
      <c r="C613" s="10" t="str">
        <f t="shared" si="63"/>
        <v/>
      </c>
      <c r="D613" s="18" t="str">
        <f t="shared" si="59"/>
        <v/>
      </c>
      <c r="E613" s="24"/>
      <c r="F613" s="24"/>
      <c r="G613" s="3" t="str">
        <f t="shared" si="60"/>
        <v/>
      </c>
      <c r="H613" s="3" t="str">
        <f t="shared" si="61"/>
        <v/>
      </c>
      <c r="I613" s="4" t="str">
        <f t="shared" si="62"/>
        <v/>
      </c>
    </row>
    <row r="614" spans="2:9" ht="15.75" x14ac:dyDescent="0.25">
      <c r="B614" s="1" t="str">
        <f t="shared" si="58"/>
        <v/>
      </c>
      <c r="C614" s="10" t="str">
        <f t="shared" si="63"/>
        <v/>
      </c>
      <c r="D614" s="18" t="str">
        <f t="shared" si="59"/>
        <v/>
      </c>
      <c r="E614" s="24"/>
      <c r="F614" s="24"/>
      <c r="G614" s="3" t="str">
        <f t="shared" si="60"/>
        <v/>
      </c>
      <c r="H614" s="3" t="str">
        <f t="shared" si="61"/>
        <v/>
      </c>
      <c r="I614" s="4" t="str">
        <f t="shared" si="62"/>
        <v/>
      </c>
    </row>
    <row r="615" spans="2:9" ht="15.75" x14ac:dyDescent="0.25">
      <c r="B615" s="1" t="str">
        <f t="shared" si="58"/>
        <v/>
      </c>
      <c r="C615" s="10" t="str">
        <f t="shared" si="63"/>
        <v/>
      </c>
      <c r="D615" s="18" t="str">
        <f t="shared" si="59"/>
        <v/>
      </c>
      <c r="E615" s="24"/>
      <c r="F615" s="24"/>
      <c r="G615" s="3" t="str">
        <f t="shared" si="60"/>
        <v/>
      </c>
      <c r="H615" s="3" t="str">
        <f t="shared" si="61"/>
        <v/>
      </c>
      <c r="I615" s="4" t="str">
        <f t="shared" si="62"/>
        <v/>
      </c>
    </row>
    <row r="616" spans="2:9" ht="15.75" x14ac:dyDescent="0.25">
      <c r="B616" s="1" t="str">
        <f t="shared" si="58"/>
        <v/>
      </c>
      <c r="C616" s="10" t="str">
        <f t="shared" si="63"/>
        <v/>
      </c>
      <c r="D616" s="18" t="str">
        <f t="shared" si="59"/>
        <v/>
      </c>
      <c r="E616" s="24"/>
      <c r="F616" s="24"/>
      <c r="G616" s="3" t="str">
        <f t="shared" si="60"/>
        <v/>
      </c>
      <c r="H616" s="3" t="str">
        <f t="shared" si="61"/>
        <v/>
      </c>
      <c r="I616" s="4" t="str">
        <f t="shared" si="62"/>
        <v/>
      </c>
    </row>
    <row r="617" spans="2:9" ht="15.75" x14ac:dyDescent="0.25">
      <c r="B617" s="1" t="str">
        <f t="shared" si="58"/>
        <v/>
      </c>
      <c r="C617" s="10" t="str">
        <f t="shared" si="63"/>
        <v/>
      </c>
      <c r="D617" s="18" t="str">
        <f t="shared" si="59"/>
        <v/>
      </c>
      <c r="E617" s="24"/>
      <c r="F617" s="24"/>
      <c r="G617" s="3" t="str">
        <f t="shared" si="60"/>
        <v/>
      </c>
      <c r="H617" s="3" t="str">
        <f t="shared" si="61"/>
        <v/>
      </c>
      <c r="I617" s="4" t="str">
        <f t="shared" si="62"/>
        <v/>
      </c>
    </row>
    <row r="618" spans="2:9" ht="15.75" x14ac:dyDescent="0.25">
      <c r="B618" s="1" t="str">
        <f t="shared" si="58"/>
        <v/>
      </c>
      <c r="C618" s="10" t="str">
        <f t="shared" si="63"/>
        <v/>
      </c>
      <c r="D618" s="18" t="str">
        <f t="shared" si="59"/>
        <v/>
      </c>
      <c r="E618" s="24"/>
      <c r="F618" s="24"/>
      <c r="G618" s="3" t="str">
        <f t="shared" si="60"/>
        <v/>
      </c>
      <c r="H618" s="3" t="str">
        <f t="shared" si="61"/>
        <v/>
      </c>
      <c r="I618" s="4" t="str">
        <f t="shared" si="62"/>
        <v/>
      </c>
    </row>
    <row r="619" spans="2:9" ht="15.75" x14ac:dyDescent="0.25">
      <c r="B619" s="1" t="str">
        <f t="shared" si="58"/>
        <v/>
      </c>
      <c r="C619" s="10" t="str">
        <f t="shared" si="63"/>
        <v/>
      </c>
      <c r="D619" s="18" t="str">
        <f t="shared" si="59"/>
        <v/>
      </c>
      <c r="E619" s="24"/>
      <c r="F619" s="24"/>
      <c r="G619" s="3" t="str">
        <f t="shared" si="60"/>
        <v/>
      </c>
      <c r="H619" s="3" t="str">
        <f t="shared" si="61"/>
        <v/>
      </c>
      <c r="I619" s="4" t="str">
        <f t="shared" si="62"/>
        <v/>
      </c>
    </row>
    <row r="620" spans="2:9" ht="15.75" x14ac:dyDescent="0.25">
      <c r="B620" s="1" t="str">
        <f t="shared" si="58"/>
        <v/>
      </c>
      <c r="C620" s="10" t="str">
        <f t="shared" si="63"/>
        <v/>
      </c>
      <c r="D620" s="18" t="str">
        <f t="shared" si="59"/>
        <v/>
      </c>
      <c r="E620" s="24"/>
      <c r="F620" s="24"/>
      <c r="G620" s="3" t="str">
        <f t="shared" si="60"/>
        <v/>
      </c>
      <c r="H620" s="3" t="str">
        <f t="shared" si="61"/>
        <v/>
      </c>
      <c r="I620" s="4" t="str">
        <f t="shared" si="62"/>
        <v/>
      </c>
    </row>
    <row r="621" spans="2:9" ht="15.75" x14ac:dyDescent="0.25">
      <c r="B621" s="1" t="str">
        <f t="shared" si="58"/>
        <v/>
      </c>
      <c r="C621" s="10" t="str">
        <f t="shared" si="63"/>
        <v/>
      </c>
      <c r="D621" s="18" t="str">
        <f t="shared" si="59"/>
        <v/>
      </c>
      <c r="E621" s="24"/>
      <c r="F621" s="24"/>
      <c r="G621" s="3" t="str">
        <f t="shared" si="60"/>
        <v/>
      </c>
      <c r="H621" s="3" t="str">
        <f t="shared" si="61"/>
        <v/>
      </c>
      <c r="I621" s="4" t="str">
        <f t="shared" si="62"/>
        <v/>
      </c>
    </row>
    <row r="622" spans="2:9" ht="15.75" x14ac:dyDescent="0.25">
      <c r="B622" s="1" t="str">
        <f t="shared" si="58"/>
        <v/>
      </c>
      <c r="C622" s="10" t="str">
        <f t="shared" si="63"/>
        <v/>
      </c>
      <c r="D622" s="18" t="str">
        <f t="shared" si="59"/>
        <v/>
      </c>
      <c r="E622" s="24"/>
      <c r="F622" s="24"/>
      <c r="G622" s="3" t="str">
        <f t="shared" si="60"/>
        <v/>
      </c>
      <c r="H622" s="3" t="str">
        <f t="shared" si="61"/>
        <v/>
      </c>
      <c r="I622" s="4" t="str">
        <f t="shared" si="62"/>
        <v/>
      </c>
    </row>
    <row r="623" spans="2:9" ht="15.75" x14ac:dyDescent="0.25">
      <c r="B623" s="1" t="str">
        <f t="shared" si="58"/>
        <v/>
      </c>
      <c r="C623" s="10" t="str">
        <f t="shared" si="63"/>
        <v/>
      </c>
      <c r="D623" s="18" t="str">
        <f t="shared" si="59"/>
        <v/>
      </c>
      <c r="E623" s="24"/>
      <c r="F623" s="24"/>
      <c r="G623" s="3" t="str">
        <f t="shared" si="60"/>
        <v/>
      </c>
      <c r="H623" s="3" t="str">
        <f t="shared" si="61"/>
        <v/>
      </c>
      <c r="I623" s="4" t="str">
        <f t="shared" si="62"/>
        <v/>
      </c>
    </row>
    <row r="624" spans="2:9" ht="15.75" x14ac:dyDescent="0.25">
      <c r="B624" s="1" t="str">
        <f t="shared" si="58"/>
        <v/>
      </c>
      <c r="C624" s="10" t="str">
        <f t="shared" si="63"/>
        <v/>
      </c>
      <c r="D624" s="18" t="str">
        <f t="shared" si="59"/>
        <v/>
      </c>
      <c r="E624" s="24"/>
      <c r="F624" s="24"/>
      <c r="G624" s="3" t="str">
        <f t="shared" si="60"/>
        <v/>
      </c>
      <c r="H624" s="3" t="str">
        <f t="shared" si="61"/>
        <v/>
      </c>
      <c r="I624" s="4" t="str">
        <f t="shared" si="62"/>
        <v/>
      </c>
    </row>
    <row r="625" spans="2:9" ht="15.75" x14ac:dyDescent="0.25">
      <c r="B625" s="1" t="str">
        <f t="shared" ref="B625:B688" si="64">IFERROR(IF(I624&lt;=0,"",B624+1),"")</f>
        <v/>
      </c>
      <c r="C625" s="10" t="str">
        <f t="shared" si="63"/>
        <v/>
      </c>
      <c r="D625" s="18" t="str">
        <f t="shared" si="59"/>
        <v/>
      </c>
      <c r="E625" s="24"/>
      <c r="F625" s="24"/>
      <c r="G625" s="3" t="str">
        <f t="shared" si="60"/>
        <v/>
      </c>
      <c r="H625" s="3" t="str">
        <f t="shared" si="61"/>
        <v/>
      </c>
      <c r="I625" s="4" t="str">
        <f t="shared" si="62"/>
        <v/>
      </c>
    </row>
    <row r="626" spans="2:9" ht="15.75" x14ac:dyDescent="0.25">
      <c r="B626" s="1" t="str">
        <f t="shared" si="64"/>
        <v/>
      </c>
      <c r="C626" s="10" t="str">
        <f t="shared" si="63"/>
        <v/>
      </c>
      <c r="D626" s="18" t="str">
        <f t="shared" si="59"/>
        <v/>
      </c>
      <c r="E626" s="24"/>
      <c r="F626" s="24"/>
      <c r="G626" s="3" t="str">
        <f t="shared" si="60"/>
        <v/>
      </c>
      <c r="H626" s="3" t="str">
        <f t="shared" si="61"/>
        <v/>
      </c>
      <c r="I626" s="4" t="str">
        <f t="shared" si="62"/>
        <v/>
      </c>
    </row>
    <row r="627" spans="2:9" ht="15.75" x14ac:dyDescent="0.25">
      <c r="B627" s="1" t="str">
        <f t="shared" si="64"/>
        <v/>
      </c>
      <c r="C627" s="10" t="str">
        <f t="shared" si="63"/>
        <v/>
      </c>
      <c r="D627" s="18" t="str">
        <f t="shared" si="59"/>
        <v/>
      </c>
      <c r="E627" s="24"/>
      <c r="F627" s="24"/>
      <c r="G627" s="3" t="str">
        <f t="shared" si="60"/>
        <v/>
      </c>
      <c r="H627" s="3" t="str">
        <f t="shared" si="61"/>
        <v/>
      </c>
      <c r="I627" s="4" t="str">
        <f t="shared" si="62"/>
        <v/>
      </c>
    </row>
    <row r="628" spans="2:9" ht="15.75" x14ac:dyDescent="0.25">
      <c r="B628" s="1" t="str">
        <f t="shared" si="64"/>
        <v/>
      </c>
      <c r="C628" s="10" t="str">
        <f t="shared" si="63"/>
        <v/>
      </c>
      <c r="D628" s="18" t="str">
        <f t="shared" si="59"/>
        <v/>
      </c>
      <c r="E628" s="24"/>
      <c r="F628" s="24"/>
      <c r="G628" s="3" t="str">
        <f t="shared" si="60"/>
        <v/>
      </c>
      <c r="H628" s="3" t="str">
        <f t="shared" si="61"/>
        <v/>
      </c>
      <c r="I628" s="4" t="str">
        <f t="shared" si="62"/>
        <v/>
      </c>
    </row>
    <row r="629" spans="2:9" ht="15.75" x14ac:dyDescent="0.25">
      <c r="B629" s="1" t="str">
        <f t="shared" si="64"/>
        <v/>
      </c>
      <c r="C629" s="10" t="str">
        <f t="shared" si="63"/>
        <v/>
      </c>
      <c r="D629" s="18" t="str">
        <f t="shared" si="59"/>
        <v/>
      </c>
      <c r="E629" s="24"/>
      <c r="F629" s="24"/>
      <c r="G629" s="3" t="str">
        <f t="shared" si="60"/>
        <v/>
      </c>
      <c r="H629" s="3" t="str">
        <f t="shared" si="61"/>
        <v/>
      </c>
      <c r="I629" s="4" t="str">
        <f t="shared" si="62"/>
        <v/>
      </c>
    </row>
    <row r="630" spans="2:9" ht="15.75" x14ac:dyDescent="0.25">
      <c r="B630" s="1" t="str">
        <f t="shared" si="64"/>
        <v/>
      </c>
      <c r="C630" s="10" t="str">
        <f t="shared" si="63"/>
        <v/>
      </c>
      <c r="D630" s="18" t="str">
        <f t="shared" si="59"/>
        <v/>
      </c>
      <c r="E630" s="24"/>
      <c r="F630" s="24"/>
      <c r="G630" s="3" t="str">
        <f t="shared" si="60"/>
        <v/>
      </c>
      <c r="H630" s="3" t="str">
        <f t="shared" si="61"/>
        <v/>
      </c>
      <c r="I630" s="4" t="str">
        <f t="shared" si="62"/>
        <v/>
      </c>
    </row>
    <row r="631" spans="2:9" ht="15.75" x14ac:dyDescent="0.25">
      <c r="B631" s="1" t="str">
        <f t="shared" si="64"/>
        <v/>
      </c>
      <c r="C631" s="10" t="str">
        <f t="shared" si="63"/>
        <v/>
      </c>
      <c r="D631" s="18" t="str">
        <f t="shared" si="59"/>
        <v/>
      </c>
      <c r="E631" s="24"/>
      <c r="F631" s="24"/>
      <c r="G631" s="3" t="str">
        <f t="shared" si="60"/>
        <v/>
      </c>
      <c r="H631" s="3" t="str">
        <f t="shared" si="61"/>
        <v/>
      </c>
      <c r="I631" s="4" t="str">
        <f t="shared" si="62"/>
        <v/>
      </c>
    </row>
    <row r="632" spans="2:9" ht="15.75" x14ac:dyDescent="0.25">
      <c r="B632" s="1" t="str">
        <f t="shared" si="64"/>
        <v/>
      </c>
      <c r="C632" s="10" t="str">
        <f t="shared" si="63"/>
        <v/>
      </c>
      <c r="D632" s="18" t="str">
        <f t="shared" si="59"/>
        <v/>
      </c>
      <c r="E632" s="24"/>
      <c r="F632" s="24"/>
      <c r="G632" s="3" t="str">
        <f t="shared" si="60"/>
        <v/>
      </c>
      <c r="H632" s="3" t="str">
        <f t="shared" si="61"/>
        <v/>
      </c>
      <c r="I632" s="4" t="str">
        <f t="shared" si="62"/>
        <v/>
      </c>
    </row>
    <row r="633" spans="2:9" ht="15.75" x14ac:dyDescent="0.25">
      <c r="B633" s="1" t="str">
        <f t="shared" si="64"/>
        <v/>
      </c>
      <c r="C633" s="10" t="str">
        <f t="shared" si="63"/>
        <v/>
      </c>
      <c r="D633" s="18" t="str">
        <f t="shared" si="59"/>
        <v/>
      </c>
      <c r="E633" s="24"/>
      <c r="F633" s="24"/>
      <c r="G633" s="3" t="str">
        <f t="shared" si="60"/>
        <v/>
      </c>
      <c r="H633" s="3" t="str">
        <f t="shared" si="61"/>
        <v/>
      </c>
      <c r="I633" s="4" t="str">
        <f t="shared" si="62"/>
        <v/>
      </c>
    </row>
    <row r="634" spans="2:9" ht="15.75" x14ac:dyDescent="0.25">
      <c r="B634" s="1" t="str">
        <f t="shared" si="64"/>
        <v/>
      </c>
      <c r="C634" s="10" t="str">
        <f t="shared" si="63"/>
        <v/>
      </c>
      <c r="D634" s="18" t="str">
        <f t="shared" si="59"/>
        <v/>
      </c>
      <c r="E634" s="24"/>
      <c r="F634" s="24"/>
      <c r="G634" s="3" t="str">
        <f t="shared" si="60"/>
        <v/>
      </c>
      <c r="H634" s="3" t="str">
        <f t="shared" si="61"/>
        <v/>
      </c>
      <c r="I634" s="4" t="str">
        <f t="shared" si="62"/>
        <v/>
      </c>
    </row>
    <row r="635" spans="2:9" ht="15.75" x14ac:dyDescent="0.25">
      <c r="B635" s="1" t="str">
        <f t="shared" si="64"/>
        <v/>
      </c>
      <c r="C635" s="10" t="str">
        <f t="shared" si="63"/>
        <v/>
      </c>
      <c r="D635" s="18" t="str">
        <f t="shared" si="59"/>
        <v/>
      </c>
      <c r="E635" s="24"/>
      <c r="F635" s="24"/>
      <c r="G635" s="3" t="str">
        <f t="shared" si="60"/>
        <v/>
      </c>
      <c r="H635" s="3" t="str">
        <f t="shared" si="61"/>
        <v/>
      </c>
      <c r="I635" s="4" t="str">
        <f t="shared" si="62"/>
        <v/>
      </c>
    </row>
    <row r="636" spans="2:9" ht="15.75" x14ac:dyDescent="0.25">
      <c r="B636" s="1" t="str">
        <f t="shared" si="64"/>
        <v/>
      </c>
      <c r="C636" s="10" t="str">
        <f t="shared" si="63"/>
        <v/>
      </c>
      <c r="D636" s="18" t="str">
        <f t="shared" si="59"/>
        <v/>
      </c>
      <c r="E636" s="24"/>
      <c r="F636" s="24"/>
      <c r="G636" s="3" t="str">
        <f t="shared" si="60"/>
        <v/>
      </c>
      <c r="H636" s="3" t="str">
        <f t="shared" si="61"/>
        <v/>
      </c>
      <c r="I636" s="4" t="str">
        <f t="shared" si="62"/>
        <v/>
      </c>
    </row>
    <row r="637" spans="2:9" ht="15.75" x14ac:dyDescent="0.25">
      <c r="B637" s="1" t="str">
        <f t="shared" si="64"/>
        <v/>
      </c>
      <c r="C637" s="10" t="str">
        <f t="shared" si="63"/>
        <v/>
      </c>
      <c r="D637" s="18" t="str">
        <f t="shared" si="59"/>
        <v/>
      </c>
      <c r="E637" s="24"/>
      <c r="F637" s="24"/>
      <c r="G637" s="3" t="str">
        <f t="shared" si="60"/>
        <v/>
      </c>
      <c r="H637" s="3" t="str">
        <f t="shared" si="61"/>
        <v/>
      </c>
      <c r="I637" s="4" t="str">
        <f t="shared" si="62"/>
        <v/>
      </c>
    </row>
    <row r="638" spans="2:9" ht="15.75" x14ac:dyDescent="0.25">
      <c r="B638" s="1" t="str">
        <f t="shared" si="64"/>
        <v/>
      </c>
      <c r="C638" s="10" t="str">
        <f t="shared" si="63"/>
        <v/>
      </c>
      <c r="D638" s="18" t="str">
        <f t="shared" si="59"/>
        <v/>
      </c>
      <c r="E638" s="24"/>
      <c r="F638" s="24"/>
      <c r="G638" s="3" t="str">
        <f t="shared" si="60"/>
        <v/>
      </c>
      <c r="H638" s="3" t="str">
        <f t="shared" si="61"/>
        <v/>
      </c>
      <c r="I638" s="4" t="str">
        <f t="shared" si="62"/>
        <v/>
      </c>
    </row>
    <row r="639" spans="2:9" ht="15.75" x14ac:dyDescent="0.25">
      <c r="B639" s="1" t="str">
        <f t="shared" si="64"/>
        <v/>
      </c>
      <c r="C639" s="10" t="str">
        <f t="shared" si="63"/>
        <v/>
      </c>
      <c r="D639" s="18" t="str">
        <f t="shared" si="59"/>
        <v/>
      </c>
      <c r="E639" s="24"/>
      <c r="F639" s="24"/>
      <c r="G639" s="3" t="str">
        <f t="shared" si="60"/>
        <v/>
      </c>
      <c r="H639" s="3" t="str">
        <f t="shared" si="61"/>
        <v/>
      </c>
      <c r="I639" s="4" t="str">
        <f t="shared" si="62"/>
        <v/>
      </c>
    </row>
    <row r="640" spans="2:9" ht="15.75" x14ac:dyDescent="0.25">
      <c r="B640" s="1" t="str">
        <f t="shared" si="64"/>
        <v/>
      </c>
      <c r="C640" s="10" t="str">
        <f t="shared" si="63"/>
        <v/>
      </c>
      <c r="D640" s="18" t="str">
        <f t="shared" si="59"/>
        <v/>
      </c>
      <c r="E640" s="24"/>
      <c r="F640" s="24"/>
      <c r="G640" s="3" t="str">
        <f t="shared" si="60"/>
        <v/>
      </c>
      <c r="H640" s="3" t="str">
        <f t="shared" si="61"/>
        <v/>
      </c>
      <c r="I640" s="4" t="str">
        <f t="shared" si="62"/>
        <v/>
      </c>
    </row>
    <row r="641" spans="2:9" ht="15.75" x14ac:dyDescent="0.25">
      <c r="B641" s="1" t="str">
        <f t="shared" si="64"/>
        <v/>
      </c>
      <c r="C641" s="10" t="str">
        <f t="shared" si="63"/>
        <v/>
      </c>
      <c r="D641" s="18" t="str">
        <f t="shared" si="59"/>
        <v/>
      </c>
      <c r="E641" s="24"/>
      <c r="F641" s="24"/>
      <c r="G641" s="3" t="str">
        <f t="shared" si="60"/>
        <v/>
      </c>
      <c r="H641" s="3" t="str">
        <f t="shared" si="61"/>
        <v/>
      </c>
      <c r="I641" s="4" t="str">
        <f t="shared" si="62"/>
        <v/>
      </c>
    </row>
    <row r="642" spans="2:9" ht="15.75" x14ac:dyDescent="0.25">
      <c r="B642" s="1" t="str">
        <f t="shared" si="64"/>
        <v/>
      </c>
      <c r="C642" s="10" t="str">
        <f t="shared" si="63"/>
        <v/>
      </c>
      <c r="D642" s="18" t="str">
        <f t="shared" si="59"/>
        <v/>
      </c>
      <c r="E642" s="24"/>
      <c r="F642" s="24"/>
      <c r="G642" s="3" t="str">
        <f t="shared" si="60"/>
        <v/>
      </c>
      <c r="H642" s="3" t="str">
        <f t="shared" si="61"/>
        <v/>
      </c>
      <c r="I642" s="4" t="str">
        <f t="shared" si="62"/>
        <v/>
      </c>
    </row>
    <row r="643" spans="2:9" ht="15.75" x14ac:dyDescent="0.25">
      <c r="B643" s="1" t="str">
        <f t="shared" si="64"/>
        <v/>
      </c>
      <c r="C643" s="10" t="str">
        <f t="shared" si="63"/>
        <v/>
      </c>
      <c r="D643" s="18" t="str">
        <f t="shared" si="59"/>
        <v/>
      </c>
      <c r="E643" s="24"/>
      <c r="F643" s="24"/>
      <c r="G643" s="3" t="str">
        <f t="shared" si="60"/>
        <v/>
      </c>
      <c r="H643" s="3" t="str">
        <f t="shared" si="61"/>
        <v/>
      </c>
      <c r="I643" s="4" t="str">
        <f t="shared" si="62"/>
        <v/>
      </c>
    </row>
    <row r="644" spans="2:9" ht="15.75" x14ac:dyDescent="0.25">
      <c r="B644" s="1" t="str">
        <f t="shared" si="64"/>
        <v/>
      </c>
      <c r="C644" s="10" t="str">
        <f t="shared" si="63"/>
        <v/>
      </c>
      <c r="D644" s="18" t="str">
        <f t="shared" si="59"/>
        <v/>
      </c>
      <c r="E644" s="24"/>
      <c r="F644" s="24"/>
      <c r="G644" s="3" t="str">
        <f t="shared" si="60"/>
        <v/>
      </c>
      <c r="H644" s="3" t="str">
        <f t="shared" si="61"/>
        <v/>
      </c>
      <c r="I644" s="4" t="str">
        <f t="shared" si="62"/>
        <v/>
      </c>
    </row>
    <row r="645" spans="2:9" ht="15.75" x14ac:dyDescent="0.25">
      <c r="B645" s="1" t="str">
        <f t="shared" si="64"/>
        <v/>
      </c>
      <c r="C645" s="10" t="str">
        <f t="shared" si="63"/>
        <v/>
      </c>
      <c r="D645" s="18" t="str">
        <f t="shared" si="59"/>
        <v/>
      </c>
      <c r="E645" s="24"/>
      <c r="F645" s="24"/>
      <c r="G645" s="3" t="str">
        <f t="shared" si="60"/>
        <v/>
      </c>
      <c r="H645" s="3" t="str">
        <f t="shared" si="61"/>
        <v/>
      </c>
      <c r="I645" s="4" t="str">
        <f t="shared" si="62"/>
        <v/>
      </c>
    </row>
    <row r="646" spans="2:9" ht="15.75" x14ac:dyDescent="0.25">
      <c r="B646" s="1" t="str">
        <f t="shared" si="64"/>
        <v/>
      </c>
      <c r="C646" s="10" t="str">
        <f t="shared" si="63"/>
        <v/>
      </c>
      <c r="D646" s="18" t="str">
        <f t="shared" si="59"/>
        <v/>
      </c>
      <c r="E646" s="24"/>
      <c r="F646" s="24"/>
      <c r="G646" s="3" t="str">
        <f t="shared" si="60"/>
        <v/>
      </c>
      <c r="H646" s="3" t="str">
        <f t="shared" si="61"/>
        <v/>
      </c>
      <c r="I646" s="4" t="str">
        <f t="shared" si="62"/>
        <v/>
      </c>
    </row>
    <row r="647" spans="2:9" ht="15.75" x14ac:dyDescent="0.25">
      <c r="B647" s="1" t="str">
        <f t="shared" si="64"/>
        <v/>
      </c>
      <c r="C647" s="10" t="str">
        <f t="shared" si="63"/>
        <v/>
      </c>
      <c r="D647" s="18" t="str">
        <f t="shared" si="59"/>
        <v/>
      </c>
      <c r="E647" s="24"/>
      <c r="F647" s="24"/>
      <c r="G647" s="3" t="str">
        <f t="shared" si="60"/>
        <v/>
      </c>
      <c r="H647" s="3" t="str">
        <f t="shared" si="61"/>
        <v/>
      </c>
      <c r="I647" s="4" t="str">
        <f t="shared" si="62"/>
        <v/>
      </c>
    </row>
    <row r="648" spans="2:9" ht="15.75" x14ac:dyDescent="0.25">
      <c r="B648" s="1" t="str">
        <f t="shared" si="64"/>
        <v/>
      </c>
      <c r="C648" s="10" t="str">
        <f t="shared" si="63"/>
        <v/>
      </c>
      <c r="D648" s="18" t="str">
        <f t="shared" si="59"/>
        <v/>
      </c>
      <c r="E648" s="24"/>
      <c r="F648" s="24"/>
      <c r="G648" s="3" t="str">
        <f t="shared" si="60"/>
        <v/>
      </c>
      <c r="H648" s="3" t="str">
        <f t="shared" si="61"/>
        <v/>
      </c>
      <c r="I648" s="4" t="str">
        <f t="shared" si="62"/>
        <v/>
      </c>
    </row>
    <row r="649" spans="2:9" ht="15.75" x14ac:dyDescent="0.25">
      <c r="B649" s="1" t="str">
        <f t="shared" si="64"/>
        <v/>
      </c>
      <c r="C649" s="10" t="str">
        <f t="shared" si="63"/>
        <v/>
      </c>
      <c r="D649" s="18" t="str">
        <f t="shared" si="59"/>
        <v/>
      </c>
      <c r="E649" s="24"/>
      <c r="F649" s="24"/>
      <c r="G649" s="3" t="str">
        <f t="shared" si="60"/>
        <v/>
      </c>
      <c r="H649" s="3" t="str">
        <f t="shared" si="61"/>
        <v/>
      </c>
      <c r="I649" s="4" t="str">
        <f t="shared" si="62"/>
        <v/>
      </c>
    </row>
    <row r="650" spans="2:9" ht="15.75" x14ac:dyDescent="0.25">
      <c r="B650" s="1" t="str">
        <f t="shared" si="64"/>
        <v/>
      </c>
      <c r="C650" s="10" t="str">
        <f t="shared" si="63"/>
        <v/>
      </c>
      <c r="D650" s="18" t="str">
        <f t="shared" si="59"/>
        <v/>
      </c>
      <c r="E650" s="24"/>
      <c r="F650" s="24"/>
      <c r="G650" s="3" t="str">
        <f t="shared" si="60"/>
        <v/>
      </c>
      <c r="H650" s="3" t="str">
        <f t="shared" si="61"/>
        <v/>
      </c>
      <c r="I650" s="4" t="str">
        <f t="shared" si="62"/>
        <v/>
      </c>
    </row>
    <row r="651" spans="2:9" ht="15.75" x14ac:dyDescent="0.25">
      <c r="B651" s="1" t="str">
        <f t="shared" si="64"/>
        <v/>
      </c>
      <c r="C651" s="10" t="str">
        <f t="shared" si="63"/>
        <v/>
      </c>
      <c r="D651" s="18" t="str">
        <f t="shared" si="59"/>
        <v/>
      </c>
      <c r="E651" s="24"/>
      <c r="F651" s="24"/>
      <c r="G651" s="3" t="str">
        <f t="shared" si="60"/>
        <v/>
      </c>
      <c r="H651" s="3" t="str">
        <f t="shared" si="61"/>
        <v/>
      </c>
      <c r="I651" s="4" t="str">
        <f t="shared" si="62"/>
        <v/>
      </c>
    </row>
    <row r="652" spans="2:9" ht="15.75" x14ac:dyDescent="0.25">
      <c r="B652" s="1" t="str">
        <f t="shared" si="64"/>
        <v/>
      </c>
      <c r="C652" s="10" t="str">
        <f t="shared" si="63"/>
        <v/>
      </c>
      <c r="D652" s="18" t="str">
        <f t="shared" si="59"/>
        <v/>
      </c>
      <c r="E652" s="24"/>
      <c r="F652" s="24"/>
      <c r="G652" s="3" t="str">
        <f t="shared" si="60"/>
        <v/>
      </c>
      <c r="H652" s="3" t="str">
        <f t="shared" si="61"/>
        <v/>
      </c>
      <c r="I652" s="4" t="str">
        <f t="shared" si="62"/>
        <v/>
      </c>
    </row>
    <row r="653" spans="2:9" ht="15.75" x14ac:dyDescent="0.25">
      <c r="B653" s="1" t="str">
        <f t="shared" si="64"/>
        <v/>
      </c>
      <c r="C653" s="10" t="str">
        <f t="shared" si="63"/>
        <v/>
      </c>
      <c r="D653" s="18" t="str">
        <f t="shared" si="59"/>
        <v/>
      </c>
      <c r="E653" s="24"/>
      <c r="F653" s="24"/>
      <c r="G653" s="3" t="str">
        <f t="shared" si="60"/>
        <v/>
      </c>
      <c r="H653" s="3" t="str">
        <f t="shared" si="61"/>
        <v/>
      </c>
      <c r="I653" s="4" t="str">
        <f t="shared" si="62"/>
        <v/>
      </c>
    </row>
    <row r="654" spans="2:9" ht="15.75" x14ac:dyDescent="0.25">
      <c r="B654" s="1" t="str">
        <f t="shared" si="64"/>
        <v/>
      </c>
      <c r="C654" s="10" t="str">
        <f t="shared" si="63"/>
        <v/>
      </c>
      <c r="D654" s="18" t="str">
        <f t="shared" si="59"/>
        <v/>
      </c>
      <c r="E654" s="24"/>
      <c r="F654" s="24"/>
      <c r="G654" s="3" t="str">
        <f t="shared" si="60"/>
        <v/>
      </c>
      <c r="H654" s="3" t="str">
        <f t="shared" si="61"/>
        <v/>
      </c>
      <c r="I654" s="4" t="str">
        <f t="shared" si="62"/>
        <v/>
      </c>
    </row>
    <row r="655" spans="2:9" ht="15.75" x14ac:dyDescent="0.25">
      <c r="B655" s="1" t="str">
        <f t="shared" si="64"/>
        <v/>
      </c>
      <c r="C655" s="10" t="str">
        <f t="shared" si="63"/>
        <v/>
      </c>
      <c r="D655" s="18" t="str">
        <f t="shared" si="59"/>
        <v/>
      </c>
      <c r="E655" s="24"/>
      <c r="F655" s="24"/>
      <c r="G655" s="3" t="str">
        <f t="shared" si="60"/>
        <v/>
      </c>
      <c r="H655" s="3" t="str">
        <f t="shared" si="61"/>
        <v/>
      </c>
      <c r="I655" s="4" t="str">
        <f t="shared" si="62"/>
        <v/>
      </c>
    </row>
    <row r="656" spans="2:9" ht="15.75" x14ac:dyDescent="0.25">
      <c r="B656" s="1" t="str">
        <f t="shared" si="64"/>
        <v/>
      </c>
      <c r="C656" s="10" t="str">
        <f t="shared" si="63"/>
        <v/>
      </c>
      <c r="D656" s="18" t="str">
        <f t="shared" si="59"/>
        <v/>
      </c>
      <c r="E656" s="24"/>
      <c r="F656" s="24"/>
      <c r="G656" s="3" t="str">
        <f t="shared" si="60"/>
        <v/>
      </c>
      <c r="H656" s="3" t="str">
        <f t="shared" si="61"/>
        <v/>
      </c>
      <c r="I656" s="4" t="str">
        <f t="shared" si="62"/>
        <v/>
      </c>
    </row>
    <row r="657" spans="2:9" ht="15.75" x14ac:dyDescent="0.25">
      <c r="B657" s="1" t="str">
        <f t="shared" si="64"/>
        <v/>
      </c>
      <c r="C657" s="10" t="str">
        <f t="shared" si="63"/>
        <v/>
      </c>
      <c r="D657" s="18" t="str">
        <f t="shared" si="59"/>
        <v/>
      </c>
      <c r="E657" s="24"/>
      <c r="F657" s="24"/>
      <c r="G657" s="3" t="str">
        <f t="shared" si="60"/>
        <v/>
      </c>
      <c r="H657" s="3" t="str">
        <f t="shared" si="61"/>
        <v/>
      </c>
      <c r="I657" s="4" t="str">
        <f t="shared" si="62"/>
        <v/>
      </c>
    </row>
    <row r="658" spans="2:9" ht="15.75" x14ac:dyDescent="0.25">
      <c r="B658" s="1" t="str">
        <f t="shared" si="64"/>
        <v/>
      </c>
      <c r="C658" s="10" t="str">
        <f t="shared" si="63"/>
        <v/>
      </c>
      <c r="D658" s="18" t="str">
        <f t="shared" si="59"/>
        <v/>
      </c>
      <c r="E658" s="24"/>
      <c r="F658" s="24"/>
      <c r="G658" s="3" t="str">
        <f t="shared" si="60"/>
        <v/>
      </c>
      <c r="H658" s="3" t="str">
        <f t="shared" si="61"/>
        <v/>
      </c>
      <c r="I658" s="4" t="str">
        <f t="shared" si="62"/>
        <v/>
      </c>
    </row>
    <row r="659" spans="2:9" ht="15.75" x14ac:dyDescent="0.25">
      <c r="B659" s="1" t="str">
        <f t="shared" si="64"/>
        <v/>
      </c>
      <c r="C659" s="10" t="str">
        <f t="shared" si="63"/>
        <v/>
      </c>
      <c r="D659" s="18" t="str">
        <f t="shared" si="59"/>
        <v/>
      </c>
      <c r="E659" s="24"/>
      <c r="F659" s="24"/>
      <c r="G659" s="3" t="str">
        <f t="shared" si="60"/>
        <v/>
      </c>
      <c r="H659" s="3" t="str">
        <f t="shared" si="61"/>
        <v/>
      </c>
      <c r="I659" s="4" t="str">
        <f t="shared" si="62"/>
        <v/>
      </c>
    </row>
    <row r="660" spans="2:9" ht="15.75" x14ac:dyDescent="0.25">
      <c r="B660" s="1" t="str">
        <f t="shared" si="64"/>
        <v/>
      </c>
      <c r="C660" s="10" t="str">
        <f t="shared" si="63"/>
        <v/>
      </c>
      <c r="D660" s="18" t="str">
        <f t="shared" si="59"/>
        <v/>
      </c>
      <c r="E660" s="24"/>
      <c r="F660" s="24"/>
      <c r="G660" s="3" t="str">
        <f t="shared" si="60"/>
        <v/>
      </c>
      <c r="H660" s="3" t="str">
        <f t="shared" si="61"/>
        <v/>
      </c>
      <c r="I660" s="4" t="str">
        <f t="shared" si="62"/>
        <v/>
      </c>
    </row>
    <row r="661" spans="2:9" ht="15.75" x14ac:dyDescent="0.25">
      <c r="B661" s="1" t="str">
        <f t="shared" si="64"/>
        <v/>
      </c>
      <c r="C661" s="10" t="str">
        <f t="shared" si="63"/>
        <v/>
      </c>
      <c r="D661" s="18" t="str">
        <f t="shared" si="59"/>
        <v/>
      </c>
      <c r="E661" s="24"/>
      <c r="F661" s="24"/>
      <c r="G661" s="3" t="str">
        <f t="shared" si="60"/>
        <v/>
      </c>
      <c r="H661" s="3" t="str">
        <f t="shared" si="61"/>
        <v/>
      </c>
      <c r="I661" s="4" t="str">
        <f t="shared" si="62"/>
        <v/>
      </c>
    </row>
    <row r="662" spans="2:9" ht="15.75" x14ac:dyDescent="0.25">
      <c r="B662" s="1" t="str">
        <f t="shared" si="64"/>
        <v/>
      </c>
      <c r="C662" s="10" t="str">
        <f t="shared" si="63"/>
        <v/>
      </c>
      <c r="D662" s="18" t="str">
        <f t="shared" si="59"/>
        <v/>
      </c>
      <c r="E662" s="24"/>
      <c r="F662" s="24"/>
      <c r="G662" s="3" t="str">
        <f t="shared" si="60"/>
        <v/>
      </c>
      <c r="H662" s="3" t="str">
        <f t="shared" si="61"/>
        <v/>
      </c>
      <c r="I662" s="4" t="str">
        <f t="shared" si="62"/>
        <v/>
      </c>
    </row>
    <row r="663" spans="2:9" ht="15.75" x14ac:dyDescent="0.25">
      <c r="B663" s="1" t="str">
        <f t="shared" si="64"/>
        <v/>
      </c>
      <c r="C663" s="10" t="str">
        <f t="shared" si="63"/>
        <v/>
      </c>
      <c r="D663" s="18" t="str">
        <f t="shared" si="59"/>
        <v/>
      </c>
      <c r="E663" s="24"/>
      <c r="F663" s="24"/>
      <c r="G663" s="3" t="str">
        <f t="shared" si="60"/>
        <v/>
      </c>
      <c r="H663" s="3" t="str">
        <f t="shared" si="61"/>
        <v/>
      </c>
      <c r="I663" s="4" t="str">
        <f t="shared" si="62"/>
        <v/>
      </c>
    </row>
    <row r="664" spans="2:9" ht="15.75" x14ac:dyDescent="0.25">
      <c r="B664" s="1" t="str">
        <f t="shared" si="64"/>
        <v/>
      </c>
      <c r="C664" s="10" t="str">
        <f t="shared" si="63"/>
        <v/>
      </c>
      <c r="D664" s="18" t="str">
        <f t="shared" si="59"/>
        <v/>
      </c>
      <c r="E664" s="24"/>
      <c r="F664" s="24"/>
      <c r="G664" s="3" t="str">
        <f t="shared" si="60"/>
        <v/>
      </c>
      <c r="H664" s="3" t="str">
        <f t="shared" si="61"/>
        <v/>
      </c>
      <c r="I664" s="4" t="str">
        <f t="shared" si="62"/>
        <v/>
      </c>
    </row>
    <row r="665" spans="2:9" ht="15.75" x14ac:dyDescent="0.25">
      <c r="B665" s="1" t="str">
        <f t="shared" si="64"/>
        <v/>
      </c>
      <c r="C665" s="10" t="str">
        <f t="shared" si="63"/>
        <v/>
      </c>
      <c r="D665" s="18" t="str">
        <f t="shared" si="59"/>
        <v/>
      </c>
      <c r="E665" s="24"/>
      <c r="F665" s="24"/>
      <c r="G665" s="3" t="str">
        <f t="shared" si="60"/>
        <v/>
      </c>
      <c r="H665" s="3" t="str">
        <f t="shared" si="61"/>
        <v/>
      </c>
      <c r="I665" s="4" t="str">
        <f t="shared" si="62"/>
        <v/>
      </c>
    </row>
    <row r="666" spans="2:9" ht="15.75" x14ac:dyDescent="0.25">
      <c r="B666" s="1" t="str">
        <f t="shared" si="64"/>
        <v/>
      </c>
      <c r="C666" s="10" t="str">
        <f t="shared" si="63"/>
        <v/>
      </c>
      <c r="D666" s="18" t="str">
        <f t="shared" ref="D666:D729" si="65">IF(B666="","",IF(I665&lt;payment,I665*(1+rate),payment))</f>
        <v/>
      </c>
      <c r="E666" s="24"/>
      <c r="F666" s="24"/>
      <c r="G666" s="3" t="str">
        <f t="shared" ref="G666:G729" si="66">IF(AND(payment_type=1,B666=1),0,IF(B666="","",I665*rate))</f>
        <v/>
      </c>
      <c r="H666" s="3" t="str">
        <f t="shared" si="61"/>
        <v/>
      </c>
      <c r="I666" s="4" t="str">
        <f t="shared" si="62"/>
        <v/>
      </c>
    </row>
    <row r="667" spans="2:9" ht="15.75" x14ac:dyDescent="0.25">
      <c r="B667" s="1" t="str">
        <f t="shared" si="64"/>
        <v/>
      </c>
      <c r="C667" s="10" t="str">
        <f t="shared" si="63"/>
        <v/>
      </c>
      <c r="D667" s="18" t="str">
        <f t="shared" si="65"/>
        <v/>
      </c>
      <c r="E667" s="24"/>
      <c r="F667" s="24"/>
      <c r="G667" s="3" t="str">
        <f t="shared" si="66"/>
        <v/>
      </c>
      <c r="H667" s="3" t="str">
        <f t="shared" ref="H667:H730" si="67">IF(B667="","",D667-G667+E667+F667)</f>
        <v/>
      </c>
      <c r="I667" s="4" t="str">
        <f t="shared" ref="I667:I730" si="68">IFERROR(IF(H667&lt;=0,"",I666-H667),"")</f>
        <v/>
      </c>
    </row>
    <row r="668" spans="2:9" ht="15.75" x14ac:dyDescent="0.25">
      <c r="B668" s="1" t="str">
        <f t="shared" si="64"/>
        <v/>
      </c>
      <c r="C668" s="10" t="str">
        <f t="shared" ref="C668:C731" si="69">IF($C$9="End of the Period",IF(B668="","",IF(OR(payment_frequency="Weekly",payment_frequency="Bi-weekly",payment_frequency="Semi-monthly"),first_payment_date+B668*VLOOKUP(payment_frequency,periodic_table,2,0),EDATE(first_payment_date,B668*VLOOKUP(payment_frequency,periodic_table,2,0)))),IF(A663="","",IF(OR(payment_frequency="Weekly",payment_frequency="Bi-weekly",payment_frequency="Semi-monthly"),first_payment_date+(A663-1)*VLOOKUP(payment_frequency,periodic_table,2,0),EDATE(first_payment_date,(A663-1)*VLOOKUP(payment_frequency,periodic_table,2,0)))))</f>
        <v/>
      </c>
      <c r="D668" s="18" t="str">
        <f t="shared" si="65"/>
        <v/>
      </c>
      <c r="E668" s="24"/>
      <c r="F668" s="24"/>
      <c r="G668" s="3" t="str">
        <f t="shared" si="66"/>
        <v/>
      </c>
      <c r="H668" s="3" t="str">
        <f t="shared" si="67"/>
        <v/>
      </c>
      <c r="I668" s="4" t="str">
        <f t="shared" si="68"/>
        <v/>
      </c>
    </row>
    <row r="669" spans="2:9" ht="15.75" x14ac:dyDescent="0.25">
      <c r="B669" s="1" t="str">
        <f t="shared" si="64"/>
        <v/>
      </c>
      <c r="C669" s="10" t="str">
        <f t="shared" si="69"/>
        <v/>
      </c>
      <c r="D669" s="18" t="str">
        <f t="shared" si="65"/>
        <v/>
      </c>
      <c r="E669" s="24"/>
      <c r="F669" s="24"/>
      <c r="G669" s="3" t="str">
        <f t="shared" si="66"/>
        <v/>
      </c>
      <c r="H669" s="3" t="str">
        <f t="shared" si="67"/>
        <v/>
      </c>
      <c r="I669" s="4" t="str">
        <f t="shared" si="68"/>
        <v/>
      </c>
    </row>
    <row r="670" spans="2:9" ht="15.75" x14ac:dyDescent="0.25">
      <c r="B670" s="1" t="str">
        <f t="shared" si="64"/>
        <v/>
      </c>
      <c r="C670" s="10" t="str">
        <f t="shared" si="69"/>
        <v/>
      </c>
      <c r="D670" s="18" t="str">
        <f t="shared" si="65"/>
        <v/>
      </c>
      <c r="E670" s="24"/>
      <c r="F670" s="24"/>
      <c r="G670" s="3" t="str">
        <f t="shared" si="66"/>
        <v/>
      </c>
      <c r="H670" s="3" t="str">
        <f t="shared" si="67"/>
        <v/>
      </c>
      <c r="I670" s="4" t="str">
        <f t="shared" si="68"/>
        <v/>
      </c>
    </row>
    <row r="671" spans="2:9" ht="15.75" x14ac:dyDescent="0.25">
      <c r="B671" s="1" t="str">
        <f t="shared" si="64"/>
        <v/>
      </c>
      <c r="C671" s="10" t="str">
        <f t="shared" si="69"/>
        <v/>
      </c>
      <c r="D671" s="18" t="str">
        <f t="shared" si="65"/>
        <v/>
      </c>
      <c r="E671" s="24"/>
      <c r="F671" s="24"/>
      <c r="G671" s="3" t="str">
        <f t="shared" si="66"/>
        <v/>
      </c>
      <c r="H671" s="3" t="str">
        <f t="shared" si="67"/>
        <v/>
      </c>
      <c r="I671" s="4" t="str">
        <f t="shared" si="68"/>
        <v/>
      </c>
    </row>
    <row r="672" spans="2:9" ht="15.75" x14ac:dyDescent="0.25">
      <c r="B672" s="1" t="str">
        <f t="shared" si="64"/>
        <v/>
      </c>
      <c r="C672" s="10" t="str">
        <f t="shared" si="69"/>
        <v/>
      </c>
      <c r="D672" s="18" t="str">
        <f t="shared" si="65"/>
        <v/>
      </c>
      <c r="E672" s="24"/>
      <c r="F672" s="24"/>
      <c r="G672" s="3" t="str">
        <f t="shared" si="66"/>
        <v/>
      </c>
      <c r="H672" s="3" t="str">
        <f t="shared" si="67"/>
        <v/>
      </c>
      <c r="I672" s="4" t="str">
        <f t="shared" si="68"/>
        <v/>
      </c>
    </row>
    <row r="673" spans="2:9" ht="15.75" x14ac:dyDescent="0.25">
      <c r="B673" s="1" t="str">
        <f t="shared" si="64"/>
        <v/>
      </c>
      <c r="C673" s="10" t="str">
        <f t="shared" si="69"/>
        <v/>
      </c>
      <c r="D673" s="18" t="str">
        <f t="shared" si="65"/>
        <v/>
      </c>
      <c r="E673" s="24"/>
      <c r="F673" s="24"/>
      <c r="G673" s="3" t="str">
        <f t="shared" si="66"/>
        <v/>
      </c>
      <c r="H673" s="3" t="str">
        <f t="shared" si="67"/>
        <v/>
      </c>
      <c r="I673" s="4" t="str">
        <f t="shared" si="68"/>
        <v/>
      </c>
    </row>
    <row r="674" spans="2:9" ht="15.75" x14ac:dyDescent="0.25">
      <c r="B674" s="1" t="str">
        <f t="shared" si="64"/>
        <v/>
      </c>
      <c r="C674" s="10" t="str">
        <f t="shared" si="69"/>
        <v/>
      </c>
      <c r="D674" s="18" t="str">
        <f t="shared" si="65"/>
        <v/>
      </c>
      <c r="E674" s="24"/>
      <c r="F674" s="24"/>
      <c r="G674" s="3" t="str">
        <f t="shared" si="66"/>
        <v/>
      </c>
      <c r="H674" s="3" t="str">
        <f t="shared" si="67"/>
        <v/>
      </c>
      <c r="I674" s="4" t="str">
        <f t="shared" si="68"/>
        <v/>
      </c>
    </row>
    <row r="675" spans="2:9" ht="15.75" x14ac:dyDescent="0.25">
      <c r="B675" s="1" t="str">
        <f t="shared" si="64"/>
        <v/>
      </c>
      <c r="C675" s="10" t="str">
        <f t="shared" si="69"/>
        <v/>
      </c>
      <c r="D675" s="18" t="str">
        <f t="shared" si="65"/>
        <v/>
      </c>
      <c r="E675" s="24"/>
      <c r="F675" s="24"/>
      <c r="G675" s="3" t="str">
        <f t="shared" si="66"/>
        <v/>
      </c>
      <c r="H675" s="3" t="str">
        <f t="shared" si="67"/>
        <v/>
      </c>
      <c r="I675" s="4" t="str">
        <f t="shared" si="68"/>
        <v/>
      </c>
    </row>
    <row r="676" spans="2:9" ht="15.75" x14ac:dyDescent="0.25">
      <c r="B676" s="1" t="str">
        <f t="shared" si="64"/>
        <v/>
      </c>
      <c r="C676" s="10" t="str">
        <f t="shared" si="69"/>
        <v/>
      </c>
      <c r="D676" s="18" t="str">
        <f t="shared" si="65"/>
        <v/>
      </c>
      <c r="E676" s="24"/>
      <c r="F676" s="24"/>
      <c r="G676" s="3" t="str">
        <f t="shared" si="66"/>
        <v/>
      </c>
      <c r="H676" s="3" t="str">
        <f t="shared" si="67"/>
        <v/>
      </c>
      <c r="I676" s="4" t="str">
        <f t="shared" si="68"/>
        <v/>
      </c>
    </row>
    <row r="677" spans="2:9" ht="15.75" x14ac:dyDescent="0.25">
      <c r="B677" s="1" t="str">
        <f t="shared" si="64"/>
        <v/>
      </c>
      <c r="C677" s="10" t="str">
        <f t="shared" si="69"/>
        <v/>
      </c>
      <c r="D677" s="18" t="str">
        <f t="shared" si="65"/>
        <v/>
      </c>
      <c r="E677" s="24"/>
      <c r="F677" s="24"/>
      <c r="G677" s="3" t="str">
        <f t="shared" si="66"/>
        <v/>
      </c>
      <c r="H677" s="3" t="str">
        <f t="shared" si="67"/>
        <v/>
      </c>
      <c r="I677" s="4" t="str">
        <f t="shared" si="68"/>
        <v/>
      </c>
    </row>
    <row r="678" spans="2:9" ht="15.75" x14ac:dyDescent="0.25">
      <c r="B678" s="1" t="str">
        <f t="shared" si="64"/>
        <v/>
      </c>
      <c r="C678" s="10" t="str">
        <f t="shared" si="69"/>
        <v/>
      </c>
      <c r="D678" s="18" t="str">
        <f t="shared" si="65"/>
        <v/>
      </c>
      <c r="E678" s="24"/>
      <c r="F678" s="24"/>
      <c r="G678" s="3" t="str">
        <f t="shared" si="66"/>
        <v/>
      </c>
      <c r="H678" s="3" t="str">
        <f t="shared" si="67"/>
        <v/>
      </c>
      <c r="I678" s="4" t="str">
        <f t="shared" si="68"/>
        <v/>
      </c>
    </row>
    <row r="679" spans="2:9" ht="15.75" x14ac:dyDescent="0.25">
      <c r="B679" s="1" t="str">
        <f t="shared" si="64"/>
        <v/>
      </c>
      <c r="C679" s="10" t="str">
        <f t="shared" si="69"/>
        <v/>
      </c>
      <c r="D679" s="18" t="str">
        <f t="shared" si="65"/>
        <v/>
      </c>
      <c r="E679" s="24"/>
      <c r="F679" s="24"/>
      <c r="G679" s="3" t="str">
        <f t="shared" si="66"/>
        <v/>
      </c>
      <c r="H679" s="3" t="str">
        <f t="shared" si="67"/>
        <v/>
      </c>
      <c r="I679" s="4" t="str">
        <f t="shared" si="68"/>
        <v/>
      </c>
    </row>
    <row r="680" spans="2:9" ht="15.75" x14ac:dyDescent="0.25">
      <c r="B680" s="1" t="str">
        <f t="shared" si="64"/>
        <v/>
      </c>
      <c r="C680" s="10" t="str">
        <f t="shared" si="69"/>
        <v/>
      </c>
      <c r="D680" s="18" t="str">
        <f t="shared" si="65"/>
        <v/>
      </c>
      <c r="E680" s="24"/>
      <c r="F680" s="24"/>
      <c r="G680" s="3" t="str">
        <f t="shared" si="66"/>
        <v/>
      </c>
      <c r="H680" s="3" t="str">
        <f t="shared" si="67"/>
        <v/>
      </c>
      <c r="I680" s="4" t="str">
        <f t="shared" si="68"/>
        <v/>
      </c>
    </row>
    <row r="681" spans="2:9" ht="15.75" x14ac:dyDescent="0.25">
      <c r="B681" s="1" t="str">
        <f t="shared" si="64"/>
        <v/>
      </c>
      <c r="C681" s="10" t="str">
        <f t="shared" si="69"/>
        <v/>
      </c>
      <c r="D681" s="18" t="str">
        <f t="shared" si="65"/>
        <v/>
      </c>
      <c r="E681" s="24"/>
      <c r="F681" s="24"/>
      <c r="G681" s="3" t="str">
        <f t="shared" si="66"/>
        <v/>
      </c>
      <c r="H681" s="3" t="str">
        <f t="shared" si="67"/>
        <v/>
      </c>
      <c r="I681" s="4" t="str">
        <f t="shared" si="68"/>
        <v/>
      </c>
    </row>
    <row r="682" spans="2:9" ht="15.75" x14ac:dyDescent="0.25">
      <c r="B682" s="1" t="str">
        <f t="shared" si="64"/>
        <v/>
      </c>
      <c r="C682" s="10" t="str">
        <f t="shared" si="69"/>
        <v/>
      </c>
      <c r="D682" s="18" t="str">
        <f t="shared" si="65"/>
        <v/>
      </c>
      <c r="E682" s="24"/>
      <c r="F682" s="24"/>
      <c r="G682" s="3" t="str">
        <f t="shared" si="66"/>
        <v/>
      </c>
      <c r="H682" s="3" t="str">
        <f t="shared" si="67"/>
        <v/>
      </c>
      <c r="I682" s="4" t="str">
        <f t="shared" si="68"/>
        <v/>
      </c>
    </row>
    <row r="683" spans="2:9" ht="15.75" x14ac:dyDescent="0.25">
      <c r="B683" s="1" t="str">
        <f t="shared" si="64"/>
        <v/>
      </c>
      <c r="C683" s="10" t="str">
        <f t="shared" si="69"/>
        <v/>
      </c>
      <c r="D683" s="18" t="str">
        <f t="shared" si="65"/>
        <v/>
      </c>
      <c r="E683" s="24"/>
      <c r="F683" s="24"/>
      <c r="G683" s="3" t="str">
        <f t="shared" si="66"/>
        <v/>
      </c>
      <c r="H683" s="3" t="str">
        <f t="shared" si="67"/>
        <v/>
      </c>
      <c r="I683" s="4" t="str">
        <f t="shared" si="68"/>
        <v/>
      </c>
    </row>
    <row r="684" spans="2:9" ht="15.75" x14ac:dyDescent="0.25">
      <c r="B684" s="1" t="str">
        <f t="shared" si="64"/>
        <v/>
      </c>
      <c r="C684" s="10" t="str">
        <f t="shared" si="69"/>
        <v/>
      </c>
      <c r="D684" s="18" t="str">
        <f t="shared" si="65"/>
        <v/>
      </c>
      <c r="E684" s="24"/>
      <c r="F684" s="24"/>
      <c r="G684" s="3" t="str">
        <f t="shared" si="66"/>
        <v/>
      </c>
      <c r="H684" s="3" t="str">
        <f t="shared" si="67"/>
        <v/>
      </c>
      <c r="I684" s="4" t="str">
        <f t="shared" si="68"/>
        <v/>
      </c>
    </row>
    <row r="685" spans="2:9" ht="15.75" x14ac:dyDescent="0.25">
      <c r="B685" s="1" t="str">
        <f t="shared" si="64"/>
        <v/>
      </c>
      <c r="C685" s="10" t="str">
        <f t="shared" si="69"/>
        <v/>
      </c>
      <c r="D685" s="18" t="str">
        <f t="shared" si="65"/>
        <v/>
      </c>
      <c r="E685" s="24"/>
      <c r="F685" s="24"/>
      <c r="G685" s="3" t="str">
        <f t="shared" si="66"/>
        <v/>
      </c>
      <c r="H685" s="3" t="str">
        <f t="shared" si="67"/>
        <v/>
      </c>
      <c r="I685" s="4" t="str">
        <f t="shared" si="68"/>
        <v/>
      </c>
    </row>
    <row r="686" spans="2:9" ht="15.75" x14ac:dyDescent="0.25">
      <c r="B686" s="1" t="str">
        <f t="shared" si="64"/>
        <v/>
      </c>
      <c r="C686" s="10" t="str">
        <f t="shared" si="69"/>
        <v/>
      </c>
      <c r="D686" s="18" t="str">
        <f t="shared" si="65"/>
        <v/>
      </c>
      <c r="E686" s="24"/>
      <c r="F686" s="24"/>
      <c r="G686" s="3" t="str">
        <f t="shared" si="66"/>
        <v/>
      </c>
      <c r="H686" s="3" t="str">
        <f t="shared" si="67"/>
        <v/>
      </c>
      <c r="I686" s="4" t="str">
        <f t="shared" si="68"/>
        <v/>
      </c>
    </row>
    <row r="687" spans="2:9" ht="15.75" x14ac:dyDescent="0.25">
      <c r="B687" s="1" t="str">
        <f t="shared" si="64"/>
        <v/>
      </c>
      <c r="C687" s="10" t="str">
        <f t="shared" si="69"/>
        <v/>
      </c>
      <c r="D687" s="18" t="str">
        <f t="shared" si="65"/>
        <v/>
      </c>
      <c r="E687" s="24"/>
      <c r="F687" s="24"/>
      <c r="G687" s="3" t="str">
        <f t="shared" si="66"/>
        <v/>
      </c>
      <c r="H687" s="3" t="str">
        <f t="shared" si="67"/>
        <v/>
      </c>
      <c r="I687" s="4" t="str">
        <f t="shared" si="68"/>
        <v/>
      </c>
    </row>
    <row r="688" spans="2:9" ht="15.75" x14ac:dyDescent="0.25">
      <c r="B688" s="1" t="str">
        <f t="shared" si="64"/>
        <v/>
      </c>
      <c r="C688" s="10" t="str">
        <f t="shared" si="69"/>
        <v/>
      </c>
      <c r="D688" s="18" t="str">
        <f t="shared" si="65"/>
        <v/>
      </c>
      <c r="E688" s="24"/>
      <c r="F688" s="24"/>
      <c r="G688" s="3" t="str">
        <f t="shared" si="66"/>
        <v/>
      </c>
      <c r="H688" s="3" t="str">
        <f t="shared" si="67"/>
        <v/>
      </c>
      <c r="I688" s="4" t="str">
        <f t="shared" si="68"/>
        <v/>
      </c>
    </row>
    <row r="689" spans="2:9" ht="15.75" x14ac:dyDescent="0.25">
      <c r="B689" s="1" t="str">
        <f t="shared" ref="B689:B752" si="70">IFERROR(IF(I688&lt;=0,"",B688+1),"")</f>
        <v/>
      </c>
      <c r="C689" s="10" t="str">
        <f t="shared" si="69"/>
        <v/>
      </c>
      <c r="D689" s="18" t="str">
        <f t="shared" si="65"/>
        <v/>
      </c>
      <c r="E689" s="24"/>
      <c r="F689" s="24"/>
      <c r="G689" s="3" t="str">
        <f t="shared" si="66"/>
        <v/>
      </c>
      <c r="H689" s="3" t="str">
        <f t="shared" si="67"/>
        <v/>
      </c>
      <c r="I689" s="4" t="str">
        <f t="shared" si="68"/>
        <v/>
      </c>
    </row>
    <row r="690" spans="2:9" ht="15.75" x14ac:dyDescent="0.25">
      <c r="B690" s="1" t="str">
        <f t="shared" si="70"/>
        <v/>
      </c>
      <c r="C690" s="10" t="str">
        <f t="shared" si="69"/>
        <v/>
      </c>
      <c r="D690" s="18" t="str">
        <f t="shared" si="65"/>
        <v/>
      </c>
      <c r="E690" s="24"/>
      <c r="F690" s="24"/>
      <c r="G690" s="3" t="str">
        <f t="shared" si="66"/>
        <v/>
      </c>
      <c r="H690" s="3" t="str">
        <f t="shared" si="67"/>
        <v/>
      </c>
      <c r="I690" s="4" t="str">
        <f t="shared" si="68"/>
        <v/>
      </c>
    </row>
    <row r="691" spans="2:9" ht="15.75" x14ac:dyDescent="0.25">
      <c r="B691" s="1" t="str">
        <f t="shared" si="70"/>
        <v/>
      </c>
      <c r="C691" s="10" t="str">
        <f t="shared" si="69"/>
        <v/>
      </c>
      <c r="D691" s="18" t="str">
        <f t="shared" si="65"/>
        <v/>
      </c>
      <c r="E691" s="24"/>
      <c r="F691" s="24"/>
      <c r="G691" s="3" t="str">
        <f t="shared" si="66"/>
        <v/>
      </c>
      <c r="H691" s="3" t="str">
        <f t="shared" si="67"/>
        <v/>
      </c>
      <c r="I691" s="4" t="str">
        <f t="shared" si="68"/>
        <v/>
      </c>
    </row>
    <row r="692" spans="2:9" ht="15.75" x14ac:dyDescent="0.25">
      <c r="B692" s="1" t="str">
        <f t="shared" si="70"/>
        <v/>
      </c>
      <c r="C692" s="10" t="str">
        <f t="shared" si="69"/>
        <v/>
      </c>
      <c r="D692" s="18" t="str">
        <f t="shared" si="65"/>
        <v/>
      </c>
      <c r="E692" s="24"/>
      <c r="F692" s="24"/>
      <c r="G692" s="3" t="str">
        <f t="shared" si="66"/>
        <v/>
      </c>
      <c r="H692" s="3" t="str">
        <f t="shared" si="67"/>
        <v/>
      </c>
      <c r="I692" s="4" t="str">
        <f t="shared" si="68"/>
        <v/>
      </c>
    </row>
    <row r="693" spans="2:9" ht="15.75" x14ac:dyDescent="0.25">
      <c r="B693" s="1" t="str">
        <f t="shared" si="70"/>
        <v/>
      </c>
      <c r="C693" s="10" t="str">
        <f t="shared" si="69"/>
        <v/>
      </c>
      <c r="D693" s="18" t="str">
        <f t="shared" si="65"/>
        <v/>
      </c>
      <c r="E693" s="24"/>
      <c r="F693" s="24"/>
      <c r="G693" s="3" t="str">
        <f t="shared" si="66"/>
        <v/>
      </c>
      <c r="H693" s="3" t="str">
        <f t="shared" si="67"/>
        <v/>
      </c>
      <c r="I693" s="4" t="str">
        <f t="shared" si="68"/>
        <v/>
      </c>
    </row>
    <row r="694" spans="2:9" ht="15.75" x14ac:dyDescent="0.25">
      <c r="B694" s="1" t="str">
        <f t="shared" si="70"/>
        <v/>
      </c>
      <c r="C694" s="10" t="str">
        <f t="shared" si="69"/>
        <v/>
      </c>
      <c r="D694" s="18" t="str">
        <f t="shared" si="65"/>
        <v/>
      </c>
      <c r="E694" s="24"/>
      <c r="F694" s="24"/>
      <c r="G694" s="3" t="str">
        <f t="shared" si="66"/>
        <v/>
      </c>
      <c r="H694" s="3" t="str">
        <f t="shared" si="67"/>
        <v/>
      </c>
      <c r="I694" s="4" t="str">
        <f t="shared" si="68"/>
        <v/>
      </c>
    </row>
    <row r="695" spans="2:9" ht="15.75" x14ac:dyDescent="0.25">
      <c r="B695" s="1" t="str">
        <f t="shared" si="70"/>
        <v/>
      </c>
      <c r="C695" s="10" t="str">
        <f t="shared" si="69"/>
        <v/>
      </c>
      <c r="D695" s="18" t="str">
        <f t="shared" si="65"/>
        <v/>
      </c>
      <c r="E695" s="24"/>
      <c r="F695" s="24"/>
      <c r="G695" s="3" t="str">
        <f t="shared" si="66"/>
        <v/>
      </c>
      <c r="H695" s="3" t="str">
        <f t="shared" si="67"/>
        <v/>
      </c>
      <c r="I695" s="4" t="str">
        <f t="shared" si="68"/>
        <v/>
      </c>
    </row>
    <row r="696" spans="2:9" ht="15.75" x14ac:dyDescent="0.25">
      <c r="B696" s="1" t="str">
        <f t="shared" si="70"/>
        <v/>
      </c>
      <c r="C696" s="10" t="str">
        <f t="shared" si="69"/>
        <v/>
      </c>
      <c r="D696" s="18" t="str">
        <f t="shared" si="65"/>
        <v/>
      </c>
      <c r="E696" s="24"/>
      <c r="F696" s="24"/>
      <c r="G696" s="3" t="str">
        <f t="shared" si="66"/>
        <v/>
      </c>
      <c r="H696" s="3" t="str">
        <f t="shared" si="67"/>
        <v/>
      </c>
      <c r="I696" s="4" t="str">
        <f t="shared" si="68"/>
        <v/>
      </c>
    </row>
    <row r="697" spans="2:9" ht="15.75" x14ac:dyDescent="0.25">
      <c r="B697" s="1" t="str">
        <f t="shared" si="70"/>
        <v/>
      </c>
      <c r="C697" s="10" t="str">
        <f t="shared" si="69"/>
        <v/>
      </c>
      <c r="D697" s="18" t="str">
        <f t="shared" si="65"/>
        <v/>
      </c>
      <c r="E697" s="24"/>
      <c r="F697" s="24"/>
      <c r="G697" s="3" t="str">
        <f t="shared" si="66"/>
        <v/>
      </c>
      <c r="H697" s="3" t="str">
        <f t="shared" si="67"/>
        <v/>
      </c>
      <c r="I697" s="4" t="str">
        <f t="shared" si="68"/>
        <v/>
      </c>
    </row>
    <row r="698" spans="2:9" ht="15.75" x14ac:dyDescent="0.25">
      <c r="B698" s="1" t="str">
        <f t="shared" si="70"/>
        <v/>
      </c>
      <c r="C698" s="10" t="str">
        <f t="shared" si="69"/>
        <v/>
      </c>
      <c r="D698" s="18" t="str">
        <f t="shared" si="65"/>
        <v/>
      </c>
      <c r="E698" s="24"/>
      <c r="F698" s="24"/>
      <c r="G698" s="3" t="str">
        <f t="shared" si="66"/>
        <v/>
      </c>
      <c r="H698" s="3" t="str">
        <f t="shared" si="67"/>
        <v/>
      </c>
      <c r="I698" s="4" t="str">
        <f t="shared" si="68"/>
        <v/>
      </c>
    </row>
    <row r="699" spans="2:9" ht="15.75" x14ac:dyDescent="0.25">
      <c r="B699" s="1" t="str">
        <f t="shared" si="70"/>
        <v/>
      </c>
      <c r="C699" s="10" t="str">
        <f t="shared" si="69"/>
        <v/>
      </c>
      <c r="D699" s="18" t="str">
        <f t="shared" si="65"/>
        <v/>
      </c>
      <c r="E699" s="24"/>
      <c r="F699" s="24"/>
      <c r="G699" s="3" t="str">
        <f t="shared" si="66"/>
        <v/>
      </c>
      <c r="H699" s="3" t="str">
        <f t="shared" si="67"/>
        <v/>
      </c>
      <c r="I699" s="4" t="str">
        <f t="shared" si="68"/>
        <v/>
      </c>
    </row>
    <row r="700" spans="2:9" ht="15.75" x14ac:dyDescent="0.25">
      <c r="B700" s="1" t="str">
        <f t="shared" si="70"/>
        <v/>
      </c>
      <c r="C700" s="10" t="str">
        <f t="shared" si="69"/>
        <v/>
      </c>
      <c r="D700" s="18" t="str">
        <f t="shared" si="65"/>
        <v/>
      </c>
      <c r="E700" s="24"/>
      <c r="F700" s="24"/>
      <c r="G700" s="3" t="str">
        <f t="shared" si="66"/>
        <v/>
      </c>
      <c r="H700" s="3" t="str">
        <f t="shared" si="67"/>
        <v/>
      </c>
      <c r="I700" s="4" t="str">
        <f t="shared" si="68"/>
        <v/>
      </c>
    </row>
    <row r="701" spans="2:9" ht="15.75" x14ac:dyDescent="0.25">
      <c r="B701" s="1" t="str">
        <f t="shared" si="70"/>
        <v/>
      </c>
      <c r="C701" s="10" t="str">
        <f t="shared" si="69"/>
        <v/>
      </c>
      <c r="D701" s="18" t="str">
        <f t="shared" si="65"/>
        <v/>
      </c>
      <c r="E701" s="24"/>
      <c r="F701" s="24"/>
      <c r="G701" s="3" t="str">
        <f t="shared" si="66"/>
        <v/>
      </c>
      <c r="H701" s="3" t="str">
        <f t="shared" si="67"/>
        <v/>
      </c>
      <c r="I701" s="4" t="str">
        <f t="shared" si="68"/>
        <v/>
      </c>
    </row>
    <row r="702" spans="2:9" ht="15.75" x14ac:dyDescent="0.25">
      <c r="B702" s="1" t="str">
        <f t="shared" si="70"/>
        <v/>
      </c>
      <c r="C702" s="10" t="str">
        <f t="shared" si="69"/>
        <v/>
      </c>
      <c r="D702" s="18" t="str">
        <f t="shared" si="65"/>
        <v/>
      </c>
      <c r="E702" s="24"/>
      <c r="F702" s="24"/>
      <c r="G702" s="3" t="str">
        <f t="shared" si="66"/>
        <v/>
      </c>
      <c r="H702" s="3" t="str">
        <f t="shared" si="67"/>
        <v/>
      </c>
      <c r="I702" s="4" t="str">
        <f t="shared" si="68"/>
        <v/>
      </c>
    </row>
    <row r="703" spans="2:9" ht="15.75" x14ac:dyDescent="0.25">
      <c r="B703" s="1" t="str">
        <f t="shared" si="70"/>
        <v/>
      </c>
      <c r="C703" s="10" t="str">
        <f t="shared" si="69"/>
        <v/>
      </c>
      <c r="D703" s="18" t="str">
        <f t="shared" si="65"/>
        <v/>
      </c>
      <c r="E703" s="24"/>
      <c r="F703" s="24"/>
      <c r="G703" s="3" t="str">
        <f t="shared" si="66"/>
        <v/>
      </c>
      <c r="H703" s="3" t="str">
        <f t="shared" si="67"/>
        <v/>
      </c>
      <c r="I703" s="4" t="str">
        <f t="shared" si="68"/>
        <v/>
      </c>
    </row>
    <row r="704" spans="2:9" ht="15.75" x14ac:dyDescent="0.25">
      <c r="B704" s="1" t="str">
        <f t="shared" si="70"/>
        <v/>
      </c>
      <c r="C704" s="10" t="str">
        <f t="shared" si="69"/>
        <v/>
      </c>
      <c r="D704" s="18" t="str">
        <f t="shared" si="65"/>
        <v/>
      </c>
      <c r="E704" s="24"/>
      <c r="F704" s="24"/>
      <c r="G704" s="3" t="str">
        <f t="shared" si="66"/>
        <v/>
      </c>
      <c r="H704" s="3" t="str">
        <f t="shared" si="67"/>
        <v/>
      </c>
      <c r="I704" s="4" t="str">
        <f t="shared" si="68"/>
        <v/>
      </c>
    </row>
    <row r="705" spans="2:9" ht="15.75" x14ac:dyDescent="0.25">
      <c r="B705" s="1" t="str">
        <f t="shared" si="70"/>
        <v/>
      </c>
      <c r="C705" s="10" t="str">
        <f t="shared" si="69"/>
        <v/>
      </c>
      <c r="D705" s="18" t="str">
        <f t="shared" si="65"/>
        <v/>
      </c>
      <c r="E705" s="24"/>
      <c r="F705" s="24"/>
      <c r="G705" s="3" t="str">
        <f t="shared" si="66"/>
        <v/>
      </c>
      <c r="H705" s="3" t="str">
        <f t="shared" si="67"/>
        <v/>
      </c>
      <c r="I705" s="4" t="str">
        <f t="shared" si="68"/>
        <v/>
      </c>
    </row>
    <row r="706" spans="2:9" ht="15.75" x14ac:dyDescent="0.25">
      <c r="B706" s="1" t="str">
        <f t="shared" si="70"/>
        <v/>
      </c>
      <c r="C706" s="10" t="str">
        <f t="shared" si="69"/>
        <v/>
      </c>
      <c r="D706" s="18" t="str">
        <f t="shared" si="65"/>
        <v/>
      </c>
      <c r="E706" s="24"/>
      <c r="F706" s="24"/>
      <c r="G706" s="3" t="str">
        <f t="shared" si="66"/>
        <v/>
      </c>
      <c r="H706" s="3" t="str">
        <f t="shared" si="67"/>
        <v/>
      </c>
      <c r="I706" s="4" t="str">
        <f t="shared" si="68"/>
        <v/>
      </c>
    </row>
    <row r="707" spans="2:9" ht="15.75" x14ac:dyDescent="0.25">
      <c r="B707" s="1" t="str">
        <f t="shared" si="70"/>
        <v/>
      </c>
      <c r="C707" s="10" t="str">
        <f t="shared" si="69"/>
        <v/>
      </c>
      <c r="D707" s="18" t="str">
        <f t="shared" si="65"/>
        <v/>
      </c>
      <c r="E707" s="24"/>
      <c r="F707" s="24"/>
      <c r="G707" s="3" t="str">
        <f t="shared" si="66"/>
        <v/>
      </c>
      <c r="H707" s="3" t="str">
        <f t="shared" si="67"/>
        <v/>
      </c>
      <c r="I707" s="4" t="str">
        <f t="shared" si="68"/>
        <v/>
      </c>
    </row>
    <row r="708" spans="2:9" ht="15.75" x14ac:dyDescent="0.25">
      <c r="B708" s="1" t="str">
        <f t="shared" si="70"/>
        <v/>
      </c>
      <c r="C708" s="10" t="str">
        <f t="shared" si="69"/>
        <v/>
      </c>
      <c r="D708" s="18" t="str">
        <f t="shared" si="65"/>
        <v/>
      </c>
      <c r="E708" s="24"/>
      <c r="F708" s="24"/>
      <c r="G708" s="3" t="str">
        <f t="shared" si="66"/>
        <v/>
      </c>
      <c r="H708" s="3" t="str">
        <f t="shared" si="67"/>
        <v/>
      </c>
      <c r="I708" s="4" t="str">
        <f t="shared" si="68"/>
        <v/>
      </c>
    </row>
    <row r="709" spans="2:9" ht="15.75" x14ac:dyDescent="0.25">
      <c r="B709" s="1" t="str">
        <f t="shared" si="70"/>
        <v/>
      </c>
      <c r="C709" s="10" t="str">
        <f t="shared" si="69"/>
        <v/>
      </c>
      <c r="D709" s="18" t="str">
        <f t="shared" si="65"/>
        <v/>
      </c>
      <c r="E709" s="24"/>
      <c r="F709" s="24"/>
      <c r="G709" s="3" t="str">
        <f t="shared" si="66"/>
        <v/>
      </c>
      <c r="H709" s="3" t="str">
        <f t="shared" si="67"/>
        <v/>
      </c>
      <c r="I709" s="4" t="str">
        <f t="shared" si="68"/>
        <v/>
      </c>
    </row>
    <row r="710" spans="2:9" ht="15.75" x14ac:dyDescent="0.25">
      <c r="B710" s="1" t="str">
        <f t="shared" si="70"/>
        <v/>
      </c>
      <c r="C710" s="10" t="str">
        <f t="shared" si="69"/>
        <v/>
      </c>
      <c r="D710" s="18" t="str">
        <f t="shared" si="65"/>
        <v/>
      </c>
      <c r="E710" s="24"/>
      <c r="F710" s="24"/>
      <c r="G710" s="3" t="str">
        <f t="shared" si="66"/>
        <v/>
      </c>
      <c r="H710" s="3" t="str">
        <f t="shared" si="67"/>
        <v/>
      </c>
      <c r="I710" s="4" t="str">
        <f t="shared" si="68"/>
        <v/>
      </c>
    </row>
    <row r="711" spans="2:9" ht="15.75" x14ac:dyDescent="0.25">
      <c r="B711" s="1" t="str">
        <f t="shared" si="70"/>
        <v/>
      </c>
      <c r="C711" s="10" t="str">
        <f t="shared" si="69"/>
        <v/>
      </c>
      <c r="D711" s="18" t="str">
        <f t="shared" si="65"/>
        <v/>
      </c>
      <c r="E711" s="24"/>
      <c r="F711" s="24"/>
      <c r="G711" s="3" t="str">
        <f t="shared" si="66"/>
        <v/>
      </c>
      <c r="H711" s="3" t="str">
        <f t="shared" si="67"/>
        <v/>
      </c>
      <c r="I711" s="4" t="str">
        <f t="shared" si="68"/>
        <v/>
      </c>
    </row>
    <row r="712" spans="2:9" ht="15.75" x14ac:dyDescent="0.25">
      <c r="B712" s="1" t="str">
        <f t="shared" si="70"/>
        <v/>
      </c>
      <c r="C712" s="10" t="str">
        <f t="shared" si="69"/>
        <v/>
      </c>
      <c r="D712" s="18" t="str">
        <f t="shared" si="65"/>
        <v/>
      </c>
      <c r="E712" s="24"/>
      <c r="F712" s="24"/>
      <c r="G712" s="3" t="str">
        <f t="shared" si="66"/>
        <v/>
      </c>
      <c r="H712" s="3" t="str">
        <f t="shared" si="67"/>
        <v/>
      </c>
      <c r="I712" s="4" t="str">
        <f t="shared" si="68"/>
        <v/>
      </c>
    </row>
    <row r="713" spans="2:9" ht="15.75" x14ac:dyDescent="0.25">
      <c r="B713" s="1" t="str">
        <f t="shared" si="70"/>
        <v/>
      </c>
      <c r="C713" s="10" t="str">
        <f t="shared" si="69"/>
        <v/>
      </c>
      <c r="D713" s="18" t="str">
        <f t="shared" si="65"/>
        <v/>
      </c>
      <c r="E713" s="24"/>
      <c r="F713" s="24"/>
      <c r="G713" s="3" t="str">
        <f t="shared" si="66"/>
        <v/>
      </c>
      <c r="H713" s="3" t="str">
        <f t="shared" si="67"/>
        <v/>
      </c>
      <c r="I713" s="4" t="str">
        <f t="shared" si="68"/>
        <v/>
      </c>
    </row>
    <row r="714" spans="2:9" ht="15.75" x14ac:dyDescent="0.25">
      <c r="B714" s="1" t="str">
        <f t="shared" si="70"/>
        <v/>
      </c>
      <c r="C714" s="10" t="str">
        <f t="shared" si="69"/>
        <v/>
      </c>
      <c r="D714" s="18" t="str">
        <f t="shared" si="65"/>
        <v/>
      </c>
      <c r="E714" s="24"/>
      <c r="F714" s="24"/>
      <c r="G714" s="3" t="str">
        <f t="shared" si="66"/>
        <v/>
      </c>
      <c r="H714" s="3" t="str">
        <f t="shared" si="67"/>
        <v/>
      </c>
      <c r="I714" s="4" t="str">
        <f t="shared" si="68"/>
        <v/>
      </c>
    </row>
    <row r="715" spans="2:9" ht="15.75" x14ac:dyDescent="0.25">
      <c r="B715" s="1" t="str">
        <f t="shared" si="70"/>
        <v/>
      </c>
      <c r="C715" s="10" t="str">
        <f t="shared" si="69"/>
        <v/>
      </c>
      <c r="D715" s="18" t="str">
        <f t="shared" si="65"/>
        <v/>
      </c>
      <c r="E715" s="24"/>
      <c r="F715" s="24"/>
      <c r="G715" s="3" t="str">
        <f t="shared" si="66"/>
        <v/>
      </c>
      <c r="H715" s="3" t="str">
        <f t="shared" si="67"/>
        <v/>
      </c>
      <c r="I715" s="4" t="str">
        <f t="shared" si="68"/>
        <v/>
      </c>
    </row>
    <row r="716" spans="2:9" ht="15.75" x14ac:dyDescent="0.25">
      <c r="B716" s="1" t="str">
        <f t="shared" si="70"/>
        <v/>
      </c>
      <c r="C716" s="10" t="str">
        <f t="shared" si="69"/>
        <v/>
      </c>
      <c r="D716" s="18" t="str">
        <f t="shared" si="65"/>
        <v/>
      </c>
      <c r="E716" s="24"/>
      <c r="F716" s="24"/>
      <c r="G716" s="3" t="str">
        <f t="shared" si="66"/>
        <v/>
      </c>
      <c r="H716" s="3" t="str">
        <f t="shared" si="67"/>
        <v/>
      </c>
      <c r="I716" s="4" t="str">
        <f t="shared" si="68"/>
        <v/>
      </c>
    </row>
    <row r="717" spans="2:9" ht="15.75" x14ac:dyDescent="0.25">
      <c r="B717" s="1" t="str">
        <f t="shared" si="70"/>
        <v/>
      </c>
      <c r="C717" s="10" t="str">
        <f t="shared" si="69"/>
        <v/>
      </c>
      <c r="D717" s="18" t="str">
        <f t="shared" si="65"/>
        <v/>
      </c>
      <c r="E717" s="24"/>
      <c r="F717" s="24"/>
      <c r="G717" s="3" t="str">
        <f t="shared" si="66"/>
        <v/>
      </c>
      <c r="H717" s="3" t="str">
        <f t="shared" si="67"/>
        <v/>
      </c>
      <c r="I717" s="4" t="str">
        <f t="shared" si="68"/>
        <v/>
      </c>
    </row>
    <row r="718" spans="2:9" ht="15.75" x14ac:dyDescent="0.25">
      <c r="B718" s="1" t="str">
        <f t="shared" si="70"/>
        <v/>
      </c>
      <c r="C718" s="10" t="str">
        <f t="shared" si="69"/>
        <v/>
      </c>
      <c r="D718" s="18" t="str">
        <f t="shared" si="65"/>
        <v/>
      </c>
      <c r="E718" s="24"/>
      <c r="F718" s="24"/>
      <c r="G718" s="3" t="str">
        <f t="shared" si="66"/>
        <v/>
      </c>
      <c r="H718" s="3" t="str">
        <f t="shared" si="67"/>
        <v/>
      </c>
      <c r="I718" s="4" t="str">
        <f t="shared" si="68"/>
        <v/>
      </c>
    </row>
    <row r="719" spans="2:9" ht="15.75" x14ac:dyDescent="0.25">
      <c r="B719" s="1" t="str">
        <f t="shared" si="70"/>
        <v/>
      </c>
      <c r="C719" s="10" t="str">
        <f t="shared" si="69"/>
        <v/>
      </c>
      <c r="D719" s="18" t="str">
        <f t="shared" si="65"/>
        <v/>
      </c>
      <c r="E719" s="24"/>
      <c r="F719" s="24"/>
      <c r="G719" s="3" t="str">
        <f t="shared" si="66"/>
        <v/>
      </c>
      <c r="H719" s="3" t="str">
        <f t="shared" si="67"/>
        <v/>
      </c>
      <c r="I719" s="4" t="str">
        <f t="shared" si="68"/>
        <v/>
      </c>
    </row>
    <row r="720" spans="2:9" ht="15.75" x14ac:dyDescent="0.25">
      <c r="B720" s="1" t="str">
        <f t="shared" si="70"/>
        <v/>
      </c>
      <c r="C720" s="10" t="str">
        <f t="shared" si="69"/>
        <v/>
      </c>
      <c r="D720" s="18" t="str">
        <f t="shared" si="65"/>
        <v/>
      </c>
      <c r="E720" s="24"/>
      <c r="F720" s="24"/>
      <c r="G720" s="3" t="str">
        <f t="shared" si="66"/>
        <v/>
      </c>
      <c r="H720" s="3" t="str">
        <f t="shared" si="67"/>
        <v/>
      </c>
      <c r="I720" s="4" t="str">
        <f t="shared" si="68"/>
        <v/>
      </c>
    </row>
    <row r="721" spans="2:9" ht="15.75" x14ac:dyDescent="0.25">
      <c r="B721" s="1" t="str">
        <f t="shared" si="70"/>
        <v/>
      </c>
      <c r="C721" s="10" t="str">
        <f t="shared" si="69"/>
        <v/>
      </c>
      <c r="D721" s="18" t="str">
        <f t="shared" si="65"/>
        <v/>
      </c>
      <c r="E721" s="24"/>
      <c r="F721" s="24"/>
      <c r="G721" s="3" t="str">
        <f t="shared" si="66"/>
        <v/>
      </c>
      <c r="H721" s="3" t="str">
        <f t="shared" si="67"/>
        <v/>
      </c>
      <c r="I721" s="4" t="str">
        <f t="shared" si="68"/>
        <v/>
      </c>
    </row>
    <row r="722" spans="2:9" ht="15.75" x14ac:dyDescent="0.25">
      <c r="B722" s="1" t="str">
        <f t="shared" si="70"/>
        <v/>
      </c>
      <c r="C722" s="10" t="str">
        <f t="shared" si="69"/>
        <v/>
      </c>
      <c r="D722" s="18" t="str">
        <f t="shared" si="65"/>
        <v/>
      </c>
      <c r="E722" s="24"/>
      <c r="F722" s="24"/>
      <c r="G722" s="3" t="str">
        <f t="shared" si="66"/>
        <v/>
      </c>
      <c r="H722" s="3" t="str">
        <f t="shared" si="67"/>
        <v/>
      </c>
      <c r="I722" s="4" t="str">
        <f t="shared" si="68"/>
        <v/>
      </c>
    </row>
    <row r="723" spans="2:9" ht="15.75" x14ac:dyDescent="0.25">
      <c r="B723" s="1" t="str">
        <f t="shared" si="70"/>
        <v/>
      </c>
      <c r="C723" s="10" t="str">
        <f t="shared" si="69"/>
        <v/>
      </c>
      <c r="D723" s="18" t="str">
        <f t="shared" si="65"/>
        <v/>
      </c>
      <c r="E723" s="24"/>
      <c r="F723" s="24"/>
      <c r="G723" s="3" t="str">
        <f t="shared" si="66"/>
        <v/>
      </c>
      <c r="H723" s="3" t="str">
        <f t="shared" si="67"/>
        <v/>
      </c>
      <c r="I723" s="4" t="str">
        <f t="shared" si="68"/>
        <v/>
      </c>
    </row>
    <row r="724" spans="2:9" ht="15.75" x14ac:dyDescent="0.25">
      <c r="B724" s="1" t="str">
        <f t="shared" si="70"/>
        <v/>
      </c>
      <c r="C724" s="10" t="str">
        <f t="shared" si="69"/>
        <v/>
      </c>
      <c r="D724" s="18" t="str">
        <f t="shared" si="65"/>
        <v/>
      </c>
      <c r="E724" s="24"/>
      <c r="F724" s="24"/>
      <c r="G724" s="3" t="str">
        <f t="shared" si="66"/>
        <v/>
      </c>
      <c r="H724" s="3" t="str">
        <f t="shared" si="67"/>
        <v/>
      </c>
      <c r="I724" s="4" t="str">
        <f t="shared" si="68"/>
        <v/>
      </c>
    </row>
    <row r="725" spans="2:9" ht="15.75" x14ac:dyDescent="0.25">
      <c r="B725" s="1" t="str">
        <f t="shared" si="70"/>
        <v/>
      </c>
      <c r="C725" s="10" t="str">
        <f t="shared" si="69"/>
        <v/>
      </c>
      <c r="D725" s="18" t="str">
        <f t="shared" si="65"/>
        <v/>
      </c>
      <c r="E725" s="24"/>
      <c r="F725" s="24"/>
      <c r="G725" s="3" t="str">
        <f t="shared" si="66"/>
        <v/>
      </c>
      <c r="H725" s="3" t="str">
        <f t="shared" si="67"/>
        <v/>
      </c>
      <c r="I725" s="4" t="str">
        <f t="shared" si="68"/>
        <v/>
      </c>
    </row>
    <row r="726" spans="2:9" ht="15.75" x14ac:dyDescent="0.25">
      <c r="B726" s="1" t="str">
        <f t="shared" si="70"/>
        <v/>
      </c>
      <c r="C726" s="10" t="str">
        <f t="shared" si="69"/>
        <v/>
      </c>
      <c r="D726" s="18" t="str">
        <f t="shared" si="65"/>
        <v/>
      </c>
      <c r="E726" s="24"/>
      <c r="F726" s="24"/>
      <c r="G726" s="3" t="str">
        <f t="shared" si="66"/>
        <v/>
      </c>
      <c r="H726" s="3" t="str">
        <f t="shared" si="67"/>
        <v/>
      </c>
      <c r="I726" s="4" t="str">
        <f t="shared" si="68"/>
        <v/>
      </c>
    </row>
    <row r="727" spans="2:9" ht="15.75" x14ac:dyDescent="0.25">
      <c r="B727" s="1" t="str">
        <f t="shared" si="70"/>
        <v/>
      </c>
      <c r="C727" s="10" t="str">
        <f t="shared" si="69"/>
        <v/>
      </c>
      <c r="D727" s="18" t="str">
        <f t="shared" si="65"/>
        <v/>
      </c>
      <c r="E727" s="24"/>
      <c r="F727" s="24"/>
      <c r="G727" s="3" t="str">
        <f t="shared" si="66"/>
        <v/>
      </c>
      <c r="H727" s="3" t="str">
        <f t="shared" si="67"/>
        <v/>
      </c>
      <c r="I727" s="4" t="str">
        <f t="shared" si="68"/>
        <v/>
      </c>
    </row>
    <row r="728" spans="2:9" ht="15.75" x14ac:dyDescent="0.25">
      <c r="B728" s="1" t="str">
        <f t="shared" si="70"/>
        <v/>
      </c>
      <c r="C728" s="10" t="str">
        <f t="shared" si="69"/>
        <v/>
      </c>
      <c r="D728" s="18" t="str">
        <f t="shared" si="65"/>
        <v/>
      </c>
      <c r="E728" s="24"/>
      <c r="F728" s="24"/>
      <c r="G728" s="3" t="str">
        <f t="shared" si="66"/>
        <v/>
      </c>
      <c r="H728" s="3" t="str">
        <f t="shared" si="67"/>
        <v/>
      </c>
      <c r="I728" s="4" t="str">
        <f t="shared" si="68"/>
        <v/>
      </c>
    </row>
    <row r="729" spans="2:9" ht="15.75" x14ac:dyDescent="0.25">
      <c r="B729" s="1" t="str">
        <f t="shared" si="70"/>
        <v/>
      </c>
      <c r="C729" s="10" t="str">
        <f t="shared" si="69"/>
        <v/>
      </c>
      <c r="D729" s="18" t="str">
        <f t="shared" si="65"/>
        <v/>
      </c>
      <c r="E729" s="24"/>
      <c r="F729" s="24"/>
      <c r="G729" s="3" t="str">
        <f t="shared" si="66"/>
        <v/>
      </c>
      <c r="H729" s="3" t="str">
        <f t="shared" si="67"/>
        <v/>
      </c>
      <c r="I729" s="4" t="str">
        <f t="shared" si="68"/>
        <v/>
      </c>
    </row>
    <row r="730" spans="2:9" ht="15.75" x14ac:dyDescent="0.25">
      <c r="B730" s="1" t="str">
        <f t="shared" si="70"/>
        <v/>
      </c>
      <c r="C730" s="10" t="str">
        <f t="shared" si="69"/>
        <v/>
      </c>
      <c r="D730" s="18" t="str">
        <f t="shared" ref="D730:D793" si="71">IF(B730="","",IF(I729&lt;payment,I729*(1+rate),payment))</f>
        <v/>
      </c>
      <c r="E730" s="24"/>
      <c r="F730" s="24"/>
      <c r="G730" s="3" t="str">
        <f t="shared" ref="G730:G793" si="72">IF(AND(payment_type=1,B730=1),0,IF(B730="","",I729*rate))</f>
        <v/>
      </c>
      <c r="H730" s="3" t="str">
        <f t="shared" si="67"/>
        <v/>
      </c>
      <c r="I730" s="4" t="str">
        <f t="shared" si="68"/>
        <v/>
      </c>
    </row>
    <row r="731" spans="2:9" ht="15.75" x14ac:dyDescent="0.25">
      <c r="B731" s="1" t="str">
        <f t="shared" si="70"/>
        <v/>
      </c>
      <c r="C731" s="10" t="str">
        <f t="shared" si="69"/>
        <v/>
      </c>
      <c r="D731" s="18" t="str">
        <f t="shared" si="71"/>
        <v/>
      </c>
      <c r="E731" s="24"/>
      <c r="F731" s="24"/>
      <c r="G731" s="3" t="str">
        <f t="shared" si="72"/>
        <v/>
      </c>
      <c r="H731" s="3" t="str">
        <f t="shared" ref="H731:H794" si="73">IF(B731="","",D731-G731+E731+F731)</f>
        <v/>
      </c>
      <c r="I731" s="4" t="str">
        <f t="shared" ref="I731:I794" si="74">IFERROR(IF(H731&lt;=0,"",I730-H731),"")</f>
        <v/>
      </c>
    </row>
    <row r="732" spans="2:9" ht="15.75" x14ac:dyDescent="0.25">
      <c r="B732" s="1" t="str">
        <f t="shared" si="70"/>
        <v/>
      </c>
      <c r="C732" s="10" t="str">
        <f t="shared" ref="C732:C795" si="75">IF($C$9="End of the Period",IF(B732="","",IF(OR(payment_frequency="Weekly",payment_frequency="Bi-weekly",payment_frequency="Semi-monthly"),first_payment_date+B732*VLOOKUP(payment_frequency,periodic_table,2,0),EDATE(first_payment_date,B732*VLOOKUP(payment_frequency,periodic_table,2,0)))),IF(A727="","",IF(OR(payment_frequency="Weekly",payment_frequency="Bi-weekly",payment_frequency="Semi-monthly"),first_payment_date+(A727-1)*VLOOKUP(payment_frequency,periodic_table,2,0),EDATE(first_payment_date,(A727-1)*VLOOKUP(payment_frequency,periodic_table,2,0)))))</f>
        <v/>
      </c>
      <c r="D732" s="18" t="str">
        <f t="shared" si="71"/>
        <v/>
      </c>
      <c r="E732" s="24"/>
      <c r="F732" s="24"/>
      <c r="G732" s="3" t="str">
        <f t="shared" si="72"/>
        <v/>
      </c>
      <c r="H732" s="3" t="str">
        <f t="shared" si="73"/>
        <v/>
      </c>
      <c r="I732" s="4" t="str">
        <f t="shared" si="74"/>
        <v/>
      </c>
    </row>
    <row r="733" spans="2:9" ht="15.75" x14ac:dyDescent="0.25">
      <c r="B733" s="1" t="str">
        <f t="shared" si="70"/>
        <v/>
      </c>
      <c r="C733" s="10" t="str">
        <f t="shared" si="75"/>
        <v/>
      </c>
      <c r="D733" s="18" t="str">
        <f t="shared" si="71"/>
        <v/>
      </c>
      <c r="E733" s="24"/>
      <c r="F733" s="24"/>
      <c r="G733" s="3" t="str">
        <f t="shared" si="72"/>
        <v/>
      </c>
      <c r="H733" s="3" t="str">
        <f t="shared" si="73"/>
        <v/>
      </c>
      <c r="I733" s="4" t="str">
        <f t="shared" si="74"/>
        <v/>
      </c>
    </row>
    <row r="734" spans="2:9" ht="15.75" x14ac:dyDescent="0.25">
      <c r="B734" s="1" t="str">
        <f t="shared" si="70"/>
        <v/>
      </c>
      <c r="C734" s="10" t="str">
        <f t="shared" si="75"/>
        <v/>
      </c>
      <c r="D734" s="18" t="str">
        <f t="shared" si="71"/>
        <v/>
      </c>
      <c r="E734" s="24"/>
      <c r="F734" s="24"/>
      <c r="G734" s="3" t="str">
        <f t="shared" si="72"/>
        <v/>
      </c>
      <c r="H734" s="3" t="str">
        <f t="shared" si="73"/>
        <v/>
      </c>
      <c r="I734" s="4" t="str">
        <f t="shared" si="74"/>
        <v/>
      </c>
    </row>
    <row r="735" spans="2:9" ht="15.75" x14ac:dyDescent="0.25">
      <c r="B735" s="1" t="str">
        <f t="shared" si="70"/>
        <v/>
      </c>
      <c r="C735" s="10" t="str">
        <f t="shared" si="75"/>
        <v/>
      </c>
      <c r="D735" s="18" t="str">
        <f t="shared" si="71"/>
        <v/>
      </c>
      <c r="E735" s="24"/>
      <c r="F735" s="24"/>
      <c r="G735" s="3" t="str">
        <f t="shared" si="72"/>
        <v/>
      </c>
      <c r="H735" s="3" t="str">
        <f t="shared" si="73"/>
        <v/>
      </c>
      <c r="I735" s="4" t="str">
        <f t="shared" si="74"/>
        <v/>
      </c>
    </row>
    <row r="736" spans="2:9" ht="15.75" x14ac:dyDescent="0.25">
      <c r="B736" s="1" t="str">
        <f t="shared" si="70"/>
        <v/>
      </c>
      <c r="C736" s="10" t="str">
        <f t="shared" si="75"/>
        <v/>
      </c>
      <c r="D736" s="18" t="str">
        <f t="shared" si="71"/>
        <v/>
      </c>
      <c r="E736" s="24"/>
      <c r="F736" s="24"/>
      <c r="G736" s="3" t="str">
        <f t="shared" si="72"/>
        <v/>
      </c>
      <c r="H736" s="3" t="str">
        <f t="shared" si="73"/>
        <v/>
      </c>
      <c r="I736" s="4" t="str">
        <f t="shared" si="74"/>
        <v/>
      </c>
    </row>
    <row r="737" spans="2:9" ht="15.75" x14ac:dyDescent="0.25">
      <c r="B737" s="1" t="str">
        <f t="shared" si="70"/>
        <v/>
      </c>
      <c r="C737" s="10" t="str">
        <f t="shared" si="75"/>
        <v/>
      </c>
      <c r="D737" s="18" t="str">
        <f t="shared" si="71"/>
        <v/>
      </c>
      <c r="E737" s="24"/>
      <c r="F737" s="24"/>
      <c r="G737" s="3" t="str">
        <f t="shared" si="72"/>
        <v/>
      </c>
      <c r="H737" s="3" t="str">
        <f t="shared" si="73"/>
        <v/>
      </c>
      <c r="I737" s="4" t="str">
        <f t="shared" si="74"/>
        <v/>
      </c>
    </row>
    <row r="738" spans="2:9" ht="15.75" x14ac:dyDescent="0.25">
      <c r="B738" s="1" t="str">
        <f t="shared" si="70"/>
        <v/>
      </c>
      <c r="C738" s="10" t="str">
        <f t="shared" si="75"/>
        <v/>
      </c>
      <c r="D738" s="18" t="str">
        <f t="shared" si="71"/>
        <v/>
      </c>
      <c r="E738" s="24"/>
      <c r="F738" s="24"/>
      <c r="G738" s="3" t="str">
        <f t="shared" si="72"/>
        <v/>
      </c>
      <c r="H738" s="3" t="str">
        <f t="shared" si="73"/>
        <v/>
      </c>
      <c r="I738" s="4" t="str">
        <f t="shared" si="74"/>
        <v/>
      </c>
    </row>
    <row r="739" spans="2:9" ht="15.75" x14ac:dyDescent="0.25">
      <c r="B739" s="1" t="str">
        <f t="shared" si="70"/>
        <v/>
      </c>
      <c r="C739" s="10" t="str">
        <f t="shared" si="75"/>
        <v/>
      </c>
      <c r="D739" s="18" t="str">
        <f t="shared" si="71"/>
        <v/>
      </c>
      <c r="E739" s="24"/>
      <c r="F739" s="24"/>
      <c r="G739" s="3" t="str">
        <f t="shared" si="72"/>
        <v/>
      </c>
      <c r="H739" s="3" t="str">
        <f t="shared" si="73"/>
        <v/>
      </c>
      <c r="I739" s="4" t="str">
        <f t="shared" si="74"/>
        <v/>
      </c>
    </row>
    <row r="740" spans="2:9" ht="15.75" x14ac:dyDescent="0.25">
      <c r="B740" s="1" t="str">
        <f t="shared" si="70"/>
        <v/>
      </c>
      <c r="C740" s="10" t="str">
        <f t="shared" si="75"/>
        <v/>
      </c>
      <c r="D740" s="18" t="str">
        <f t="shared" si="71"/>
        <v/>
      </c>
      <c r="E740" s="24"/>
      <c r="F740" s="24"/>
      <c r="G740" s="3" t="str">
        <f t="shared" si="72"/>
        <v/>
      </c>
      <c r="H740" s="3" t="str">
        <f t="shared" si="73"/>
        <v/>
      </c>
      <c r="I740" s="4" t="str">
        <f t="shared" si="74"/>
        <v/>
      </c>
    </row>
    <row r="741" spans="2:9" ht="15.75" x14ac:dyDescent="0.25">
      <c r="B741" s="1" t="str">
        <f t="shared" si="70"/>
        <v/>
      </c>
      <c r="C741" s="10" t="str">
        <f t="shared" si="75"/>
        <v/>
      </c>
      <c r="D741" s="18" t="str">
        <f t="shared" si="71"/>
        <v/>
      </c>
      <c r="E741" s="24"/>
      <c r="F741" s="24"/>
      <c r="G741" s="3" t="str">
        <f t="shared" si="72"/>
        <v/>
      </c>
      <c r="H741" s="3" t="str">
        <f t="shared" si="73"/>
        <v/>
      </c>
      <c r="I741" s="4" t="str">
        <f t="shared" si="74"/>
        <v/>
      </c>
    </row>
    <row r="742" spans="2:9" ht="15.75" x14ac:dyDescent="0.25">
      <c r="B742" s="1" t="str">
        <f t="shared" si="70"/>
        <v/>
      </c>
      <c r="C742" s="10" t="str">
        <f t="shared" si="75"/>
        <v/>
      </c>
      <c r="D742" s="18" t="str">
        <f t="shared" si="71"/>
        <v/>
      </c>
      <c r="E742" s="24"/>
      <c r="F742" s="24"/>
      <c r="G742" s="3" t="str">
        <f t="shared" si="72"/>
        <v/>
      </c>
      <c r="H742" s="3" t="str">
        <f t="shared" si="73"/>
        <v/>
      </c>
      <c r="I742" s="4" t="str">
        <f t="shared" si="74"/>
        <v/>
      </c>
    </row>
    <row r="743" spans="2:9" ht="15.75" x14ac:dyDescent="0.25">
      <c r="B743" s="1" t="str">
        <f t="shared" si="70"/>
        <v/>
      </c>
      <c r="C743" s="10" t="str">
        <f t="shared" si="75"/>
        <v/>
      </c>
      <c r="D743" s="18" t="str">
        <f t="shared" si="71"/>
        <v/>
      </c>
      <c r="E743" s="24"/>
      <c r="F743" s="24"/>
      <c r="G743" s="3" t="str">
        <f t="shared" si="72"/>
        <v/>
      </c>
      <c r="H743" s="3" t="str">
        <f t="shared" si="73"/>
        <v/>
      </c>
      <c r="I743" s="4" t="str">
        <f t="shared" si="74"/>
        <v/>
      </c>
    </row>
    <row r="744" spans="2:9" ht="15.75" x14ac:dyDescent="0.25">
      <c r="B744" s="1" t="str">
        <f t="shared" si="70"/>
        <v/>
      </c>
      <c r="C744" s="10" t="str">
        <f t="shared" si="75"/>
        <v/>
      </c>
      <c r="D744" s="18" t="str">
        <f t="shared" si="71"/>
        <v/>
      </c>
      <c r="E744" s="24"/>
      <c r="F744" s="24"/>
      <c r="G744" s="3" t="str">
        <f t="shared" si="72"/>
        <v/>
      </c>
      <c r="H744" s="3" t="str">
        <f t="shared" si="73"/>
        <v/>
      </c>
      <c r="I744" s="4" t="str">
        <f t="shared" si="74"/>
        <v/>
      </c>
    </row>
    <row r="745" spans="2:9" ht="15.75" x14ac:dyDescent="0.25">
      <c r="B745" s="1" t="str">
        <f t="shared" si="70"/>
        <v/>
      </c>
      <c r="C745" s="10" t="str">
        <f t="shared" si="75"/>
        <v/>
      </c>
      <c r="D745" s="18" t="str">
        <f t="shared" si="71"/>
        <v/>
      </c>
      <c r="E745" s="24"/>
      <c r="F745" s="24"/>
      <c r="G745" s="3" t="str">
        <f t="shared" si="72"/>
        <v/>
      </c>
      <c r="H745" s="3" t="str">
        <f t="shared" si="73"/>
        <v/>
      </c>
      <c r="I745" s="4" t="str">
        <f t="shared" si="74"/>
        <v/>
      </c>
    </row>
    <row r="746" spans="2:9" ht="15.75" x14ac:dyDescent="0.25">
      <c r="B746" s="1" t="str">
        <f t="shared" si="70"/>
        <v/>
      </c>
      <c r="C746" s="10" t="str">
        <f t="shared" si="75"/>
        <v/>
      </c>
      <c r="D746" s="18" t="str">
        <f t="shared" si="71"/>
        <v/>
      </c>
      <c r="E746" s="24"/>
      <c r="F746" s="24"/>
      <c r="G746" s="3" t="str">
        <f t="shared" si="72"/>
        <v/>
      </c>
      <c r="H746" s="3" t="str">
        <f t="shared" si="73"/>
        <v/>
      </c>
      <c r="I746" s="4" t="str">
        <f t="shared" si="74"/>
        <v/>
      </c>
    </row>
    <row r="747" spans="2:9" ht="15.75" x14ac:dyDescent="0.25">
      <c r="B747" s="1" t="str">
        <f t="shared" si="70"/>
        <v/>
      </c>
      <c r="C747" s="10" t="str">
        <f t="shared" si="75"/>
        <v/>
      </c>
      <c r="D747" s="18" t="str">
        <f t="shared" si="71"/>
        <v/>
      </c>
      <c r="E747" s="24"/>
      <c r="F747" s="24"/>
      <c r="G747" s="3" t="str">
        <f t="shared" si="72"/>
        <v/>
      </c>
      <c r="H747" s="3" t="str">
        <f t="shared" si="73"/>
        <v/>
      </c>
      <c r="I747" s="4" t="str">
        <f t="shared" si="74"/>
        <v/>
      </c>
    </row>
    <row r="748" spans="2:9" ht="15.75" x14ac:dyDescent="0.25">
      <c r="B748" s="1" t="str">
        <f t="shared" si="70"/>
        <v/>
      </c>
      <c r="C748" s="10" t="str">
        <f t="shared" si="75"/>
        <v/>
      </c>
      <c r="D748" s="18" t="str">
        <f t="shared" si="71"/>
        <v/>
      </c>
      <c r="E748" s="24"/>
      <c r="F748" s="24"/>
      <c r="G748" s="3" t="str">
        <f t="shared" si="72"/>
        <v/>
      </c>
      <c r="H748" s="3" t="str">
        <f t="shared" si="73"/>
        <v/>
      </c>
      <c r="I748" s="4" t="str">
        <f t="shared" si="74"/>
        <v/>
      </c>
    </row>
    <row r="749" spans="2:9" ht="15.75" x14ac:dyDescent="0.25">
      <c r="B749" s="1" t="str">
        <f t="shared" si="70"/>
        <v/>
      </c>
      <c r="C749" s="10" t="str">
        <f t="shared" si="75"/>
        <v/>
      </c>
      <c r="D749" s="18" t="str">
        <f t="shared" si="71"/>
        <v/>
      </c>
      <c r="E749" s="24"/>
      <c r="F749" s="24"/>
      <c r="G749" s="3" t="str">
        <f t="shared" si="72"/>
        <v/>
      </c>
      <c r="H749" s="3" t="str">
        <f t="shared" si="73"/>
        <v/>
      </c>
      <c r="I749" s="4" t="str">
        <f t="shared" si="74"/>
        <v/>
      </c>
    </row>
    <row r="750" spans="2:9" ht="15.75" x14ac:dyDescent="0.25">
      <c r="B750" s="1" t="str">
        <f t="shared" si="70"/>
        <v/>
      </c>
      <c r="C750" s="10" t="str">
        <f t="shared" si="75"/>
        <v/>
      </c>
      <c r="D750" s="18" t="str">
        <f t="shared" si="71"/>
        <v/>
      </c>
      <c r="E750" s="24"/>
      <c r="F750" s="24"/>
      <c r="G750" s="3" t="str">
        <f t="shared" si="72"/>
        <v/>
      </c>
      <c r="H750" s="3" t="str">
        <f t="shared" si="73"/>
        <v/>
      </c>
      <c r="I750" s="4" t="str">
        <f t="shared" si="74"/>
        <v/>
      </c>
    </row>
    <row r="751" spans="2:9" ht="15.75" x14ac:dyDescent="0.25">
      <c r="B751" s="1" t="str">
        <f t="shared" si="70"/>
        <v/>
      </c>
      <c r="C751" s="10" t="str">
        <f t="shared" si="75"/>
        <v/>
      </c>
      <c r="D751" s="18" t="str">
        <f t="shared" si="71"/>
        <v/>
      </c>
      <c r="E751" s="24"/>
      <c r="F751" s="24"/>
      <c r="G751" s="3" t="str">
        <f t="shared" si="72"/>
        <v/>
      </c>
      <c r="H751" s="3" t="str">
        <f t="shared" si="73"/>
        <v/>
      </c>
      <c r="I751" s="4" t="str">
        <f t="shared" si="74"/>
        <v/>
      </c>
    </row>
    <row r="752" spans="2:9" ht="15.75" x14ac:dyDescent="0.25">
      <c r="B752" s="1" t="str">
        <f t="shared" si="70"/>
        <v/>
      </c>
      <c r="C752" s="10" t="str">
        <f t="shared" si="75"/>
        <v/>
      </c>
      <c r="D752" s="18" t="str">
        <f t="shared" si="71"/>
        <v/>
      </c>
      <c r="E752" s="24"/>
      <c r="F752" s="24"/>
      <c r="G752" s="3" t="str">
        <f t="shared" si="72"/>
        <v/>
      </c>
      <c r="H752" s="3" t="str">
        <f t="shared" si="73"/>
        <v/>
      </c>
      <c r="I752" s="4" t="str">
        <f t="shared" si="74"/>
        <v/>
      </c>
    </row>
    <row r="753" spans="2:9" ht="15.75" x14ac:dyDescent="0.25">
      <c r="B753" s="1" t="str">
        <f t="shared" ref="B753:B816" si="76">IFERROR(IF(I752&lt;=0,"",B752+1),"")</f>
        <v/>
      </c>
      <c r="C753" s="10" t="str">
        <f t="shared" si="75"/>
        <v/>
      </c>
      <c r="D753" s="18" t="str">
        <f t="shared" si="71"/>
        <v/>
      </c>
      <c r="E753" s="24"/>
      <c r="F753" s="24"/>
      <c r="G753" s="3" t="str">
        <f t="shared" si="72"/>
        <v/>
      </c>
      <c r="H753" s="3" t="str">
        <f t="shared" si="73"/>
        <v/>
      </c>
      <c r="I753" s="4" t="str">
        <f t="shared" si="74"/>
        <v/>
      </c>
    </row>
    <row r="754" spans="2:9" ht="15.75" x14ac:dyDescent="0.25">
      <c r="B754" s="1" t="str">
        <f t="shared" si="76"/>
        <v/>
      </c>
      <c r="C754" s="10" t="str">
        <f t="shared" si="75"/>
        <v/>
      </c>
      <c r="D754" s="18" t="str">
        <f t="shared" si="71"/>
        <v/>
      </c>
      <c r="E754" s="24"/>
      <c r="F754" s="24"/>
      <c r="G754" s="3" t="str">
        <f t="shared" si="72"/>
        <v/>
      </c>
      <c r="H754" s="3" t="str">
        <f t="shared" si="73"/>
        <v/>
      </c>
      <c r="I754" s="4" t="str">
        <f t="shared" si="74"/>
        <v/>
      </c>
    </row>
    <row r="755" spans="2:9" ht="15.75" x14ac:dyDescent="0.25">
      <c r="B755" s="1" t="str">
        <f t="shared" si="76"/>
        <v/>
      </c>
      <c r="C755" s="10" t="str">
        <f t="shared" si="75"/>
        <v/>
      </c>
      <c r="D755" s="18" t="str">
        <f t="shared" si="71"/>
        <v/>
      </c>
      <c r="E755" s="24"/>
      <c r="F755" s="24"/>
      <c r="G755" s="3" t="str">
        <f t="shared" si="72"/>
        <v/>
      </c>
      <c r="H755" s="3" t="str">
        <f t="shared" si="73"/>
        <v/>
      </c>
      <c r="I755" s="4" t="str">
        <f t="shared" si="74"/>
        <v/>
      </c>
    </row>
    <row r="756" spans="2:9" ht="15.75" x14ac:dyDescent="0.25">
      <c r="B756" s="1" t="str">
        <f t="shared" si="76"/>
        <v/>
      </c>
      <c r="C756" s="10" t="str">
        <f t="shared" si="75"/>
        <v/>
      </c>
      <c r="D756" s="18" t="str">
        <f t="shared" si="71"/>
        <v/>
      </c>
      <c r="E756" s="24"/>
      <c r="F756" s="24"/>
      <c r="G756" s="3" t="str">
        <f t="shared" si="72"/>
        <v/>
      </c>
      <c r="H756" s="3" t="str">
        <f t="shared" si="73"/>
        <v/>
      </c>
      <c r="I756" s="4" t="str">
        <f t="shared" si="74"/>
        <v/>
      </c>
    </row>
    <row r="757" spans="2:9" ht="15.75" x14ac:dyDescent="0.25">
      <c r="B757" s="1" t="str">
        <f t="shared" si="76"/>
        <v/>
      </c>
      <c r="C757" s="10" t="str">
        <f t="shared" si="75"/>
        <v/>
      </c>
      <c r="D757" s="18" t="str">
        <f t="shared" si="71"/>
        <v/>
      </c>
      <c r="E757" s="24"/>
      <c r="F757" s="24"/>
      <c r="G757" s="3" t="str">
        <f t="shared" si="72"/>
        <v/>
      </c>
      <c r="H757" s="3" t="str">
        <f t="shared" si="73"/>
        <v/>
      </c>
      <c r="I757" s="4" t="str">
        <f t="shared" si="74"/>
        <v/>
      </c>
    </row>
    <row r="758" spans="2:9" ht="15.75" x14ac:dyDescent="0.25">
      <c r="B758" s="1" t="str">
        <f t="shared" si="76"/>
        <v/>
      </c>
      <c r="C758" s="10" t="str">
        <f t="shared" si="75"/>
        <v/>
      </c>
      <c r="D758" s="18" t="str">
        <f t="shared" si="71"/>
        <v/>
      </c>
      <c r="E758" s="24"/>
      <c r="F758" s="24"/>
      <c r="G758" s="3" t="str">
        <f t="shared" si="72"/>
        <v/>
      </c>
      <c r="H758" s="3" t="str">
        <f t="shared" si="73"/>
        <v/>
      </c>
      <c r="I758" s="4" t="str">
        <f t="shared" si="74"/>
        <v/>
      </c>
    </row>
    <row r="759" spans="2:9" ht="15.75" x14ac:dyDescent="0.25">
      <c r="B759" s="1" t="str">
        <f t="shared" si="76"/>
        <v/>
      </c>
      <c r="C759" s="10" t="str">
        <f t="shared" si="75"/>
        <v/>
      </c>
      <c r="D759" s="18" t="str">
        <f t="shared" si="71"/>
        <v/>
      </c>
      <c r="E759" s="24"/>
      <c r="F759" s="24"/>
      <c r="G759" s="3" t="str">
        <f t="shared" si="72"/>
        <v/>
      </c>
      <c r="H759" s="3" t="str">
        <f t="shared" si="73"/>
        <v/>
      </c>
      <c r="I759" s="4" t="str">
        <f t="shared" si="74"/>
        <v/>
      </c>
    </row>
    <row r="760" spans="2:9" ht="15.75" x14ac:dyDescent="0.25">
      <c r="B760" s="1" t="str">
        <f t="shared" si="76"/>
        <v/>
      </c>
      <c r="C760" s="10" t="str">
        <f t="shared" si="75"/>
        <v/>
      </c>
      <c r="D760" s="18" t="str">
        <f t="shared" si="71"/>
        <v/>
      </c>
      <c r="E760" s="24"/>
      <c r="F760" s="24"/>
      <c r="G760" s="3" t="str">
        <f t="shared" si="72"/>
        <v/>
      </c>
      <c r="H760" s="3" t="str">
        <f t="shared" si="73"/>
        <v/>
      </c>
      <c r="I760" s="4" t="str">
        <f t="shared" si="74"/>
        <v/>
      </c>
    </row>
    <row r="761" spans="2:9" ht="15.75" x14ac:dyDescent="0.25">
      <c r="B761" s="1" t="str">
        <f t="shared" si="76"/>
        <v/>
      </c>
      <c r="C761" s="10" t="str">
        <f t="shared" si="75"/>
        <v/>
      </c>
      <c r="D761" s="18" t="str">
        <f t="shared" si="71"/>
        <v/>
      </c>
      <c r="E761" s="24"/>
      <c r="F761" s="24"/>
      <c r="G761" s="3" t="str">
        <f t="shared" si="72"/>
        <v/>
      </c>
      <c r="H761" s="3" t="str">
        <f t="shared" si="73"/>
        <v/>
      </c>
      <c r="I761" s="4" t="str">
        <f t="shared" si="74"/>
        <v/>
      </c>
    </row>
    <row r="762" spans="2:9" ht="15.75" x14ac:dyDescent="0.25">
      <c r="B762" s="1" t="str">
        <f t="shared" si="76"/>
        <v/>
      </c>
      <c r="C762" s="10" t="str">
        <f t="shared" si="75"/>
        <v/>
      </c>
      <c r="D762" s="18" t="str">
        <f t="shared" si="71"/>
        <v/>
      </c>
      <c r="E762" s="24"/>
      <c r="F762" s="24"/>
      <c r="G762" s="3" t="str">
        <f t="shared" si="72"/>
        <v/>
      </c>
      <c r="H762" s="3" t="str">
        <f t="shared" si="73"/>
        <v/>
      </c>
      <c r="I762" s="4" t="str">
        <f t="shared" si="74"/>
        <v/>
      </c>
    </row>
    <row r="763" spans="2:9" ht="15.75" x14ac:dyDescent="0.25">
      <c r="B763" s="1" t="str">
        <f t="shared" si="76"/>
        <v/>
      </c>
      <c r="C763" s="10" t="str">
        <f t="shared" si="75"/>
        <v/>
      </c>
      <c r="D763" s="18" t="str">
        <f t="shared" si="71"/>
        <v/>
      </c>
      <c r="E763" s="24"/>
      <c r="F763" s="24"/>
      <c r="G763" s="3" t="str">
        <f t="shared" si="72"/>
        <v/>
      </c>
      <c r="H763" s="3" t="str">
        <f t="shared" si="73"/>
        <v/>
      </c>
      <c r="I763" s="4" t="str">
        <f t="shared" si="74"/>
        <v/>
      </c>
    </row>
    <row r="764" spans="2:9" ht="15.75" x14ac:dyDescent="0.25">
      <c r="B764" s="1" t="str">
        <f t="shared" si="76"/>
        <v/>
      </c>
      <c r="C764" s="10" t="str">
        <f t="shared" si="75"/>
        <v/>
      </c>
      <c r="D764" s="18" t="str">
        <f t="shared" si="71"/>
        <v/>
      </c>
      <c r="E764" s="24"/>
      <c r="F764" s="24"/>
      <c r="G764" s="3" t="str">
        <f t="shared" si="72"/>
        <v/>
      </c>
      <c r="H764" s="3" t="str">
        <f t="shared" si="73"/>
        <v/>
      </c>
      <c r="I764" s="4" t="str">
        <f t="shared" si="74"/>
        <v/>
      </c>
    </row>
    <row r="765" spans="2:9" ht="15.75" x14ac:dyDescent="0.25">
      <c r="B765" s="1" t="str">
        <f t="shared" si="76"/>
        <v/>
      </c>
      <c r="C765" s="10" t="str">
        <f t="shared" si="75"/>
        <v/>
      </c>
      <c r="D765" s="18" t="str">
        <f t="shared" si="71"/>
        <v/>
      </c>
      <c r="E765" s="24"/>
      <c r="F765" s="24"/>
      <c r="G765" s="3" t="str">
        <f t="shared" si="72"/>
        <v/>
      </c>
      <c r="H765" s="3" t="str">
        <f t="shared" si="73"/>
        <v/>
      </c>
      <c r="I765" s="4" t="str">
        <f t="shared" si="74"/>
        <v/>
      </c>
    </row>
    <row r="766" spans="2:9" ht="15.75" x14ac:dyDescent="0.25">
      <c r="B766" s="1" t="str">
        <f t="shared" si="76"/>
        <v/>
      </c>
      <c r="C766" s="10" t="str">
        <f t="shared" si="75"/>
        <v/>
      </c>
      <c r="D766" s="18" t="str">
        <f t="shared" si="71"/>
        <v/>
      </c>
      <c r="E766" s="24"/>
      <c r="F766" s="24"/>
      <c r="G766" s="3" t="str">
        <f t="shared" si="72"/>
        <v/>
      </c>
      <c r="H766" s="3" t="str">
        <f t="shared" si="73"/>
        <v/>
      </c>
      <c r="I766" s="4" t="str">
        <f t="shared" si="74"/>
        <v/>
      </c>
    </row>
    <row r="767" spans="2:9" ht="15.75" x14ac:dyDescent="0.25">
      <c r="B767" s="1" t="str">
        <f t="shared" si="76"/>
        <v/>
      </c>
      <c r="C767" s="10" t="str">
        <f t="shared" si="75"/>
        <v/>
      </c>
      <c r="D767" s="18" t="str">
        <f t="shared" si="71"/>
        <v/>
      </c>
      <c r="E767" s="24"/>
      <c r="F767" s="24"/>
      <c r="G767" s="3" t="str">
        <f t="shared" si="72"/>
        <v/>
      </c>
      <c r="H767" s="3" t="str">
        <f t="shared" si="73"/>
        <v/>
      </c>
      <c r="I767" s="4" t="str">
        <f t="shared" si="74"/>
        <v/>
      </c>
    </row>
    <row r="768" spans="2:9" ht="15.75" x14ac:dyDescent="0.25">
      <c r="B768" s="1" t="str">
        <f t="shared" si="76"/>
        <v/>
      </c>
      <c r="C768" s="10" t="str">
        <f t="shared" si="75"/>
        <v/>
      </c>
      <c r="D768" s="18" t="str">
        <f t="shared" si="71"/>
        <v/>
      </c>
      <c r="E768" s="24"/>
      <c r="F768" s="24"/>
      <c r="G768" s="3" t="str">
        <f t="shared" si="72"/>
        <v/>
      </c>
      <c r="H768" s="3" t="str">
        <f t="shared" si="73"/>
        <v/>
      </c>
      <c r="I768" s="4" t="str">
        <f t="shared" si="74"/>
        <v/>
      </c>
    </row>
    <row r="769" spans="2:9" ht="15.75" x14ac:dyDescent="0.25">
      <c r="B769" s="1" t="str">
        <f t="shared" si="76"/>
        <v/>
      </c>
      <c r="C769" s="10" t="str">
        <f t="shared" si="75"/>
        <v/>
      </c>
      <c r="D769" s="18" t="str">
        <f t="shared" si="71"/>
        <v/>
      </c>
      <c r="E769" s="24"/>
      <c r="F769" s="24"/>
      <c r="G769" s="3" t="str">
        <f t="shared" si="72"/>
        <v/>
      </c>
      <c r="H769" s="3" t="str">
        <f t="shared" si="73"/>
        <v/>
      </c>
      <c r="I769" s="4" t="str">
        <f t="shared" si="74"/>
        <v/>
      </c>
    </row>
    <row r="770" spans="2:9" ht="15.75" x14ac:dyDescent="0.25">
      <c r="B770" s="1" t="str">
        <f t="shared" si="76"/>
        <v/>
      </c>
      <c r="C770" s="10" t="str">
        <f t="shared" si="75"/>
        <v/>
      </c>
      <c r="D770" s="18" t="str">
        <f t="shared" si="71"/>
        <v/>
      </c>
      <c r="E770" s="24"/>
      <c r="F770" s="24"/>
      <c r="G770" s="3" t="str">
        <f t="shared" si="72"/>
        <v/>
      </c>
      <c r="H770" s="3" t="str">
        <f t="shared" si="73"/>
        <v/>
      </c>
      <c r="I770" s="4" t="str">
        <f t="shared" si="74"/>
        <v/>
      </c>
    </row>
    <row r="771" spans="2:9" ht="15.75" x14ac:dyDescent="0.25">
      <c r="B771" s="1" t="str">
        <f t="shared" si="76"/>
        <v/>
      </c>
      <c r="C771" s="10" t="str">
        <f t="shared" si="75"/>
        <v/>
      </c>
      <c r="D771" s="18" t="str">
        <f t="shared" si="71"/>
        <v/>
      </c>
      <c r="E771" s="24"/>
      <c r="F771" s="24"/>
      <c r="G771" s="3" t="str">
        <f t="shared" si="72"/>
        <v/>
      </c>
      <c r="H771" s="3" t="str">
        <f t="shared" si="73"/>
        <v/>
      </c>
      <c r="I771" s="4" t="str">
        <f t="shared" si="74"/>
        <v/>
      </c>
    </row>
    <row r="772" spans="2:9" ht="15.75" x14ac:dyDescent="0.25">
      <c r="B772" s="1" t="str">
        <f t="shared" si="76"/>
        <v/>
      </c>
      <c r="C772" s="10" t="str">
        <f t="shared" si="75"/>
        <v/>
      </c>
      <c r="D772" s="18" t="str">
        <f t="shared" si="71"/>
        <v/>
      </c>
      <c r="E772" s="24"/>
      <c r="F772" s="24"/>
      <c r="G772" s="3" t="str">
        <f t="shared" si="72"/>
        <v/>
      </c>
      <c r="H772" s="3" t="str">
        <f t="shared" si="73"/>
        <v/>
      </c>
      <c r="I772" s="4" t="str">
        <f t="shared" si="74"/>
        <v/>
      </c>
    </row>
    <row r="773" spans="2:9" ht="15.75" x14ac:dyDescent="0.25">
      <c r="B773" s="1" t="str">
        <f t="shared" si="76"/>
        <v/>
      </c>
      <c r="C773" s="10" t="str">
        <f t="shared" si="75"/>
        <v/>
      </c>
      <c r="D773" s="18" t="str">
        <f t="shared" si="71"/>
        <v/>
      </c>
      <c r="E773" s="24"/>
      <c r="F773" s="24"/>
      <c r="G773" s="3" t="str">
        <f t="shared" si="72"/>
        <v/>
      </c>
      <c r="H773" s="3" t="str">
        <f t="shared" si="73"/>
        <v/>
      </c>
      <c r="I773" s="4" t="str">
        <f t="shared" si="74"/>
        <v/>
      </c>
    </row>
    <row r="774" spans="2:9" ht="15.75" x14ac:dyDescent="0.25">
      <c r="B774" s="1" t="str">
        <f t="shared" si="76"/>
        <v/>
      </c>
      <c r="C774" s="10" t="str">
        <f t="shared" si="75"/>
        <v/>
      </c>
      <c r="D774" s="18" t="str">
        <f t="shared" si="71"/>
        <v/>
      </c>
      <c r="E774" s="24"/>
      <c r="F774" s="24"/>
      <c r="G774" s="3" t="str">
        <f t="shared" si="72"/>
        <v/>
      </c>
      <c r="H774" s="3" t="str">
        <f t="shared" si="73"/>
        <v/>
      </c>
      <c r="I774" s="4" t="str">
        <f t="shared" si="74"/>
        <v/>
      </c>
    </row>
    <row r="775" spans="2:9" ht="15.75" x14ac:dyDescent="0.25">
      <c r="B775" s="1" t="str">
        <f t="shared" si="76"/>
        <v/>
      </c>
      <c r="C775" s="10" t="str">
        <f t="shared" si="75"/>
        <v/>
      </c>
      <c r="D775" s="18" t="str">
        <f t="shared" si="71"/>
        <v/>
      </c>
      <c r="E775" s="24"/>
      <c r="F775" s="24"/>
      <c r="G775" s="3" t="str">
        <f t="shared" si="72"/>
        <v/>
      </c>
      <c r="H775" s="3" t="str">
        <f t="shared" si="73"/>
        <v/>
      </c>
      <c r="I775" s="4" t="str">
        <f t="shared" si="74"/>
        <v/>
      </c>
    </row>
    <row r="776" spans="2:9" ht="15.75" x14ac:dyDescent="0.25">
      <c r="B776" s="1" t="str">
        <f t="shared" si="76"/>
        <v/>
      </c>
      <c r="C776" s="10" t="str">
        <f t="shared" si="75"/>
        <v/>
      </c>
      <c r="D776" s="18" t="str">
        <f t="shared" si="71"/>
        <v/>
      </c>
      <c r="E776" s="24"/>
      <c r="F776" s="24"/>
      <c r="G776" s="3" t="str">
        <f t="shared" si="72"/>
        <v/>
      </c>
      <c r="H776" s="3" t="str">
        <f t="shared" si="73"/>
        <v/>
      </c>
      <c r="I776" s="4" t="str">
        <f t="shared" si="74"/>
        <v/>
      </c>
    </row>
    <row r="777" spans="2:9" ht="15.75" x14ac:dyDescent="0.25">
      <c r="B777" s="1" t="str">
        <f t="shared" si="76"/>
        <v/>
      </c>
      <c r="C777" s="10" t="str">
        <f t="shared" si="75"/>
        <v/>
      </c>
      <c r="D777" s="18" t="str">
        <f t="shared" si="71"/>
        <v/>
      </c>
      <c r="E777" s="24"/>
      <c r="F777" s="24"/>
      <c r="G777" s="3" t="str">
        <f t="shared" si="72"/>
        <v/>
      </c>
      <c r="H777" s="3" t="str">
        <f t="shared" si="73"/>
        <v/>
      </c>
      <c r="I777" s="4" t="str">
        <f t="shared" si="74"/>
        <v/>
      </c>
    </row>
    <row r="778" spans="2:9" ht="15.75" x14ac:dyDescent="0.25">
      <c r="B778" s="1" t="str">
        <f t="shared" si="76"/>
        <v/>
      </c>
      <c r="C778" s="10" t="str">
        <f t="shared" si="75"/>
        <v/>
      </c>
      <c r="D778" s="18" t="str">
        <f t="shared" si="71"/>
        <v/>
      </c>
      <c r="E778" s="24"/>
      <c r="F778" s="24"/>
      <c r="G778" s="3" t="str">
        <f t="shared" si="72"/>
        <v/>
      </c>
      <c r="H778" s="3" t="str">
        <f t="shared" si="73"/>
        <v/>
      </c>
      <c r="I778" s="4" t="str">
        <f t="shared" si="74"/>
        <v/>
      </c>
    </row>
    <row r="779" spans="2:9" ht="15.75" x14ac:dyDescent="0.25">
      <c r="B779" s="1" t="str">
        <f t="shared" si="76"/>
        <v/>
      </c>
      <c r="C779" s="10" t="str">
        <f t="shared" si="75"/>
        <v/>
      </c>
      <c r="D779" s="18" t="str">
        <f t="shared" si="71"/>
        <v/>
      </c>
      <c r="E779" s="24"/>
      <c r="F779" s="24"/>
      <c r="G779" s="3" t="str">
        <f t="shared" si="72"/>
        <v/>
      </c>
      <c r="H779" s="3" t="str">
        <f t="shared" si="73"/>
        <v/>
      </c>
      <c r="I779" s="4" t="str">
        <f t="shared" si="74"/>
        <v/>
      </c>
    </row>
    <row r="780" spans="2:9" ht="15.75" x14ac:dyDescent="0.25">
      <c r="B780" s="1" t="str">
        <f t="shared" si="76"/>
        <v/>
      </c>
      <c r="C780" s="10" t="str">
        <f t="shared" si="75"/>
        <v/>
      </c>
      <c r="D780" s="18" t="str">
        <f t="shared" si="71"/>
        <v/>
      </c>
      <c r="E780" s="24"/>
      <c r="F780" s="24"/>
      <c r="G780" s="3" t="str">
        <f t="shared" si="72"/>
        <v/>
      </c>
      <c r="H780" s="3" t="str">
        <f t="shared" si="73"/>
        <v/>
      </c>
      <c r="I780" s="4" t="str">
        <f t="shared" si="74"/>
        <v/>
      </c>
    </row>
    <row r="781" spans="2:9" ht="15.75" x14ac:dyDescent="0.25">
      <c r="B781" s="1" t="str">
        <f t="shared" si="76"/>
        <v/>
      </c>
      <c r="C781" s="10" t="str">
        <f t="shared" si="75"/>
        <v/>
      </c>
      <c r="D781" s="18" t="str">
        <f t="shared" si="71"/>
        <v/>
      </c>
      <c r="E781" s="24"/>
      <c r="F781" s="24"/>
      <c r="G781" s="3" t="str">
        <f t="shared" si="72"/>
        <v/>
      </c>
      <c r="H781" s="3" t="str">
        <f t="shared" si="73"/>
        <v/>
      </c>
      <c r="I781" s="4" t="str">
        <f t="shared" si="74"/>
        <v/>
      </c>
    </row>
    <row r="782" spans="2:9" ht="15.75" x14ac:dyDescent="0.25">
      <c r="B782" s="1" t="str">
        <f t="shared" si="76"/>
        <v/>
      </c>
      <c r="C782" s="10" t="str">
        <f t="shared" si="75"/>
        <v/>
      </c>
      <c r="D782" s="18" t="str">
        <f t="shared" si="71"/>
        <v/>
      </c>
      <c r="E782" s="24"/>
      <c r="F782" s="24"/>
      <c r="G782" s="3" t="str">
        <f t="shared" si="72"/>
        <v/>
      </c>
      <c r="H782" s="3" t="str">
        <f t="shared" si="73"/>
        <v/>
      </c>
      <c r="I782" s="4" t="str">
        <f t="shared" si="74"/>
        <v/>
      </c>
    </row>
    <row r="783" spans="2:9" ht="15.75" x14ac:dyDescent="0.25">
      <c r="B783" s="1" t="str">
        <f t="shared" si="76"/>
        <v/>
      </c>
      <c r="C783" s="10" t="str">
        <f t="shared" si="75"/>
        <v/>
      </c>
      <c r="D783" s="18" t="str">
        <f t="shared" si="71"/>
        <v/>
      </c>
      <c r="E783" s="24"/>
      <c r="F783" s="24"/>
      <c r="G783" s="3" t="str">
        <f t="shared" si="72"/>
        <v/>
      </c>
      <c r="H783" s="3" t="str">
        <f t="shared" si="73"/>
        <v/>
      </c>
      <c r="I783" s="4" t="str">
        <f t="shared" si="74"/>
        <v/>
      </c>
    </row>
    <row r="784" spans="2:9" ht="15.75" x14ac:dyDescent="0.25">
      <c r="B784" s="1" t="str">
        <f t="shared" si="76"/>
        <v/>
      </c>
      <c r="C784" s="10" t="str">
        <f t="shared" si="75"/>
        <v/>
      </c>
      <c r="D784" s="18" t="str">
        <f t="shared" si="71"/>
        <v/>
      </c>
      <c r="E784" s="24"/>
      <c r="F784" s="24"/>
      <c r="G784" s="3" t="str">
        <f t="shared" si="72"/>
        <v/>
      </c>
      <c r="H784" s="3" t="str">
        <f t="shared" si="73"/>
        <v/>
      </c>
      <c r="I784" s="4" t="str">
        <f t="shared" si="74"/>
        <v/>
      </c>
    </row>
    <row r="785" spans="2:9" ht="15.75" x14ac:dyDescent="0.25">
      <c r="B785" s="1" t="str">
        <f t="shared" si="76"/>
        <v/>
      </c>
      <c r="C785" s="10" t="str">
        <f t="shared" si="75"/>
        <v/>
      </c>
      <c r="D785" s="18" t="str">
        <f t="shared" si="71"/>
        <v/>
      </c>
      <c r="E785" s="24"/>
      <c r="F785" s="24"/>
      <c r="G785" s="3" t="str">
        <f t="shared" si="72"/>
        <v/>
      </c>
      <c r="H785" s="3" t="str">
        <f t="shared" si="73"/>
        <v/>
      </c>
      <c r="I785" s="4" t="str">
        <f t="shared" si="74"/>
        <v/>
      </c>
    </row>
    <row r="786" spans="2:9" ht="15.75" x14ac:dyDescent="0.25">
      <c r="B786" s="1" t="str">
        <f t="shared" si="76"/>
        <v/>
      </c>
      <c r="C786" s="10" t="str">
        <f t="shared" si="75"/>
        <v/>
      </c>
      <c r="D786" s="18" t="str">
        <f t="shared" si="71"/>
        <v/>
      </c>
      <c r="E786" s="24"/>
      <c r="F786" s="24"/>
      <c r="G786" s="3" t="str">
        <f t="shared" si="72"/>
        <v/>
      </c>
      <c r="H786" s="3" t="str">
        <f t="shared" si="73"/>
        <v/>
      </c>
      <c r="I786" s="4" t="str">
        <f t="shared" si="74"/>
        <v/>
      </c>
    </row>
    <row r="787" spans="2:9" ht="15.75" x14ac:dyDescent="0.25">
      <c r="B787" s="1" t="str">
        <f t="shared" si="76"/>
        <v/>
      </c>
      <c r="C787" s="10" t="str">
        <f t="shared" si="75"/>
        <v/>
      </c>
      <c r="D787" s="18" t="str">
        <f t="shared" si="71"/>
        <v/>
      </c>
      <c r="E787" s="24"/>
      <c r="F787" s="24"/>
      <c r="G787" s="3" t="str">
        <f t="shared" si="72"/>
        <v/>
      </c>
      <c r="H787" s="3" t="str">
        <f t="shared" si="73"/>
        <v/>
      </c>
      <c r="I787" s="4" t="str">
        <f t="shared" si="74"/>
        <v/>
      </c>
    </row>
    <row r="788" spans="2:9" ht="15.75" x14ac:dyDescent="0.25">
      <c r="B788" s="1" t="str">
        <f t="shared" si="76"/>
        <v/>
      </c>
      <c r="C788" s="10" t="str">
        <f t="shared" si="75"/>
        <v/>
      </c>
      <c r="D788" s="18" t="str">
        <f t="shared" si="71"/>
        <v/>
      </c>
      <c r="E788" s="24"/>
      <c r="F788" s="24"/>
      <c r="G788" s="3" t="str">
        <f t="shared" si="72"/>
        <v/>
      </c>
      <c r="H788" s="3" t="str">
        <f t="shared" si="73"/>
        <v/>
      </c>
      <c r="I788" s="4" t="str">
        <f t="shared" si="74"/>
        <v/>
      </c>
    </row>
    <row r="789" spans="2:9" ht="15.75" x14ac:dyDescent="0.25">
      <c r="B789" s="1" t="str">
        <f t="shared" si="76"/>
        <v/>
      </c>
      <c r="C789" s="10" t="str">
        <f t="shared" si="75"/>
        <v/>
      </c>
      <c r="D789" s="18" t="str">
        <f t="shared" si="71"/>
        <v/>
      </c>
      <c r="E789" s="24"/>
      <c r="F789" s="24"/>
      <c r="G789" s="3" t="str">
        <f t="shared" si="72"/>
        <v/>
      </c>
      <c r="H789" s="3" t="str">
        <f t="shared" si="73"/>
        <v/>
      </c>
      <c r="I789" s="4" t="str">
        <f t="shared" si="74"/>
        <v/>
      </c>
    </row>
    <row r="790" spans="2:9" ht="15.75" x14ac:dyDescent="0.25">
      <c r="B790" s="1" t="str">
        <f t="shared" si="76"/>
        <v/>
      </c>
      <c r="C790" s="10" t="str">
        <f t="shared" si="75"/>
        <v/>
      </c>
      <c r="D790" s="18" t="str">
        <f t="shared" si="71"/>
        <v/>
      </c>
      <c r="E790" s="24"/>
      <c r="F790" s="24"/>
      <c r="G790" s="3" t="str">
        <f t="shared" si="72"/>
        <v/>
      </c>
      <c r="H790" s="3" t="str">
        <f t="shared" si="73"/>
        <v/>
      </c>
      <c r="I790" s="4" t="str">
        <f t="shared" si="74"/>
        <v/>
      </c>
    </row>
    <row r="791" spans="2:9" ht="15.75" x14ac:dyDescent="0.25">
      <c r="B791" s="1" t="str">
        <f t="shared" si="76"/>
        <v/>
      </c>
      <c r="C791" s="10" t="str">
        <f t="shared" si="75"/>
        <v/>
      </c>
      <c r="D791" s="18" t="str">
        <f t="shared" si="71"/>
        <v/>
      </c>
      <c r="E791" s="24"/>
      <c r="F791" s="24"/>
      <c r="G791" s="3" t="str">
        <f t="shared" si="72"/>
        <v/>
      </c>
      <c r="H791" s="3" t="str">
        <f t="shared" si="73"/>
        <v/>
      </c>
      <c r="I791" s="4" t="str">
        <f t="shared" si="74"/>
        <v/>
      </c>
    </row>
    <row r="792" spans="2:9" ht="15.75" x14ac:dyDescent="0.25">
      <c r="B792" s="1" t="str">
        <f t="shared" si="76"/>
        <v/>
      </c>
      <c r="C792" s="10" t="str">
        <f t="shared" si="75"/>
        <v/>
      </c>
      <c r="D792" s="18" t="str">
        <f t="shared" si="71"/>
        <v/>
      </c>
      <c r="E792" s="24"/>
      <c r="F792" s="24"/>
      <c r="G792" s="3" t="str">
        <f t="shared" si="72"/>
        <v/>
      </c>
      <c r="H792" s="3" t="str">
        <f t="shared" si="73"/>
        <v/>
      </c>
      <c r="I792" s="4" t="str">
        <f t="shared" si="74"/>
        <v/>
      </c>
    </row>
    <row r="793" spans="2:9" ht="15.75" x14ac:dyDescent="0.25">
      <c r="B793" s="1" t="str">
        <f t="shared" si="76"/>
        <v/>
      </c>
      <c r="C793" s="10" t="str">
        <f t="shared" si="75"/>
        <v/>
      </c>
      <c r="D793" s="18" t="str">
        <f t="shared" si="71"/>
        <v/>
      </c>
      <c r="E793" s="24"/>
      <c r="F793" s="24"/>
      <c r="G793" s="3" t="str">
        <f t="shared" si="72"/>
        <v/>
      </c>
      <c r="H793" s="3" t="str">
        <f t="shared" si="73"/>
        <v/>
      </c>
      <c r="I793" s="4" t="str">
        <f t="shared" si="74"/>
        <v/>
      </c>
    </row>
    <row r="794" spans="2:9" ht="15.75" x14ac:dyDescent="0.25">
      <c r="B794" s="1" t="str">
        <f t="shared" si="76"/>
        <v/>
      </c>
      <c r="C794" s="10" t="str">
        <f t="shared" si="75"/>
        <v/>
      </c>
      <c r="D794" s="18" t="str">
        <f t="shared" ref="D794:D857" si="77">IF(B794="","",IF(I793&lt;payment,I793*(1+rate),payment))</f>
        <v/>
      </c>
      <c r="E794" s="24"/>
      <c r="F794" s="24"/>
      <c r="G794" s="3" t="str">
        <f t="shared" ref="G794:G857" si="78">IF(AND(payment_type=1,B794=1),0,IF(B794="","",I793*rate))</f>
        <v/>
      </c>
      <c r="H794" s="3" t="str">
        <f t="shared" si="73"/>
        <v/>
      </c>
      <c r="I794" s="4" t="str">
        <f t="shared" si="74"/>
        <v/>
      </c>
    </row>
    <row r="795" spans="2:9" ht="15.75" x14ac:dyDescent="0.25">
      <c r="B795" s="1" t="str">
        <f t="shared" si="76"/>
        <v/>
      </c>
      <c r="C795" s="10" t="str">
        <f t="shared" si="75"/>
        <v/>
      </c>
      <c r="D795" s="18" t="str">
        <f t="shared" si="77"/>
        <v/>
      </c>
      <c r="E795" s="24"/>
      <c r="F795" s="24"/>
      <c r="G795" s="3" t="str">
        <f t="shared" si="78"/>
        <v/>
      </c>
      <c r="H795" s="3" t="str">
        <f t="shared" ref="H795:H858" si="79">IF(B795="","",D795-G795+E795+F795)</f>
        <v/>
      </c>
      <c r="I795" s="4" t="str">
        <f t="shared" ref="I795:I858" si="80">IFERROR(IF(H795&lt;=0,"",I794-H795),"")</f>
        <v/>
      </c>
    </row>
    <row r="796" spans="2:9" ht="15.75" x14ac:dyDescent="0.25">
      <c r="B796" s="1" t="str">
        <f t="shared" si="76"/>
        <v/>
      </c>
      <c r="C796" s="10" t="str">
        <f t="shared" ref="C796:C859" si="81">IF($C$9="End of the Period",IF(B796="","",IF(OR(payment_frequency="Weekly",payment_frequency="Bi-weekly",payment_frequency="Semi-monthly"),first_payment_date+B796*VLOOKUP(payment_frequency,periodic_table,2,0),EDATE(first_payment_date,B796*VLOOKUP(payment_frequency,periodic_table,2,0)))),IF(A791="","",IF(OR(payment_frequency="Weekly",payment_frequency="Bi-weekly",payment_frequency="Semi-monthly"),first_payment_date+(A791-1)*VLOOKUP(payment_frequency,periodic_table,2,0),EDATE(first_payment_date,(A791-1)*VLOOKUP(payment_frequency,periodic_table,2,0)))))</f>
        <v/>
      </c>
      <c r="D796" s="18" t="str">
        <f t="shared" si="77"/>
        <v/>
      </c>
      <c r="E796" s="24"/>
      <c r="F796" s="24"/>
      <c r="G796" s="3" t="str">
        <f t="shared" si="78"/>
        <v/>
      </c>
      <c r="H796" s="3" t="str">
        <f t="shared" si="79"/>
        <v/>
      </c>
      <c r="I796" s="4" t="str">
        <f t="shared" si="80"/>
        <v/>
      </c>
    </row>
    <row r="797" spans="2:9" ht="15.75" x14ac:dyDescent="0.25">
      <c r="B797" s="1" t="str">
        <f t="shared" si="76"/>
        <v/>
      </c>
      <c r="C797" s="10" t="str">
        <f t="shared" si="81"/>
        <v/>
      </c>
      <c r="D797" s="18" t="str">
        <f t="shared" si="77"/>
        <v/>
      </c>
      <c r="E797" s="24"/>
      <c r="F797" s="24"/>
      <c r="G797" s="3" t="str">
        <f t="shared" si="78"/>
        <v/>
      </c>
      <c r="H797" s="3" t="str">
        <f t="shared" si="79"/>
        <v/>
      </c>
      <c r="I797" s="4" t="str">
        <f t="shared" si="80"/>
        <v/>
      </c>
    </row>
    <row r="798" spans="2:9" ht="15.75" x14ac:dyDescent="0.25">
      <c r="B798" s="1" t="str">
        <f t="shared" si="76"/>
        <v/>
      </c>
      <c r="C798" s="10" t="str">
        <f t="shared" si="81"/>
        <v/>
      </c>
      <c r="D798" s="18" t="str">
        <f t="shared" si="77"/>
        <v/>
      </c>
      <c r="E798" s="24"/>
      <c r="F798" s="24"/>
      <c r="G798" s="3" t="str">
        <f t="shared" si="78"/>
        <v/>
      </c>
      <c r="H798" s="3" t="str">
        <f t="shared" si="79"/>
        <v/>
      </c>
      <c r="I798" s="4" t="str">
        <f t="shared" si="80"/>
        <v/>
      </c>
    </row>
    <row r="799" spans="2:9" ht="15.75" x14ac:dyDescent="0.25">
      <c r="B799" s="1" t="str">
        <f t="shared" si="76"/>
        <v/>
      </c>
      <c r="C799" s="10" t="str">
        <f t="shared" si="81"/>
        <v/>
      </c>
      <c r="D799" s="18" t="str">
        <f t="shared" si="77"/>
        <v/>
      </c>
      <c r="E799" s="24"/>
      <c r="F799" s="24"/>
      <c r="G799" s="3" t="str">
        <f t="shared" si="78"/>
        <v/>
      </c>
      <c r="H799" s="3" t="str">
        <f t="shared" si="79"/>
        <v/>
      </c>
      <c r="I799" s="4" t="str">
        <f t="shared" si="80"/>
        <v/>
      </c>
    </row>
    <row r="800" spans="2:9" ht="15.75" x14ac:dyDescent="0.25">
      <c r="B800" s="1" t="str">
        <f t="shared" si="76"/>
        <v/>
      </c>
      <c r="C800" s="10" t="str">
        <f t="shared" si="81"/>
        <v/>
      </c>
      <c r="D800" s="18" t="str">
        <f t="shared" si="77"/>
        <v/>
      </c>
      <c r="E800" s="24"/>
      <c r="F800" s="24"/>
      <c r="G800" s="3" t="str">
        <f t="shared" si="78"/>
        <v/>
      </c>
      <c r="H800" s="3" t="str">
        <f t="shared" si="79"/>
        <v/>
      </c>
      <c r="I800" s="4" t="str">
        <f t="shared" si="80"/>
        <v/>
      </c>
    </row>
    <row r="801" spans="2:9" ht="15.75" x14ac:dyDescent="0.25">
      <c r="B801" s="1" t="str">
        <f t="shared" si="76"/>
        <v/>
      </c>
      <c r="C801" s="10" t="str">
        <f t="shared" si="81"/>
        <v/>
      </c>
      <c r="D801" s="18" t="str">
        <f t="shared" si="77"/>
        <v/>
      </c>
      <c r="E801" s="24"/>
      <c r="F801" s="24"/>
      <c r="G801" s="3" t="str">
        <f t="shared" si="78"/>
        <v/>
      </c>
      <c r="H801" s="3" t="str">
        <f t="shared" si="79"/>
        <v/>
      </c>
      <c r="I801" s="4" t="str">
        <f t="shared" si="80"/>
        <v/>
      </c>
    </row>
    <row r="802" spans="2:9" ht="15.75" x14ac:dyDescent="0.25">
      <c r="B802" s="1" t="str">
        <f t="shared" si="76"/>
        <v/>
      </c>
      <c r="C802" s="10" t="str">
        <f t="shared" si="81"/>
        <v/>
      </c>
      <c r="D802" s="18" t="str">
        <f t="shared" si="77"/>
        <v/>
      </c>
      <c r="E802" s="24"/>
      <c r="F802" s="24"/>
      <c r="G802" s="3" t="str">
        <f t="shared" si="78"/>
        <v/>
      </c>
      <c r="H802" s="3" t="str">
        <f t="shared" si="79"/>
        <v/>
      </c>
      <c r="I802" s="4" t="str">
        <f t="shared" si="80"/>
        <v/>
      </c>
    </row>
    <row r="803" spans="2:9" ht="15.75" x14ac:dyDescent="0.25">
      <c r="B803" s="1" t="str">
        <f t="shared" si="76"/>
        <v/>
      </c>
      <c r="C803" s="10" t="str">
        <f t="shared" si="81"/>
        <v/>
      </c>
      <c r="D803" s="18" t="str">
        <f t="shared" si="77"/>
        <v/>
      </c>
      <c r="E803" s="24"/>
      <c r="F803" s="24"/>
      <c r="G803" s="3" t="str">
        <f t="shared" si="78"/>
        <v/>
      </c>
      <c r="H803" s="3" t="str">
        <f t="shared" si="79"/>
        <v/>
      </c>
      <c r="I803" s="4" t="str">
        <f t="shared" si="80"/>
        <v/>
      </c>
    </row>
    <row r="804" spans="2:9" ht="15.75" x14ac:dyDescent="0.25">
      <c r="B804" s="1" t="str">
        <f t="shared" si="76"/>
        <v/>
      </c>
      <c r="C804" s="10" t="str">
        <f t="shared" si="81"/>
        <v/>
      </c>
      <c r="D804" s="18" t="str">
        <f t="shared" si="77"/>
        <v/>
      </c>
      <c r="E804" s="24"/>
      <c r="F804" s="24"/>
      <c r="G804" s="3" t="str">
        <f t="shared" si="78"/>
        <v/>
      </c>
      <c r="H804" s="3" t="str">
        <f t="shared" si="79"/>
        <v/>
      </c>
      <c r="I804" s="4" t="str">
        <f t="shared" si="80"/>
        <v/>
      </c>
    </row>
    <row r="805" spans="2:9" ht="15.75" x14ac:dyDescent="0.25">
      <c r="B805" s="1" t="str">
        <f t="shared" si="76"/>
        <v/>
      </c>
      <c r="C805" s="10" t="str">
        <f t="shared" si="81"/>
        <v/>
      </c>
      <c r="D805" s="18" t="str">
        <f t="shared" si="77"/>
        <v/>
      </c>
      <c r="E805" s="24"/>
      <c r="F805" s="24"/>
      <c r="G805" s="3" t="str">
        <f t="shared" si="78"/>
        <v/>
      </c>
      <c r="H805" s="3" t="str">
        <f t="shared" si="79"/>
        <v/>
      </c>
      <c r="I805" s="4" t="str">
        <f t="shared" si="80"/>
        <v/>
      </c>
    </row>
    <row r="806" spans="2:9" ht="15.75" x14ac:dyDescent="0.25">
      <c r="B806" s="1" t="str">
        <f t="shared" si="76"/>
        <v/>
      </c>
      <c r="C806" s="10" t="str">
        <f t="shared" si="81"/>
        <v/>
      </c>
      <c r="D806" s="18" t="str">
        <f t="shared" si="77"/>
        <v/>
      </c>
      <c r="E806" s="24"/>
      <c r="F806" s="24"/>
      <c r="G806" s="3" t="str">
        <f t="shared" si="78"/>
        <v/>
      </c>
      <c r="H806" s="3" t="str">
        <f t="shared" si="79"/>
        <v/>
      </c>
      <c r="I806" s="4" t="str">
        <f t="shared" si="80"/>
        <v/>
      </c>
    </row>
    <row r="807" spans="2:9" ht="15.75" x14ac:dyDescent="0.25">
      <c r="B807" s="1" t="str">
        <f t="shared" si="76"/>
        <v/>
      </c>
      <c r="C807" s="10" t="str">
        <f t="shared" si="81"/>
        <v/>
      </c>
      <c r="D807" s="18" t="str">
        <f t="shared" si="77"/>
        <v/>
      </c>
      <c r="E807" s="24"/>
      <c r="F807" s="24"/>
      <c r="G807" s="3" t="str">
        <f t="shared" si="78"/>
        <v/>
      </c>
      <c r="H807" s="3" t="str">
        <f t="shared" si="79"/>
        <v/>
      </c>
      <c r="I807" s="4" t="str">
        <f t="shared" si="80"/>
        <v/>
      </c>
    </row>
    <row r="808" spans="2:9" ht="15.75" x14ac:dyDescent="0.25">
      <c r="B808" s="1" t="str">
        <f t="shared" si="76"/>
        <v/>
      </c>
      <c r="C808" s="10" t="str">
        <f t="shared" si="81"/>
        <v/>
      </c>
      <c r="D808" s="18" t="str">
        <f t="shared" si="77"/>
        <v/>
      </c>
      <c r="E808" s="24"/>
      <c r="F808" s="24"/>
      <c r="G808" s="3" t="str">
        <f t="shared" si="78"/>
        <v/>
      </c>
      <c r="H808" s="3" t="str">
        <f t="shared" si="79"/>
        <v/>
      </c>
      <c r="I808" s="4" t="str">
        <f t="shared" si="80"/>
        <v/>
      </c>
    </row>
    <row r="809" spans="2:9" ht="15.75" x14ac:dyDescent="0.25">
      <c r="B809" s="1" t="str">
        <f t="shared" si="76"/>
        <v/>
      </c>
      <c r="C809" s="10" t="str">
        <f t="shared" si="81"/>
        <v/>
      </c>
      <c r="D809" s="18" t="str">
        <f t="shared" si="77"/>
        <v/>
      </c>
      <c r="E809" s="24"/>
      <c r="F809" s="24"/>
      <c r="G809" s="3" t="str">
        <f t="shared" si="78"/>
        <v/>
      </c>
      <c r="H809" s="3" t="str">
        <f t="shared" si="79"/>
        <v/>
      </c>
      <c r="I809" s="4" t="str">
        <f t="shared" si="80"/>
        <v/>
      </c>
    </row>
    <row r="810" spans="2:9" ht="15.75" x14ac:dyDescent="0.25">
      <c r="B810" s="1" t="str">
        <f t="shared" si="76"/>
        <v/>
      </c>
      <c r="C810" s="10" t="str">
        <f t="shared" si="81"/>
        <v/>
      </c>
      <c r="D810" s="18" t="str">
        <f t="shared" si="77"/>
        <v/>
      </c>
      <c r="E810" s="24"/>
      <c r="F810" s="24"/>
      <c r="G810" s="3" t="str">
        <f t="shared" si="78"/>
        <v/>
      </c>
      <c r="H810" s="3" t="str">
        <f t="shared" si="79"/>
        <v/>
      </c>
      <c r="I810" s="4" t="str">
        <f t="shared" si="80"/>
        <v/>
      </c>
    </row>
    <row r="811" spans="2:9" ht="15.75" x14ac:dyDescent="0.25">
      <c r="B811" s="1" t="str">
        <f t="shared" si="76"/>
        <v/>
      </c>
      <c r="C811" s="10" t="str">
        <f t="shared" si="81"/>
        <v/>
      </c>
      <c r="D811" s="18" t="str">
        <f t="shared" si="77"/>
        <v/>
      </c>
      <c r="E811" s="24"/>
      <c r="F811" s="24"/>
      <c r="G811" s="3" t="str">
        <f t="shared" si="78"/>
        <v/>
      </c>
      <c r="H811" s="3" t="str">
        <f t="shared" si="79"/>
        <v/>
      </c>
      <c r="I811" s="4" t="str">
        <f t="shared" si="80"/>
        <v/>
      </c>
    </row>
    <row r="812" spans="2:9" ht="15.75" x14ac:dyDescent="0.25">
      <c r="B812" s="1" t="str">
        <f t="shared" si="76"/>
        <v/>
      </c>
      <c r="C812" s="10" t="str">
        <f t="shared" si="81"/>
        <v/>
      </c>
      <c r="D812" s="18" t="str">
        <f t="shared" si="77"/>
        <v/>
      </c>
      <c r="E812" s="24"/>
      <c r="F812" s="24"/>
      <c r="G812" s="3" t="str">
        <f t="shared" si="78"/>
        <v/>
      </c>
      <c r="H812" s="3" t="str">
        <f t="shared" si="79"/>
        <v/>
      </c>
      <c r="I812" s="4" t="str">
        <f t="shared" si="80"/>
        <v/>
      </c>
    </row>
    <row r="813" spans="2:9" ht="15.75" x14ac:dyDescent="0.25">
      <c r="B813" s="1" t="str">
        <f t="shared" si="76"/>
        <v/>
      </c>
      <c r="C813" s="10" t="str">
        <f t="shared" si="81"/>
        <v/>
      </c>
      <c r="D813" s="18" t="str">
        <f t="shared" si="77"/>
        <v/>
      </c>
      <c r="E813" s="24"/>
      <c r="F813" s="24"/>
      <c r="G813" s="3" t="str">
        <f t="shared" si="78"/>
        <v/>
      </c>
      <c r="H813" s="3" t="str">
        <f t="shared" si="79"/>
        <v/>
      </c>
      <c r="I813" s="4" t="str">
        <f t="shared" si="80"/>
        <v/>
      </c>
    </row>
    <row r="814" spans="2:9" ht="15.75" x14ac:dyDescent="0.25">
      <c r="B814" s="1" t="str">
        <f t="shared" si="76"/>
        <v/>
      </c>
      <c r="C814" s="10" t="str">
        <f t="shared" si="81"/>
        <v/>
      </c>
      <c r="D814" s="18" t="str">
        <f t="shared" si="77"/>
        <v/>
      </c>
      <c r="E814" s="24"/>
      <c r="F814" s="24"/>
      <c r="G814" s="3" t="str">
        <f t="shared" si="78"/>
        <v/>
      </c>
      <c r="H814" s="3" t="str">
        <f t="shared" si="79"/>
        <v/>
      </c>
      <c r="I814" s="4" t="str">
        <f t="shared" si="80"/>
        <v/>
      </c>
    </row>
    <row r="815" spans="2:9" ht="15.75" x14ac:dyDescent="0.25">
      <c r="B815" s="1" t="str">
        <f t="shared" si="76"/>
        <v/>
      </c>
      <c r="C815" s="10" t="str">
        <f t="shared" si="81"/>
        <v/>
      </c>
      <c r="D815" s="18" t="str">
        <f t="shared" si="77"/>
        <v/>
      </c>
      <c r="E815" s="24"/>
      <c r="F815" s="24"/>
      <c r="G815" s="3" t="str">
        <f t="shared" si="78"/>
        <v/>
      </c>
      <c r="H815" s="3" t="str">
        <f t="shared" si="79"/>
        <v/>
      </c>
      <c r="I815" s="4" t="str">
        <f t="shared" si="80"/>
        <v/>
      </c>
    </row>
    <row r="816" spans="2:9" ht="15.75" x14ac:dyDescent="0.25">
      <c r="B816" s="1" t="str">
        <f t="shared" si="76"/>
        <v/>
      </c>
      <c r="C816" s="10" t="str">
        <f t="shared" si="81"/>
        <v/>
      </c>
      <c r="D816" s="18" t="str">
        <f t="shared" si="77"/>
        <v/>
      </c>
      <c r="E816" s="24"/>
      <c r="F816" s="24"/>
      <c r="G816" s="3" t="str">
        <f t="shared" si="78"/>
        <v/>
      </c>
      <c r="H816" s="3" t="str">
        <f t="shared" si="79"/>
        <v/>
      </c>
      <c r="I816" s="4" t="str">
        <f t="shared" si="80"/>
        <v/>
      </c>
    </row>
    <row r="817" spans="2:9" ht="15.75" x14ac:dyDescent="0.25">
      <c r="B817" s="1" t="str">
        <f t="shared" ref="B817:B880" si="82">IFERROR(IF(I816&lt;=0,"",B816+1),"")</f>
        <v/>
      </c>
      <c r="C817" s="10" t="str">
        <f t="shared" si="81"/>
        <v/>
      </c>
      <c r="D817" s="18" t="str">
        <f t="shared" si="77"/>
        <v/>
      </c>
      <c r="E817" s="24"/>
      <c r="F817" s="24"/>
      <c r="G817" s="3" t="str">
        <f t="shared" si="78"/>
        <v/>
      </c>
      <c r="H817" s="3" t="str">
        <f t="shared" si="79"/>
        <v/>
      </c>
      <c r="I817" s="4" t="str">
        <f t="shared" si="80"/>
        <v/>
      </c>
    </row>
    <row r="818" spans="2:9" ht="15.75" x14ac:dyDescent="0.25">
      <c r="B818" s="1" t="str">
        <f t="shared" si="82"/>
        <v/>
      </c>
      <c r="C818" s="10" t="str">
        <f t="shared" si="81"/>
        <v/>
      </c>
      <c r="D818" s="18" t="str">
        <f t="shared" si="77"/>
        <v/>
      </c>
      <c r="E818" s="24"/>
      <c r="F818" s="24"/>
      <c r="G818" s="3" t="str">
        <f t="shared" si="78"/>
        <v/>
      </c>
      <c r="H818" s="3" t="str">
        <f t="shared" si="79"/>
        <v/>
      </c>
      <c r="I818" s="4" t="str">
        <f t="shared" si="80"/>
        <v/>
      </c>
    </row>
    <row r="819" spans="2:9" ht="15.75" x14ac:dyDescent="0.25">
      <c r="B819" s="1" t="str">
        <f t="shared" si="82"/>
        <v/>
      </c>
      <c r="C819" s="10" t="str">
        <f t="shared" si="81"/>
        <v/>
      </c>
      <c r="D819" s="18" t="str">
        <f t="shared" si="77"/>
        <v/>
      </c>
      <c r="E819" s="24"/>
      <c r="F819" s="24"/>
      <c r="G819" s="3" t="str">
        <f t="shared" si="78"/>
        <v/>
      </c>
      <c r="H819" s="3" t="str">
        <f t="shared" si="79"/>
        <v/>
      </c>
      <c r="I819" s="4" t="str">
        <f t="shared" si="80"/>
        <v/>
      </c>
    </row>
    <row r="820" spans="2:9" ht="15.75" x14ac:dyDescent="0.25">
      <c r="B820" s="1" t="str">
        <f t="shared" si="82"/>
        <v/>
      </c>
      <c r="C820" s="10" t="str">
        <f t="shared" si="81"/>
        <v/>
      </c>
      <c r="D820" s="18" t="str">
        <f t="shared" si="77"/>
        <v/>
      </c>
      <c r="E820" s="24"/>
      <c r="F820" s="24"/>
      <c r="G820" s="3" t="str">
        <f t="shared" si="78"/>
        <v/>
      </c>
      <c r="H820" s="3" t="str">
        <f t="shared" si="79"/>
        <v/>
      </c>
      <c r="I820" s="4" t="str">
        <f t="shared" si="80"/>
        <v/>
      </c>
    </row>
    <row r="821" spans="2:9" ht="15.75" x14ac:dyDescent="0.25">
      <c r="B821" s="1" t="str">
        <f t="shared" si="82"/>
        <v/>
      </c>
      <c r="C821" s="10" t="str">
        <f t="shared" si="81"/>
        <v/>
      </c>
      <c r="D821" s="18" t="str">
        <f t="shared" si="77"/>
        <v/>
      </c>
      <c r="E821" s="24"/>
      <c r="F821" s="24"/>
      <c r="G821" s="3" t="str">
        <f t="shared" si="78"/>
        <v/>
      </c>
      <c r="H821" s="3" t="str">
        <f t="shared" si="79"/>
        <v/>
      </c>
      <c r="I821" s="4" t="str">
        <f t="shared" si="80"/>
        <v/>
      </c>
    </row>
    <row r="822" spans="2:9" ht="15.75" x14ac:dyDescent="0.25">
      <c r="B822" s="1" t="str">
        <f t="shared" si="82"/>
        <v/>
      </c>
      <c r="C822" s="10" t="str">
        <f t="shared" si="81"/>
        <v/>
      </c>
      <c r="D822" s="18" t="str">
        <f t="shared" si="77"/>
        <v/>
      </c>
      <c r="E822" s="24"/>
      <c r="F822" s="24"/>
      <c r="G822" s="3" t="str">
        <f t="shared" si="78"/>
        <v/>
      </c>
      <c r="H822" s="3" t="str">
        <f t="shared" si="79"/>
        <v/>
      </c>
      <c r="I822" s="4" t="str">
        <f t="shared" si="80"/>
        <v/>
      </c>
    </row>
    <row r="823" spans="2:9" ht="15.75" x14ac:dyDescent="0.25">
      <c r="B823" s="1" t="str">
        <f t="shared" si="82"/>
        <v/>
      </c>
      <c r="C823" s="10" t="str">
        <f t="shared" si="81"/>
        <v/>
      </c>
      <c r="D823" s="18" t="str">
        <f t="shared" si="77"/>
        <v/>
      </c>
      <c r="E823" s="24"/>
      <c r="F823" s="24"/>
      <c r="G823" s="3" t="str">
        <f t="shared" si="78"/>
        <v/>
      </c>
      <c r="H823" s="3" t="str">
        <f t="shared" si="79"/>
        <v/>
      </c>
      <c r="I823" s="4" t="str">
        <f t="shared" si="80"/>
        <v/>
      </c>
    </row>
    <row r="824" spans="2:9" ht="15.75" x14ac:dyDescent="0.25">
      <c r="B824" s="1" t="str">
        <f t="shared" si="82"/>
        <v/>
      </c>
      <c r="C824" s="10" t="str">
        <f t="shared" si="81"/>
        <v/>
      </c>
      <c r="D824" s="18" t="str">
        <f t="shared" si="77"/>
        <v/>
      </c>
      <c r="E824" s="24"/>
      <c r="F824" s="24"/>
      <c r="G824" s="3" t="str">
        <f t="shared" si="78"/>
        <v/>
      </c>
      <c r="H824" s="3" t="str">
        <f t="shared" si="79"/>
        <v/>
      </c>
      <c r="I824" s="4" t="str">
        <f t="shared" si="80"/>
        <v/>
      </c>
    </row>
    <row r="825" spans="2:9" ht="15.75" x14ac:dyDescent="0.25">
      <c r="B825" s="1" t="str">
        <f t="shared" si="82"/>
        <v/>
      </c>
      <c r="C825" s="10" t="str">
        <f t="shared" si="81"/>
        <v/>
      </c>
      <c r="D825" s="18" t="str">
        <f t="shared" si="77"/>
        <v/>
      </c>
      <c r="E825" s="24"/>
      <c r="F825" s="24"/>
      <c r="G825" s="3" t="str">
        <f t="shared" si="78"/>
        <v/>
      </c>
      <c r="H825" s="3" t="str">
        <f t="shared" si="79"/>
        <v/>
      </c>
      <c r="I825" s="4" t="str">
        <f t="shared" si="80"/>
        <v/>
      </c>
    </row>
    <row r="826" spans="2:9" ht="15.75" x14ac:dyDescent="0.25">
      <c r="B826" s="1" t="str">
        <f t="shared" si="82"/>
        <v/>
      </c>
      <c r="C826" s="10" t="str">
        <f t="shared" si="81"/>
        <v/>
      </c>
      <c r="D826" s="18" t="str">
        <f t="shared" si="77"/>
        <v/>
      </c>
      <c r="E826" s="24"/>
      <c r="F826" s="24"/>
      <c r="G826" s="3" t="str">
        <f t="shared" si="78"/>
        <v/>
      </c>
      <c r="H826" s="3" t="str">
        <f t="shared" si="79"/>
        <v/>
      </c>
      <c r="I826" s="4" t="str">
        <f t="shared" si="80"/>
        <v/>
      </c>
    </row>
    <row r="827" spans="2:9" ht="15.75" x14ac:dyDescent="0.25">
      <c r="B827" s="1" t="str">
        <f t="shared" si="82"/>
        <v/>
      </c>
      <c r="C827" s="10" t="str">
        <f t="shared" si="81"/>
        <v/>
      </c>
      <c r="D827" s="18" t="str">
        <f t="shared" si="77"/>
        <v/>
      </c>
      <c r="E827" s="24"/>
      <c r="F827" s="24"/>
      <c r="G827" s="3" t="str">
        <f t="shared" si="78"/>
        <v/>
      </c>
      <c r="H827" s="3" t="str">
        <f t="shared" si="79"/>
        <v/>
      </c>
      <c r="I827" s="4" t="str">
        <f t="shared" si="80"/>
        <v/>
      </c>
    </row>
    <row r="828" spans="2:9" ht="15.75" x14ac:dyDescent="0.25">
      <c r="B828" s="1" t="str">
        <f t="shared" si="82"/>
        <v/>
      </c>
      <c r="C828" s="10" t="str">
        <f t="shared" si="81"/>
        <v/>
      </c>
      <c r="D828" s="18" t="str">
        <f t="shared" si="77"/>
        <v/>
      </c>
      <c r="E828" s="24"/>
      <c r="F828" s="24"/>
      <c r="G828" s="3" t="str">
        <f t="shared" si="78"/>
        <v/>
      </c>
      <c r="H828" s="3" t="str">
        <f t="shared" si="79"/>
        <v/>
      </c>
      <c r="I828" s="4" t="str">
        <f t="shared" si="80"/>
        <v/>
      </c>
    </row>
    <row r="829" spans="2:9" ht="15.75" x14ac:dyDescent="0.25">
      <c r="B829" s="1" t="str">
        <f t="shared" si="82"/>
        <v/>
      </c>
      <c r="C829" s="10" t="str">
        <f t="shared" si="81"/>
        <v/>
      </c>
      <c r="D829" s="18" t="str">
        <f t="shared" si="77"/>
        <v/>
      </c>
      <c r="E829" s="24"/>
      <c r="F829" s="24"/>
      <c r="G829" s="3" t="str">
        <f t="shared" si="78"/>
        <v/>
      </c>
      <c r="H829" s="3" t="str">
        <f t="shared" si="79"/>
        <v/>
      </c>
      <c r="I829" s="4" t="str">
        <f t="shared" si="80"/>
        <v/>
      </c>
    </row>
    <row r="830" spans="2:9" ht="15.75" x14ac:dyDescent="0.25">
      <c r="B830" s="1" t="str">
        <f t="shared" si="82"/>
        <v/>
      </c>
      <c r="C830" s="10" t="str">
        <f t="shared" si="81"/>
        <v/>
      </c>
      <c r="D830" s="18" t="str">
        <f t="shared" si="77"/>
        <v/>
      </c>
      <c r="E830" s="24"/>
      <c r="F830" s="24"/>
      <c r="G830" s="3" t="str">
        <f t="shared" si="78"/>
        <v/>
      </c>
      <c r="H830" s="3" t="str">
        <f t="shared" si="79"/>
        <v/>
      </c>
      <c r="I830" s="4" t="str">
        <f t="shared" si="80"/>
        <v/>
      </c>
    </row>
    <row r="831" spans="2:9" ht="15.75" x14ac:dyDescent="0.25">
      <c r="B831" s="1" t="str">
        <f t="shared" si="82"/>
        <v/>
      </c>
      <c r="C831" s="10" t="str">
        <f t="shared" si="81"/>
        <v/>
      </c>
      <c r="D831" s="18" t="str">
        <f t="shared" si="77"/>
        <v/>
      </c>
      <c r="E831" s="24"/>
      <c r="F831" s="24"/>
      <c r="G831" s="3" t="str">
        <f t="shared" si="78"/>
        <v/>
      </c>
      <c r="H831" s="3" t="str">
        <f t="shared" si="79"/>
        <v/>
      </c>
      <c r="I831" s="4" t="str">
        <f t="shared" si="80"/>
        <v/>
      </c>
    </row>
    <row r="832" spans="2:9" ht="15.75" x14ac:dyDescent="0.25">
      <c r="B832" s="1" t="str">
        <f t="shared" si="82"/>
        <v/>
      </c>
      <c r="C832" s="10" t="str">
        <f t="shared" si="81"/>
        <v/>
      </c>
      <c r="D832" s="18" t="str">
        <f t="shared" si="77"/>
        <v/>
      </c>
      <c r="E832" s="24"/>
      <c r="F832" s="24"/>
      <c r="G832" s="3" t="str">
        <f t="shared" si="78"/>
        <v/>
      </c>
      <c r="H832" s="3" t="str">
        <f t="shared" si="79"/>
        <v/>
      </c>
      <c r="I832" s="4" t="str">
        <f t="shared" si="80"/>
        <v/>
      </c>
    </row>
    <row r="833" spans="2:9" ht="15.75" x14ac:dyDescent="0.25">
      <c r="B833" s="1" t="str">
        <f t="shared" si="82"/>
        <v/>
      </c>
      <c r="C833" s="10" t="str">
        <f t="shared" si="81"/>
        <v/>
      </c>
      <c r="D833" s="18" t="str">
        <f t="shared" si="77"/>
        <v/>
      </c>
      <c r="E833" s="24"/>
      <c r="F833" s="24"/>
      <c r="G833" s="3" t="str">
        <f t="shared" si="78"/>
        <v/>
      </c>
      <c r="H833" s="3" t="str">
        <f t="shared" si="79"/>
        <v/>
      </c>
      <c r="I833" s="4" t="str">
        <f t="shared" si="80"/>
        <v/>
      </c>
    </row>
    <row r="834" spans="2:9" ht="15.75" x14ac:dyDescent="0.25">
      <c r="B834" s="1" t="str">
        <f t="shared" si="82"/>
        <v/>
      </c>
      <c r="C834" s="10" t="str">
        <f t="shared" si="81"/>
        <v/>
      </c>
      <c r="D834" s="18" t="str">
        <f t="shared" si="77"/>
        <v/>
      </c>
      <c r="E834" s="24"/>
      <c r="F834" s="24"/>
      <c r="G834" s="3" t="str">
        <f t="shared" si="78"/>
        <v/>
      </c>
      <c r="H834" s="3" t="str">
        <f t="shared" si="79"/>
        <v/>
      </c>
      <c r="I834" s="4" t="str">
        <f t="shared" si="80"/>
        <v/>
      </c>
    </row>
    <row r="835" spans="2:9" ht="15.75" x14ac:dyDescent="0.25">
      <c r="B835" s="1" t="str">
        <f t="shared" si="82"/>
        <v/>
      </c>
      <c r="C835" s="10" t="str">
        <f t="shared" si="81"/>
        <v/>
      </c>
      <c r="D835" s="18" t="str">
        <f t="shared" si="77"/>
        <v/>
      </c>
      <c r="E835" s="24"/>
      <c r="F835" s="24"/>
      <c r="G835" s="3" t="str">
        <f t="shared" si="78"/>
        <v/>
      </c>
      <c r="H835" s="3" t="str">
        <f t="shared" si="79"/>
        <v/>
      </c>
      <c r="I835" s="4" t="str">
        <f t="shared" si="80"/>
        <v/>
      </c>
    </row>
    <row r="836" spans="2:9" ht="15.75" x14ac:dyDescent="0.25">
      <c r="B836" s="1" t="str">
        <f t="shared" si="82"/>
        <v/>
      </c>
      <c r="C836" s="10" t="str">
        <f t="shared" si="81"/>
        <v/>
      </c>
      <c r="D836" s="18" t="str">
        <f t="shared" si="77"/>
        <v/>
      </c>
      <c r="E836" s="24"/>
      <c r="F836" s="24"/>
      <c r="G836" s="3" t="str">
        <f t="shared" si="78"/>
        <v/>
      </c>
      <c r="H836" s="3" t="str">
        <f t="shared" si="79"/>
        <v/>
      </c>
      <c r="I836" s="4" t="str">
        <f t="shared" si="80"/>
        <v/>
      </c>
    </row>
    <row r="837" spans="2:9" ht="15.75" x14ac:dyDescent="0.25">
      <c r="B837" s="1" t="str">
        <f t="shared" si="82"/>
        <v/>
      </c>
      <c r="C837" s="10" t="str">
        <f t="shared" si="81"/>
        <v/>
      </c>
      <c r="D837" s="18" t="str">
        <f t="shared" si="77"/>
        <v/>
      </c>
      <c r="E837" s="24"/>
      <c r="F837" s="24"/>
      <c r="G837" s="3" t="str">
        <f t="shared" si="78"/>
        <v/>
      </c>
      <c r="H837" s="3" t="str">
        <f t="shared" si="79"/>
        <v/>
      </c>
      <c r="I837" s="4" t="str">
        <f t="shared" si="80"/>
        <v/>
      </c>
    </row>
    <row r="838" spans="2:9" ht="15.75" x14ac:dyDescent="0.25">
      <c r="B838" s="1" t="str">
        <f t="shared" si="82"/>
        <v/>
      </c>
      <c r="C838" s="10" t="str">
        <f t="shared" si="81"/>
        <v/>
      </c>
      <c r="D838" s="18" t="str">
        <f t="shared" si="77"/>
        <v/>
      </c>
      <c r="E838" s="24"/>
      <c r="F838" s="24"/>
      <c r="G838" s="3" t="str">
        <f t="shared" si="78"/>
        <v/>
      </c>
      <c r="H838" s="3" t="str">
        <f t="shared" si="79"/>
        <v/>
      </c>
      <c r="I838" s="4" t="str">
        <f t="shared" si="80"/>
        <v/>
      </c>
    </row>
    <row r="839" spans="2:9" ht="15.75" x14ac:dyDescent="0.25">
      <c r="B839" s="1" t="str">
        <f t="shared" si="82"/>
        <v/>
      </c>
      <c r="C839" s="10" t="str">
        <f t="shared" si="81"/>
        <v/>
      </c>
      <c r="D839" s="18" t="str">
        <f t="shared" si="77"/>
        <v/>
      </c>
      <c r="E839" s="24"/>
      <c r="F839" s="24"/>
      <c r="G839" s="3" t="str">
        <f t="shared" si="78"/>
        <v/>
      </c>
      <c r="H839" s="3" t="str">
        <f t="shared" si="79"/>
        <v/>
      </c>
      <c r="I839" s="4" t="str">
        <f t="shared" si="80"/>
        <v/>
      </c>
    </row>
    <row r="840" spans="2:9" ht="15.75" x14ac:dyDescent="0.25">
      <c r="B840" s="1" t="str">
        <f t="shared" si="82"/>
        <v/>
      </c>
      <c r="C840" s="10" t="str">
        <f t="shared" si="81"/>
        <v/>
      </c>
      <c r="D840" s="18" t="str">
        <f t="shared" si="77"/>
        <v/>
      </c>
      <c r="E840" s="24"/>
      <c r="F840" s="24"/>
      <c r="G840" s="3" t="str">
        <f t="shared" si="78"/>
        <v/>
      </c>
      <c r="H840" s="3" t="str">
        <f t="shared" si="79"/>
        <v/>
      </c>
      <c r="I840" s="4" t="str">
        <f t="shared" si="80"/>
        <v/>
      </c>
    </row>
    <row r="841" spans="2:9" ht="15.75" x14ac:dyDescent="0.25">
      <c r="B841" s="1" t="str">
        <f t="shared" si="82"/>
        <v/>
      </c>
      <c r="C841" s="10" t="str">
        <f t="shared" si="81"/>
        <v/>
      </c>
      <c r="D841" s="18" t="str">
        <f t="shared" si="77"/>
        <v/>
      </c>
      <c r="E841" s="24"/>
      <c r="F841" s="24"/>
      <c r="G841" s="3" t="str">
        <f t="shared" si="78"/>
        <v/>
      </c>
      <c r="H841" s="3" t="str">
        <f t="shared" si="79"/>
        <v/>
      </c>
      <c r="I841" s="4" t="str">
        <f t="shared" si="80"/>
        <v/>
      </c>
    </row>
    <row r="842" spans="2:9" ht="15.75" x14ac:dyDescent="0.25">
      <c r="B842" s="1" t="str">
        <f t="shared" si="82"/>
        <v/>
      </c>
      <c r="C842" s="10" t="str">
        <f t="shared" si="81"/>
        <v/>
      </c>
      <c r="D842" s="18" t="str">
        <f t="shared" si="77"/>
        <v/>
      </c>
      <c r="E842" s="24"/>
      <c r="F842" s="24"/>
      <c r="G842" s="3" t="str">
        <f t="shared" si="78"/>
        <v/>
      </c>
      <c r="H842" s="3" t="str">
        <f t="shared" si="79"/>
        <v/>
      </c>
      <c r="I842" s="4" t="str">
        <f t="shared" si="80"/>
        <v/>
      </c>
    </row>
    <row r="843" spans="2:9" ht="15.75" x14ac:dyDescent="0.25">
      <c r="B843" s="1" t="str">
        <f t="shared" si="82"/>
        <v/>
      </c>
      <c r="C843" s="10" t="str">
        <f t="shared" si="81"/>
        <v/>
      </c>
      <c r="D843" s="18" t="str">
        <f t="shared" si="77"/>
        <v/>
      </c>
      <c r="E843" s="24"/>
      <c r="F843" s="24"/>
      <c r="G843" s="3" t="str">
        <f t="shared" si="78"/>
        <v/>
      </c>
      <c r="H843" s="3" t="str">
        <f t="shared" si="79"/>
        <v/>
      </c>
      <c r="I843" s="4" t="str">
        <f t="shared" si="80"/>
        <v/>
      </c>
    </row>
    <row r="844" spans="2:9" ht="15.75" x14ac:dyDescent="0.25">
      <c r="B844" s="1" t="str">
        <f t="shared" si="82"/>
        <v/>
      </c>
      <c r="C844" s="10" t="str">
        <f t="shared" si="81"/>
        <v/>
      </c>
      <c r="D844" s="18" t="str">
        <f t="shared" si="77"/>
        <v/>
      </c>
      <c r="E844" s="24"/>
      <c r="F844" s="24"/>
      <c r="G844" s="3" t="str">
        <f t="shared" si="78"/>
        <v/>
      </c>
      <c r="H844" s="3" t="str">
        <f t="shared" si="79"/>
        <v/>
      </c>
      <c r="I844" s="4" t="str">
        <f t="shared" si="80"/>
        <v/>
      </c>
    </row>
    <row r="845" spans="2:9" ht="15.75" x14ac:dyDescent="0.25">
      <c r="B845" s="1" t="str">
        <f t="shared" si="82"/>
        <v/>
      </c>
      <c r="C845" s="10" t="str">
        <f t="shared" si="81"/>
        <v/>
      </c>
      <c r="D845" s="18" t="str">
        <f t="shared" si="77"/>
        <v/>
      </c>
      <c r="E845" s="24"/>
      <c r="F845" s="24"/>
      <c r="G845" s="3" t="str">
        <f t="shared" si="78"/>
        <v/>
      </c>
      <c r="H845" s="3" t="str">
        <f t="shared" si="79"/>
        <v/>
      </c>
      <c r="I845" s="4" t="str">
        <f t="shared" si="80"/>
        <v/>
      </c>
    </row>
    <row r="846" spans="2:9" ht="15.75" x14ac:dyDescent="0.25">
      <c r="B846" s="1" t="str">
        <f t="shared" si="82"/>
        <v/>
      </c>
      <c r="C846" s="10" t="str">
        <f t="shared" si="81"/>
        <v/>
      </c>
      <c r="D846" s="18" t="str">
        <f t="shared" si="77"/>
        <v/>
      </c>
      <c r="E846" s="24"/>
      <c r="F846" s="24"/>
      <c r="G846" s="3" t="str">
        <f t="shared" si="78"/>
        <v/>
      </c>
      <c r="H846" s="3" t="str">
        <f t="shared" si="79"/>
        <v/>
      </c>
      <c r="I846" s="4" t="str">
        <f t="shared" si="80"/>
        <v/>
      </c>
    </row>
    <row r="847" spans="2:9" ht="15.75" x14ac:dyDescent="0.25">
      <c r="B847" s="1" t="str">
        <f t="shared" si="82"/>
        <v/>
      </c>
      <c r="C847" s="10" t="str">
        <f t="shared" si="81"/>
        <v/>
      </c>
      <c r="D847" s="18" t="str">
        <f t="shared" si="77"/>
        <v/>
      </c>
      <c r="E847" s="24"/>
      <c r="F847" s="24"/>
      <c r="G847" s="3" t="str">
        <f t="shared" si="78"/>
        <v/>
      </c>
      <c r="H847" s="3" t="str">
        <f t="shared" si="79"/>
        <v/>
      </c>
      <c r="I847" s="4" t="str">
        <f t="shared" si="80"/>
        <v/>
      </c>
    </row>
    <row r="848" spans="2:9" ht="15.75" x14ac:dyDescent="0.25">
      <c r="B848" s="1" t="str">
        <f t="shared" si="82"/>
        <v/>
      </c>
      <c r="C848" s="10" t="str">
        <f t="shared" si="81"/>
        <v/>
      </c>
      <c r="D848" s="18" t="str">
        <f t="shared" si="77"/>
        <v/>
      </c>
      <c r="E848" s="24"/>
      <c r="F848" s="24"/>
      <c r="G848" s="3" t="str">
        <f t="shared" si="78"/>
        <v/>
      </c>
      <c r="H848" s="3" t="str">
        <f t="shared" si="79"/>
        <v/>
      </c>
      <c r="I848" s="4" t="str">
        <f t="shared" si="80"/>
        <v/>
      </c>
    </row>
    <row r="849" spans="2:9" ht="15.75" x14ac:dyDescent="0.25">
      <c r="B849" s="1" t="str">
        <f t="shared" si="82"/>
        <v/>
      </c>
      <c r="C849" s="10" t="str">
        <f t="shared" si="81"/>
        <v/>
      </c>
      <c r="D849" s="18" t="str">
        <f t="shared" si="77"/>
        <v/>
      </c>
      <c r="E849" s="24"/>
      <c r="F849" s="24"/>
      <c r="G849" s="3" t="str">
        <f t="shared" si="78"/>
        <v/>
      </c>
      <c r="H849" s="3" t="str">
        <f t="shared" si="79"/>
        <v/>
      </c>
      <c r="I849" s="4" t="str">
        <f t="shared" si="80"/>
        <v/>
      </c>
    </row>
    <row r="850" spans="2:9" ht="15.75" x14ac:dyDescent="0.25">
      <c r="B850" s="1" t="str">
        <f t="shared" si="82"/>
        <v/>
      </c>
      <c r="C850" s="10" t="str">
        <f t="shared" si="81"/>
        <v/>
      </c>
      <c r="D850" s="18" t="str">
        <f t="shared" si="77"/>
        <v/>
      </c>
      <c r="E850" s="24"/>
      <c r="F850" s="24"/>
      <c r="G850" s="3" t="str">
        <f t="shared" si="78"/>
        <v/>
      </c>
      <c r="H850" s="3" t="str">
        <f t="shared" si="79"/>
        <v/>
      </c>
      <c r="I850" s="4" t="str">
        <f t="shared" si="80"/>
        <v/>
      </c>
    </row>
    <row r="851" spans="2:9" ht="15.75" x14ac:dyDescent="0.25">
      <c r="B851" s="1" t="str">
        <f t="shared" si="82"/>
        <v/>
      </c>
      <c r="C851" s="10" t="str">
        <f t="shared" si="81"/>
        <v/>
      </c>
      <c r="D851" s="18" t="str">
        <f t="shared" si="77"/>
        <v/>
      </c>
      <c r="E851" s="24"/>
      <c r="F851" s="24"/>
      <c r="G851" s="3" t="str">
        <f t="shared" si="78"/>
        <v/>
      </c>
      <c r="H851" s="3" t="str">
        <f t="shared" si="79"/>
        <v/>
      </c>
      <c r="I851" s="4" t="str">
        <f t="shared" si="80"/>
        <v/>
      </c>
    </row>
    <row r="852" spans="2:9" ht="15.75" x14ac:dyDescent="0.25">
      <c r="B852" s="1" t="str">
        <f t="shared" si="82"/>
        <v/>
      </c>
      <c r="C852" s="10" t="str">
        <f t="shared" si="81"/>
        <v/>
      </c>
      <c r="D852" s="18" t="str">
        <f t="shared" si="77"/>
        <v/>
      </c>
      <c r="E852" s="24"/>
      <c r="F852" s="24"/>
      <c r="G852" s="3" t="str">
        <f t="shared" si="78"/>
        <v/>
      </c>
      <c r="H852" s="3" t="str">
        <f t="shared" si="79"/>
        <v/>
      </c>
      <c r="I852" s="4" t="str">
        <f t="shared" si="80"/>
        <v/>
      </c>
    </row>
    <row r="853" spans="2:9" ht="15.75" x14ac:dyDescent="0.25">
      <c r="B853" s="1" t="str">
        <f t="shared" si="82"/>
        <v/>
      </c>
      <c r="C853" s="10" t="str">
        <f t="shared" si="81"/>
        <v/>
      </c>
      <c r="D853" s="18" t="str">
        <f t="shared" si="77"/>
        <v/>
      </c>
      <c r="E853" s="24"/>
      <c r="F853" s="24"/>
      <c r="G853" s="3" t="str">
        <f t="shared" si="78"/>
        <v/>
      </c>
      <c r="H853" s="3" t="str">
        <f t="shared" si="79"/>
        <v/>
      </c>
      <c r="I853" s="4" t="str">
        <f t="shared" si="80"/>
        <v/>
      </c>
    </row>
    <row r="854" spans="2:9" ht="15.75" x14ac:dyDescent="0.25">
      <c r="B854" s="1" t="str">
        <f t="shared" si="82"/>
        <v/>
      </c>
      <c r="C854" s="10" t="str">
        <f t="shared" si="81"/>
        <v/>
      </c>
      <c r="D854" s="18" t="str">
        <f t="shared" si="77"/>
        <v/>
      </c>
      <c r="E854" s="24"/>
      <c r="F854" s="24"/>
      <c r="G854" s="3" t="str">
        <f t="shared" si="78"/>
        <v/>
      </c>
      <c r="H854" s="3" t="str">
        <f t="shared" si="79"/>
        <v/>
      </c>
      <c r="I854" s="4" t="str">
        <f t="shared" si="80"/>
        <v/>
      </c>
    </row>
    <row r="855" spans="2:9" ht="15.75" x14ac:dyDescent="0.25">
      <c r="B855" s="1" t="str">
        <f t="shared" si="82"/>
        <v/>
      </c>
      <c r="C855" s="10" t="str">
        <f t="shared" si="81"/>
        <v/>
      </c>
      <c r="D855" s="18" t="str">
        <f t="shared" si="77"/>
        <v/>
      </c>
      <c r="E855" s="24"/>
      <c r="F855" s="24"/>
      <c r="G855" s="3" t="str">
        <f t="shared" si="78"/>
        <v/>
      </c>
      <c r="H855" s="3" t="str">
        <f t="shared" si="79"/>
        <v/>
      </c>
      <c r="I855" s="4" t="str">
        <f t="shared" si="80"/>
        <v/>
      </c>
    </row>
    <row r="856" spans="2:9" ht="15.75" x14ac:dyDescent="0.25">
      <c r="B856" s="1" t="str">
        <f t="shared" si="82"/>
        <v/>
      </c>
      <c r="C856" s="10" t="str">
        <f t="shared" si="81"/>
        <v/>
      </c>
      <c r="D856" s="18" t="str">
        <f t="shared" si="77"/>
        <v/>
      </c>
      <c r="E856" s="24"/>
      <c r="F856" s="24"/>
      <c r="G856" s="3" t="str">
        <f t="shared" si="78"/>
        <v/>
      </c>
      <c r="H856" s="3" t="str">
        <f t="shared" si="79"/>
        <v/>
      </c>
      <c r="I856" s="4" t="str">
        <f t="shared" si="80"/>
        <v/>
      </c>
    </row>
    <row r="857" spans="2:9" ht="15.75" x14ac:dyDescent="0.25">
      <c r="B857" s="1" t="str">
        <f t="shared" si="82"/>
        <v/>
      </c>
      <c r="C857" s="10" t="str">
        <f t="shared" si="81"/>
        <v/>
      </c>
      <c r="D857" s="18" t="str">
        <f t="shared" si="77"/>
        <v/>
      </c>
      <c r="E857" s="24"/>
      <c r="F857" s="24"/>
      <c r="G857" s="3" t="str">
        <f t="shared" si="78"/>
        <v/>
      </c>
      <c r="H857" s="3" t="str">
        <f t="shared" si="79"/>
        <v/>
      </c>
      <c r="I857" s="4" t="str">
        <f t="shared" si="80"/>
        <v/>
      </c>
    </row>
    <row r="858" spans="2:9" ht="15.75" x14ac:dyDescent="0.25">
      <c r="B858" s="1" t="str">
        <f t="shared" si="82"/>
        <v/>
      </c>
      <c r="C858" s="10" t="str">
        <f t="shared" si="81"/>
        <v/>
      </c>
      <c r="D858" s="18" t="str">
        <f t="shared" ref="D858:D921" si="83">IF(B858="","",IF(I857&lt;payment,I857*(1+rate),payment))</f>
        <v/>
      </c>
      <c r="E858" s="24"/>
      <c r="F858" s="24"/>
      <c r="G858" s="3" t="str">
        <f t="shared" ref="G858:G921" si="84">IF(AND(payment_type=1,B858=1),0,IF(B858="","",I857*rate))</f>
        <v/>
      </c>
      <c r="H858" s="3" t="str">
        <f t="shared" si="79"/>
        <v/>
      </c>
      <c r="I858" s="4" t="str">
        <f t="shared" si="80"/>
        <v/>
      </c>
    </row>
    <row r="859" spans="2:9" ht="15.75" x14ac:dyDescent="0.25">
      <c r="B859" s="1" t="str">
        <f t="shared" si="82"/>
        <v/>
      </c>
      <c r="C859" s="10" t="str">
        <f t="shared" si="81"/>
        <v/>
      </c>
      <c r="D859" s="18" t="str">
        <f t="shared" si="83"/>
        <v/>
      </c>
      <c r="E859" s="24"/>
      <c r="F859" s="24"/>
      <c r="G859" s="3" t="str">
        <f t="shared" si="84"/>
        <v/>
      </c>
      <c r="H859" s="3" t="str">
        <f t="shared" ref="H859:H922" si="85">IF(B859="","",D859-G859+E859+F859)</f>
        <v/>
      </c>
      <c r="I859" s="4" t="str">
        <f t="shared" ref="I859:I922" si="86">IFERROR(IF(H859&lt;=0,"",I858-H859),"")</f>
        <v/>
      </c>
    </row>
    <row r="860" spans="2:9" ht="15.75" x14ac:dyDescent="0.25">
      <c r="B860" s="1" t="str">
        <f t="shared" si="82"/>
        <v/>
      </c>
      <c r="C860" s="10" t="str">
        <f t="shared" ref="C860:C923" si="87">IF($C$9="End of the Period",IF(B860="","",IF(OR(payment_frequency="Weekly",payment_frequency="Bi-weekly",payment_frequency="Semi-monthly"),first_payment_date+B860*VLOOKUP(payment_frequency,periodic_table,2,0),EDATE(first_payment_date,B860*VLOOKUP(payment_frequency,periodic_table,2,0)))),IF(A855="","",IF(OR(payment_frequency="Weekly",payment_frequency="Bi-weekly",payment_frequency="Semi-monthly"),first_payment_date+(A855-1)*VLOOKUP(payment_frequency,periodic_table,2,0),EDATE(first_payment_date,(A855-1)*VLOOKUP(payment_frequency,periodic_table,2,0)))))</f>
        <v/>
      </c>
      <c r="D860" s="18" t="str">
        <f t="shared" si="83"/>
        <v/>
      </c>
      <c r="E860" s="24"/>
      <c r="F860" s="24"/>
      <c r="G860" s="3" t="str">
        <f t="shared" si="84"/>
        <v/>
      </c>
      <c r="H860" s="3" t="str">
        <f t="shared" si="85"/>
        <v/>
      </c>
      <c r="I860" s="4" t="str">
        <f t="shared" si="86"/>
        <v/>
      </c>
    </row>
    <row r="861" spans="2:9" ht="15.75" x14ac:dyDescent="0.25">
      <c r="B861" s="1" t="str">
        <f t="shared" si="82"/>
        <v/>
      </c>
      <c r="C861" s="10" t="str">
        <f t="shared" si="87"/>
        <v/>
      </c>
      <c r="D861" s="18" t="str">
        <f t="shared" si="83"/>
        <v/>
      </c>
      <c r="E861" s="24"/>
      <c r="F861" s="24"/>
      <c r="G861" s="3" t="str">
        <f t="shared" si="84"/>
        <v/>
      </c>
      <c r="H861" s="3" t="str">
        <f t="shared" si="85"/>
        <v/>
      </c>
      <c r="I861" s="4" t="str">
        <f t="shared" si="86"/>
        <v/>
      </c>
    </row>
    <row r="862" spans="2:9" ht="15.75" x14ac:dyDescent="0.25">
      <c r="B862" s="1" t="str">
        <f t="shared" si="82"/>
        <v/>
      </c>
      <c r="C862" s="10" t="str">
        <f t="shared" si="87"/>
        <v/>
      </c>
      <c r="D862" s="18" t="str">
        <f t="shared" si="83"/>
        <v/>
      </c>
      <c r="E862" s="24"/>
      <c r="F862" s="24"/>
      <c r="G862" s="3" t="str">
        <f t="shared" si="84"/>
        <v/>
      </c>
      <c r="H862" s="3" t="str">
        <f t="shared" si="85"/>
        <v/>
      </c>
      <c r="I862" s="4" t="str">
        <f t="shared" si="86"/>
        <v/>
      </c>
    </row>
    <row r="863" spans="2:9" ht="15.75" x14ac:dyDescent="0.25">
      <c r="B863" s="1" t="str">
        <f t="shared" si="82"/>
        <v/>
      </c>
      <c r="C863" s="10" t="str">
        <f t="shared" si="87"/>
        <v/>
      </c>
      <c r="D863" s="18" t="str">
        <f t="shared" si="83"/>
        <v/>
      </c>
      <c r="E863" s="24"/>
      <c r="F863" s="24"/>
      <c r="G863" s="3" t="str">
        <f t="shared" si="84"/>
        <v/>
      </c>
      <c r="H863" s="3" t="str">
        <f t="shared" si="85"/>
        <v/>
      </c>
      <c r="I863" s="4" t="str">
        <f t="shared" si="86"/>
        <v/>
      </c>
    </row>
    <row r="864" spans="2:9" ht="15.75" x14ac:dyDescent="0.25">
      <c r="B864" s="1" t="str">
        <f t="shared" si="82"/>
        <v/>
      </c>
      <c r="C864" s="10" t="str">
        <f t="shared" si="87"/>
        <v/>
      </c>
      <c r="D864" s="18" t="str">
        <f t="shared" si="83"/>
        <v/>
      </c>
      <c r="E864" s="24"/>
      <c r="F864" s="24"/>
      <c r="G864" s="3" t="str">
        <f t="shared" si="84"/>
        <v/>
      </c>
      <c r="H864" s="3" t="str">
        <f t="shared" si="85"/>
        <v/>
      </c>
      <c r="I864" s="4" t="str">
        <f t="shared" si="86"/>
        <v/>
      </c>
    </row>
    <row r="865" spans="2:9" ht="15.75" x14ac:dyDescent="0.25">
      <c r="B865" s="1" t="str">
        <f t="shared" si="82"/>
        <v/>
      </c>
      <c r="C865" s="10" t="str">
        <f t="shared" si="87"/>
        <v/>
      </c>
      <c r="D865" s="18" t="str">
        <f t="shared" si="83"/>
        <v/>
      </c>
      <c r="E865" s="24"/>
      <c r="F865" s="24"/>
      <c r="G865" s="3" t="str">
        <f t="shared" si="84"/>
        <v/>
      </c>
      <c r="H865" s="3" t="str">
        <f t="shared" si="85"/>
        <v/>
      </c>
      <c r="I865" s="4" t="str">
        <f t="shared" si="86"/>
        <v/>
      </c>
    </row>
    <row r="866" spans="2:9" ht="15.75" x14ac:dyDescent="0.25">
      <c r="B866" s="1" t="str">
        <f t="shared" si="82"/>
        <v/>
      </c>
      <c r="C866" s="10" t="str">
        <f t="shared" si="87"/>
        <v/>
      </c>
      <c r="D866" s="18" t="str">
        <f t="shared" si="83"/>
        <v/>
      </c>
      <c r="E866" s="24"/>
      <c r="F866" s="24"/>
      <c r="G866" s="3" t="str">
        <f t="shared" si="84"/>
        <v/>
      </c>
      <c r="H866" s="3" t="str">
        <f t="shared" si="85"/>
        <v/>
      </c>
      <c r="I866" s="4" t="str">
        <f t="shared" si="86"/>
        <v/>
      </c>
    </row>
    <row r="867" spans="2:9" ht="15.75" x14ac:dyDescent="0.25">
      <c r="B867" s="1" t="str">
        <f t="shared" si="82"/>
        <v/>
      </c>
      <c r="C867" s="10" t="str">
        <f t="shared" si="87"/>
        <v/>
      </c>
      <c r="D867" s="18" t="str">
        <f t="shared" si="83"/>
        <v/>
      </c>
      <c r="E867" s="24"/>
      <c r="F867" s="24"/>
      <c r="G867" s="3" t="str">
        <f t="shared" si="84"/>
        <v/>
      </c>
      <c r="H867" s="3" t="str">
        <f t="shared" si="85"/>
        <v/>
      </c>
      <c r="I867" s="4" t="str">
        <f t="shared" si="86"/>
        <v/>
      </c>
    </row>
    <row r="868" spans="2:9" ht="15.75" x14ac:dyDescent="0.25">
      <c r="B868" s="1" t="str">
        <f t="shared" si="82"/>
        <v/>
      </c>
      <c r="C868" s="10" t="str">
        <f t="shared" si="87"/>
        <v/>
      </c>
      <c r="D868" s="18" t="str">
        <f t="shared" si="83"/>
        <v/>
      </c>
      <c r="E868" s="24"/>
      <c r="F868" s="24"/>
      <c r="G868" s="3" t="str">
        <f t="shared" si="84"/>
        <v/>
      </c>
      <c r="H868" s="3" t="str">
        <f t="shared" si="85"/>
        <v/>
      </c>
      <c r="I868" s="4" t="str">
        <f t="shared" si="86"/>
        <v/>
      </c>
    </row>
    <row r="869" spans="2:9" ht="15.75" x14ac:dyDescent="0.25">
      <c r="B869" s="1" t="str">
        <f t="shared" si="82"/>
        <v/>
      </c>
      <c r="C869" s="10" t="str">
        <f t="shared" si="87"/>
        <v/>
      </c>
      <c r="D869" s="18" t="str">
        <f t="shared" si="83"/>
        <v/>
      </c>
      <c r="E869" s="24"/>
      <c r="F869" s="24"/>
      <c r="G869" s="3" t="str">
        <f t="shared" si="84"/>
        <v/>
      </c>
      <c r="H869" s="3" t="str">
        <f t="shared" si="85"/>
        <v/>
      </c>
      <c r="I869" s="4" t="str">
        <f t="shared" si="86"/>
        <v/>
      </c>
    </row>
    <row r="870" spans="2:9" ht="15.75" x14ac:dyDescent="0.25">
      <c r="B870" s="1" t="str">
        <f t="shared" si="82"/>
        <v/>
      </c>
      <c r="C870" s="10" t="str">
        <f t="shared" si="87"/>
        <v/>
      </c>
      <c r="D870" s="18" t="str">
        <f t="shared" si="83"/>
        <v/>
      </c>
      <c r="E870" s="24"/>
      <c r="F870" s="24"/>
      <c r="G870" s="3" t="str">
        <f t="shared" si="84"/>
        <v/>
      </c>
      <c r="H870" s="3" t="str">
        <f t="shared" si="85"/>
        <v/>
      </c>
      <c r="I870" s="4" t="str">
        <f t="shared" si="86"/>
        <v/>
      </c>
    </row>
    <row r="871" spans="2:9" ht="15.75" x14ac:dyDescent="0.25">
      <c r="B871" s="1" t="str">
        <f t="shared" si="82"/>
        <v/>
      </c>
      <c r="C871" s="10" t="str">
        <f t="shared" si="87"/>
        <v/>
      </c>
      <c r="D871" s="18" t="str">
        <f t="shared" si="83"/>
        <v/>
      </c>
      <c r="E871" s="24"/>
      <c r="F871" s="24"/>
      <c r="G871" s="3" t="str">
        <f t="shared" si="84"/>
        <v/>
      </c>
      <c r="H871" s="3" t="str">
        <f t="shared" si="85"/>
        <v/>
      </c>
      <c r="I871" s="4" t="str">
        <f t="shared" si="86"/>
        <v/>
      </c>
    </row>
    <row r="872" spans="2:9" ht="15.75" x14ac:dyDescent="0.25">
      <c r="B872" s="1" t="str">
        <f t="shared" si="82"/>
        <v/>
      </c>
      <c r="C872" s="10" t="str">
        <f t="shared" si="87"/>
        <v/>
      </c>
      <c r="D872" s="18" t="str">
        <f t="shared" si="83"/>
        <v/>
      </c>
      <c r="E872" s="24"/>
      <c r="F872" s="24"/>
      <c r="G872" s="3" t="str">
        <f t="shared" si="84"/>
        <v/>
      </c>
      <c r="H872" s="3" t="str">
        <f t="shared" si="85"/>
        <v/>
      </c>
      <c r="I872" s="4" t="str">
        <f t="shared" si="86"/>
        <v/>
      </c>
    </row>
    <row r="873" spans="2:9" ht="15.75" x14ac:dyDescent="0.25">
      <c r="B873" s="1" t="str">
        <f t="shared" si="82"/>
        <v/>
      </c>
      <c r="C873" s="10" t="str">
        <f t="shared" si="87"/>
        <v/>
      </c>
      <c r="D873" s="18" t="str">
        <f t="shared" si="83"/>
        <v/>
      </c>
      <c r="E873" s="24"/>
      <c r="F873" s="24"/>
      <c r="G873" s="3" t="str">
        <f t="shared" si="84"/>
        <v/>
      </c>
      <c r="H873" s="3" t="str">
        <f t="shared" si="85"/>
        <v/>
      </c>
      <c r="I873" s="4" t="str">
        <f t="shared" si="86"/>
        <v/>
      </c>
    </row>
    <row r="874" spans="2:9" ht="15.75" x14ac:dyDescent="0.25">
      <c r="B874" s="1" t="str">
        <f t="shared" si="82"/>
        <v/>
      </c>
      <c r="C874" s="10" t="str">
        <f t="shared" si="87"/>
        <v/>
      </c>
      <c r="D874" s="18" t="str">
        <f t="shared" si="83"/>
        <v/>
      </c>
      <c r="E874" s="24"/>
      <c r="F874" s="24"/>
      <c r="G874" s="3" t="str">
        <f t="shared" si="84"/>
        <v/>
      </c>
      <c r="H874" s="3" t="str">
        <f t="shared" si="85"/>
        <v/>
      </c>
      <c r="I874" s="4" t="str">
        <f t="shared" si="86"/>
        <v/>
      </c>
    </row>
    <row r="875" spans="2:9" ht="15.75" x14ac:dyDescent="0.25">
      <c r="B875" s="1" t="str">
        <f t="shared" si="82"/>
        <v/>
      </c>
      <c r="C875" s="10" t="str">
        <f t="shared" si="87"/>
        <v/>
      </c>
      <c r="D875" s="18" t="str">
        <f t="shared" si="83"/>
        <v/>
      </c>
      <c r="E875" s="24"/>
      <c r="F875" s="24"/>
      <c r="G875" s="3" t="str">
        <f t="shared" si="84"/>
        <v/>
      </c>
      <c r="H875" s="3" t="str">
        <f t="shared" si="85"/>
        <v/>
      </c>
      <c r="I875" s="4" t="str">
        <f t="shared" si="86"/>
        <v/>
      </c>
    </row>
    <row r="876" spans="2:9" ht="15.75" x14ac:dyDescent="0.25">
      <c r="B876" s="1" t="str">
        <f t="shared" si="82"/>
        <v/>
      </c>
      <c r="C876" s="10" t="str">
        <f t="shared" si="87"/>
        <v/>
      </c>
      <c r="D876" s="18" t="str">
        <f t="shared" si="83"/>
        <v/>
      </c>
      <c r="E876" s="24"/>
      <c r="F876" s="24"/>
      <c r="G876" s="3" t="str">
        <f t="shared" si="84"/>
        <v/>
      </c>
      <c r="H876" s="3" t="str">
        <f t="shared" si="85"/>
        <v/>
      </c>
      <c r="I876" s="4" t="str">
        <f t="shared" si="86"/>
        <v/>
      </c>
    </row>
    <row r="877" spans="2:9" ht="15.75" x14ac:dyDescent="0.25">
      <c r="B877" s="1" t="str">
        <f t="shared" si="82"/>
        <v/>
      </c>
      <c r="C877" s="10" t="str">
        <f t="shared" si="87"/>
        <v/>
      </c>
      <c r="D877" s="18" t="str">
        <f t="shared" si="83"/>
        <v/>
      </c>
      <c r="E877" s="24"/>
      <c r="F877" s="24"/>
      <c r="G877" s="3" t="str">
        <f t="shared" si="84"/>
        <v/>
      </c>
      <c r="H877" s="3" t="str">
        <f t="shared" si="85"/>
        <v/>
      </c>
      <c r="I877" s="4" t="str">
        <f t="shared" si="86"/>
        <v/>
      </c>
    </row>
    <row r="878" spans="2:9" ht="15.75" x14ac:dyDescent="0.25">
      <c r="B878" s="1" t="str">
        <f t="shared" si="82"/>
        <v/>
      </c>
      <c r="C878" s="10" t="str">
        <f t="shared" si="87"/>
        <v/>
      </c>
      <c r="D878" s="18" t="str">
        <f t="shared" si="83"/>
        <v/>
      </c>
      <c r="E878" s="24"/>
      <c r="F878" s="24"/>
      <c r="G878" s="3" t="str">
        <f t="shared" si="84"/>
        <v/>
      </c>
      <c r="H878" s="3" t="str">
        <f t="shared" si="85"/>
        <v/>
      </c>
      <c r="I878" s="4" t="str">
        <f t="shared" si="86"/>
        <v/>
      </c>
    </row>
    <row r="879" spans="2:9" ht="15.75" x14ac:dyDescent="0.25">
      <c r="B879" s="1" t="str">
        <f t="shared" si="82"/>
        <v/>
      </c>
      <c r="C879" s="10" t="str">
        <f t="shared" si="87"/>
        <v/>
      </c>
      <c r="D879" s="18" t="str">
        <f t="shared" si="83"/>
        <v/>
      </c>
      <c r="E879" s="24"/>
      <c r="F879" s="24"/>
      <c r="G879" s="3" t="str">
        <f t="shared" si="84"/>
        <v/>
      </c>
      <c r="H879" s="3" t="str">
        <f t="shared" si="85"/>
        <v/>
      </c>
      <c r="I879" s="4" t="str">
        <f t="shared" si="86"/>
        <v/>
      </c>
    </row>
    <row r="880" spans="2:9" ht="15.75" x14ac:dyDescent="0.25">
      <c r="B880" s="1" t="str">
        <f t="shared" si="82"/>
        <v/>
      </c>
      <c r="C880" s="10" t="str">
        <f t="shared" si="87"/>
        <v/>
      </c>
      <c r="D880" s="18" t="str">
        <f t="shared" si="83"/>
        <v/>
      </c>
      <c r="E880" s="24"/>
      <c r="F880" s="24"/>
      <c r="G880" s="3" t="str">
        <f t="shared" si="84"/>
        <v/>
      </c>
      <c r="H880" s="3" t="str">
        <f t="shared" si="85"/>
        <v/>
      </c>
      <c r="I880" s="4" t="str">
        <f t="shared" si="86"/>
        <v/>
      </c>
    </row>
    <row r="881" spans="2:9" ht="15.75" x14ac:dyDescent="0.25">
      <c r="B881" s="1" t="str">
        <f t="shared" ref="B881:B944" si="88">IFERROR(IF(I880&lt;=0,"",B880+1),"")</f>
        <v/>
      </c>
      <c r="C881" s="10" t="str">
        <f t="shared" si="87"/>
        <v/>
      </c>
      <c r="D881" s="18" t="str">
        <f t="shared" si="83"/>
        <v/>
      </c>
      <c r="E881" s="24"/>
      <c r="F881" s="24"/>
      <c r="G881" s="3" t="str">
        <f t="shared" si="84"/>
        <v/>
      </c>
      <c r="H881" s="3" t="str">
        <f t="shared" si="85"/>
        <v/>
      </c>
      <c r="I881" s="4" t="str">
        <f t="shared" si="86"/>
        <v/>
      </c>
    </row>
    <row r="882" spans="2:9" ht="15.75" x14ac:dyDescent="0.25">
      <c r="B882" s="1" t="str">
        <f t="shared" si="88"/>
        <v/>
      </c>
      <c r="C882" s="10" t="str">
        <f t="shared" si="87"/>
        <v/>
      </c>
      <c r="D882" s="18" t="str">
        <f t="shared" si="83"/>
        <v/>
      </c>
      <c r="E882" s="24"/>
      <c r="F882" s="24"/>
      <c r="G882" s="3" t="str">
        <f t="shared" si="84"/>
        <v/>
      </c>
      <c r="H882" s="3" t="str">
        <f t="shared" si="85"/>
        <v/>
      </c>
      <c r="I882" s="4" t="str">
        <f t="shared" si="86"/>
        <v/>
      </c>
    </row>
    <row r="883" spans="2:9" ht="15.75" x14ac:dyDescent="0.25">
      <c r="B883" s="1" t="str">
        <f t="shared" si="88"/>
        <v/>
      </c>
      <c r="C883" s="10" t="str">
        <f t="shared" si="87"/>
        <v/>
      </c>
      <c r="D883" s="18" t="str">
        <f t="shared" si="83"/>
        <v/>
      </c>
      <c r="E883" s="24"/>
      <c r="F883" s="24"/>
      <c r="G883" s="3" t="str">
        <f t="shared" si="84"/>
        <v/>
      </c>
      <c r="H883" s="3" t="str">
        <f t="shared" si="85"/>
        <v/>
      </c>
      <c r="I883" s="4" t="str">
        <f t="shared" si="86"/>
        <v/>
      </c>
    </row>
    <row r="884" spans="2:9" ht="15.75" x14ac:dyDescent="0.25">
      <c r="B884" s="1" t="str">
        <f t="shared" si="88"/>
        <v/>
      </c>
      <c r="C884" s="10" t="str">
        <f t="shared" si="87"/>
        <v/>
      </c>
      <c r="D884" s="18" t="str">
        <f t="shared" si="83"/>
        <v/>
      </c>
      <c r="E884" s="24"/>
      <c r="F884" s="24"/>
      <c r="G884" s="3" t="str">
        <f t="shared" si="84"/>
        <v/>
      </c>
      <c r="H884" s="3" t="str">
        <f t="shared" si="85"/>
        <v/>
      </c>
      <c r="I884" s="4" t="str">
        <f t="shared" si="86"/>
        <v/>
      </c>
    </row>
    <row r="885" spans="2:9" ht="15.75" x14ac:dyDescent="0.25">
      <c r="B885" s="1" t="str">
        <f t="shared" si="88"/>
        <v/>
      </c>
      <c r="C885" s="10" t="str">
        <f t="shared" si="87"/>
        <v/>
      </c>
      <c r="D885" s="18" t="str">
        <f t="shared" si="83"/>
        <v/>
      </c>
      <c r="E885" s="24"/>
      <c r="F885" s="24"/>
      <c r="G885" s="3" t="str">
        <f t="shared" si="84"/>
        <v/>
      </c>
      <c r="H885" s="3" t="str">
        <f t="shared" si="85"/>
        <v/>
      </c>
      <c r="I885" s="4" t="str">
        <f t="shared" si="86"/>
        <v/>
      </c>
    </row>
    <row r="886" spans="2:9" ht="15.75" x14ac:dyDescent="0.25">
      <c r="B886" s="1" t="str">
        <f t="shared" si="88"/>
        <v/>
      </c>
      <c r="C886" s="10" t="str">
        <f t="shared" si="87"/>
        <v/>
      </c>
      <c r="D886" s="18" t="str">
        <f t="shared" si="83"/>
        <v/>
      </c>
      <c r="E886" s="24"/>
      <c r="F886" s="24"/>
      <c r="G886" s="3" t="str">
        <f t="shared" si="84"/>
        <v/>
      </c>
      <c r="H886" s="3" t="str">
        <f t="shared" si="85"/>
        <v/>
      </c>
      <c r="I886" s="4" t="str">
        <f t="shared" si="86"/>
        <v/>
      </c>
    </row>
    <row r="887" spans="2:9" ht="15.75" x14ac:dyDescent="0.25">
      <c r="B887" s="1" t="str">
        <f t="shared" si="88"/>
        <v/>
      </c>
      <c r="C887" s="10" t="str">
        <f t="shared" si="87"/>
        <v/>
      </c>
      <c r="D887" s="18" t="str">
        <f t="shared" si="83"/>
        <v/>
      </c>
      <c r="E887" s="24"/>
      <c r="F887" s="24"/>
      <c r="G887" s="3" t="str">
        <f t="shared" si="84"/>
        <v/>
      </c>
      <c r="H887" s="3" t="str">
        <f t="shared" si="85"/>
        <v/>
      </c>
      <c r="I887" s="4" t="str">
        <f t="shared" si="86"/>
        <v/>
      </c>
    </row>
    <row r="888" spans="2:9" ht="15.75" x14ac:dyDescent="0.25">
      <c r="B888" s="1" t="str">
        <f t="shared" si="88"/>
        <v/>
      </c>
      <c r="C888" s="10" t="str">
        <f t="shared" si="87"/>
        <v/>
      </c>
      <c r="D888" s="18" t="str">
        <f t="shared" si="83"/>
        <v/>
      </c>
      <c r="E888" s="24"/>
      <c r="F888" s="24"/>
      <c r="G888" s="3" t="str">
        <f t="shared" si="84"/>
        <v/>
      </c>
      <c r="H888" s="3" t="str">
        <f t="shared" si="85"/>
        <v/>
      </c>
      <c r="I888" s="4" t="str">
        <f t="shared" si="86"/>
        <v/>
      </c>
    </row>
    <row r="889" spans="2:9" ht="15.75" x14ac:dyDescent="0.25">
      <c r="B889" s="1" t="str">
        <f t="shared" si="88"/>
        <v/>
      </c>
      <c r="C889" s="10" t="str">
        <f t="shared" si="87"/>
        <v/>
      </c>
      <c r="D889" s="18" t="str">
        <f t="shared" si="83"/>
        <v/>
      </c>
      <c r="E889" s="24"/>
      <c r="F889" s="24"/>
      <c r="G889" s="3" t="str">
        <f t="shared" si="84"/>
        <v/>
      </c>
      <c r="H889" s="3" t="str">
        <f t="shared" si="85"/>
        <v/>
      </c>
      <c r="I889" s="4" t="str">
        <f t="shared" si="86"/>
        <v/>
      </c>
    </row>
    <row r="890" spans="2:9" ht="15.75" x14ac:dyDescent="0.25">
      <c r="B890" s="1" t="str">
        <f t="shared" si="88"/>
        <v/>
      </c>
      <c r="C890" s="10" t="str">
        <f t="shared" si="87"/>
        <v/>
      </c>
      <c r="D890" s="18" t="str">
        <f t="shared" si="83"/>
        <v/>
      </c>
      <c r="E890" s="24"/>
      <c r="F890" s="24"/>
      <c r="G890" s="3" t="str">
        <f t="shared" si="84"/>
        <v/>
      </c>
      <c r="H890" s="3" t="str">
        <f t="shared" si="85"/>
        <v/>
      </c>
      <c r="I890" s="4" t="str">
        <f t="shared" si="86"/>
        <v/>
      </c>
    </row>
    <row r="891" spans="2:9" ht="15.75" x14ac:dyDescent="0.25">
      <c r="B891" s="1" t="str">
        <f t="shared" si="88"/>
        <v/>
      </c>
      <c r="C891" s="10" t="str">
        <f t="shared" si="87"/>
        <v/>
      </c>
      <c r="D891" s="18" t="str">
        <f t="shared" si="83"/>
        <v/>
      </c>
      <c r="E891" s="24"/>
      <c r="F891" s="24"/>
      <c r="G891" s="3" t="str">
        <f t="shared" si="84"/>
        <v/>
      </c>
      <c r="H891" s="3" t="str">
        <f t="shared" si="85"/>
        <v/>
      </c>
      <c r="I891" s="4" t="str">
        <f t="shared" si="86"/>
        <v/>
      </c>
    </row>
    <row r="892" spans="2:9" ht="15.75" x14ac:dyDescent="0.25">
      <c r="B892" s="1" t="str">
        <f t="shared" si="88"/>
        <v/>
      </c>
      <c r="C892" s="10" t="str">
        <f t="shared" si="87"/>
        <v/>
      </c>
      <c r="D892" s="18" t="str">
        <f t="shared" si="83"/>
        <v/>
      </c>
      <c r="E892" s="24"/>
      <c r="F892" s="24"/>
      <c r="G892" s="3" t="str">
        <f t="shared" si="84"/>
        <v/>
      </c>
      <c r="H892" s="3" t="str">
        <f t="shared" si="85"/>
        <v/>
      </c>
      <c r="I892" s="4" t="str">
        <f t="shared" si="86"/>
        <v/>
      </c>
    </row>
    <row r="893" spans="2:9" ht="15.75" x14ac:dyDescent="0.25">
      <c r="B893" s="1" t="str">
        <f t="shared" si="88"/>
        <v/>
      </c>
      <c r="C893" s="10" t="str">
        <f t="shared" si="87"/>
        <v/>
      </c>
      <c r="D893" s="18" t="str">
        <f t="shared" si="83"/>
        <v/>
      </c>
      <c r="E893" s="24"/>
      <c r="F893" s="24"/>
      <c r="G893" s="3" t="str">
        <f t="shared" si="84"/>
        <v/>
      </c>
      <c r="H893" s="3" t="str">
        <f t="shared" si="85"/>
        <v/>
      </c>
      <c r="I893" s="4" t="str">
        <f t="shared" si="86"/>
        <v/>
      </c>
    </row>
    <row r="894" spans="2:9" ht="15.75" x14ac:dyDescent="0.25">
      <c r="B894" s="1" t="str">
        <f t="shared" si="88"/>
        <v/>
      </c>
      <c r="C894" s="10" t="str">
        <f t="shared" si="87"/>
        <v/>
      </c>
      <c r="D894" s="18" t="str">
        <f t="shared" si="83"/>
        <v/>
      </c>
      <c r="E894" s="24"/>
      <c r="F894" s="24"/>
      <c r="G894" s="3" t="str">
        <f t="shared" si="84"/>
        <v/>
      </c>
      <c r="H894" s="3" t="str">
        <f t="shared" si="85"/>
        <v/>
      </c>
      <c r="I894" s="4" t="str">
        <f t="shared" si="86"/>
        <v/>
      </c>
    </row>
    <row r="895" spans="2:9" ht="15.75" x14ac:dyDescent="0.25">
      <c r="B895" s="1" t="str">
        <f t="shared" si="88"/>
        <v/>
      </c>
      <c r="C895" s="10" t="str">
        <f t="shared" si="87"/>
        <v/>
      </c>
      <c r="D895" s="18" t="str">
        <f t="shared" si="83"/>
        <v/>
      </c>
      <c r="E895" s="24"/>
      <c r="F895" s="24"/>
      <c r="G895" s="3" t="str">
        <f t="shared" si="84"/>
        <v/>
      </c>
      <c r="H895" s="3" t="str">
        <f t="shared" si="85"/>
        <v/>
      </c>
      <c r="I895" s="4" t="str">
        <f t="shared" si="86"/>
        <v/>
      </c>
    </row>
    <row r="896" spans="2:9" ht="15.75" x14ac:dyDescent="0.25">
      <c r="B896" s="1" t="str">
        <f t="shared" si="88"/>
        <v/>
      </c>
      <c r="C896" s="10" t="str">
        <f t="shared" si="87"/>
        <v/>
      </c>
      <c r="D896" s="18" t="str">
        <f t="shared" si="83"/>
        <v/>
      </c>
      <c r="E896" s="24"/>
      <c r="F896" s="24"/>
      <c r="G896" s="3" t="str">
        <f t="shared" si="84"/>
        <v/>
      </c>
      <c r="H896" s="3" t="str">
        <f t="shared" si="85"/>
        <v/>
      </c>
      <c r="I896" s="4" t="str">
        <f t="shared" si="86"/>
        <v/>
      </c>
    </row>
    <row r="897" spans="2:9" ht="15.75" x14ac:dyDescent="0.25">
      <c r="B897" s="1" t="str">
        <f t="shared" si="88"/>
        <v/>
      </c>
      <c r="C897" s="10" t="str">
        <f t="shared" si="87"/>
        <v/>
      </c>
      <c r="D897" s="18" t="str">
        <f t="shared" si="83"/>
        <v/>
      </c>
      <c r="E897" s="24"/>
      <c r="F897" s="24"/>
      <c r="G897" s="3" t="str">
        <f t="shared" si="84"/>
        <v/>
      </c>
      <c r="H897" s="3" t="str">
        <f t="shared" si="85"/>
        <v/>
      </c>
      <c r="I897" s="4" t="str">
        <f t="shared" si="86"/>
        <v/>
      </c>
    </row>
    <row r="898" spans="2:9" ht="15.75" x14ac:dyDescent="0.25">
      <c r="B898" s="1" t="str">
        <f t="shared" si="88"/>
        <v/>
      </c>
      <c r="C898" s="10" t="str">
        <f t="shared" si="87"/>
        <v/>
      </c>
      <c r="D898" s="18" t="str">
        <f t="shared" si="83"/>
        <v/>
      </c>
      <c r="E898" s="24"/>
      <c r="F898" s="24"/>
      <c r="G898" s="3" t="str">
        <f t="shared" si="84"/>
        <v/>
      </c>
      <c r="H898" s="3" t="str">
        <f t="shared" si="85"/>
        <v/>
      </c>
      <c r="I898" s="4" t="str">
        <f t="shared" si="86"/>
        <v/>
      </c>
    </row>
    <row r="899" spans="2:9" ht="15.75" x14ac:dyDescent="0.25">
      <c r="B899" s="1" t="str">
        <f t="shared" si="88"/>
        <v/>
      </c>
      <c r="C899" s="10" t="str">
        <f t="shared" si="87"/>
        <v/>
      </c>
      <c r="D899" s="18" t="str">
        <f t="shared" si="83"/>
        <v/>
      </c>
      <c r="E899" s="24"/>
      <c r="F899" s="24"/>
      <c r="G899" s="3" t="str">
        <f t="shared" si="84"/>
        <v/>
      </c>
      <c r="H899" s="3" t="str">
        <f t="shared" si="85"/>
        <v/>
      </c>
      <c r="I899" s="4" t="str">
        <f t="shared" si="86"/>
        <v/>
      </c>
    </row>
    <row r="900" spans="2:9" ht="15.75" x14ac:dyDescent="0.25">
      <c r="B900" s="1" t="str">
        <f t="shared" si="88"/>
        <v/>
      </c>
      <c r="C900" s="10" t="str">
        <f t="shared" si="87"/>
        <v/>
      </c>
      <c r="D900" s="18" t="str">
        <f t="shared" si="83"/>
        <v/>
      </c>
      <c r="E900" s="24"/>
      <c r="F900" s="24"/>
      <c r="G900" s="3" t="str">
        <f t="shared" si="84"/>
        <v/>
      </c>
      <c r="H900" s="3" t="str">
        <f t="shared" si="85"/>
        <v/>
      </c>
      <c r="I900" s="4" t="str">
        <f t="shared" si="86"/>
        <v/>
      </c>
    </row>
    <row r="901" spans="2:9" ht="15.75" x14ac:dyDescent="0.25">
      <c r="B901" s="1" t="str">
        <f t="shared" si="88"/>
        <v/>
      </c>
      <c r="C901" s="10" t="str">
        <f t="shared" si="87"/>
        <v/>
      </c>
      <c r="D901" s="18" t="str">
        <f t="shared" si="83"/>
        <v/>
      </c>
      <c r="E901" s="24"/>
      <c r="F901" s="24"/>
      <c r="G901" s="3" t="str">
        <f t="shared" si="84"/>
        <v/>
      </c>
      <c r="H901" s="3" t="str">
        <f t="shared" si="85"/>
        <v/>
      </c>
      <c r="I901" s="4" t="str">
        <f t="shared" si="86"/>
        <v/>
      </c>
    </row>
    <row r="902" spans="2:9" ht="15.75" x14ac:dyDescent="0.25">
      <c r="B902" s="1" t="str">
        <f t="shared" si="88"/>
        <v/>
      </c>
      <c r="C902" s="10" t="str">
        <f t="shared" si="87"/>
        <v/>
      </c>
      <c r="D902" s="18" t="str">
        <f t="shared" si="83"/>
        <v/>
      </c>
      <c r="E902" s="24"/>
      <c r="F902" s="24"/>
      <c r="G902" s="3" t="str">
        <f t="shared" si="84"/>
        <v/>
      </c>
      <c r="H902" s="3" t="str">
        <f t="shared" si="85"/>
        <v/>
      </c>
      <c r="I902" s="4" t="str">
        <f t="shared" si="86"/>
        <v/>
      </c>
    </row>
    <row r="903" spans="2:9" ht="15.75" x14ac:dyDescent="0.25">
      <c r="B903" s="1" t="str">
        <f t="shared" si="88"/>
        <v/>
      </c>
      <c r="C903" s="10" t="str">
        <f t="shared" si="87"/>
        <v/>
      </c>
      <c r="D903" s="18" t="str">
        <f t="shared" si="83"/>
        <v/>
      </c>
      <c r="E903" s="24"/>
      <c r="F903" s="24"/>
      <c r="G903" s="3" t="str">
        <f t="shared" si="84"/>
        <v/>
      </c>
      <c r="H903" s="3" t="str">
        <f t="shared" si="85"/>
        <v/>
      </c>
      <c r="I903" s="4" t="str">
        <f t="shared" si="86"/>
        <v/>
      </c>
    </row>
    <row r="904" spans="2:9" ht="15.75" x14ac:dyDescent="0.25">
      <c r="B904" s="1" t="str">
        <f t="shared" si="88"/>
        <v/>
      </c>
      <c r="C904" s="10" t="str">
        <f t="shared" si="87"/>
        <v/>
      </c>
      <c r="D904" s="18" t="str">
        <f t="shared" si="83"/>
        <v/>
      </c>
      <c r="E904" s="24"/>
      <c r="F904" s="24"/>
      <c r="G904" s="3" t="str">
        <f t="shared" si="84"/>
        <v/>
      </c>
      <c r="H904" s="3" t="str">
        <f t="shared" si="85"/>
        <v/>
      </c>
      <c r="I904" s="4" t="str">
        <f t="shared" si="86"/>
        <v/>
      </c>
    </row>
    <row r="905" spans="2:9" ht="15.75" x14ac:dyDescent="0.25">
      <c r="B905" s="1" t="str">
        <f t="shared" si="88"/>
        <v/>
      </c>
      <c r="C905" s="10" t="str">
        <f t="shared" si="87"/>
        <v/>
      </c>
      <c r="D905" s="18" t="str">
        <f t="shared" si="83"/>
        <v/>
      </c>
      <c r="E905" s="24"/>
      <c r="F905" s="24"/>
      <c r="G905" s="3" t="str">
        <f t="shared" si="84"/>
        <v/>
      </c>
      <c r="H905" s="3" t="str">
        <f t="shared" si="85"/>
        <v/>
      </c>
      <c r="I905" s="4" t="str">
        <f t="shared" si="86"/>
        <v/>
      </c>
    </row>
    <row r="906" spans="2:9" ht="15.75" x14ac:dyDescent="0.25">
      <c r="B906" s="1" t="str">
        <f t="shared" si="88"/>
        <v/>
      </c>
      <c r="C906" s="10" t="str">
        <f t="shared" si="87"/>
        <v/>
      </c>
      <c r="D906" s="18" t="str">
        <f t="shared" si="83"/>
        <v/>
      </c>
      <c r="E906" s="24"/>
      <c r="F906" s="24"/>
      <c r="G906" s="3" t="str">
        <f t="shared" si="84"/>
        <v/>
      </c>
      <c r="H906" s="3" t="str">
        <f t="shared" si="85"/>
        <v/>
      </c>
      <c r="I906" s="4" t="str">
        <f t="shared" si="86"/>
        <v/>
      </c>
    </row>
    <row r="907" spans="2:9" ht="15.75" x14ac:dyDescent="0.25">
      <c r="B907" s="1" t="str">
        <f t="shared" si="88"/>
        <v/>
      </c>
      <c r="C907" s="10" t="str">
        <f t="shared" si="87"/>
        <v/>
      </c>
      <c r="D907" s="18" t="str">
        <f t="shared" si="83"/>
        <v/>
      </c>
      <c r="E907" s="24"/>
      <c r="F907" s="24"/>
      <c r="G907" s="3" t="str">
        <f t="shared" si="84"/>
        <v/>
      </c>
      <c r="H907" s="3" t="str">
        <f t="shared" si="85"/>
        <v/>
      </c>
      <c r="I907" s="4" t="str">
        <f t="shared" si="86"/>
        <v/>
      </c>
    </row>
    <row r="908" spans="2:9" ht="15.75" x14ac:dyDescent="0.25">
      <c r="B908" s="1" t="str">
        <f t="shared" si="88"/>
        <v/>
      </c>
      <c r="C908" s="10" t="str">
        <f t="shared" si="87"/>
        <v/>
      </c>
      <c r="D908" s="18" t="str">
        <f t="shared" si="83"/>
        <v/>
      </c>
      <c r="E908" s="24"/>
      <c r="F908" s="24"/>
      <c r="G908" s="3" t="str">
        <f t="shared" si="84"/>
        <v/>
      </c>
      <c r="H908" s="3" t="str">
        <f t="shared" si="85"/>
        <v/>
      </c>
      <c r="I908" s="4" t="str">
        <f t="shared" si="86"/>
        <v/>
      </c>
    </row>
    <row r="909" spans="2:9" ht="15.75" x14ac:dyDescent="0.25">
      <c r="B909" s="1" t="str">
        <f t="shared" si="88"/>
        <v/>
      </c>
      <c r="C909" s="10" t="str">
        <f t="shared" si="87"/>
        <v/>
      </c>
      <c r="D909" s="18" t="str">
        <f t="shared" si="83"/>
        <v/>
      </c>
      <c r="E909" s="24"/>
      <c r="F909" s="24"/>
      <c r="G909" s="3" t="str">
        <f t="shared" si="84"/>
        <v/>
      </c>
      <c r="H909" s="3" t="str">
        <f t="shared" si="85"/>
        <v/>
      </c>
      <c r="I909" s="4" t="str">
        <f t="shared" si="86"/>
        <v/>
      </c>
    </row>
    <row r="910" spans="2:9" ht="15.75" x14ac:dyDescent="0.25">
      <c r="B910" s="1" t="str">
        <f t="shared" si="88"/>
        <v/>
      </c>
      <c r="C910" s="10" t="str">
        <f t="shared" si="87"/>
        <v/>
      </c>
      <c r="D910" s="18" t="str">
        <f t="shared" si="83"/>
        <v/>
      </c>
      <c r="E910" s="24"/>
      <c r="F910" s="24"/>
      <c r="G910" s="3" t="str">
        <f t="shared" si="84"/>
        <v/>
      </c>
      <c r="H910" s="3" t="str">
        <f t="shared" si="85"/>
        <v/>
      </c>
      <c r="I910" s="4" t="str">
        <f t="shared" si="86"/>
        <v/>
      </c>
    </row>
    <row r="911" spans="2:9" ht="15.75" x14ac:dyDescent="0.25">
      <c r="B911" s="1" t="str">
        <f t="shared" si="88"/>
        <v/>
      </c>
      <c r="C911" s="10" t="str">
        <f t="shared" si="87"/>
        <v/>
      </c>
      <c r="D911" s="18" t="str">
        <f t="shared" si="83"/>
        <v/>
      </c>
      <c r="E911" s="24"/>
      <c r="F911" s="24"/>
      <c r="G911" s="3" t="str">
        <f t="shared" si="84"/>
        <v/>
      </c>
      <c r="H911" s="3" t="str">
        <f t="shared" si="85"/>
        <v/>
      </c>
      <c r="I911" s="4" t="str">
        <f t="shared" si="86"/>
        <v/>
      </c>
    </row>
    <row r="912" spans="2:9" ht="15.75" x14ac:dyDescent="0.25">
      <c r="B912" s="1" t="str">
        <f t="shared" si="88"/>
        <v/>
      </c>
      <c r="C912" s="10" t="str">
        <f t="shared" si="87"/>
        <v/>
      </c>
      <c r="D912" s="18" t="str">
        <f t="shared" si="83"/>
        <v/>
      </c>
      <c r="E912" s="24"/>
      <c r="F912" s="24"/>
      <c r="G912" s="3" t="str">
        <f t="shared" si="84"/>
        <v/>
      </c>
      <c r="H912" s="3" t="str">
        <f t="shared" si="85"/>
        <v/>
      </c>
      <c r="I912" s="4" t="str">
        <f t="shared" si="86"/>
        <v/>
      </c>
    </row>
    <row r="913" spans="2:9" ht="15.75" x14ac:dyDescent="0.25">
      <c r="B913" s="1" t="str">
        <f t="shared" si="88"/>
        <v/>
      </c>
      <c r="C913" s="10" t="str">
        <f t="shared" si="87"/>
        <v/>
      </c>
      <c r="D913" s="18" t="str">
        <f t="shared" si="83"/>
        <v/>
      </c>
      <c r="E913" s="24"/>
      <c r="F913" s="24"/>
      <c r="G913" s="3" t="str">
        <f t="shared" si="84"/>
        <v/>
      </c>
      <c r="H913" s="3" t="str">
        <f t="shared" si="85"/>
        <v/>
      </c>
      <c r="I913" s="4" t="str">
        <f t="shared" si="86"/>
        <v/>
      </c>
    </row>
    <row r="914" spans="2:9" ht="15.75" x14ac:dyDescent="0.25">
      <c r="B914" s="1" t="str">
        <f t="shared" si="88"/>
        <v/>
      </c>
      <c r="C914" s="10" t="str">
        <f t="shared" si="87"/>
        <v/>
      </c>
      <c r="D914" s="18" t="str">
        <f t="shared" si="83"/>
        <v/>
      </c>
      <c r="E914" s="24"/>
      <c r="F914" s="24"/>
      <c r="G914" s="3" t="str">
        <f t="shared" si="84"/>
        <v/>
      </c>
      <c r="H914" s="3" t="str">
        <f t="shared" si="85"/>
        <v/>
      </c>
      <c r="I914" s="4" t="str">
        <f t="shared" si="86"/>
        <v/>
      </c>
    </row>
    <row r="915" spans="2:9" ht="15.75" x14ac:dyDescent="0.25">
      <c r="B915" s="1" t="str">
        <f t="shared" si="88"/>
        <v/>
      </c>
      <c r="C915" s="10" t="str">
        <f t="shared" si="87"/>
        <v/>
      </c>
      <c r="D915" s="18" t="str">
        <f t="shared" si="83"/>
        <v/>
      </c>
      <c r="E915" s="24"/>
      <c r="F915" s="24"/>
      <c r="G915" s="3" t="str">
        <f t="shared" si="84"/>
        <v/>
      </c>
      <c r="H915" s="3" t="str">
        <f t="shared" si="85"/>
        <v/>
      </c>
      <c r="I915" s="4" t="str">
        <f t="shared" si="86"/>
        <v/>
      </c>
    </row>
    <row r="916" spans="2:9" ht="15.75" x14ac:dyDescent="0.25">
      <c r="B916" s="1" t="str">
        <f t="shared" si="88"/>
        <v/>
      </c>
      <c r="C916" s="10" t="str">
        <f t="shared" si="87"/>
        <v/>
      </c>
      <c r="D916" s="18" t="str">
        <f t="shared" si="83"/>
        <v/>
      </c>
      <c r="E916" s="24"/>
      <c r="F916" s="24"/>
      <c r="G916" s="3" t="str">
        <f t="shared" si="84"/>
        <v/>
      </c>
      <c r="H916" s="3" t="str">
        <f t="shared" si="85"/>
        <v/>
      </c>
      <c r="I916" s="4" t="str">
        <f t="shared" si="86"/>
        <v/>
      </c>
    </row>
    <row r="917" spans="2:9" ht="15.75" x14ac:dyDescent="0.25">
      <c r="B917" s="1" t="str">
        <f t="shared" si="88"/>
        <v/>
      </c>
      <c r="C917" s="10" t="str">
        <f t="shared" si="87"/>
        <v/>
      </c>
      <c r="D917" s="18" t="str">
        <f t="shared" si="83"/>
        <v/>
      </c>
      <c r="E917" s="24"/>
      <c r="F917" s="24"/>
      <c r="G917" s="3" t="str">
        <f t="shared" si="84"/>
        <v/>
      </c>
      <c r="H917" s="3" t="str">
        <f t="shared" si="85"/>
        <v/>
      </c>
      <c r="I917" s="4" t="str">
        <f t="shared" si="86"/>
        <v/>
      </c>
    </row>
    <row r="918" spans="2:9" ht="15.75" x14ac:dyDescent="0.25">
      <c r="B918" s="1" t="str">
        <f t="shared" si="88"/>
        <v/>
      </c>
      <c r="C918" s="10" t="str">
        <f t="shared" si="87"/>
        <v/>
      </c>
      <c r="D918" s="18" t="str">
        <f t="shared" si="83"/>
        <v/>
      </c>
      <c r="E918" s="24"/>
      <c r="F918" s="24"/>
      <c r="G918" s="3" t="str">
        <f t="shared" si="84"/>
        <v/>
      </c>
      <c r="H918" s="3" t="str">
        <f t="shared" si="85"/>
        <v/>
      </c>
      <c r="I918" s="4" t="str">
        <f t="shared" si="86"/>
        <v/>
      </c>
    </row>
    <row r="919" spans="2:9" ht="15.75" x14ac:dyDescent="0.25">
      <c r="B919" s="1" t="str">
        <f t="shared" si="88"/>
        <v/>
      </c>
      <c r="C919" s="10" t="str">
        <f t="shared" si="87"/>
        <v/>
      </c>
      <c r="D919" s="18" t="str">
        <f t="shared" si="83"/>
        <v/>
      </c>
      <c r="E919" s="24"/>
      <c r="F919" s="24"/>
      <c r="G919" s="3" t="str">
        <f t="shared" si="84"/>
        <v/>
      </c>
      <c r="H919" s="3" t="str">
        <f t="shared" si="85"/>
        <v/>
      </c>
      <c r="I919" s="4" t="str">
        <f t="shared" si="86"/>
        <v/>
      </c>
    </row>
    <row r="920" spans="2:9" ht="15.75" x14ac:dyDescent="0.25">
      <c r="B920" s="1" t="str">
        <f t="shared" si="88"/>
        <v/>
      </c>
      <c r="C920" s="10" t="str">
        <f t="shared" si="87"/>
        <v/>
      </c>
      <c r="D920" s="18" t="str">
        <f t="shared" si="83"/>
        <v/>
      </c>
      <c r="E920" s="24"/>
      <c r="F920" s="24"/>
      <c r="G920" s="3" t="str">
        <f t="shared" si="84"/>
        <v/>
      </c>
      <c r="H920" s="3" t="str">
        <f t="shared" si="85"/>
        <v/>
      </c>
      <c r="I920" s="4" t="str">
        <f t="shared" si="86"/>
        <v/>
      </c>
    </row>
    <row r="921" spans="2:9" ht="15.75" x14ac:dyDescent="0.25">
      <c r="B921" s="1" t="str">
        <f t="shared" si="88"/>
        <v/>
      </c>
      <c r="C921" s="10" t="str">
        <f t="shared" si="87"/>
        <v/>
      </c>
      <c r="D921" s="18" t="str">
        <f t="shared" si="83"/>
        <v/>
      </c>
      <c r="E921" s="24"/>
      <c r="F921" s="24"/>
      <c r="G921" s="3" t="str">
        <f t="shared" si="84"/>
        <v/>
      </c>
      <c r="H921" s="3" t="str">
        <f t="shared" si="85"/>
        <v/>
      </c>
      <c r="I921" s="4" t="str">
        <f t="shared" si="86"/>
        <v/>
      </c>
    </row>
    <row r="922" spans="2:9" ht="15.75" x14ac:dyDescent="0.25">
      <c r="B922" s="1" t="str">
        <f t="shared" si="88"/>
        <v/>
      </c>
      <c r="C922" s="10" t="str">
        <f t="shared" si="87"/>
        <v/>
      </c>
      <c r="D922" s="18" t="str">
        <f t="shared" ref="D922:D985" si="89">IF(B922="","",IF(I921&lt;payment,I921*(1+rate),payment))</f>
        <v/>
      </c>
      <c r="E922" s="24"/>
      <c r="F922" s="24"/>
      <c r="G922" s="3" t="str">
        <f t="shared" ref="G922:G985" si="90">IF(AND(payment_type=1,B922=1),0,IF(B922="","",I921*rate))</f>
        <v/>
      </c>
      <c r="H922" s="3" t="str">
        <f t="shared" si="85"/>
        <v/>
      </c>
      <c r="I922" s="4" t="str">
        <f t="shared" si="86"/>
        <v/>
      </c>
    </row>
    <row r="923" spans="2:9" ht="15.75" x14ac:dyDescent="0.25">
      <c r="B923" s="1" t="str">
        <f t="shared" si="88"/>
        <v/>
      </c>
      <c r="C923" s="10" t="str">
        <f t="shared" si="87"/>
        <v/>
      </c>
      <c r="D923" s="18" t="str">
        <f t="shared" si="89"/>
        <v/>
      </c>
      <c r="E923" s="24"/>
      <c r="F923" s="24"/>
      <c r="G923" s="3" t="str">
        <f t="shared" si="90"/>
        <v/>
      </c>
      <c r="H923" s="3" t="str">
        <f t="shared" ref="H923:H986" si="91">IF(B923="","",D923-G923+E923+F923)</f>
        <v/>
      </c>
      <c r="I923" s="4" t="str">
        <f t="shared" ref="I923:I986" si="92">IFERROR(IF(H923&lt;=0,"",I922-H923),"")</f>
        <v/>
      </c>
    </row>
    <row r="924" spans="2:9" ht="15.75" x14ac:dyDescent="0.25">
      <c r="B924" s="1" t="str">
        <f t="shared" si="88"/>
        <v/>
      </c>
      <c r="C924" s="10" t="str">
        <f t="shared" ref="C924:C987" si="93">IF($C$9="End of the Period",IF(B924="","",IF(OR(payment_frequency="Weekly",payment_frequency="Bi-weekly",payment_frequency="Semi-monthly"),first_payment_date+B924*VLOOKUP(payment_frequency,periodic_table,2,0),EDATE(first_payment_date,B924*VLOOKUP(payment_frequency,periodic_table,2,0)))),IF(A919="","",IF(OR(payment_frequency="Weekly",payment_frequency="Bi-weekly",payment_frequency="Semi-monthly"),first_payment_date+(A919-1)*VLOOKUP(payment_frequency,periodic_table,2,0),EDATE(first_payment_date,(A919-1)*VLOOKUP(payment_frequency,periodic_table,2,0)))))</f>
        <v/>
      </c>
      <c r="D924" s="18" t="str">
        <f t="shared" si="89"/>
        <v/>
      </c>
      <c r="E924" s="24"/>
      <c r="F924" s="24"/>
      <c r="G924" s="3" t="str">
        <f t="shared" si="90"/>
        <v/>
      </c>
      <c r="H924" s="3" t="str">
        <f t="shared" si="91"/>
        <v/>
      </c>
      <c r="I924" s="4" t="str">
        <f t="shared" si="92"/>
        <v/>
      </c>
    </row>
    <row r="925" spans="2:9" ht="15.75" x14ac:dyDescent="0.25">
      <c r="B925" s="1" t="str">
        <f t="shared" si="88"/>
        <v/>
      </c>
      <c r="C925" s="10" t="str">
        <f t="shared" si="93"/>
        <v/>
      </c>
      <c r="D925" s="18" t="str">
        <f t="shared" si="89"/>
        <v/>
      </c>
      <c r="E925" s="24"/>
      <c r="F925" s="24"/>
      <c r="G925" s="3" t="str">
        <f t="shared" si="90"/>
        <v/>
      </c>
      <c r="H925" s="3" t="str">
        <f t="shared" si="91"/>
        <v/>
      </c>
      <c r="I925" s="4" t="str">
        <f t="shared" si="92"/>
        <v/>
      </c>
    </row>
    <row r="926" spans="2:9" ht="15.75" x14ac:dyDescent="0.25">
      <c r="B926" s="1" t="str">
        <f t="shared" si="88"/>
        <v/>
      </c>
      <c r="C926" s="10" t="str">
        <f t="shared" si="93"/>
        <v/>
      </c>
      <c r="D926" s="18" t="str">
        <f t="shared" si="89"/>
        <v/>
      </c>
      <c r="E926" s="24"/>
      <c r="F926" s="24"/>
      <c r="G926" s="3" t="str">
        <f t="shared" si="90"/>
        <v/>
      </c>
      <c r="H926" s="3" t="str">
        <f t="shared" si="91"/>
        <v/>
      </c>
      <c r="I926" s="4" t="str">
        <f t="shared" si="92"/>
        <v/>
      </c>
    </row>
    <row r="927" spans="2:9" ht="15.75" x14ac:dyDescent="0.25">
      <c r="B927" s="1" t="str">
        <f t="shared" si="88"/>
        <v/>
      </c>
      <c r="C927" s="10" t="str">
        <f t="shared" si="93"/>
        <v/>
      </c>
      <c r="D927" s="18" t="str">
        <f t="shared" si="89"/>
        <v/>
      </c>
      <c r="E927" s="24"/>
      <c r="F927" s="24"/>
      <c r="G927" s="3" t="str">
        <f t="shared" si="90"/>
        <v/>
      </c>
      <c r="H927" s="3" t="str">
        <f t="shared" si="91"/>
        <v/>
      </c>
      <c r="I927" s="4" t="str">
        <f t="shared" si="92"/>
        <v/>
      </c>
    </row>
    <row r="928" spans="2:9" ht="15.75" x14ac:dyDescent="0.25">
      <c r="B928" s="1" t="str">
        <f t="shared" si="88"/>
        <v/>
      </c>
      <c r="C928" s="10" t="str">
        <f t="shared" si="93"/>
        <v/>
      </c>
      <c r="D928" s="18" t="str">
        <f t="shared" si="89"/>
        <v/>
      </c>
      <c r="E928" s="24"/>
      <c r="F928" s="24"/>
      <c r="G928" s="3" t="str">
        <f t="shared" si="90"/>
        <v/>
      </c>
      <c r="H928" s="3" t="str">
        <f t="shared" si="91"/>
        <v/>
      </c>
      <c r="I928" s="4" t="str">
        <f t="shared" si="92"/>
        <v/>
      </c>
    </row>
    <row r="929" spans="2:9" ht="15.75" x14ac:dyDescent="0.25">
      <c r="B929" s="1" t="str">
        <f t="shared" si="88"/>
        <v/>
      </c>
      <c r="C929" s="10" t="str">
        <f t="shared" si="93"/>
        <v/>
      </c>
      <c r="D929" s="18" t="str">
        <f t="shared" si="89"/>
        <v/>
      </c>
      <c r="E929" s="24"/>
      <c r="F929" s="24"/>
      <c r="G929" s="3" t="str">
        <f t="shared" si="90"/>
        <v/>
      </c>
      <c r="H929" s="3" t="str">
        <f t="shared" si="91"/>
        <v/>
      </c>
      <c r="I929" s="4" t="str">
        <f t="shared" si="92"/>
        <v/>
      </c>
    </row>
    <row r="930" spans="2:9" ht="15.75" x14ac:dyDescent="0.25">
      <c r="B930" s="1" t="str">
        <f t="shared" si="88"/>
        <v/>
      </c>
      <c r="C930" s="10" t="str">
        <f t="shared" si="93"/>
        <v/>
      </c>
      <c r="D930" s="18" t="str">
        <f t="shared" si="89"/>
        <v/>
      </c>
      <c r="E930" s="24"/>
      <c r="F930" s="24"/>
      <c r="G930" s="3" t="str">
        <f t="shared" si="90"/>
        <v/>
      </c>
      <c r="H930" s="3" t="str">
        <f t="shared" si="91"/>
        <v/>
      </c>
      <c r="I930" s="4" t="str">
        <f t="shared" si="92"/>
        <v/>
      </c>
    </row>
    <row r="931" spans="2:9" ht="15.75" x14ac:dyDescent="0.25">
      <c r="B931" s="1" t="str">
        <f t="shared" si="88"/>
        <v/>
      </c>
      <c r="C931" s="10" t="str">
        <f t="shared" si="93"/>
        <v/>
      </c>
      <c r="D931" s="18" t="str">
        <f t="shared" si="89"/>
        <v/>
      </c>
      <c r="E931" s="24"/>
      <c r="F931" s="24"/>
      <c r="G931" s="3" t="str">
        <f t="shared" si="90"/>
        <v/>
      </c>
      <c r="H931" s="3" t="str">
        <f t="shared" si="91"/>
        <v/>
      </c>
      <c r="I931" s="4" t="str">
        <f t="shared" si="92"/>
        <v/>
      </c>
    </row>
    <row r="932" spans="2:9" ht="15.75" x14ac:dyDescent="0.25">
      <c r="B932" s="1" t="str">
        <f t="shared" si="88"/>
        <v/>
      </c>
      <c r="C932" s="10" t="str">
        <f t="shared" si="93"/>
        <v/>
      </c>
      <c r="D932" s="18" t="str">
        <f t="shared" si="89"/>
        <v/>
      </c>
      <c r="E932" s="24"/>
      <c r="F932" s="24"/>
      <c r="G932" s="3" t="str">
        <f t="shared" si="90"/>
        <v/>
      </c>
      <c r="H932" s="3" t="str">
        <f t="shared" si="91"/>
        <v/>
      </c>
      <c r="I932" s="4" t="str">
        <f t="shared" si="92"/>
        <v/>
      </c>
    </row>
    <row r="933" spans="2:9" ht="15.75" x14ac:dyDescent="0.25">
      <c r="B933" s="1" t="str">
        <f t="shared" si="88"/>
        <v/>
      </c>
      <c r="C933" s="10" t="str">
        <f t="shared" si="93"/>
        <v/>
      </c>
      <c r="D933" s="18" t="str">
        <f t="shared" si="89"/>
        <v/>
      </c>
      <c r="E933" s="24"/>
      <c r="F933" s="24"/>
      <c r="G933" s="3" t="str">
        <f t="shared" si="90"/>
        <v/>
      </c>
      <c r="H933" s="3" t="str">
        <f t="shared" si="91"/>
        <v/>
      </c>
      <c r="I933" s="4" t="str">
        <f t="shared" si="92"/>
        <v/>
      </c>
    </row>
    <row r="934" spans="2:9" ht="15.75" x14ac:dyDescent="0.25">
      <c r="B934" s="1" t="str">
        <f t="shared" si="88"/>
        <v/>
      </c>
      <c r="C934" s="10" t="str">
        <f t="shared" si="93"/>
        <v/>
      </c>
      <c r="D934" s="18" t="str">
        <f t="shared" si="89"/>
        <v/>
      </c>
      <c r="E934" s="24"/>
      <c r="F934" s="24"/>
      <c r="G934" s="3" t="str">
        <f t="shared" si="90"/>
        <v/>
      </c>
      <c r="H934" s="3" t="str">
        <f t="shared" si="91"/>
        <v/>
      </c>
      <c r="I934" s="4" t="str">
        <f t="shared" si="92"/>
        <v/>
      </c>
    </row>
    <row r="935" spans="2:9" ht="15.75" x14ac:dyDescent="0.25">
      <c r="B935" s="1" t="str">
        <f t="shared" si="88"/>
        <v/>
      </c>
      <c r="C935" s="10" t="str">
        <f t="shared" si="93"/>
        <v/>
      </c>
      <c r="D935" s="18" t="str">
        <f t="shared" si="89"/>
        <v/>
      </c>
      <c r="E935" s="24"/>
      <c r="F935" s="24"/>
      <c r="G935" s="3" t="str">
        <f t="shared" si="90"/>
        <v/>
      </c>
      <c r="H935" s="3" t="str">
        <f t="shared" si="91"/>
        <v/>
      </c>
      <c r="I935" s="4" t="str">
        <f t="shared" si="92"/>
        <v/>
      </c>
    </row>
    <row r="936" spans="2:9" ht="15.75" x14ac:dyDescent="0.25">
      <c r="B936" s="1" t="str">
        <f t="shared" si="88"/>
        <v/>
      </c>
      <c r="C936" s="10" t="str">
        <f t="shared" si="93"/>
        <v/>
      </c>
      <c r="D936" s="18" t="str">
        <f t="shared" si="89"/>
        <v/>
      </c>
      <c r="E936" s="24"/>
      <c r="F936" s="24"/>
      <c r="G936" s="3" t="str">
        <f t="shared" si="90"/>
        <v/>
      </c>
      <c r="H936" s="3" t="str">
        <f t="shared" si="91"/>
        <v/>
      </c>
      <c r="I936" s="4" t="str">
        <f t="shared" si="92"/>
        <v/>
      </c>
    </row>
    <row r="937" spans="2:9" ht="15.75" x14ac:dyDescent="0.25">
      <c r="B937" s="1" t="str">
        <f t="shared" si="88"/>
        <v/>
      </c>
      <c r="C937" s="10" t="str">
        <f t="shared" si="93"/>
        <v/>
      </c>
      <c r="D937" s="18" t="str">
        <f t="shared" si="89"/>
        <v/>
      </c>
      <c r="E937" s="24"/>
      <c r="F937" s="24"/>
      <c r="G937" s="3" t="str">
        <f t="shared" si="90"/>
        <v/>
      </c>
      <c r="H937" s="3" t="str">
        <f t="shared" si="91"/>
        <v/>
      </c>
      <c r="I937" s="4" t="str">
        <f t="shared" si="92"/>
        <v/>
      </c>
    </row>
    <row r="938" spans="2:9" ht="15.75" x14ac:dyDescent="0.25">
      <c r="B938" s="1" t="str">
        <f t="shared" si="88"/>
        <v/>
      </c>
      <c r="C938" s="10" t="str">
        <f t="shared" si="93"/>
        <v/>
      </c>
      <c r="D938" s="18" t="str">
        <f t="shared" si="89"/>
        <v/>
      </c>
      <c r="E938" s="24"/>
      <c r="F938" s="24"/>
      <c r="G938" s="3" t="str">
        <f t="shared" si="90"/>
        <v/>
      </c>
      <c r="H938" s="3" t="str">
        <f t="shared" si="91"/>
        <v/>
      </c>
      <c r="I938" s="4" t="str">
        <f t="shared" si="92"/>
        <v/>
      </c>
    </row>
    <row r="939" spans="2:9" ht="15.75" x14ac:dyDescent="0.25">
      <c r="B939" s="1" t="str">
        <f t="shared" si="88"/>
        <v/>
      </c>
      <c r="C939" s="10" t="str">
        <f t="shared" si="93"/>
        <v/>
      </c>
      <c r="D939" s="18" t="str">
        <f t="shared" si="89"/>
        <v/>
      </c>
      <c r="E939" s="24"/>
      <c r="F939" s="24"/>
      <c r="G939" s="3" t="str">
        <f t="shared" si="90"/>
        <v/>
      </c>
      <c r="H939" s="3" t="str">
        <f t="shared" si="91"/>
        <v/>
      </c>
      <c r="I939" s="4" t="str">
        <f t="shared" si="92"/>
        <v/>
      </c>
    </row>
    <row r="940" spans="2:9" ht="15.75" x14ac:dyDescent="0.25">
      <c r="B940" s="1" t="str">
        <f t="shared" si="88"/>
        <v/>
      </c>
      <c r="C940" s="10" t="str">
        <f t="shared" si="93"/>
        <v/>
      </c>
      <c r="D940" s="18" t="str">
        <f t="shared" si="89"/>
        <v/>
      </c>
      <c r="E940" s="24"/>
      <c r="F940" s="24"/>
      <c r="G940" s="3" t="str">
        <f t="shared" si="90"/>
        <v/>
      </c>
      <c r="H940" s="3" t="str">
        <f t="shared" si="91"/>
        <v/>
      </c>
      <c r="I940" s="4" t="str">
        <f t="shared" si="92"/>
        <v/>
      </c>
    </row>
    <row r="941" spans="2:9" ht="15.75" x14ac:dyDescent="0.25">
      <c r="B941" s="1" t="str">
        <f t="shared" si="88"/>
        <v/>
      </c>
      <c r="C941" s="10" t="str">
        <f t="shared" si="93"/>
        <v/>
      </c>
      <c r="D941" s="18" t="str">
        <f t="shared" si="89"/>
        <v/>
      </c>
      <c r="E941" s="24"/>
      <c r="F941" s="24"/>
      <c r="G941" s="3" t="str">
        <f t="shared" si="90"/>
        <v/>
      </c>
      <c r="H941" s="3" t="str">
        <f t="shared" si="91"/>
        <v/>
      </c>
      <c r="I941" s="4" t="str">
        <f t="shared" si="92"/>
        <v/>
      </c>
    </row>
    <row r="942" spans="2:9" ht="15.75" x14ac:dyDescent="0.25">
      <c r="B942" s="1" t="str">
        <f t="shared" si="88"/>
        <v/>
      </c>
      <c r="C942" s="10" t="str">
        <f t="shared" si="93"/>
        <v/>
      </c>
      <c r="D942" s="18" t="str">
        <f t="shared" si="89"/>
        <v/>
      </c>
      <c r="E942" s="24"/>
      <c r="F942" s="24"/>
      <c r="G942" s="3" t="str">
        <f t="shared" si="90"/>
        <v/>
      </c>
      <c r="H942" s="3" t="str">
        <f t="shared" si="91"/>
        <v/>
      </c>
      <c r="I942" s="4" t="str">
        <f t="shared" si="92"/>
        <v/>
      </c>
    </row>
    <row r="943" spans="2:9" ht="15.75" x14ac:dyDescent="0.25">
      <c r="B943" s="1" t="str">
        <f t="shared" si="88"/>
        <v/>
      </c>
      <c r="C943" s="10" t="str">
        <f t="shared" si="93"/>
        <v/>
      </c>
      <c r="D943" s="18" t="str">
        <f t="shared" si="89"/>
        <v/>
      </c>
      <c r="E943" s="24"/>
      <c r="F943" s="24"/>
      <c r="G943" s="3" t="str">
        <f t="shared" si="90"/>
        <v/>
      </c>
      <c r="H943" s="3" t="str">
        <f t="shared" si="91"/>
        <v/>
      </c>
      <c r="I943" s="4" t="str">
        <f t="shared" si="92"/>
        <v/>
      </c>
    </row>
    <row r="944" spans="2:9" ht="15.75" x14ac:dyDescent="0.25">
      <c r="B944" s="1" t="str">
        <f t="shared" si="88"/>
        <v/>
      </c>
      <c r="C944" s="10" t="str">
        <f t="shared" si="93"/>
        <v/>
      </c>
      <c r="D944" s="18" t="str">
        <f t="shared" si="89"/>
        <v/>
      </c>
      <c r="E944" s="24"/>
      <c r="F944" s="24"/>
      <c r="G944" s="3" t="str">
        <f t="shared" si="90"/>
        <v/>
      </c>
      <c r="H944" s="3" t="str">
        <f t="shared" si="91"/>
        <v/>
      </c>
      <c r="I944" s="4" t="str">
        <f t="shared" si="92"/>
        <v/>
      </c>
    </row>
    <row r="945" spans="2:9" ht="15.75" x14ac:dyDescent="0.25">
      <c r="B945" s="1" t="str">
        <f t="shared" ref="B945:B1008" si="94">IFERROR(IF(I944&lt;=0,"",B944+1),"")</f>
        <v/>
      </c>
      <c r="C945" s="10" t="str">
        <f t="shared" si="93"/>
        <v/>
      </c>
      <c r="D945" s="18" t="str">
        <f t="shared" si="89"/>
        <v/>
      </c>
      <c r="E945" s="24"/>
      <c r="F945" s="24"/>
      <c r="G945" s="3" t="str">
        <f t="shared" si="90"/>
        <v/>
      </c>
      <c r="H945" s="3" t="str">
        <f t="shared" si="91"/>
        <v/>
      </c>
      <c r="I945" s="4" t="str">
        <f t="shared" si="92"/>
        <v/>
      </c>
    </row>
    <row r="946" spans="2:9" ht="15.75" x14ac:dyDescent="0.25">
      <c r="B946" s="1" t="str">
        <f t="shared" si="94"/>
        <v/>
      </c>
      <c r="C946" s="10" t="str">
        <f t="shared" si="93"/>
        <v/>
      </c>
      <c r="D946" s="18" t="str">
        <f t="shared" si="89"/>
        <v/>
      </c>
      <c r="E946" s="24"/>
      <c r="F946" s="24"/>
      <c r="G946" s="3" t="str">
        <f t="shared" si="90"/>
        <v/>
      </c>
      <c r="H946" s="3" t="str">
        <f t="shared" si="91"/>
        <v/>
      </c>
      <c r="I946" s="4" t="str">
        <f t="shared" si="92"/>
        <v/>
      </c>
    </row>
    <row r="947" spans="2:9" ht="15.75" x14ac:dyDescent="0.25">
      <c r="B947" s="1" t="str">
        <f t="shared" si="94"/>
        <v/>
      </c>
      <c r="C947" s="10" t="str">
        <f t="shared" si="93"/>
        <v/>
      </c>
      <c r="D947" s="18" t="str">
        <f t="shared" si="89"/>
        <v/>
      </c>
      <c r="E947" s="24"/>
      <c r="F947" s="24"/>
      <c r="G947" s="3" t="str">
        <f t="shared" si="90"/>
        <v/>
      </c>
      <c r="H947" s="3" t="str">
        <f t="shared" si="91"/>
        <v/>
      </c>
      <c r="I947" s="4" t="str">
        <f t="shared" si="92"/>
        <v/>
      </c>
    </row>
    <row r="948" spans="2:9" ht="15.75" x14ac:dyDescent="0.25">
      <c r="B948" s="1" t="str">
        <f t="shared" si="94"/>
        <v/>
      </c>
      <c r="C948" s="10" t="str">
        <f t="shared" si="93"/>
        <v/>
      </c>
      <c r="D948" s="18" t="str">
        <f t="shared" si="89"/>
        <v/>
      </c>
      <c r="E948" s="24"/>
      <c r="F948" s="24"/>
      <c r="G948" s="3" t="str">
        <f t="shared" si="90"/>
        <v/>
      </c>
      <c r="H948" s="3" t="str">
        <f t="shared" si="91"/>
        <v/>
      </c>
      <c r="I948" s="4" t="str">
        <f t="shared" si="92"/>
        <v/>
      </c>
    </row>
    <row r="949" spans="2:9" ht="15.75" x14ac:dyDescent="0.25">
      <c r="B949" s="1" t="str">
        <f t="shared" si="94"/>
        <v/>
      </c>
      <c r="C949" s="10" t="str">
        <f t="shared" si="93"/>
        <v/>
      </c>
      <c r="D949" s="18" t="str">
        <f t="shared" si="89"/>
        <v/>
      </c>
      <c r="E949" s="24"/>
      <c r="F949" s="24"/>
      <c r="G949" s="3" t="str">
        <f t="shared" si="90"/>
        <v/>
      </c>
      <c r="H949" s="3" t="str">
        <f t="shared" si="91"/>
        <v/>
      </c>
      <c r="I949" s="4" t="str">
        <f t="shared" si="92"/>
        <v/>
      </c>
    </row>
    <row r="950" spans="2:9" ht="15.75" x14ac:dyDescent="0.25">
      <c r="B950" s="1" t="str">
        <f t="shared" si="94"/>
        <v/>
      </c>
      <c r="C950" s="10" t="str">
        <f t="shared" si="93"/>
        <v/>
      </c>
      <c r="D950" s="18" t="str">
        <f t="shared" si="89"/>
        <v/>
      </c>
      <c r="E950" s="24"/>
      <c r="F950" s="24"/>
      <c r="G950" s="3" t="str">
        <f t="shared" si="90"/>
        <v/>
      </c>
      <c r="H950" s="3" t="str">
        <f t="shared" si="91"/>
        <v/>
      </c>
      <c r="I950" s="4" t="str">
        <f t="shared" si="92"/>
        <v/>
      </c>
    </row>
    <row r="951" spans="2:9" ht="15.75" x14ac:dyDescent="0.25">
      <c r="B951" s="1" t="str">
        <f t="shared" si="94"/>
        <v/>
      </c>
      <c r="C951" s="10" t="str">
        <f t="shared" si="93"/>
        <v/>
      </c>
      <c r="D951" s="18" t="str">
        <f t="shared" si="89"/>
        <v/>
      </c>
      <c r="E951" s="24"/>
      <c r="F951" s="24"/>
      <c r="G951" s="3" t="str">
        <f t="shared" si="90"/>
        <v/>
      </c>
      <c r="H951" s="3" t="str">
        <f t="shared" si="91"/>
        <v/>
      </c>
      <c r="I951" s="4" t="str">
        <f t="shared" si="92"/>
        <v/>
      </c>
    </row>
    <row r="952" spans="2:9" ht="15.75" x14ac:dyDescent="0.25">
      <c r="B952" s="1" t="str">
        <f t="shared" si="94"/>
        <v/>
      </c>
      <c r="C952" s="10" t="str">
        <f t="shared" si="93"/>
        <v/>
      </c>
      <c r="D952" s="18" t="str">
        <f t="shared" si="89"/>
        <v/>
      </c>
      <c r="E952" s="24"/>
      <c r="F952" s="24"/>
      <c r="G952" s="3" t="str">
        <f t="shared" si="90"/>
        <v/>
      </c>
      <c r="H952" s="3" t="str">
        <f t="shared" si="91"/>
        <v/>
      </c>
      <c r="I952" s="4" t="str">
        <f t="shared" si="92"/>
        <v/>
      </c>
    </row>
    <row r="953" spans="2:9" ht="15.75" x14ac:dyDescent="0.25">
      <c r="B953" s="1" t="str">
        <f t="shared" si="94"/>
        <v/>
      </c>
      <c r="C953" s="10" t="str">
        <f t="shared" si="93"/>
        <v/>
      </c>
      <c r="D953" s="18" t="str">
        <f t="shared" si="89"/>
        <v/>
      </c>
      <c r="E953" s="24"/>
      <c r="F953" s="24"/>
      <c r="G953" s="3" t="str">
        <f t="shared" si="90"/>
        <v/>
      </c>
      <c r="H953" s="3" t="str">
        <f t="shared" si="91"/>
        <v/>
      </c>
      <c r="I953" s="4" t="str">
        <f t="shared" si="92"/>
        <v/>
      </c>
    </row>
    <row r="954" spans="2:9" ht="15.75" x14ac:dyDescent="0.25">
      <c r="B954" s="1" t="str">
        <f t="shared" si="94"/>
        <v/>
      </c>
      <c r="C954" s="10" t="str">
        <f t="shared" si="93"/>
        <v/>
      </c>
      <c r="D954" s="18" t="str">
        <f t="shared" si="89"/>
        <v/>
      </c>
      <c r="E954" s="24"/>
      <c r="F954" s="24"/>
      <c r="G954" s="3" t="str">
        <f t="shared" si="90"/>
        <v/>
      </c>
      <c r="H954" s="3" t="str">
        <f t="shared" si="91"/>
        <v/>
      </c>
      <c r="I954" s="4" t="str">
        <f t="shared" si="92"/>
        <v/>
      </c>
    </row>
    <row r="955" spans="2:9" ht="15.75" x14ac:dyDescent="0.25">
      <c r="B955" s="1" t="str">
        <f t="shared" si="94"/>
        <v/>
      </c>
      <c r="C955" s="10" t="str">
        <f t="shared" si="93"/>
        <v/>
      </c>
      <c r="D955" s="18" t="str">
        <f t="shared" si="89"/>
        <v/>
      </c>
      <c r="E955" s="24"/>
      <c r="F955" s="24"/>
      <c r="G955" s="3" t="str">
        <f t="shared" si="90"/>
        <v/>
      </c>
      <c r="H955" s="3" t="str">
        <f t="shared" si="91"/>
        <v/>
      </c>
      <c r="I955" s="4" t="str">
        <f t="shared" si="92"/>
        <v/>
      </c>
    </row>
    <row r="956" spans="2:9" ht="15.75" x14ac:dyDescent="0.25">
      <c r="B956" s="1" t="str">
        <f t="shared" si="94"/>
        <v/>
      </c>
      <c r="C956" s="10" t="str">
        <f t="shared" si="93"/>
        <v/>
      </c>
      <c r="D956" s="18" t="str">
        <f t="shared" si="89"/>
        <v/>
      </c>
      <c r="E956" s="24"/>
      <c r="F956" s="24"/>
      <c r="G956" s="3" t="str">
        <f t="shared" si="90"/>
        <v/>
      </c>
      <c r="H956" s="3" t="str">
        <f t="shared" si="91"/>
        <v/>
      </c>
      <c r="I956" s="4" t="str">
        <f t="shared" si="92"/>
        <v/>
      </c>
    </row>
    <row r="957" spans="2:9" ht="15.75" x14ac:dyDescent="0.25">
      <c r="B957" s="1" t="str">
        <f t="shared" si="94"/>
        <v/>
      </c>
      <c r="C957" s="10" t="str">
        <f t="shared" si="93"/>
        <v/>
      </c>
      <c r="D957" s="18" t="str">
        <f t="shared" si="89"/>
        <v/>
      </c>
      <c r="E957" s="24"/>
      <c r="F957" s="24"/>
      <c r="G957" s="3" t="str">
        <f t="shared" si="90"/>
        <v/>
      </c>
      <c r="H957" s="3" t="str">
        <f t="shared" si="91"/>
        <v/>
      </c>
      <c r="I957" s="4" t="str">
        <f t="shared" si="92"/>
        <v/>
      </c>
    </row>
    <row r="958" spans="2:9" ht="15.75" x14ac:dyDescent="0.25">
      <c r="B958" s="1" t="str">
        <f t="shared" si="94"/>
        <v/>
      </c>
      <c r="C958" s="10" t="str">
        <f t="shared" si="93"/>
        <v/>
      </c>
      <c r="D958" s="18" t="str">
        <f t="shared" si="89"/>
        <v/>
      </c>
      <c r="E958" s="24"/>
      <c r="F958" s="24"/>
      <c r="G958" s="3" t="str">
        <f t="shared" si="90"/>
        <v/>
      </c>
      <c r="H958" s="3" t="str">
        <f t="shared" si="91"/>
        <v/>
      </c>
      <c r="I958" s="4" t="str">
        <f t="shared" si="92"/>
        <v/>
      </c>
    </row>
    <row r="959" spans="2:9" ht="15.75" x14ac:dyDescent="0.25">
      <c r="B959" s="1" t="str">
        <f t="shared" si="94"/>
        <v/>
      </c>
      <c r="C959" s="10" t="str">
        <f t="shared" si="93"/>
        <v/>
      </c>
      <c r="D959" s="18" t="str">
        <f t="shared" si="89"/>
        <v/>
      </c>
      <c r="E959" s="24"/>
      <c r="F959" s="24"/>
      <c r="G959" s="3" t="str">
        <f t="shared" si="90"/>
        <v/>
      </c>
      <c r="H959" s="3" t="str">
        <f t="shared" si="91"/>
        <v/>
      </c>
      <c r="I959" s="4" t="str">
        <f t="shared" si="92"/>
        <v/>
      </c>
    </row>
    <row r="960" spans="2:9" ht="15.75" x14ac:dyDescent="0.25">
      <c r="B960" s="1" t="str">
        <f t="shared" si="94"/>
        <v/>
      </c>
      <c r="C960" s="10" t="str">
        <f t="shared" si="93"/>
        <v/>
      </c>
      <c r="D960" s="18" t="str">
        <f t="shared" si="89"/>
        <v/>
      </c>
      <c r="E960" s="24"/>
      <c r="F960" s="24"/>
      <c r="G960" s="3" t="str">
        <f t="shared" si="90"/>
        <v/>
      </c>
      <c r="H960" s="3" t="str">
        <f t="shared" si="91"/>
        <v/>
      </c>
      <c r="I960" s="4" t="str">
        <f t="shared" si="92"/>
        <v/>
      </c>
    </row>
    <row r="961" spans="2:9" ht="15.75" x14ac:dyDescent="0.25">
      <c r="B961" s="1" t="str">
        <f t="shared" si="94"/>
        <v/>
      </c>
      <c r="C961" s="10" t="str">
        <f t="shared" si="93"/>
        <v/>
      </c>
      <c r="D961" s="18" t="str">
        <f t="shared" si="89"/>
        <v/>
      </c>
      <c r="E961" s="24"/>
      <c r="F961" s="24"/>
      <c r="G961" s="3" t="str">
        <f t="shared" si="90"/>
        <v/>
      </c>
      <c r="H961" s="3" t="str">
        <f t="shared" si="91"/>
        <v/>
      </c>
      <c r="I961" s="4" t="str">
        <f t="shared" si="92"/>
        <v/>
      </c>
    </row>
    <row r="962" spans="2:9" ht="15.75" x14ac:dyDescent="0.25">
      <c r="B962" s="1" t="str">
        <f t="shared" si="94"/>
        <v/>
      </c>
      <c r="C962" s="10" t="str">
        <f t="shared" si="93"/>
        <v/>
      </c>
      <c r="D962" s="18" t="str">
        <f t="shared" si="89"/>
        <v/>
      </c>
      <c r="E962" s="24"/>
      <c r="F962" s="24"/>
      <c r="G962" s="3" t="str">
        <f t="shared" si="90"/>
        <v/>
      </c>
      <c r="H962" s="3" t="str">
        <f t="shared" si="91"/>
        <v/>
      </c>
      <c r="I962" s="4" t="str">
        <f t="shared" si="92"/>
        <v/>
      </c>
    </row>
    <row r="963" spans="2:9" ht="15.75" x14ac:dyDescent="0.25">
      <c r="B963" s="1" t="str">
        <f t="shared" si="94"/>
        <v/>
      </c>
      <c r="C963" s="10" t="str">
        <f t="shared" si="93"/>
        <v/>
      </c>
      <c r="D963" s="18" t="str">
        <f t="shared" si="89"/>
        <v/>
      </c>
      <c r="E963" s="24"/>
      <c r="F963" s="24"/>
      <c r="G963" s="3" t="str">
        <f t="shared" si="90"/>
        <v/>
      </c>
      <c r="H963" s="3" t="str">
        <f t="shared" si="91"/>
        <v/>
      </c>
      <c r="I963" s="4" t="str">
        <f t="shared" si="92"/>
        <v/>
      </c>
    </row>
    <row r="964" spans="2:9" ht="15.75" x14ac:dyDescent="0.25">
      <c r="B964" s="1" t="str">
        <f t="shared" si="94"/>
        <v/>
      </c>
      <c r="C964" s="10" t="str">
        <f t="shared" si="93"/>
        <v/>
      </c>
      <c r="D964" s="18" t="str">
        <f t="shared" si="89"/>
        <v/>
      </c>
      <c r="E964" s="24"/>
      <c r="F964" s="24"/>
      <c r="G964" s="3" t="str">
        <f t="shared" si="90"/>
        <v/>
      </c>
      <c r="H964" s="3" t="str">
        <f t="shared" si="91"/>
        <v/>
      </c>
      <c r="I964" s="4" t="str">
        <f t="shared" si="92"/>
        <v/>
      </c>
    </row>
    <row r="965" spans="2:9" ht="15.75" x14ac:dyDescent="0.25">
      <c r="B965" s="1" t="str">
        <f t="shared" si="94"/>
        <v/>
      </c>
      <c r="C965" s="10" t="str">
        <f t="shared" si="93"/>
        <v/>
      </c>
      <c r="D965" s="18" t="str">
        <f t="shared" si="89"/>
        <v/>
      </c>
      <c r="E965" s="24"/>
      <c r="F965" s="24"/>
      <c r="G965" s="3" t="str">
        <f t="shared" si="90"/>
        <v/>
      </c>
      <c r="H965" s="3" t="str">
        <f t="shared" si="91"/>
        <v/>
      </c>
      <c r="I965" s="4" t="str">
        <f t="shared" si="92"/>
        <v/>
      </c>
    </row>
    <row r="966" spans="2:9" ht="15.75" x14ac:dyDescent="0.25">
      <c r="B966" s="1" t="str">
        <f t="shared" si="94"/>
        <v/>
      </c>
      <c r="C966" s="10" t="str">
        <f t="shared" si="93"/>
        <v/>
      </c>
      <c r="D966" s="18" t="str">
        <f t="shared" si="89"/>
        <v/>
      </c>
      <c r="E966" s="24"/>
      <c r="F966" s="24"/>
      <c r="G966" s="3" t="str">
        <f t="shared" si="90"/>
        <v/>
      </c>
      <c r="H966" s="3" t="str">
        <f t="shared" si="91"/>
        <v/>
      </c>
      <c r="I966" s="4" t="str">
        <f t="shared" si="92"/>
        <v/>
      </c>
    </row>
    <row r="967" spans="2:9" ht="15.75" x14ac:dyDescent="0.25">
      <c r="B967" s="1" t="str">
        <f t="shared" si="94"/>
        <v/>
      </c>
      <c r="C967" s="10" t="str">
        <f t="shared" si="93"/>
        <v/>
      </c>
      <c r="D967" s="18" t="str">
        <f t="shared" si="89"/>
        <v/>
      </c>
      <c r="E967" s="24"/>
      <c r="F967" s="24"/>
      <c r="G967" s="3" t="str">
        <f t="shared" si="90"/>
        <v/>
      </c>
      <c r="H967" s="3" t="str">
        <f t="shared" si="91"/>
        <v/>
      </c>
      <c r="I967" s="4" t="str">
        <f t="shared" si="92"/>
        <v/>
      </c>
    </row>
    <row r="968" spans="2:9" ht="15.75" x14ac:dyDescent="0.25">
      <c r="B968" s="1" t="str">
        <f t="shared" si="94"/>
        <v/>
      </c>
      <c r="C968" s="10" t="str">
        <f t="shared" si="93"/>
        <v/>
      </c>
      <c r="D968" s="18" t="str">
        <f t="shared" si="89"/>
        <v/>
      </c>
      <c r="E968" s="24"/>
      <c r="F968" s="24"/>
      <c r="G968" s="3" t="str">
        <f t="shared" si="90"/>
        <v/>
      </c>
      <c r="H968" s="3" t="str">
        <f t="shared" si="91"/>
        <v/>
      </c>
      <c r="I968" s="4" t="str">
        <f t="shared" si="92"/>
        <v/>
      </c>
    </row>
    <row r="969" spans="2:9" ht="15.75" x14ac:dyDescent="0.25">
      <c r="B969" s="1" t="str">
        <f t="shared" si="94"/>
        <v/>
      </c>
      <c r="C969" s="10" t="str">
        <f t="shared" si="93"/>
        <v/>
      </c>
      <c r="D969" s="18" t="str">
        <f t="shared" si="89"/>
        <v/>
      </c>
      <c r="E969" s="24"/>
      <c r="F969" s="24"/>
      <c r="G969" s="3" t="str">
        <f t="shared" si="90"/>
        <v/>
      </c>
      <c r="H969" s="3" t="str">
        <f t="shared" si="91"/>
        <v/>
      </c>
      <c r="I969" s="4" t="str">
        <f t="shared" si="92"/>
        <v/>
      </c>
    </row>
    <row r="970" spans="2:9" ht="15.75" x14ac:dyDescent="0.25">
      <c r="B970" s="1" t="str">
        <f t="shared" si="94"/>
        <v/>
      </c>
      <c r="C970" s="10" t="str">
        <f t="shared" si="93"/>
        <v/>
      </c>
      <c r="D970" s="18" t="str">
        <f t="shared" si="89"/>
        <v/>
      </c>
      <c r="E970" s="24"/>
      <c r="F970" s="24"/>
      <c r="G970" s="3" t="str">
        <f t="shared" si="90"/>
        <v/>
      </c>
      <c r="H970" s="3" t="str">
        <f t="shared" si="91"/>
        <v/>
      </c>
      <c r="I970" s="4" t="str">
        <f t="shared" si="92"/>
        <v/>
      </c>
    </row>
    <row r="971" spans="2:9" ht="15.75" x14ac:dyDescent="0.25">
      <c r="B971" s="1" t="str">
        <f t="shared" si="94"/>
        <v/>
      </c>
      <c r="C971" s="10" t="str">
        <f t="shared" si="93"/>
        <v/>
      </c>
      <c r="D971" s="18" t="str">
        <f t="shared" si="89"/>
        <v/>
      </c>
      <c r="E971" s="24"/>
      <c r="F971" s="24"/>
      <c r="G971" s="3" t="str">
        <f t="shared" si="90"/>
        <v/>
      </c>
      <c r="H971" s="3" t="str">
        <f t="shared" si="91"/>
        <v/>
      </c>
      <c r="I971" s="4" t="str">
        <f t="shared" si="92"/>
        <v/>
      </c>
    </row>
    <row r="972" spans="2:9" ht="15.75" x14ac:dyDescent="0.25">
      <c r="B972" s="1" t="str">
        <f t="shared" si="94"/>
        <v/>
      </c>
      <c r="C972" s="10" t="str">
        <f t="shared" si="93"/>
        <v/>
      </c>
      <c r="D972" s="18" t="str">
        <f t="shared" si="89"/>
        <v/>
      </c>
      <c r="E972" s="24"/>
      <c r="F972" s="24"/>
      <c r="G972" s="3" t="str">
        <f t="shared" si="90"/>
        <v/>
      </c>
      <c r="H972" s="3" t="str">
        <f t="shared" si="91"/>
        <v/>
      </c>
      <c r="I972" s="4" t="str">
        <f t="shared" si="92"/>
        <v/>
      </c>
    </row>
    <row r="973" spans="2:9" ht="15.75" x14ac:dyDescent="0.25">
      <c r="B973" s="1" t="str">
        <f t="shared" si="94"/>
        <v/>
      </c>
      <c r="C973" s="10" t="str">
        <f t="shared" si="93"/>
        <v/>
      </c>
      <c r="D973" s="18" t="str">
        <f t="shared" si="89"/>
        <v/>
      </c>
      <c r="E973" s="24"/>
      <c r="F973" s="24"/>
      <c r="G973" s="3" t="str">
        <f t="shared" si="90"/>
        <v/>
      </c>
      <c r="H973" s="3" t="str">
        <f t="shared" si="91"/>
        <v/>
      </c>
      <c r="I973" s="4" t="str">
        <f t="shared" si="92"/>
        <v/>
      </c>
    </row>
    <row r="974" spans="2:9" ht="15.75" x14ac:dyDescent="0.25">
      <c r="B974" s="1" t="str">
        <f t="shared" si="94"/>
        <v/>
      </c>
      <c r="C974" s="10" t="str">
        <f t="shared" si="93"/>
        <v/>
      </c>
      <c r="D974" s="18" t="str">
        <f t="shared" si="89"/>
        <v/>
      </c>
      <c r="E974" s="24"/>
      <c r="F974" s="24"/>
      <c r="G974" s="3" t="str">
        <f t="shared" si="90"/>
        <v/>
      </c>
      <c r="H974" s="3" t="str">
        <f t="shared" si="91"/>
        <v/>
      </c>
      <c r="I974" s="4" t="str">
        <f t="shared" si="92"/>
        <v/>
      </c>
    </row>
    <row r="975" spans="2:9" ht="15.75" x14ac:dyDescent="0.25">
      <c r="B975" s="1" t="str">
        <f t="shared" si="94"/>
        <v/>
      </c>
      <c r="C975" s="10" t="str">
        <f t="shared" si="93"/>
        <v/>
      </c>
      <c r="D975" s="18" t="str">
        <f t="shared" si="89"/>
        <v/>
      </c>
      <c r="E975" s="24"/>
      <c r="F975" s="24"/>
      <c r="G975" s="3" t="str">
        <f t="shared" si="90"/>
        <v/>
      </c>
      <c r="H975" s="3" t="str">
        <f t="shared" si="91"/>
        <v/>
      </c>
      <c r="I975" s="4" t="str">
        <f t="shared" si="92"/>
        <v/>
      </c>
    </row>
    <row r="976" spans="2:9" ht="15.75" x14ac:dyDescent="0.25">
      <c r="B976" s="1" t="str">
        <f t="shared" si="94"/>
        <v/>
      </c>
      <c r="C976" s="10" t="str">
        <f t="shared" si="93"/>
        <v/>
      </c>
      <c r="D976" s="18" t="str">
        <f t="shared" si="89"/>
        <v/>
      </c>
      <c r="E976" s="24"/>
      <c r="F976" s="24"/>
      <c r="G976" s="3" t="str">
        <f t="shared" si="90"/>
        <v/>
      </c>
      <c r="H976" s="3" t="str">
        <f t="shared" si="91"/>
        <v/>
      </c>
      <c r="I976" s="4" t="str">
        <f t="shared" si="92"/>
        <v/>
      </c>
    </row>
    <row r="977" spans="2:9" ht="15.75" x14ac:dyDescent="0.25">
      <c r="B977" s="1" t="str">
        <f t="shared" si="94"/>
        <v/>
      </c>
      <c r="C977" s="10" t="str">
        <f t="shared" si="93"/>
        <v/>
      </c>
      <c r="D977" s="18" t="str">
        <f t="shared" si="89"/>
        <v/>
      </c>
      <c r="E977" s="24"/>
      <c r="F977" s="24"/>
      <c r="G977" s="3" t="str">
        <f t="shared" si="90"/>
        <v/>
      </c>
      <c r="H977" s="3" t="str">
        <f t="shared" si="91"/>
        <v/>
      </c>
      <c r="I977" s="4" t="str">
        <f t="shared" si="92"/>
        <v/>
      </c>
    </row>
    <row r="978" spans="2:9" ht="15.75" x14ac:dyDescent="0.25">
      <c r="B978" s="1" t="str">
        <f t="shared" si="94"/>
        <v/>
      </c>
      <c r="C978" s="10" t="str">
        <f t="shared" si="93"/>
        <v/>
      </c>
      <c r="D978" s="18" t="str">
        <f t="shared" si="89"/>
        <v/>
      </c>
      <c r="E978" s="24"/>
      <c r="F978" s="24"/>
      <c r="G978" s="3" t="str">
        <f t="shared" si="90"/>
        <v/>
      </c>
      <c r="H978" s="3" t="str">
        <f t="shared" si="91"/>
        <v/>
      </c>
      <c r="I978" s="4" t="str">
        <f t="shared" si="92"/>
        <v/>
      </c>
    </row>
    <row r="979" spans="2:9" ht="15.75" x14ac:dyDescent="0.25">
      <c r="B979" s="1" t="str">
        <f t="shared" si="94"/>
        <v/>
      </c>
      <c r="C979" s="10" t="str">
        <f t="shared" si="93"/>
        <v/>
      </c>
      <c r="D979" s="18" t="str">
        <f t="shared" si="89"/>
        <v/>
      </c>
      <c r="E979" s="24"/>
      <c r="F979" s="24"/>
      <c r="G979" s="3" t="str">
        <f t="shared" si="90"/>
        <v/>
      </c>
      <c r="H979" s="3" t="str">
        <f t="shared" si="91"/>
        <v/>
      </c>
      <c r="I979" s="4" t="str">
        <f t="shared" si="92"/>
        <v/>
      </c>
    </row>
    <row r="980" spans="2:9" ht="15.75" x14ac:dyDescent="0.25">
      <c r="B980" s="1" t="str">
        <f t="shared" si="94"/>
        <v/>
      </c>
      <c r="C980" s="10" t="str">
        <f t="shared" si="93"/>
        <v/>
      </c>
      <c r="D980" s="18" t="str">
        <f t="shared" si="89"/>
        <v/>
      </c>
      <c r="E980" s="24"/>
      <c r="F980" s="24"/>
      <c r="G980" s="3" t="str">
        <f t="shared" si="90"/>
        <v/>
      </c>
      <c r="H980" s="3" t="str">
        <f t="shared" si="91"/>
        <v/>
      </c>
      <c r="I980" s="4" t="str">
        <f t="shared" si="92"/>
        <v/>
      </c>
    </row>
    <row r="981" spans="2:9" ht="15.75" x14ac:dyDescent="0.25">
      <c r="B981" s="1" t="str">
        <f t="shared" si="94"/>
        <v/>
      </c>
      <c r="C981" s="10" t="str">
        <f t="shared" si="93"/>
        <v/>
      </c>
      <c r="D981" s="18" t="str">
        <f t="shared" si="89"/>
        <v/>
      </c>
      <c r="E981" s="24"/>
      <c r="F981" s="24"/>
      <c r="G981" s="3" t="str">
        <f t="shared" si="90"/>
        <v/>
      </c>
      <c r="H981" s="3" t="str">
        <f t="shared" si="91"/>
        <v/>
      </c>
      <c r="I981" s="4" t="str">
        <f t="shared" si="92"/>
        <v/>
      </c>
    </row>
    <row r="982" spans="2:9" ht="15.75" x14ac:dyDescent="0.25">
      <c r="B982" s="1" t="str">
        <f t="shared" si="94"/>
        <v/>
      </c>
      <c r="C982" s="10" t="str">
        <f t="shared" si="93"/>
        <v/>
      </c>
      <c r="D982" s="18" t="str">
        <f t="shared" si="89"/>
        <v/>
      </c>
      <c r="E982" s="24"/>
      <c r="F982" s="24"/>
      <c r="G982" s="3" t="str">
        <f t="shared" si="90"/>
        <v/>
      </c>
      <c r="H982" s="3" t="str">
        <f t="shared" si="91"/>
        <v/>
      </c>
      <c r="I982" s="4" t="str">
        <f t="shared" si="92"/>
        <v/>
      </c>
    </row>
    <row r="983" spans="2:9" ht="15.75" x14ac:dyDescent="0.25">
      <c r="B983" s="1" t="str">
        <f t="shared" si="94"/>
        <v/>
      </c>
      <c r="C983" s="10" t="str">
        <f t="shared" si="93"/>
        <v/>
      </c>
      <c r="D983" s="18" t="str">
        <f t="shared" si="89"/>
        <v/>
      </c>
      <c r="E983" s="24"/>
      <c r="F983" s="24"/>
      <c r="G983" s="3" t="str">
        <f t="shared" si="90"/>
        <v/>
      </c>
      <c r="H983" s="3" t="str">
        <f t="shared" si="91"/>
        <v/>
      </c>
      <c r="I983" s="4" t="str">
        <f t="shared" si="92"/>
        <v/>
      </c>
    </row>
    <row r="984" spans="2:9" ht="15.75" x14ac:dyDescent="0.25">
      <c r="B984" s="1" t="str">
        <f t="shared" si="94"/>
        <v/>
      </c>
      <c r="C984" s="10" t="str">
        <f t="shared" si="93"/>
        <v/>
      </c>
      <c r="D984" s="18" t="str">
        <f t="shared" si="89"/>
        <v/>
      </c>
      <c r="E984" s="24"/>
      <c r="F984" s="24"/>
      <c r="G984" s="3" t="str">
        <f t="shared" si="90"/>
        <v/>
      </c>
      <c r="H984" s="3" t="str">
        <f t="shared" si="91"/>
        <v/>
      </c>
      <c r="I984" s="4" t="str">
        <f t="shared" si="92"/>
        <v/>
      </c>
    </row>
    <row r="985" spans="2:9" ht="15.75" x14ac:dyDescent="0.25">
      <c r="B985" s="1" t="str">
        <f t="shared" si="94"/>
        <v/>
      </c>
      <c r="C985" s="10" t="str">
        <f t="shared" si="93"/>
        <v/>
      </c>
      <c r="D985" s="18" t="str">
        <f t="shared" si="89"/>
        <v/>
      </c>
      <c r="E985" s="24"/>
      <c r="F985" s="24"/>
      <c r="G985" s="3" t="str">
        <f t="shared" si="90"/>
        <v/>
      </c>
      <c r="H985" s="3" t="str">
        <f t="shared" si="91"/>
        <v/>
      </c>
      <c r="I985" s="4" t="str">
        <f t="shared" si="92"/>
        <v/>
      </c>
    </row>
    <row r="986" spans="2:9" ht="15.75" x14ac:dyDescent="0.25">
      <c r="B986" s="1" t="str">
        <f t="shared" si="94"/>
        <v/>
      </c>
      <c r="C986" s="10" t="str">
        <f t="shared" si="93"/>
        <v/>
      </c>
      <c r="D986" s="18" t="str">
        <f t="shared" ref="D986:D1049" si="95">IF(B986="","",IF(I985&lt;payment,I985*(1+rate),payment))</f>
        <v/>
      </c>
      <c r="E986" s="24"/>
      <c r="F986" s="24"/>
      <c r="G986" s="3" t="str">
        <f t="shared" ref="G986:G1049" si="96">IF(AND(payment_type=1,B986=1),0,IF(B986="","",I985*rate))</f>
        <v/>
      </c>
      <c r="H986" s="3" t="str">
        <f t="shared" si="91"/>
        <v/>
      </c>
      <c r="I986" s="4" t="str">
        <f t="shared" si="92"/>
        <v/>
      </c>
    </row>
    <row r="987" spans="2:9" ht="15.75" x14ac:dyDescent="0.25">
      <c r="B987" s="1" t="str">
        <f t="shared" si="94"/>
        <v/>
      </c>
      <c r="C987" s="10" t="str">
        <f t="shared" si="93"/>
        <v/>
      </c>
      <c r="D987" s="18" t="str">
        <f t="shared" si="95"/>
        <v/>
      </c>
      <c r="E987" s="24"/>
      <c r="F987" s="24"/>
      <c r="G987" s="3" t="str">
        <f t="shared" si="96"/>
        <v/>
      </c>
      <c r="H987" s="3" t="str">
        <f t="shared" ref="H987:H1050" si="97">IF(B987="","",D987-G987+E987+F987)</f>
        <v/>
      </c>
      <c r="I987" s="4" t="str">
        <f t="shared" ref="I987:I1050" si="98">IFERROR(IF(H987&lt;=0,"",I986-H987),"")</f>
        <v/>
      </c>
    </row>
    <row r="988" spans="2:9" ht="15.75" x14ac:dyDescent="0.25">
      <c r="B988" s="1" t="str">
        <f t="shared" si="94"/>
        <v/>
      </c>
      <c r="C988" s="10" t="str">
        <f t="shared" ref="C988:C1051" si="99">IF($C$9="End of the Period",IF(B988="","",IF(OR(payment_frequency="Weekly",payment_frequency="Bi-weekly",payment_frequency="Semi-monthly"),first_payment_date+B988*VLOOKUP(payment_frequency,periodic_table,2,0),EDATE(first_payment_date,B988*VLOOKUP(payment_frequency,periodic_table,2,0)))),IF(A983="","",IF(OR(payment_frequency="Weekly",payment_frequency="Bi-weekly",payment_frequency="Semi-monthly"),first_payment_date+(A983-1)*VLOOKUP(payment_frequency,periodic_table,2,0),EDATE(first_payment_date,(A983-1)*VLOOKUP(payment_frequency,periodic_table,2,0)))))</f>
        <v/>
      </c>
      <c r="D988" s="18" t="str">
        <f t="shared" si="95"/>
        <v/>
      </c>
      <c r="E988" s="24"/>
      <c r="F988" s="24"/>
      <c r="G988" s="3" t="str">
        <f t="shared" si="96"/>
        <v/>
      </c>
      <c r="H988" s="3" t="str">
        <f t="shared" si="97"/>
        <v/>
      </c>
      <c r="I988" s="4" t="str">
        <f t="shared" si="98"/>
        <v/>
      </c>
    </row>
    <row r="989" spans="2:9" ht="15.75" x14ac:dyDescent="0.25">
      <c r="B989" s="1" t="str">
        <f t="shared" si="94"/>
        <v/>
      </c>
      <c r="C989" s="10" t="str">
        <f t="shared" si="99"/>
        <v/>
      </c>
      <c r="D989" s="18" t="str">
        <f t="shared" si="95"/>
        <v/>
      </c>
      <c r="E989" s="24"/>
      <c r="F989" s="24"/>
      <c r="G989" s="3" t="str">
        <f t="shared" si="96"/>
        <v/>
      </c>
      <c r="H989" s="3" t="str">
        <f t="shared" si="97"/>
        <v/>
      </c>
      <c r="I989" s="4" t="str">
        <f t="shared" si="98"/>
        <v/>
      </c>
    </row>
    <row r="990" spans="2:9" ht="15.75" x14ac:dyDescent="0.25">
      <c r="B990" s="1" t="str">
        <f t="shared" si="94"/>
        <v/>
      </c>
      <c r="C990" s="10" t="str">
        <f t="shared" si="99"/>
        <v/>
      </c>
      <c r="D990" s="18" t="str">
        <f t="shared" si="95"/>
        <v/>
      </c>
      <c r="E990" s="24"/>
      <c r="F990" s="24"/>
      <c r="G990" s="3" t="str">
        <f t="shared" si="96"/>
        <v/>
      </c>
      <c r="H990" s="3" t="str">
        <f t="shared" si="97"/>
        <v/>
      </c>
      <c r="I990" s="4" t="str">
        <f t="shared" si="98"/>
        <v/>
      </c>
    </row>
    <row r="991" spans="2:9" ht="15.75" x14ac:dyDescent="0.25">
      <c r="B991" s="1" t="str">
        <f t="shared" si="94"/>
        <v/>
      </c>
      <c r="C991" s="10" t="str">
        <f t="shared" si="99"/>
        <v/>
      </c>
      <c r="D991" s="18" t="str">
        <f t="shared" si="95"/>
        <v/>
      </c>
      <c r="E991" s="24"/>
      <c r="F991" s="24"/>
      <c r="G991" s="3" t="str">
        <f t="shared" si="96"/>
        <v/>
      </c>
      <c r="H991" s="3" t="str">
        <f t="shared" si="97"/>
        <v/>
      </c>
      <c r="I991" s="4" t="str">
        <f t="shared" si="98"/>
        <v/>
      </c>
    </row>
    <row r="992" spans="2:9" ht="15.75" x14ac:dyDescent="0.25">
      <c r="B992" s="1" t="str">
        <f t="shared" si="94"/>
        <v/>
      </c>
      <c r="C992" s="10" t="str">
        <f t="shared" si="99"/>
        <v/>
      </c>
      <c r="D992" s="18" t="str">
        <f t="shared" si="95"/>
        <v/>
      </c>
      <c r="E992" s="24"/>
      <c r="F992" s="24"/>
      <c r="G992" s="3" t="str">
        <f t="shared" si="96"/>
        <v/>
      </c>
      <c r="H992" s="3" t="str">
        <f t="shared" si="97"/>
        <v/>
      </c>
      <c r="I992" s="4" t="str">
        <f t="shared" si="98"/>
        <v/>
      </c>
    </row>
    <row r="993" spans="2:9" ht="15.75" x14ac:dyDescent="0.25">
      <c r="B993" s="1" t="str">
        <f t="shared" si="94"/>
        <v/>
      </c>
      <c r="C993" s="10" t="str">
        <f t="shared" si="99"/>
        <v/>
      </c>
      <c r="D993" s="18" t="str">
        <f t="shared" si="95"/>
        <v/>
      </c>
      <c r="E993" s="24"/>
      <c r="F993" s="24"/>
      <c r="G993" s="3" t="str">
        <f t="shared" si="96"/>
        <v/>
      </c>
      <c r="H993" s="3" t="str">
        <f t="shared" si="97"/>
        <v/>
      </c>
      <c r="I993" s="4" t="str">
        <f t="shared" si="98"/>
        <v/>
      </c>
    </row>
    <row r="994" spans="2:9" ht="15.75" x14ac:dyDescent="0.25">
      <c r="B994" s="1" t="str">
        <f t="shared" si="94"/>
        <v/>
      </c>
      <c r="C994" s="10" t="str">
        <f t="shared" si="99"/>
        <v/>
      </c>
      <c r="D994" s="18" t="str">
        <f t="shared" si="95"/>
        <v/>
      </c>
      <c r="E994" s="24"/>
      <c r="F994" s="24"/>
      <c r="G994" s="3" t="str">
        <f t="shared" si="96"/>
        <v/>
      </c>
      <c r="H994" s="3" t="str">
        <f t="shared" si="97"/>
        <v/>
      </c>
      <c r="I994" s="4" t="str">
        <f t="shared" si="98"/>
        <v/>
      </c>
    </row>
    <row r="995" spans="2:9" ht="15.75" x14ac:dyDescent="0.25">
      <c r="B995" s="1" t="str">
        <f t="shared" si="94"/>
        <v/>
      </c>
      <c r="C995" s="10" t="str">
        <f t="shared" si="99"/>
        <v/>
      </c>
      <c r="D995" s="18" t="str">
        <f t="shared" si="95"/>
        <v/>
      </c>
      <c r="E995" s="24"/>
      <c r="F995" s="24"/>
      <c r="G995" s="3" t="str">
        <f t="shared" si="96"/>
        <v/>
      </c>
      <c r="H995" s="3" t="str">
        <f t="shared" si="97"/>
        <v/>
      </c>
      <c r="I995" s="4" t="str">
        <f t="shared" si="98"/>
        <v/>
      </c>
    </row>
    <row r="996" spans="2:9" ht="15.75" x14ac:dyDescent="0.25">
      <c r="B996" s="1" t="str">
        <f t="shared" si="94"/>
        <v/>
      </c>
      <c r="C996" s="10" t="str">
        <f t="shared" si="99"/>
        <v/>
      </c>
      <c r="D996" s="18" t="str">
        <f t="shared" si="95"/>
        <v/>
      </c>
      <c r="E996" s="24"/>
      <c r="F996" s="24"/>
      <c r="G996" s="3" t="str">
        <f t="shared" si="96"/>
        <v/>
      </c>
      <c r="H996" s="3" t="str">
        <f t="shared" si="97"/>
        <v/>
      </c>
      <c r="I996" s="4" t="str">
        <f t="shared" si="98"/>
        <v/>
      </c>
    </row>
    <row r="997" spans="2:9" ht="15.75" x14ac:dyDescent="0.25">
      <c r="B997" s="1" t="str">
        <f t="shared" si="94"/>
        <v/>
      </c>
      <c r="C997" s="10" t="str">
        <f t="shared" si="99"/>
        <v/>
      </c>
      <c r="D997" s="18" t="str">
        <f t="shared" si="95"/>
        <v/>
      </c>
      <c r="E997" s="24"/>
      <c r="F997" s="24"/>
      <c r="G997" s="3" t="str">
        <f t="shared" si="96"/>
        <v/>
      </c>
      <c r="H997" s="3" t="str">
        <f t="shared" si="97"/>
        <v/>
      </c>
      <c r="I997" s="4" t="str">
        <f t="shared" si="98"/>
        <v/>
      </c>
    </row>
    <row r="998" spans="2:9" ht="15.75" x14ac:dyDescent="0.25">
      <c r="B998" s="1" t="str">
        <f t="shared" si="94"/>
        <v/>
      </c>
      <c r="C998" s="10" t="str">
        <f t="shared" si="99"/>
        <v/>
      </c>
      <c r="D998" s="18" t="str">
        <f t="shared" si="95"/>
        <v/>
      </c>
      <c r="E998" s="24"/>
      <c r="F998" s="24"/>
      <c r="G998" s="3" t="str">
        <f t="shared" si="96"/>
        <v/>
      </c>
      <c r="H998" s="3" t="str">
        <f t="shared" si="97"/>
        <v/>
      </c>
      <c r="I998" s="4" t="str">
        <f t="shared" si="98"/>
        <v/>
      </c>
    </row>
    <row r="999" spans="2:9" ht="15.75" x14ac:dyDescent="0.25">
      <c r="B999" s="1" t="str">
        <f t="shared" si="94"/>
        <v/>
      </c>
      <c r="C999" s="10" t="str">
        <f t="shared" si="99"/>
        <v/>
      </c>
      <c r="D999" s="18" t="str">
        <f t="shared" si="95"/>
        <v/>
      </c>
      <c r="E999" s="24"/>
      <c r="F999" s="24"/>
      <c r="G999" s="3" t="str">
        <f t="shared" si="96"/>
        <v/>
      </c>
      <c r="H999" s="3" t="str">
        <f t="shared" si="97"/>
        <v/>
      </c>
      <c r="I999" s="4" t="str">
        <f t="shared" si="98"/>
        <v/>
      </c>
    </row>
    <row r="1000" spans="2:9" ht="15.75" x14ac:dyDescent="0.25">
      <c r="B1000" s="1" t="str">
        <f t="shared" si="94"/>
        <v/>
      </c>
      <c r="C1000" s="10" t="str">
        <f t="shared" si="99"/>
        <v/>
      </c>
      <c r="D1000" s="18" t="str">
        <f t="shared" si="95"/>
        <v/>
      </c>
      <c r="E1000" s="24"/>
      <c r="F1000" s="24"/>
      <c r="G1000" s="3" t="str">
        <f t="shared" si="96"/>
        <v/>
      </c>
      <c r="H1000" s="3" t="str">
        <f t="shared" si="97"/>
        <v/>
      </c>
      <c r="I1000" s="4" t="str">
        <f t="shared" si="98"/>
        <v/>
      </c>
    </row>
    <row r="1001" spans="2:9" ht="15.75" x14ac:dyDescent="0.25">
      <c r="B1001" s="1" t="str">
        <f t="shared" si="94"/>
        <v/>
      </c>
      <c r="C1001" s="10" t="str">
        <f t="shared" si="99"/>
        <v/>
      </c>
      <c r="D1001" s="18" t="str">
        <f t="shared" si="95"/>
        <v/>
      </c>
      <c r="E1001" s="24"/>
      <c r="F1001" s="24"/>
      <c r="G1001" s="3" t="str">
        <f t="shared" si="96"/>
        <v/>
      </c>
      <c r="H1001" s="3" t="str">
        <f t="shared" si="97"/>
        <v/>
      </c>
      <c r="I1001" s="4" t="str">
        <f t="shared" si="98"/>
        <v/>
      </c>
    </row>
    <row r="1002" spans="2:9" ht="15.75" x14ac:dyDescent="0.25">
      <c r="B1002" s="1" t="str">
        <f t="shared" si="94"/>
        <v/>
      </c>
      <c r="C1002" s="10" t="str">
        <f t="shared" si="99"/>
        <v/>
      </c>
      <c r="D1002" s="18" t="str">
        <f t="shared" si="95"/>
        <v/>
      </c>
      <c r="E1002" s="24"/>
      <c r="F1002" s="24"/>
      <c r="G1002" s="3" t="str">
        <f t="shared" si="96"/>
        <v/>
      </c>
      <c r="H1002" s="3" t="str">
        <f t="shared" si="97"/>
        <v/>
      </c>
      <c r="I1002" s="4" t="str">
        <f t="shared" si="98"/>
        <v/>
      </c>
    </row>
    <row r="1003" spans="2:9" ht="15.75" x14ac:dyDescent="0.25">
      <c r="B1003" s="1" t="str">
        <f t="shared" si="94"/>
        <v/>
      </c>
      <c r="C1003" s="10" t="str">
        <f t="shared" si="99"/>
        <v/>
      </c>
      <c r="D1003" s="18" t="str">
        <f t="shared" si="95"/>
        <v/>
      </c>
      <c r="E1003" s="24"/>
      <c r="F1003" s="24"/>
      <c r="G1003" s="3" t="str">
        <f t="shared" si="96"/>
        <v/>
      </c>
      <c r="H1003" s="3" t="str">
        <f t="shared" si="97"/>
        <v/>
      </c>
      <c r="I1003" s="4" t="str">
        <f t="shared" si="98"/>
        <v/>
      </c>
    </row>
    <row r="1004" spans="2:9" ht="15.75" x14ac:dyDescent="0.25">
      <c r="B1004" s="1" t="str">
        <f t="shared" si="94"/>
        <v/>
      </c>
      <c r="C1004" s="10" t="str">
        <f t="shared" si="99"/>
        <v/>
      </c>
      <c r="D1004" s="18" t="str">
        <f t="shared" si="95"/>
        <v/>
      </c>
      <c r="E1004" s="24"/>
      <c r="F1004" s="24"/>
      <c r="G1004" s="3" t="str">
        <f t="shared" si="96"/>
        <v/>
      </c>
      <c r="H1004" s="3" t="str">
        <f t="shared" si="97"/>
        <v/>
      </c>
      <c r="I1004" s="4" t="str">
        <f t="shared" si="98"/>
        <v/>
      </c>
    </row>
    <row r="1005" spans="2:9" ht="15.75" x14ac:dyDescent="0.25">
      <c r="B1005" s="1" t="str">
        <f t="shared" si="94"/>
        <v/>
      </c>
      <c r="C1005" s="10" t="str">
        <f t="shared" si="99"/>
        <v/>
      </c>
      <c r="D1005" s="18" t="str">
        <f t="shared" si="95"/>
        <v/>
      </c>
      <c r="E1005" s="24"/>
      <c r="F1005" s="24"/>
      <c r="G1005" s="3" t="str">
        <f t="shared" si="96"/>
        <v/>
      </c>
      <c r="H1005" s="3" t="str">
        <f t="shared" si="97"/>
        <v/>
      </c>
      <c r="I1005" s="4" t="str">
        <f t="shared" si="98"/>
        <v/>
      </c>
    </row>
    <row r="1006" spans="2:9" ht="15.75" x14ac:dyDescent="0.25">
      <c r="B1006" s="1" t="str">
        <f t="shared" si="94"/>
        <v/>
      </c>
      <c r="C1006" s="10" t="str">
        <f t="shared" si="99"/>
        <v/>
      </c>
      <c r="D1006" s="18" t="str">
        <f t="shared" si="95"/>
        <v/>
      </c>
      <c r="E1006" s="24"/>
      <c r="F1006" s="24"/>
      <c r="G1006" s="3" t="str">
        <f t="shared" si="96"/>
        <v/>
      </c>
      <c r="H1006" s="3" t="str">
        <f t="shared" si="97"/>
        <v/>
      </c>
      <c r="I1006" s="4" t="str">
        <f t="shared" si="98"/>
        <v/>
      </c>
    </row>
    <row r="1007" spans="2:9" ht="15.75" x14ac:dyDescent="0.25">
      <c r="B1007" s="1" t="str">
        <f t="shared" si="94"/>
        <v/>
      </c>
      <c r="C1007" s="10" t="str">
        <f t="shared" si="99"/>
        <v/>
      </c>
      <c r="D1007" s="18" t="str">
        <f t="shared" si="95"/>
        <v/>
      </c>
      <c r="E1007" s="24"/>
      <c r="F1007" s="24"/>
      <c r="G1007" s="3" t="str">
        <f t="shared" si="96"/>
        <v/>
      </c>
      <c r="H1007" s="3" t="str">
        <f t="shared" si="97"/>
        <v/>
      </c>
      <c r="I1007" s="4" t="str">
        <f t="shared" si="98"/>
        <v/>
      </c>
    </row>
    <row r="1008" spans="2:9" ht="15.75" x14ac:dyDescent="0.25">
      <c r="B1008" s="1" t="str">
        <f t="shared" si="94"/>
        <v/>
      </c>
      <c r="C1008" s="10" t="str">
        <f t="shared" si="99"/>
        <v/>
      </c>
      <c r="D1008" s="18" t="str">
        <f t="shared" si="95"/>
        <v/>
      </c>
      <c r="E1008" s="24"/>
      <c r="F1008" s="24"/>
      <c r="G1008" s="3" t="str">
        <f t="shared" si="96"/>
        <v/>
      </c>
      <c r="H1008" s="3" t="str">
        <f t="shared" si="97"/>
        <v/>
      </c>
      <c r="I1008" s="4" t="str">
        <f t="shared" si="98"/>
        <v/>
      </c>
    </row>
    <row r="1009" spans="2:9" ht="15.75" x14ac:dyDescent="0.25">
      <c r="B1009" s="1" t="str">
        <f t="shared" ref="B1009:B1065" si="100">IFERROR(IF(I1008&lt;=0,"",B1008+1),"")</f>
        <v/>
      </c>
      <c r="C1009" s="10" t="str">
        <f t="shared" si="99"/>
        <v/>
      </c>
      <c r="D1009" s="18" t="str">
        <f t="shared" si="95"/>
        <v/>
      </c>
      <c r="E1009" s="24"/>
      <c r="F1009" s="24"/>
      <c r="G1009" s="3" t="str">
        <f t="shared" si="96"/>
        <v/>
      </c>
      <c r="H1009" s="3" t="str">
        <f t="shared" si="97"/>
        <v/>
      </c>
      <c r="I1009" s="4" t="str">
        <f t="shared" si="98"/>
        <v/>
      </c>
    </row>
    <row r="1010" spans="2:9" ht="15.75" x14ac:dyDescent="0.25">
      <c r="B1010" s="1" t="str">
        <f t="shared" si="100"/>
        <v/>
      </c>
      <c r="C1010" s="10" t="str">
        <f t="shared" si="99"/>
        <v/>
      </c>
      <c r="D1010" s="18" t="str">
        <f t="shared" si="95"/>
        <v/>
      </c>
      <c r="E1010" s="24"/>
      <c r="F1010" s="24"/>
      <c r="G1010" s="3" t="str">
        <f t="shared" si="96"/>
        <v/>
      </c>
      <c r="H1010" s="3" t="str">
        <f t="shared" si="97"/>
        <v/>
      </c>
      <c r="I1010" s="4" t="str">
        <f t="shared" si="98"/>
        <v/>
      </c>
    </row>
    <row r="1011" spans="2:9" ht="15.75" x14ac:dyDescent="0.25">
      <c r="B1011" s="1" t="str">
        <f t="shared" si="100"/>
        <v/>
      </c>
      <c r="C1011" s="10" t="str">
        <f t="shared" si="99"/>
        <v/>
      </c>
      <c r="D1011" s="18" t="str">
        <f t="shared" si="95"/>
        <v/>
      </c>
      <c r="E1011" s="24"/>
      <c r="F1011" s="24"/>
      <c r="G1011" s="3" t="str">
        <f t="shared" si="96"/>
        <v/>
      </c>
      <c r="H1011" s="3" t="str">
        <f t="shared" si="97"/>
        <v/>
      </c>
      <c r="I1011" s="4" t="str">
        <f t="shared" si="98"/>
        <v/>
      </c>
    </row>
    <row r="1012" spans="2:9" ht="15.75" x14ac:dyDescent="0.25">
      <c r="B1012" s="1" t="str">
        <f t="shared" si="100"/>
        <v/>
      </c>
      <c r="C1012" s="10" t="str">
        <f t="shared" si="99"/>
        <v/>
      </c>
      <c r="D1012" s="18" t="str">
        <f t="shared" si="95"/>
        <v/>
      </c>
      <c r="E1012" s="24"/>
      <c r="F1012" s="24"/>
      <c r="G1012" s="3" t="str">
        <f t="shared" si="96"/>
        <v/>
      </c>
      <c r="H1012" s="3" t="str">
        <f t="shared" si="97"/>
        <v/>
      </c>
      <c r="I1012" s="4" t="str">
        <f t="shared" si="98"/>
        <v/>
      </c>
    </row>
    <row r="1013" spans="2:9" ht="15.75" x14ac:dyDescent="0.25">
      <c r="B1013" s="1" t="str">
        <f t="shared" si="100"/>
        <v/>
      </c>
      <c r="C1013" s="10" t="str">
        <f t="shared" si="99"/>
        <v/>
      </c>
      <c r="D1013" s="18" t="str">
        <f t="shared" si="95"/>
        <v/>
      </c>
      <c r="E1013" s="24"/>
      <c r="F1013" s="24"/>
      <c r="G1013" s="3" t="str">
        <f t="shared" si="96"/>
        <v/>
      </c>
      <c r="H1013" s="3" t="str">
        <f t="shared" si="97"/>
        <v/>
      </c>
      <c r="I1013" s="4" t="str">
        <f t="shared" si="98"/>
        <v/>
      </c>
    </row>
    <row r="1014" spans="2:9" ht="15.75" x14ac:dyDescent="0.25">
      <c r="B1014" s="1" t="str">
        <f t="shared" si="100"/>
        <v/>
      </c>
      <c r="C1014" s="10" t="str">
        <f t="shared" si="99"/>
        <v/>
      </c>
      <c r="D1014" s="18" t="str">
        <f t="shared" si="95"/>
        <v/>
      </c>
      <c r="E1014" s="24"/>
      <c r="F1014" s="24"/>
      <c r="G1014" s="3" t="str">
        <f t="shared" si="96"/>
        <v/>
      </c>
      <c r="H1014" s="3" t="str">
        <f t="shared" si="97"/>
        <v/>
      </c>
      <c r="I1014" s="4" t="str">
        <f t="shared" si="98"/>
        <v/>
      </c>
    </row>
    <row r="1015" spans="2:9" ht="15.75" x14ac:dyDescent="0.25">
      <c r="B1015" s="1" t="str">
        <f t="shared" si="100"/>
        <v/>
      </c>
      <c r="C1015" s="10" t="str">
        <f t="shared" si="99"/>
        <v/>
      </c>
      <c r="D1015" s="18" t="str">
        <f t="shared" si="95"/>
        <v/>
      </c>
      <c r="E1015" s="24"/>
      <c r="F1015" s="24"/>
      <c r="G1015" s="3" t="str">
        <f t="shared" si="96"/>
        <v/>
      </c>
      <c r="H1015" s="3" t="str">
        <f t="shared" si="97"/>
        <v/>
      </c>
      <c r="I1015" s="4" t="str">
        <f t="shared" si="98"/>
        <v/>
      </c>
    </row>
    <row r="1016" spans="2:9" ht="15.75" x14ac:dyDescent="0.25">
      <c r="B1016" s="1" t="str">
        <f t="shared" si="100"/>
        <v/>
      </c>
      <c r="C1016" s="10" t="str">
        <f t="shared" si="99"/>
        <v/>
      </c>
      <c r="D1016" s="18" t="str">
        <f t="shared" si="95"/>
        <v/>
      </c>
      <c r="E1016" s="24"/>
      <c r="F1016" s="24"/>
      <c r="G1016" s="3" t="str">
        <f t="shared" si="96"/>
        <v/>
      </c>
      <c r="H1016" s="3" t="str">
        <f t="shared" si="97"/>
        <v/>
      </c>
      <c r="I1016" s="4" t="str">
        <f t="shared" si="98"/>
        <v/>
      </c>
    </row>
    <row r="1017" spans="2:9" ht="15.75" x14ac:dyDescent="0.25">
      <c r="B1017" s="1" t="str">
        <f t="shared" si="100"/>
        <v/>
      </c>
      <c r="C1017" s="10" t="str">
        <f t="shared" si="99"/>
        <v/>
      </c>
      <c r="D1017" s="18" t="str">
        <f t="shared" si="95"/>
        <v/>
      </c>
      <c r="E1017" s="24"/>
      <c r="F1017" s="24"/>
      <c r="G1017" s="3" t="str">
        <f t="shared" si="96"/>
        <v/>
      </c>
      <c r="H1017" s="3" t="str">
        <f t="shared" si="97"/>
        <v/>
      </c>
      <c r="I1017" s="4" t="str">
        <f t="shared" si="98"/>
        <v/>
      </c>
    </row>
    <row r="1018" spans="2:9" ht="15.75" x14ac:dyDescent="0.25">
      <c r="B1018" s="1" t="str">
        <f t="shared" si="100"/>
        <v/>
      </c>
      <c r="C1018" s="10" t="str">
        <f t="shared" si="99"/>
        <v/>
      </c>
      <c r="D1018" s="18" t="str">
        <f t="shared" si="95"/>
        <v/>
      </c>
      <c r="E1018" s="24"/>
      <c r="F1018" s="24"/>
      <c r="G1018" s="3" t="str">
        <f t="shared" si="96"/>
        <v/>
      </c>
      <c r="H1018" s="3" t="str">
        <f t="shared" si="97"/>
        <v/>
      </c>
      <c r="I1018" s="4" t="str">
        <f t="shared" si="98"/>
        <v/>
      </c>
    </row>
    <row r="1019" spans="2:9" ht="15.75" x14ac:dyDescent="0.25">
      <c r="B1019" s="1" t="str">
        <f t="shared" si="100"/>
        <v/>
      </c>
      <c r="C1019" s="10" t="str">
        <f t="shared" si="99"/>
        <v/>
      </c>
      <c r="D1019" s="18" t="str">
        <f t="shared" si="95"/>
        <v/>
      </c>
      <c r="E1019" s="24"/>
      <c r="F1019" s="24"/>
      <c r="G1019" s="3" t="str">
        <f t="shared" si="96"/>
        <v/>
      </c>
      <c r="H1019" s="3" t="str">
        <f t="shared" si="97"/>
        <v/>
      </c>
      <c r="I1019" s="4" t="str">
        <f t="shared" si="98"/>
        <v/>
      </c>
    </row>
    <row r="1020" spans="2:9" ht="15.75" x14ac:dyDescent="0.25">
      <c r="B1020" s="1" t="str">
        <f t="shared" si="100"/>
        <v/>
      </c>
      <c r="C1020" s="10" t="str">
        <f t="shared" si="99"/>
        <v/>
      </c>
      <c r="D1020" s="18" t="str">
        <f t="shared" si="95"/>
        <v/>
      </c>
      <c r="E1020" s="24"/>
      <c r="F1020" s="24"/>
      <c r="G1020" s="3" t="str">
        <f t="shared" si="96"/>
        <v/>
      </c>
      <c r="H1020" s="3" t="str">
        <f t="shared" si="97"/>
        <v/>
      </c>
      <c r="I1020" s="4" t="str">
        <f t="shared" si="98"/>
        <v/>
      </c>
    </row>
    <row r="1021" spans="2:9" ht="15.75" x14ac:dyDescent="0.25">
      <c r="B1021" s="1" t="str">
        <f t="shared" si="100"/>
        <v/>
      </c>
      <c r="C1021" s="10" t="str">
        <f t="shared" si="99"/>
        <v/>
      </c>
      <c r="D1021" s="18" t="str">
        <f t="shared" si="95"/>
        <v/>
      </c>
      <c r="E1021" s="24"/>
      <c r="F1021" s="24"/>
      <c r="G1021" s="3" t="str">
        <f t="shared" si="96"/>
        <v/>
      </c>
      <c r="H1021" s="3" t="str">
        <f t="shared" si="97"/>
        <v/>
      </c>
      <c r="I1021" s="4" t="str">
        <f t="shared" si="98"/>
        <v/>
      </c>
    </row>
    <row r="1022" spans="2:9" ht="15.75" x14ac:dyDescent="0.25">
      <c r="B1022" s="1" t="str">
        <f t="shared" si="100"/>
        <v/>
      </c>
      <c r="C1022" s="10" t="str">
        <f t="shared" si="99"/>
        <v/>
      </c>
      <c r="D1022" s="18" t="str">
        <f t="shared" si="95"/>
        <v/>
      </c>
      <c r="E1022" s="24"/>
      <c r="F1022" s="24"/>
      <c r="G1022" s="3" t="str">
        <f t="shared" si="96"/>
        <v/>
      </c>
      <c r="H1022" s="3" t="str">
        <f t="shared" si="97"/>
        <v/>
      </c>
      <c r="I1022" s="4" t="str">
        <f t="shared" si="98"/>
        <v/>
      </c>
    </row>
    <row r="1023" spans="2:9" ht="15.75" x14ac:dyDescent="0.25">
      <c r="B1023" s="1" t="str">
        <f t="shared" si="100"/>
        <v/>
      </c>
      <c r="C1023" s="10" t="str">
        <f t="shared" si="99"/>
        <v/>
      </c>
      <c r="D1023" s="18" t="str">
        <f t="shared" si="95"/>
        <v/>
      </c>
      <c r="E1023" s="24"/>
      <c r="F1023" s="24"/>
      <c r="G1023" s="3" t="str">
        <f t="shared" si="96"/>
        <v/>
      </c>
      <c r="H1023" s="3" t="str">
        <f t="shared" si="97"/>
        <v/>
      </c>
      <c r="I1023" s="4" t="str">
        <f t="shared" si="98"/>
        <v/>
      </c>
    </row>
    <row r="1024" spans="2:9" ht="15.75" x14ac:dyDescent="0.25">
      <c r="B1024" s="1" t="str">
        <f t="shared" si="100"/>
        <v/>
      </c>
      <c r="C1024" s="10" t="str">
        <f t="shared" si="99"/>
        <v/>
      </c>
      <c r="D1024" s="18" t="str">
        <f t="shared" si="95"/>
        <v/>
      </c>
      <c r="E1024" s="24"/>
      <c r="F1024" s="24"/>
      <c r="G1024" s="3" t="str">
        <f t="shared" si="96"/>
        <v/>
      </c>
      <c r="H1024" s="3" t="str">
        <f t="shared" si="97"/>
        <v/>
      </c>
      <c r="I1024" s="4" t="str">
        <f t="shared" si="98"/>
        <v/>
      </c>
    </row>
    <row r="1025" spans="2:9" ht="15.75" x14ac:dyDescent="0.25">
      <c r="B1025" s="1" t="str">
        <f t="shared" si="100"/>
        <v/>
      </c>
      <c r="C1025" s="10" t="str">
        <f t="shared" si="99"/>
        <v/>
      </c>
      <c r="D1025" s="18" t="str">
        <f t="shared" si="95"/>
        <v/>
      </c>
      <c r="E1025" s="24"/>
      <c r="F1025" s="24"/>
      <c r="G1025" s="3" t="str">
        <f t="shared" si="96"/>
        <v/>
      </c>
      <c r="H1025" s="3" t="str">
        <f t="shared" si="97"/>
        <v/>
      </c>
      <c r="I1025" s="4" t="str">
        <f t="shared" si="98"/>
        <v/>
      </c>
    </row>
    <row r="1026" spans="2:9" ht="15.75" x14ac:dyDescent="0.25">
      <c r="B1026" s="1" t="str">
        <f t="shared" si="100"/>
        <v/>
      </c>
      <c r="C1026" s="10" t="str">
        <f t="shared" si="99"/>
        <v/>
      </c>
      <c r="D1026" s="18" t="str">
        <f t="shared" si="95"/>
        <v/>
      </c>
      <c r="E1026" s="24"/>
      <c r="F1026" s="24"/>
      <c r="G1026" s="3" t="str">
        <f t="shared" si="96"/>
        <v/>
      </c>
      <c r="H1026" s="3" t="str">
        <f t="shared" si="97"/>
        <v/>
      </c>
      <c r="I1026" s="4" t="str">
        <f t="shared" si="98"/>
        <v/>
      </c>
    </row>
    <row r="1027" spans="2:9" ht="15.75" x14ac:dyDescent="0.25">
      <c r="B1027" s="1" t="str">
        <f t="shared" si="100"/>
        <v/>
      </c>
      <c r="C1027" s="10" t="str">
        <f t="shared" si="99"/>
        <v/>
      </c>
      <c r="D1027" s="18" t="str">
        <f t="shared" si="95"/>
        <v/>
      </c>
      <c r="E1027" s="24"/>
      <c r="F1027" s="24"/>
      <c r="G1027" s="3" t="str">
        <f t="shared" si="96"/>
        <v/>
      </c>
      <c r="H1027" s="3" t="str">
        <f t="shared" si="97"/>
        <v/>
      </c>
      <c r="I1027" s="4" t="str">
        <f t="shared" si="98"/>
        <v/>
      </c>
    </row>
    <row r="1028" spans="2:9" ht="15.75" x14ac:dyDescent="0.25">
      <c r="B1028" s="1" t="str">
        <f t="shared" si="100"/>
        <v/>
      </c>
      <c r="C1028" s="10" t="str">
        <f t="shared" si="99"/>
        <v/>
      </c>
      <c r="D1028" s="18" t="str">
        <f t="shared" si="95"/>
        <v/>
      </c>
      <c r="E1028" s="24"/>
      <c r="F1028" s="24"/>
      <c r="G1028" s="3" t="str">
        <f t="shared" si="96"/>
        <v/>
      </c>
      <c r="H1028" s="3" t="str">
        <f t="shared" si="97"/>
        <v/>
      </c>
      <c r="I1028" s="4" t="str">
        <f t="shared" si="98"/>
        <v/>
      </c>
    </row>
    <row r="1029" spans="2:9" ht="15.75" x14ac:dyDescent="0.25">
      <c r="B1029" s="1" t="str">
        <f t="shared" si="100"/>
        <v/>
      </c>
      <c r="C1029" s="10" t="str">
        <f t="shared" si="99"/>
        <v/>
      </c>
      <c r="D1029" s="18" t="str">
        <f t="shared" si="95"/>
        <v/>
      </c>
      <c r="E1029" s="24"/>
      <c r="F1029" s="24"/>
      <c r="G1029" s="3" t="str">
        <f t="shared" si="96"/>
        <v/>
      </c>
      <c r="H1029" s="3" t="str">
        <f t="shared" si="97"/>
        <v/>
      </c>
      <c r="I1029" s="4" t="str">
        <f t="shared" si="98"/>
        <v/>
      </c>
    </row>
    <row r="1030" spans="2:9" ht="15.75" x14ac:dyDescent="0.25">
      <c r="B1030" s="1" t="str">
        <f t="shared" si="100"/>
        <v/>
      </c>
      <c r="C1030" s="10" t="str">
        <f t="shared" si="99"/>
        <v/>
      </c>
      <c r="D1030" s="18" t="str">
        <f t="shared" si="95"/>
        <v/>
      </c>
      <c r="E1030" s="24"/>
      <c r="F1030" s="24"/>
      <c r="G1030" s="3" t="str">
        <f t="shared" si="96"/>
        <v/>
      </c>
      <c r="H1030" s="3" t="str">
        <f t="shared" si="97"/>
        <v/>
      </c>
      <c r="I1030" s="4" t="str">
        <f t="shared" si="98"/>
        <v/>
      </c>
    </row>
    <row r="1031" spans="2:9" ht="15.75" x14ac:dyDescent="0.25">
      <c r="B1031" s="1" t="str">
        <f t="shared" si="100"/>
        <v/>
      </c>
      <c r="C1031" s="10" t="str">
        <f t="shared" si="99"/>
        <v/>
      </c>
      <c r="D1031" s="18" t="str">
        <f t="shared" si="95"/>
        <v/>
      </c>
      <c r="E1031" s="24"/>
      <c r="F1031" s="24"/>
      <c r="G1031" s="3" t="str">
        <f t="shared" si="96"/>
        <v/>
      </c>
      <c r="H1031" s="3" t="str">
        <f t="shared" si="97"/>
        <v/>
      </c>
      <c r="I1031" s="4" t="str">
        <f t="shared" si="98"/>
        <v/>
      </c>
    </row>
    <row r="1032" spans="2:9" ht="15.75" x14ac:dyDescent="0.25">
      <c r="B1032" s="1" t="str">
        <f t="shared" si="100"/>
        <v/>
      </c>
      <c r="C1032" s="10" t="str">
        <f t="shared" si="99"/>
        <v/>
      </c>
      <c r="D1032" s="18" t="str">
        <f t="shared" si="95"/>
        <v/>
      </c>
      <c r="E1032" s="24"/>
      <c r="F1032" s="24"/>
      <c r="G1032" s="3" t="str">
        <f t="shared" si="96"/>
        <v/>
      </c>
      <c r="H1032" s="3" t="str">
        <f t="shared" si="97"/>
        <v/>
      </c>
      <c r="I1032" s="4" t="str">
        <f t="shared" si="98"/>
        <v/>
      </c>
    </row>
    <row r="1033" spans="2:9" ht="15.75" x14ac:dyDescent="0.25">
      <c r="B1033" s="1" t="str">
        <f t="shared" si="100"/>
        <v/>
      </c>
      <c r="C1033" s="10" t="str">
        <f t="shared" si="99"/>
        <v/>
      </c>
      <c r="D1033" s="18" t="str">
        <f t="shared" si="95"/>
        <v/>
      </c>
      <c r="E1033" s="24"/>
      <c r="F1033" s="24"/>
      <c r="G1033" s="3" t="str">
        <f t="shared" si="96"/>
        <v/>
      </c>
      <c r="H1033" s="3" t="str">
        <f t="shared" si="97"/>
        <v/>
      </c>
      <c r="I1033" s="4" t="str">
        <f t="shared" si="98"/>
        <v/>
      </c>
    </row>
    <row r="1034" spans="2:9" ht="15.75" x14ac:dyDescent="0.25">
      <c r="B1034" s="1" t="str">
        <f t="shared" si="100"/>
        <v/>
      </c>
      <c r="C1034" s="10" t="str">
        <f t="shared" si="99"/>
        <v/>
      </c>
      <c r="D1034" s="18" t="str">
        <f t="shared" si="95"/>
        <v/>
      </c>
      <c r="E1034" s="24"/>
      <c r="F1034" s="24"/>
      <c r="G1034" s="3" t="str">
        <f t="shared" si="96"/>
        <v/>
      </c>
      <c r="H1034" s="3" t="str">
        <f t="shared" si="97"/>
        <v/>
      </c>
      <c r="I1034" s="4" t="str">
        <f t="shared" si="98"/>
        <v/>
      </c>
    </row>
    <row r="1035" spans="2:9" ht="15.75" x14ac:dyDescent="0.25">
      <c r="B1035" s="1" t="str">
        <f t="shared" si="100"/>
        <v/>
      </c>
      <c r="C1035" s="10" t="str">
        <f t="shared" si="99"/>
        <v/>
      </c>
      <c r="D1035" s="18" t="str">
        <f t="shared" si="95"/>
        <v/>
      </c>
      <c r="E1035" s="24"/>
      <c r="F1035" s="24"/>
      <c r="G1035" s="3" t="str">
        <f t="shared" si="96"/>
        <v/>
      </c>
      <c r="H1035" s="3" t="str">
        <f t="shared" si="97"/>
        <v/>
      </c>
      <c r="I1035" s="4" t="str">
        <f t="shared" si="98"/>
        <v/>
      </c>
    </row>
    <row r="1036" spans="2:9" ht="15.75" x14ac:dyDescent="0.25">
      <c r="B1036" s="1" t="str">
        <f t="shared" si="100"/>
        <v/>
      </c>
      <c r="C1036" s="10" t="str">
        <f t="shared" si="99"/>
        <v/>
      </c>
      <c r="D1036" s="18" t="str">
        <f t="shared" si="95"/>
        <v/>
      </c>
      <c r="E1036" s="24"/>
      <c r="F1036" s="24"/>
      <c r="G1036" s="3" t="str">
        <f t="shared" si="96"/>
        <v/>
      </c>
      <c r="H1036" s="3" t="str">
        <f t="shared" si="97"/>
        <v/>
      </c>
      <c r="I1036" s="4" t="str">
        <f t="shared" si="98"/>
        <v/>
      </c>
    </row>
    <row r="1037" spans="2:9" ht="15.75" x14ac:dyDescent="0.25">
      <c r="B1037" s="1" t="str">
        <f t="shared" si="100"/>
        <v/>
      </c>
      <c r="C1037" s="10" t="str">
        <f t="shared" si="99"/>
        <v/>
      </c>
      <c r="D1037" s="18" t="str">
        <f t="shared" si="95"/>
        <v/>
      </c>
      <c r="E1037" s="24"/>
      <c r="F1037" s="24"/>
      <c r="G1037" s="3" t="str">
        <f t="shared" si="96"/>
        <v/>
      </c>
      <c r="H1037" s="3" t="str">
        <f t="shared" si="97"/>
        <v/>
      </c>
      <c r="I1037" s="4" t="str">
        <f t="shared" si="98"/>
        <v/>
      </c>
    </row>
    <row r="1038" spans="2:9" ht="15.75" x14ac:dyDescent="0.25">
      <c r="B1038" s="1" t="str">
        <f t="shared" si="100"/>
        <v/>
      </c>
      <c r="C1038" s="10" t="str">
        <f t="shared" si="99"/>
        <v/>
      </c>
      <c r="D1038" s="18" t="str">
        <f t="shared" si="95"/>
        <v/>
      </c>
      <c r="E1038" s="24"/>
      <c r="F1038" s="24"/>
      <c r="G1038" s="3" t="str">
        <f t="shared" si="96"/>
        <v/>
      </c>
      <c r="H1038" s="3" t="str">
        <f t="shared" si="97"/>
        <v/>
      </c>
      <c r="I1038" s="4" t="str">
        <f t="shared" si="98"/>
        <v/>
      </c>
    </row>
    <row r="1039" spans="2:9" ht="15.75" x14ac:dyDescent="0.25">
      <c r="B1039" s="1" t="str">
        <f t="shared" si="100"/>
        <v/>
      </c>
      <c r="C1039" s="10" t="str">
        <f t="shared" si="99"/>
        <v/>
      </c>
      <c r="D1039" s="18" t="str">
        <f t="shared" si="95"/>
        <v/>
      </c>
      <c r="E1039" s="24"/>
      <c r="F1039" s="24"/>
      <c r="G1039" s="3" t="str">
        <f t="shared" si="96"/>
        <v/>
      </c>
      <c r="H1039" s="3" t="str">
        <f t="shared" si="97"/>
        <v/>
      </c>
      <c r="I1039" s="4" t="str">
        <f t="shared" si="98"/>
        <v/>
      </c>
    </row>
    <row r="1040" spans="2:9" ht="15.75" x14ac:dyDescent="0.25">
      <c r="B1040" s="1" t="str">
        <f t="shared" si="100"/>
        <v/>
      </c>
      <c r="C1040" s="10" t="str">
        <f t="shared" si="99"/>
        <v/>
      </c>
      <c r="D1040" s="18" t="str">
        <f t="shared" si="95"/>
        <v/>
      </c>
      <c r="E1040" s="24"/>
      <c r="F1040" s="24"/>
      <c r="G1040" s="3" t="str">
        <f t="shared" si="96"/>
        <v/>
      </c>
      <c r="H1040" s="3" t="str">
        <f t="shared" si="97"/>
        <v/>
      </c>
      <c r="I1040" s="4" t="str">
        <f t="shared" si="98"/>
        <v/>
      </c>
    </row>
    <row r="1041" spans="2:9" ht="15.75" x14ac:dyDescent="0.25">
      <c r="B1041" s="1" t="str">
        <f t="shared" si="100"/>
        <v/>
      </c>
      <c r="C1041" s="10" t="str">
        <f t="shared" si="99"/>
        <v/>
      </c>
      <c r="D1041" s="18" t="str">
        <f t="shared" si="95"/>
        <v/>
      </c>
      <c r="E1041" s="24"/>
      <c r="F1041" s="24"/>
      <c r="G1041" s="3" t="str">
        <f t="shared" si="96"/>
        <v/>
      </c>
      <c r="H1041" s="3" t="str">
        <f t="shared" si="97"/>
        <v/>
      </c>
      <c r="I1041" s="4" t="str">
        <f t="shared" si="98"/>
        <v/>
      </c>
    </row>
    <row r="1042" spans="2:9" ht="15.75" x14ac:dyDescent="0.25">
      <c r="B1042" s="1" t="str">
        <f t="shared" si="100"/>
        <v/>
      </c>
      <c r="C1042" s="10" t="str">
        <f t="shared" si="99"/>
        <v/>
      </c>
      <c r="D1042" s="18" t="str">
        <f t="shared" si="95"/>
        <v/>
      </c>
      <c r="E1042" s="24"/>
      <c r="F1042" s="24"/>
      <c r="G1042" s="3" t="str">
        <f t="shared" si="96"/>
        <v/>
      </c>
      <c r="H1042" s="3" t="str">
        <f t="shared" si="97"/>
        <v/>
      </c>
      <c r="I1042" s="4" t="str">
        <f t="shared" si="98"/>
        <v/>
      </c>
    </row>
    <row r="1043" spans="2:9" ht="15.75" x14ac:dyDescent="0.25">
      <c r="B1043" s="1" t="str">
        <f t="shared" si="100"/>
        <v/>
      </c>
      <c r="C1043" s="10" t="str">
        <f t="shared" si="99"/>
        <v/>
      </c>
      <c r="D1043" s="18" t="str">
        <f t="shared" si="95"/>
        <v/>
      </c>
      <c r="E1043" s="24"/>
      <c r="F1043" s="24"/>
      <c r="G1043" s="3" t="str">
        <f t="shared" si="96"/>
        <v/>
      </c>
      <c r="H1043" s="3" t="str">
        <f t="shared" si="97"/>
        <v/>
      </c>
      <c r="I1043" s="4" t="str">
        <f t="shared" si="98"/>
        <v/>
      </c>
    </row>
    <row r="1044" spans="2:9" ht="15.75" x14ac:dyDescent="0.25">
      <c r="B1044" s="1" t="str">
        <f t="shared" si="100"/>
        <v/>
      </c>
      <c r="C1044" s="10" t="str">
        <f t="shared" si="99"/>
        <v/>
      </c>
      <c r="D1044" s="18" t="str">
        <f t="shared" si="95"/>
        <v/>
      </c>
      <c r="E1044" s="24"/>
      <c r="F1044" s="24"/>
      <c r="G1044" s="3" t="str">
        <f t="shared" si="96"/>
        <v/>
      </c>
      <c r="H1044" s="3" t="str">
        <f t="shared" si="97"/>
        <v/>
      </c>
      <c r="I1044" s="4" t="str">
        <f t="shared" si="98"/>
        <v/>
      </c>
    </row>
    <row r="1045" spans="2:9" ht="15.75" x14ac:dyDescent="0.25">
      <c r="B1045" s="1" t="str">
        <f t="shared" si="100"/>
        <v/>
      </c>
      <c r="C1045" s="10" t="str">
        <f t="shared" si="99"/>
        <v/>
      </c>
      <c r="D1045" s="18" t="str">
        <f t="shared" si="95"/>
        <v/>
      </c>
      <c r="E1045" s="24"/>
      <c r="F1045" s="24"/>
      <c r="G1045" s="3" t="str">
        <f t="shared" si="96"/>
        <v/>
      </c>
      <c r="H1045" s="3" t="str">
        <f t="shared" si="97"/>
        <v/>
      </c>
      <c r="I1045" s="4" t="str">
        <f t="shared" si="98"/>
        <v/>
      </c>
    </row>
    <row r="1046" spans="2:9" ht="15.75" x14ac:dyDescent="0.25">
      <c r="B1046" s="1" t="str">
        <f t="shared" si="100"/>
        <v/>
      </c>
      <c r="C1046" s="10" t="str">
        <f t="shared" si="99"/>
        <v/>
      </c>
      <c r="D1046" s="18" t="str">
        <f t="shared" si="95"/>
        <v/>
      </c>
      <c r="E1046" s="24"/>
      <c r="F1046" s="24"/>
      <c r="G1046" s="3" t="str">
        <f t="shared" si="96"/>
        <v/>
      </c>
      <c r="H1046" s="3" t="str">
        <f t="shared" si="97"/>
        <v/>
      </c>
      <c r="I1046" s="4" t="str">
        <f t="shared" si="98"/>
        <v/>
      </c>
    </row>
    <row r="1047" spans="2:9" ht="15.75" x14ac:dyDescent="0.25">
      <c r="B1047" s="1" t="str">
        <f t="shared" si="100"/>
        <v/>
      </c>
      <c r="C1047" s="10" t="str">
        <f t="shared" si="99"/>
        <v/>
      </c>
      <c r="D1047" s="18" t="str">
        <f t="shared" si="95"/>
        <v/>
      </c>
      <c r="E1047" s="24"/>
      <c r="F1047" s="24"/>
      <c r="G1047" s="3" t="str">
        <f t="shared" si="96"/>
        <v/>
      </c>
      <c r="H1047" s="3" t="str">
        <f t="shared" si="97"/>
        <v/>
      </c>
      <c r="I1047" s="4" t="str">
        <f t="shared" si="98"/>
        <v/>
      </c>
    </row>
    <row r="1048" spans="2:9" ht="15.75" x14ac:dyDescent="0.25">
      <c r="B1048" s="1" t="str">
        <f t="shared" si="100"/>
        <v/>
      </c>
      <c r="C1048" s="10" t="str">
        <f t="shared" si="99"/>
        <v/>
      </c>
      <c r="D1048" s="18" t="str">
        <f t="shared" si="95"/>
        <v/>
      </c>
      <c r="E1048" s="24"/>
      <c r="F1048" s="24"/>
      <c r="G1048" s="3" t="str">
        <f t="shared" si="96"/>
        <v/>
      </c>
      <c r="H1048" s="3" t="str">
        <f t="shared" si="97"/>
        <v/>
      </c>
      <c r="I1048" s="4" t="str">
        <f t="shared" si="98"/>
        <v/>
      </c>
    </row>
    <row r="1049" spans="2:9" ht="15.75" x14ac:dyDescent="0.25">
      <c r="B1049" s="1" t="str">
        <f t="shared" si="100"/>
        <v/>
      </c>
      <c r="C1049" s="10" t="str">
        <f t="shared" si="99"/>
        <v/>
      </c>
      <c r="D1049" s="18" t="str">
        <f t="shared" si="95"/>
        <v/>
      </c>
      <c r="E1049" s="24"/>
      <c r="F1049" s="24"/>
      <c r="G1049" s="3" t="str">
        <f t="shared" si="96"/>
        <v/>
      </c>
      <c r="H1049" s="3" t="str">
        <f t="shared" si="97"/>
        <v/>
      </c>
      <c r="I1049" s="4" t="str">
        <f t="shared" si="98"/>
        <v/>
      </c>
    </row>
    <row r="1050" spans="2:9" ht="15.75" x14ac:dyDescent="0.25">
      <c r="B1050" s="1" t="str">
        <f t="shared" si="100"/>
        <v/>
      </c>
      <c r="C1050" s="10" t="str">
        <f t="shared" si="99"/>
        <v/>
      </c>
      <c r="D1050" s="18" t="str">
        <f t="shared" ref="D1050:D1065" si="101">IF(B1050="","",IF(I1049&lt;payment,I1049*(1+rate),payment))</f>
        <v/>
      </c>
      <c r="E1050" s="24"/>
      <c r="F1050" s="24"/>
      <c r="G1050" s="3" t="str">
        <f t="shared" ref="G1050:G1065" si="102">IF(AND(payment_type=1,B1050=1),0,IF(B1050="","",I1049*rate))</f>
        <v/>
      </c>
      <c r="H1050" s="3" t="str">
        <f t="shared" si="97"/>
        <v/>
      </c>
      <c r="I1050" s="4" t="str">
        <f t="shared" si="98"/>
        <v/>
      </c>
    </row>
    <row r="1051" spans="2:9" ht="15.75" x14ac:dyDescent="0.25">
      <c r="B1051" s="1" t="str">
        <f t="shared" si="100"/>
        <v/>
      </c>
      <c r="C1051" s="10" t="str">
        <f t="shared" si="99"/>
        <v/>
      </c>
      <c r="D1051" s="18" t="str">
        <f t="shared" si="101"/>
        <v/>
      </c>
      <c r="E1051" s="24"/>
      <c r="F1051" s="24"/>
      <c r="G1051" s="3" t="str">
        <f t="shared" si="102"/>
        <v/>
      </c>
      <c r="H1051" s="3" t="str">
        <f t="shared" ref="H1051:H1065" si="103">IF(B1051="","",D1051-G1051+E1051+F1051)</f>
        <v/>
      </c>
      <c r="I1051" s="4" t="str">
        <f t="shared" ref="I1051:I1065" si="104">IFERROR(IF(H1051&lt;=0,"",I1050-H1051),"")</f>
        <v/>
      </c>
    </row>
    <row r="1052" spans="2:9" ht="15.75" x14ac:dyDescent="0.25">
      <c r="B1052" s="1" t="str">
        <f t="shared" si="100"/>
        <v/>
      </c>
      <c r="C1052" s="10" t="str">
        <f t="shared" ref="C1052:C1065" si="105">IF($C$9="End of the Period",IF(B1052="","",IF(OR(payment_frequency="Weekly",payment_frequency="Bi-weekly",payment_frequency="Semi-monthly"),first_payment_date+B1052*VLOOKUP(payment_frequency,periodic_table,2,0),EDATE(first_payment_date,B1052*VLOOKUP(payment_frequency,periodic_table,2,0)))),IF(A1047="","",IF(OR(payment_frequency="Weekly",payment_frequency="Bi-weekly",payment_frequency="Semi-monthly"),first_payment_date+(A1047-1)*VLOOKUP(payment_frequency,periodic_table,2,0),EDATE(first_payment_date,(A1047-1)*VLOOKUP(payment_frequency,periodic_table,2,0)))))</f>
        <v/>
      </c>
      <c r="D1052" s="18" t="str">
        <f t="shared" si="101"/>
        <v/>
      </c>
      <c r="E1052" s="24"/>
      <c r="F1052" s="24"/>
      <c r="G1052" s="3" t="str">
        <f t="shared" si="102"/>
        <v/>
      </c>
      <c r="H1052" s="3" t="str">
        <f t="shared" si="103"/>
        <v/>
      </c>
      <c r="I1052" s="4" t="str">
        <f t="shared" si="104"/>
        <v/>
      </c>
    </row>
    <row r="1053" spans="2:9" ht="15.75" x14ac:dyDescent="0.25">
      <c r="B1053" s="1" t="str">
        <f t="shared" si="100"/>
        <v/>
      </c>
      <c r="C1053" s="10" t="str">
        <f t="shared" si="105"/>
        <v/>
      </c>
      <c r="D1053" s="18" t="str">
        <f t="shared" si="101"/>
        <v/>
      </c>
      <c r="E1053" s="24"/>
      <c r="F1053" s="24"/>
      <c r="G1053" s="3" t="str">
        <f t="shared" si="102"/>
        <v/>
      </c>
      <c r="H1053" s="3" t="str">
        <f t="shared" si="103"/>
        <v/>
      </c>
      <c r="I1053" s="4" t="str">
        <f t="shared" si="104"/>
        <v/>
      </c>
    </row>
    <row r="1054" spans="2:9" ht="15.75" x14ac:dyDescent="0.25">
      <c r="B1054" s="1" t="str">
        <f t="shared" si="100"/>
        <v/>
      </c>
      <c r="C1054" s="10" t="str">
        <f t="shared" si="105"/>
        <v/>
      </c>
      <c r="D1054" s="18" t="str">
        <f t="shared" si="101"/>
        <v/>
      </c>
      <c r="E1054" s="24"/>
      <c r="F1054" s="24"/>
      <c r="G1054" s="3" t="str">
        <f t="shared" si="102"/>
        <v/>
      </c>
      <c r="H1054" s="3" t="str">
        <f t="shared" si="103"/>
        <v/>
      </c>
      <c r="I1054" s="4" t="str">
        <f t="shared" si="104"/>
        <v/>
      </c>
    </row>
    <row r="1055" spans="2:9" ht="15.75" x14ac:dyDescent="0.25">
      <c r="B1055" s="1" t="str">
        <f t="shared" si="100"/>
        <v/>
      </c>
      <c r="C1055" s="10" t="str">
        <f t="shared" si="105"/>
        <v/>
      </c>
      <c r="D1055" s="18" t="str">
        <f t="shared" si="101"/>
        <v/>
      </c>
      <c r="E1055" s="24"/>
      <c r="F1055" s="24"/>
      <c r="G1055" s="3" t="str">
        <f t="shared" si="102"/>
        <v/>
      </c>
      <c r="H1055" s="3" t="str">
        <f t="shared" si="103"/>
        <v/>
      </c>
      <c r="I1055" s="4" t="str">
        <f t="shared" si="104"/>
        <v/>
      </c>
    </row>
    <row r="1056" spans="2:9" ht="15.75" x14ac:dyDescent="0.25">
      <c r="B1056" s="1" t="str">
        <f t="shared" si="100"/>
        <v/>
      </c>
      <c r="C1056" s="10" t="str">
        <f t="shared" si="105"/>
        <v/>
      </c>
      <c r="D1056" s="18" t="str">
        <f t="shared" si="101"/>
        <v/>
      </c>
      <c r="E1056" s="24"/>
      <c r="F1056" s="24"/>
      <c r="G1056" s="3" t="str">
        <f t="shared" si="102"/>
        <v/>
      </c>
      <c r="H1056" s="3" t="str">
        <f t="shared" si="103"/>
        <v/>
      </c>
      <c r="I1056" s="4" t="str">
        <f t="shared" si="104"/>
        <v/>
      </c>
    </row>
    <row r="1057" spans="2:9" ht="15.75" x14ac:dyDescent="0.25">
      <c r="B1057" s="1" t="str">
        <f t="shared" si="100"/>
        <v/>
      </c>
      <c r="C1057" s="10" t="str">
        <f t="shared" si="105"/>
        <v/>
      </c>
      <c r="D1057" s="18" t="str">
        <f t="shared" si="101"/>
        <v/>
      </c>
      <c r="E1057" s="24"/>
      <c r="F1057" s="24"/>
      <c r="G1057" s="3" t="str">
        <f t="shared" si="102"/>
        <v/>
      </c>
      <c r="H1057" s="3" t="str">
        <f t="shared" si="103"/>
        <v/>
      </c>
      <c r="I1057" s="4" t="str">
        <f t="shared" si="104"/>
        <v/>
      </c>
    </row>
    <row r="1058" spans="2:9" ht="15.75" x14ac:dyDescent="0.25">
      <c r="B1058" s="1" t="str">
        <f t="shared" si="100"/>
        <v/>
      </c>
      <c r="C1058" s="10" t="str">
        <f t="shared" si="105"/>
        <v/>
      </c>
      <c r="D1058" s="18" t="str">
        <f t="shared" si="101"/>
        <v/>
      </c>
      <c r="E1058" s="24"/>
      <c r="F1058" s="24"/>
      <c r="G1058" s="3" t="str">
        <f t="shared" si="102"/>
        <v/>
      </c>
      <c r="H1058" s="3" t="str">
        <f t="shared" si="103"/>
        <v/>
      </c>
      <c r="I1058" s="4" t="str">
        <f t="shared" si="104"/>
        <v/>
      </c>
    </row>
    <row r="1059" spans="2:9" ht="15.75" x14ac:dyDescent="0.25">
      <c r="B1059" s="1" t="str">
        <f t="shared" si="100"/>
        <v/>
      </c>
      <c r="C1059" s="10" t="str">
        <f t="shared" si="105"/>
        <v/>
      </c>
      <c r="D1059" s="18" t="str">
        <f t="shared" si="101"/>
        <v/>
      </c>
      <c r="E1059" s="24"/>
      <c r="F1059" s="24"/>
      <c r="G1059" s="3" t="str">
        <f t="shared" si="102"/>
        <v/>
      </c>
      <c r="H1059" s="3" t="str">
        <f t="shared" si="103"/>
        <v/>
      </c>
      <c r="I1059" s="4" t="str">
        <f t="shared" si="104"/>
        <v/>
      </c>
    </row>
    <row r="1060" spans="2:9" ht="15.75" x14ac:dyDescent="0.25">
      <c r="B1060" s="1" t="str">
        <f t="shared" si="100"/>
        <v/>
      </c>
      <c r="C1060" s="10" t="str">
        <f t="shared" si="105"/>
        <v/>
      </c>
      <c r="D1060" s="18" t="str">
        <f t="shared" si="101"/>
        <v/>
      </c>
      <c r="E1060" s="24"/>
      <c r="F1060" s="24"/>
      <c r="G1060" s="3" t="str">
        <f t="shared" si="102"/>
        <v/>
      </c>
      <c r="H1060" s="3" t="str">
        <f t="shared" si="103"/>
        <v/>
      </c>
      <c r="I1060" s="4" t="str">
        <f t="shared" si="104"/>
        <v/>
      </c>
    </row>
    <row r="1061" spans="2:9" ht="15.75" x14ac:dyDescent="0.25">
      <c r="B1061" s="1" t="str">
        <f t="shared" si="100"/>
        <v/>
      </c>
      <c r="C1061" s="10" t="str">
        <f t="shared" si="105"/>
        <v/>
      </c>
      <c r="D1061" s="18" t="str">
        <f t="shared" si="101"/>
        <v/>
      </c>
      <c r="E1061" s="24"/>
      <c r="F1061" s="24"/>
      <c r="G1061" s="3" t="str">
        <f t="shared" si="102"/>
        <v/>
      </c>
      <c r="H1061" s="3" t="str">
        <f t="shared" si="103"/>
        <v/>
      </c>
      <c r="I1061" s="4" t="str">
        <f t="shared" si="104"/>
        <v/>
      </c>
    </row>
    <row r="1062" spans="2:9" ht="15.75" x14ac:dyDescent="0.25">
      <c r="B1062" s="1" t="str">
        <f t="shared" si="100"/>
        <v/>
      </c>
      <c r="C1062" s="10" t="str">
        <f t="shared" si="105"/>
        <v/>
      </c>
      <c r="D1062" s="18" t="str">
        <f t="shared" si="101"/>
        <v/>
      </c>
      <c r="E1062" s="24"/>
      <c r="F1062" s="24"/>
      <c r="G1062" s="3" t="str">
        <f t="shared" si="102"/>
        <v/>
      </c>
      <c r="H1062" s="3" t="str">
        <f t="shared" si="103"/>
        <v/>
      </c>
      <c r="I1062" s="4" t="str">
        <f t="shared" si="104"/>
        <v/>
      </c>
    </row>
    <row r="1063" spans="2:9" ht="15.75" x14ac:dyDescent="0.25">
      <c r="B1063" s="1" t="str">
        <f t="shared" si="100"/>
        <v/>
      </c>
      <c r="C1063" s="10" t="str">
        <f t="shared" si="105"/>
        <v/>
      </c>
      <c r="D1063" s="18" t="str">
        <f t="shared" si="101"/>
        <v/>
      </c>
      <c r="E1063" s="24"/>
      <c r="F1063" s="24"/>
      <c r="G1063" s="3" t="str">
        <f t="shared" si="102"/>
        <v/>
      </c>
      <c r="H1063" s="3" t="str">
        <f t="shared" si="103"/>
        <v/>
      </c>
      <c r="I1063" s="4" t="str">
        <f t="shared" si="104"/>
        <v/>
      </c>
    </row>
    <row r="1064" spans="2:9" ht="15.75" x14ac:dyDescent="0.25">
      <c r="B1064" s="1" t="str">
        <f t="shared" si="100"/>
        <v/>
      </c>
      <c r="C1064" s="10" t="str">
        <f t="shared" si="105"/>
        <v/>
      </c>
      <c r="D1064" s="18" t="str">
        <f t="shared" si="101"/>
        <v/>
      </c>
      <c r="E1064" s="24"/>
      <c r="F1064" s="24"/>
      <c r="G1064" s="3" t="str">
        <f t="shared" si="102"/>
        <v/>
      </c>
      <c r="H1064" s="3" t="str">
        <f t="shared" si="103"/>
        <v/>
      </c>
      <c r="I1064" s="4" t="str">
        <f t="shared" si="104"/>
        <v/>
      </c>
    </row>
    <row r="1065" spans="2:9" ht="15.75" x14ac:dyDescent="0.25">
      <c r="B1065" s="1" t="str">
        <f t="shared" si="100"/>
        <v/>
      </c>
      <c r="C1065" s="10" t="str">
        <f t="shared" si="105"/>
        <v/>
      </c>
      <c r="D1065" s="18" t="str">
        <f t="shared" si="101"/>
        <v/>
      </c>
      <c r="E1065" s="24"/>
      <c r="F1065" s="24"/>
      <c r="G1065" s="3" t="str">
        <f t="shared" si="102"/>
        <v/>
      </c>
      <c r="H1065" s="3" t="str">
        <f t="shared" si="103"/>
        <v/>
      </c>
      <c r="I1065" s="4" t="str">
        <f t="shared" si="104"/>
        <v/>
      </c>
    </row>
  </sheetData>
  <mergeCells count="2">
    <mergeCell ref="B2:F2"/>
    <mergeCell ref="E4:F4"/>
  </mergeCells>
  <dataValidations count="3">
    <dataValidation type="list" allowBlank="1" showInputMessage="1" showErrorMessage="1" sqref="C9" xr:uid="{DEC35A37-24B7-443E-95E1-04DA1940BF80}">
      <formula1>"Beginning of the period, End of the period"</formula1>
    </dataValidation>
    <dataValidation type="list" allowBlank="1" showInputMessage="1" showErrorMessage="1" sqref="C11" xr:uid="{8FDE5EE8-7C55-49CB-9CF5-27084D4A1056}">
      <formula1>"Weekly, Bi-weekly, Semi-monthly, Monthly, Bi-monthly, Quarterly, Annually, Semi-annually"</formula1>
    </dataValidation>
    <dataValidation type="list" allowBlank="1" showInputMessage="1" showErrorMessage="1" sqref="C10" xr:uid="{8A0F3A2E-ABE2-4201-B850-06486029C240}">
      <formula1>" Weekly, Bi-weekly, Semi-monthly, Monthly, Bi-monthly, Quarterly, Annually, Semi-annually"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AA04-70C9-4F4D-8452-785A06FFB168}">
  <dimension ref="B2:F11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42578125" customWidth="1"/>
    <col min="2" max="2" width="31.7109375" customWidth="1"/>
    <col min="3" max="3" width="32.85546875" customWidth="1"/>
    <col min="4" max="4" width="20" customWidth="1"/>
    <col min="5" max="5" width="30.140625" customWidth="1"/>
    <col min="6" max="6" width="30.85546875" customWidth="1"/>
  </cols>
  <sheetData>
    <row r="2" spans="2:6" ht="20.100000000000001" customHeight="1" thickBot="1" x14ac:dyDescent="0.3">
      <c r="B2" s="54" t="s">
        <v>73</v>
      </c>
      <c r="C2" s="54"/>
      <c r="E2" s="54" t="s">
        <v>79</v>
      </c>
      <c r="F2" s="54"/>
    </row>
    <row r="3" spans="2:6" ht="20.100000000000001" customHeight="1" thickTop="1" x14ac:dyDescent="0.25">
      <c r="B3" s="32"/>
      <c r="C3" s="32"/>
      <c r="E3" s="32"/>
      <c r="F3" s="32"/>
    </row>
    <row r="4" spans="2:6" ht="20.100000000000001" customHeight="1" x14ac:dyDescent="0.25">
      <c r="B4" s="33" t="s">
        <v>53</v>
      </c>
      <c r="C4" s="33" t="s">
        <v>54</v>
      </c>
      <c r="E4" s="33" t="s">
        <v>53</v>
      </c>
      <c r="F4" s="33" t="s">
        <v>54</v>
      </c>
    </row>
    <row r="5" spans="2:6" ht="20.100000000000001" customHeight="1" x14ac:dyDescent="0.25">
      <c r="B5" s="23" t="s">
        <v>68</v>
      </c>
      <c r="C5" s="42">
        <v>20000</v>
      </c>
      <c r="E5" s="23" t="s">
        <v>68</v>
      </c>
      <c r="F5" s="42">
        <v>20000</v>
      </c>
    </row>
    <row r="6" spans="2:6" ht="20.100000000000001" customHeight="1" x14ac:dyDescent="0.25">
      <c r="B6" s="23" t="s">
        <v>6</v>
      </c>
      <c r="C6" s="45">
        <v>450</v>
      </c>
      <c r="E6" s="23" t="s">
        <v>6</v>
      </c>
      <c r="F6" s="45">
        <v>450</v>
      </c>
    </row>
    <row r="7" spans="2:6" ht="20.100000000000001" customHeight="1" x14ac:dyDescent="0.25">
      <c r="B7" s="23" t="s">
        <v>74</v>
      </c>
      <c r="C7" s="36">
        <v>3</v>
      </c>
      <c r="E7" s="23" t="s">
        <v>74</v>
      </c>
      <c r="F7" s="36">
        <v>3</v>
      </c>
    </row>
    <row r="8" spans="2:6" ht="20.100000000000001" customHeight="1" x14ac:dyDescent="0.25">
      <c r="B8" s="43" t="s">
        <v>66</v>
      </c>
      <c r="C8" s="44">
        <v>0.03</v>
      </c>
      <c r="E8" s="43" t="s">
        <v>66</v>
      </c>
      <c r="F8" s="44">
        <v>0.03</v>
      </c>
    </row>
    <row r="9" spans="2:6" ht="20.100000000000001" customHeight="1" x14ac:dyDescent="0.25">
      <c r="B9" s="43" t="s">
        <v>70</v>
      </c>
      <c r="C9" s="45">
        <f>PV(C8/12,C7*12,-C6)</f>
        <v>15473.909294532281</v>
      </c>
      <c r="E9" s="43" t="s">
        <v>70</v>
      </c>
      <c r="F9" s="45"/>
    </row>
    <row r="10" spans="2:6" ht="20.100000000000001" customHeight="1" x14ac:dyDescent="0.25">
      <c r="B10" s="23" t="s">
        <v>69</v>
      </c>
      <c r="C10" s="41">
        <f>C5-C9</f>
        <v>4526.0907054677191</v>
      </c>
      <c r="E10" s="23" t="s">
        <v>69</v>
      </c>
      <c r="F10" s="41"/>
    </row>
    <row r="11" spans="2:6" ht="85.5" customHeight="1" x14ac:dyDescent="0.25"/>
  </sheetData>
  <mergeCells count="2">
    <mergeCell ref="B2:C2"/>
    <mergeCell ref="E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D4DE-6AED-432D-A258-7DCD346126B1}">
  <dimension ref="B2:G12"/>
  <sheetViews>
    <sheetView showGridLines="0" workbookViewId="0">
      <selection activeCell="F20" sqref="F20"/>
    </sheetView>
  </sheetViews>
  <sheetFormatPr defaultRowHeight="20.100000000000001" customHeight="1" x14ac:dyDescent="0.25"/>
  <cols>
    <col min="1" max="1" width="4.42578125" customWidth="1"/>
    <col min="2" max="2" width="29.85546875" customWidth="1"/>
    <col min="3" max="3" width="30" customWidth="1"/>
    <col min="4" max="4" width="19" customWidth="1"/>
    <col min="6" max="6" width="30.140625" customWidth="1"/>
    <col min="7" max="7" width="30.85546875" customWidth="1"/>
  </cols>
  <sheetData>
    <row r="2" spans="2:7" ht="20.100000000000001" customHeight="1" thickBot="1" x14ac:dyDescent="0.3">
      <c r="B2" s="54" t="s">
        <v>78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0</v>
      </c>
      <c r="C5" s="46">
        <v>80000</v>
      </c>
      <c r="F5" s="23" t="s">
        <v>0</v>
      </c>
      <c r="G5" s="46">
        <v>80000</v>
      </c>
    </row>
    <row r="6" spans="2:7" ht="20.100000000000001" customHeight="1" x14ac:dyDescent="0.25">
      <c r="B6" s="23" t="s">
        <v>1</v>
      </c>
      <c r="C6" s="46">
        <v>12000</v>
      </c>
      <c r="F6" s="23" t="s">
        <v>1</v>
      </c>
      <c r="G6" s="46">
        <v>12000</v>
      </c>
    </row>
    <row r="7" spans="2:7" ht="20.100000000000001" customHeight="1" x14ac:dyDescent="0.25">
      <c r="B7" s="23" t="s">
        <v>2</v>
      </c>
      <c r="C7" s="46">
        <v>25000</v>
      </c>
      <c r="F7" s="23" t="s">
        <v>2</v>
      </c>
      <c r="G7" s="46">
        <v>25000</v>
      </c>
    </row>
    <row r="8" spans="2:7" ht="20.100000000000001" customHeight="1" x14ac:dyDescent="0.25">
      <c r="B8" s="23" t="s">
        <v>3</v>
      </c>
      <c r="C8" s="46">
        <f>C5+C6-C7</f>
        <v>67000</v>
      </c>
      <c r="F8" s="23" t="s">
        <v>3</v>
      </c>
      <c r="G8" s="46">
        <f>G5+G6-G7</f>
        <v>67000</v>
      </c>
    </row>
    <row r="9" spans="2:7" ht="20.100000000000001" customHeight="1" x14ac:dyDescent="0.25">
      <c r="B9" s="23" t="s">
        <v>4</v>
      </c>
      <c r="C9" s="47">
        <v>0.04</v>
      </c>
      <c r="F9" s="23" t="s">
        <v>4</v>
      </c>
      <c r="G9" s="47">
        <v>0.04</v>
      </c>
    </row>
    <row r="10" spans="2:7" ht="20.100000000000001" customHeight="1" x14ac:dyDescent="0.25">
      <c r="B10" s="23" t="s">
        <v>5</v>
      </c>
      <c r="C10" s="23">
        <v>12</v>
      </c>
      <c r="F10" s="23" t="s">
        <v>5</v>
      </c>
      <c r="G10" s="23">
        <v>12</v>
      </c>
    </row>
    <row r="11" spans="2:7" ht="20.100000000000001" customHeight="1" x14ac:dyDescent="0.25">
      <c r="B11" s="23" t="s">
        <v>6</v>
      </c>
      <c r="C11" s="48">
        <f>PMT(C9/12,C10*12,C8)</f>
        <v>-586.60400717211462</v>
      </c>
      <c r="F11" s="23" t="s">
        <v>6</v>
      </c>
      <c r="G11" s="48"/>
    </row>
    <row r="12" spans="2:7" ht="65.2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29F6-F7CA-4F4A-B353-97924861A777}">
  <dimension ref="A1:J9"/>
  <sheetViews>
    <sheetView workbookViewId="0">
      <selection activeCell="I16" sqref="I16"/>
    </sheetView>
  </sheetViews>
  <sheetFormatPr defaultRowHeight="15" x14ac:dyDescent="0.25"/>
  <cols>
    <col min="1" max="1" width="21.28515625" customWidth="1"/>
    <col min="2" max="2" width="32.85546875" customWidth="1"/>
    <col min="3" max="3" width="24.42578125" customWidth="1"/>
    <col min="4" max="4" width="17.140625" customWidth="1"/>
    <col min="5" max="5" width="16.5703125" customWidth="1"/>
    <col min="7" max="7" width="22.28515625" bestFit="1" customWidth="1"/>
    <col min="8" max="8" width="18.5703125" customWidth="1"/>
    <col min="9" max="9" width="19" customWidth="1"/>
    <col min="10" max="10" width="16" customWidth="1"/>
  </cols>
  <sheetData>
    <row r="1" spans="1:10" x14ac:dyDescent="0.25">
      <c r="A1" t="s">
        <v>17</v>
      </c>
      <c r="B1" t="s">
        <v>29</v>
      </c>
      <c r="C1" t="s">
        <v>30</v>
      </c>
      <c r="D1" t="s">
        <v>31</v>
      </c>
      <c r="E1" t="s">
        <v>32</v>
      </c>
      <c r="G1" t="s">
        <v>33</v>
      </c>
      <c r="I1" t="s">
        <v>19</v>
      </c>
      <c r="J1" t="s">
        <v>26</v>
      </c>
    </row>
    <row r="2" spans="1:10" x14ac:dyDescent="0.25">
      <c r="A2" t="s">
        <v>19</v>
      </c>
      <c r="B2">
        <v>7</v>
      </c>
      <c r="C2">
        <v>52</v>
      </c>
      <c r="D2" t="s">
        <v>34</v>
      </c>
      <c r="E2">
        <v>1</v>
      </c>
      <c r="G2" t="s">
        <v>35</v>
      </c>
      <c r="I2" t="s">
        <v>36</v>
      </c>
      <c r="J2" t="s">
        <v>37</v>
      </c>
    </row>
    <row r="3" spans="1:10" x14ac:dyDescent="0.25">
      <c r="A3" t="s">
        <v>38</v>
      </c>
      <c r="B3">
        <v>14</v>
      </c>
      <c r="C3">
        <v>26</v>
      </c>
      <c r="D3" t="s">
        <v>38</v>
      </c>
      <c r="E3">
        <v>2</v>
      </c>
      <c r="J3" t="s">
        <v>28</v>
      </c>
    </row>
    <row r="4" spans="1:10" x14ac:dyDescent="0.25">
      <c r="A4" t="s">
        <v>39</v>
      </c>
      <c r="B4">
        <v>15</v>
      </c>
      <c r="C4">
        <v>24</v>
      </c>
      <c r="D4" t="s">
        <v>39</v>
      </c>
      <c r="J4" t="s">
        <v>40</v>
      </c>
    </row>
    <row r="5" spans="1:10" x14ac:dyDescent="0.25">
      <c r="A5" t="s">
        <v>26</v>
      </c>
      <c r="B5">
        <v>1</v>
      </c>
      <c r="C5">
        <v>12</v>
      </c>
      <c r="D5" t="s">
        <v>41</v>
      </c>
      <c r="E5">
        <v>1</v>
      </c>
      <c r="J5" t="s">
        <v>27</v>
      </c>
    </row>
    <row r="6" spans="1:10" x14ac:dyDescent="0.25">
      <c r="A6" t="s">
        <v>37</v>
      </c>
      <c r="B6">
        <v>2</v>
      </c>
      <c r="C6">
        <v>6</v>
      </c>
      <c r="D6" t="s">
        <v>37</v>
      </c>
      <c r="E6">
        <v>2</v>
      </c>
    </row>
    <row r="7" spans="1:10" x14ac:dyDescent="0.25">
      <c r="A7" t="s">
        <v>28</v>
      </c>
      <c r="B7">
        <v>3</v>
      </c>
      <c r="C7">
        <v>4</v>
      </c>
      <c r="D7" t="s">
        <v>42</v>
      </c>
      <c r="E7">
        <v>3</v>
      </c>
    </row>
    <row r="8" spans="1:10" x14ac:dyDescent="0.25">
      <c r="A8" t="s">
        <v>40</v>
      </c>
      <c r="B8">
        <v>6</v>
      </c>
      <c r="C8">
        <v>2</v>
      </c>
      <c r="D8" t="s">
        <v>40</v>
      </c>
      <c r="E8">
        <v>6</v>
      </c>
    </row>
    <row r="9" spans="1:10" x14ac:dyDescent="0.25">
      <c r="A9" t="s">
        <v>27</v>
      </c>
      <c r="B9">
        <v>12</v>
      </c>
      <c r="C9">
        <v>1</v>
      </c>
      <c r="D9" t="s">
        <v>5</v>
      </c>
      <c r="E9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7FAF2-14D4-49C8-B6A2-678593AFC086}">
  <dimension ref="B2:C8"/>
  <sheetViews>
    <sheetView showGridLines="0" tabSelected="1" workbookViewId="0">
      <selection activeCell="C26" sqref="C26"/>
    </sheetView>
  </sheetViews>
  <sheetFormatPr defaultRowHeight="20.100000000000001" customHeight="1" x14ac:dyDescent="0.25"/>
  <cols>
    <col min="1" max="1" width="5" customWidth="1"/>
    <col min="2" max="2" width="22.28515625" customWidth="1"/>
    <col min="3" max="3" width="24.5703125" customWidth="1"/>
  </cols>
  <sheetData>
    <row r="2" spans="2:3" ht="20.100000000000001" customHeight="1" thickBot="1" x14ac:dyDescent="0.3">
      <c r="B2" s="54" t="s">
        <v>75</v>
      </c>
      <c r="C2" s="54"/>
    </row>
    <row r="3" spans="2:3" ht="20.100000000000001" customHeight="1" thickTop="1" x14ac:dyDescent="0.25">
      <c r="B3" s="49"/>
      <c r="C3" s="49"/>
    </row>
    <row r="4" spans="2:3" ht="20.100000000000001" customHeight="1" x14ac:dyDescent="0.25">
      <c r="B4" s="33" t="s">
        <v>53</v>
      </c>
      <c r="C4" s="33" t="s">
        <v>54</v>
      </c>
    </row>
    <row r="5" spans="2:3" ht="20.100000000000001" customHeight="1" x14ac:dyDescent="0.25">
      <c r="B5" s="23" t="s">
        <v>55</v>
      </c>
      <c r="C5" s="46">
        <v>10000</v>
      </c>
    </row>
    <row r="6" spans="2:3" ht="20.100000000000001" customHeight="1" x14ac:dyDescent="0.25">
      <c r="B6" s="23" t="s">
        <v>12</v>
      </c>
      <c r="C6" s="47">
        <v>0.12</v>
      </c>
    </row>
    <row r="7" spans="2:3" ht="20.100000000000001" customHeight="1" x14ac:dyDescent="0.25">
      <c r="B7" s="23" t="s">
        <v>56</v>
      </c>
      <c r="C7" s="23">
        <v>3</v>
      </c>
    </row>
    <row r="8" spans="2:3" ht="20.100000000000001" customHeight="1" x14ac:dyDescent="0.25">
      <c r="B8" s="23" t="s">
        <v>57</v>
      </c>
      <c r="C8" s="23">
        <v>12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545B4-CBA6-4DFA-A150-3D71FF43A253}">
  <dimension ref="B2:G10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" customWidth="1"/>
    <col min="2" max="2" width="33.42578125" customWidth="1"/>
    <col min="3" max="3" width="34.5703125" customWidth="1"/>
    <col min="4" max="4" width="26.140625" customWidth="1"/>
    <col min="6" max="7" width="27.5703125" customWidth="1"/>
  </cols>
  <sheetData>
    <row r="2" spans="2:7" ht="20.100000000000001" customHeight="1" thickBot="1" x14ac:dyDescent="0.3">
      <c r="B2" s="54" t="s">
        <v>52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55</v>
      </c>
      <c r="C5" s="34">
        <v>10000</v>
      </c>
      <c r="F5" s="23" t="s">
        <v>55</v>
      </c>
      <c r="G5" s="34">
        <v>10000</v>
      </c>
    </row>
    <row r="6" spans="2:7" ht="20.100000000000001" customHeight="1" x14ac:dyDescent="0.25">
      <c r="B6" s="23" t="s">
        <v>12</v>
      </c>
      <c r="C6" s="35">
        <v>0.12</v>
      </c>
      <c r="F6" s="23" t="s">
        <v>12</v>
      </c>
      <c r="G6" s="35">
        <v>0.12</v>
      </c>
    </row>
    <row r="7" spans="2:7" ht="20.100000000000001" customHeight="1" x14ac:dyDescent="0.25">
      <c r="B7" s="23" t="s">
        <v>56</v>
      </c>
      <c r="C7" s="5">
        <v>3</v>
      </c>
      <c r="F7" s="23" t="s">
        <v>56</v>
      </c>
      <c r="G7" s="5">
        <v>3</v>
      </c>
    </row>
    <row r="8" spans="2:7" ht="20.100000000000001" customHeight="1" x14ac:dyDescent="0.25">
      <c r="B8" s="23" t="s">
        <v>57</v>
      </c>
      <c r="C8" s="5">
        <v>12</v>
      </c>
      <c r="F8" s="23" t="s">
        <v>57</v>
      </c>
      <c r="G8" s="5">
        <v>12</v>
      </c>
    </row>
    <row r="9" spans="2:7" ht="20.100000000000001" customHeight="1" x14ac:dyDescent="0.25">
      <c r="B9" s="5" t="s">
        <v>6</v>
      </c>
      <c r="C9" s="50">
        <f>(C5*C6)/(C8*(1-(1+(C6/C8))^(-C7*C8)))</f>
        <v>332.14309812851167</v>
      </c>
      <c r="F9" s="5" t="s">
        <v>6</v>
      </c>
      <c r="G9" s="50"/>
    </row>
    <row r="10" spans="2:7" ht="83.2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C149-D698-4436-A087-B8B83EDECE02}">
  <dimension ref="B2:G10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3.7109375" customWidth="1"/>
    <col min="2" max="2" width="33.140625" customWidth="1"/>
    <col min="3" max="3" width="32.5703125" customWidth="1"/>
    <col min="4" max="4" width="25.140625" customWidth="1"/>
    <col min="6" max="8" width="28.140625" customWidth="1"/>
  </cols>
  <sheetData>
    <row r="2" spans="2:7" ht="20.100000000000001" customHeight="1" thickBot="1" x14ac:dyDescent="0.3">
      <c r="B2" s="54" t="s">
        <v>58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55</v>
      </c>
      <c r="C5" s="34">
        <v>10000</v>
      </c>
      <c r="F5" s="23" t="s">
        <v>55</v>
      </c>
      <c r="G5" s="34">
        <v>10000</v>
      </c>
    </row>
    <row r="6" spans="2:7" ht="20.100000000000001" customHeight="1" x14ac:dyDescent="0.25">
      <c r="B6" s="23" t="s">
        <v>12</v>
      </c>
      <c r="C6" s="35">
        <v>0.12</v>
      </c>
      <c r="F6" s="23" t="s">
        <v>12</v>
      </c>
      <c r="G6" s="35">
        <v>0.12</v>
      </c>
    </row>
    <row r="7" spans="2:7" ht="20.100000000000001" customHeight="1" x14ac:dyDescent="0.25">
      <c r="B7" s="23" t="s">
        <v>56</v>
      </c>
      <c r="C7" s="5">
        <v>3</v>
      </c>
      <c r="F7" s="23" t="s">
        <v>56</v>
      </c>
      <c r="G7" s="5">
        <v>3</v>
      </c>
    </row>
    <row r="8" spans="2:7" ht="20.100000000000001" customHeight="1" x14ac:dyDescent="0.25">
      <c r="B8" s="23" t="s">
        <v>57</v>
      </c>
      <c r="C8" s="5">
        <v>12</v>
      </c>
      <c r="F8" s="23" t="s">
        <v>57</v>
      </c>
      <c r="G8" s="5">
        <v>12</v>
      </c>
    </row>
    <row r="9" spans="2:7" ht="20.100000000000001" customHeight="1" x14ac:dyDescent="0.25">
      <c r="B9" s="5" t="s">
        <v>6</v>
      </c>
      <c r="C9" s="37">
        <f>PMT(C6/12,C7*C8,-C5,0,0)</f>
        <v>332.14309812851195</v>
      </c>
      <c r="F9" s="5" t="s">
        <v>6</v>
      </c>
      <c r="G9" s="37"/>
    </row>
    <row r="10" spans="2:7" ht="84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A591-9AAF-4367-B44E-DB4E188931CD}">
  <dimension ref="B2:G9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3.42578125" customWidth="1"/>
    <col min="2" max="2" width="33" customWidth="1"/>
    <col min="3" max="3" width="34" customWidth="1"/>
    <col min="4" max="4" width="16.7109375" customWidth="1"/>
    <col min="6" max="6" width="28.7109375" customWidth="1"/>
    <col min="7" max="7" width="27.7109375" customWidth="1"/>
  </cols>
  <sheetData>
    <row r="2" spans="2:7" ht="20.100000000000001" customHeight="1" thickBot="1" x14ac:dyDescent="0.3">
      <c r="B2" s="54" t="s">
        <v>59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60</v>
      </c>
      <c r="C5" s="35">
        <v>0.12</v>
      </c>
      <c r="F5" s="23" t="s">
        <v>60</v>
      </c>
      <c r="G5" s="35">
        <v>0.12</v>
      </c>
    </row>
    <row r="6" spans="2:7" ht="20.100000000000001" customHeight="1" x14ac:dyDescent="0.25">
      <c r="B6" s="23" t="s">
        <v>61</v>
      </c>
      <c r="C6" s="34">
        <v>10000</v>
      </c>
      <c r="F6" s="23" t="s">
        <v>61</v>
      </c>
      <c r="G6" s="34">
        <v>10000</v>
      </c>
    </row>
    <row r="7" spans="2:7" ht="20.100000000000001" customHeight="1" x14ac:dyDescent="0.25">
      <c r="B7" s="23" t="s">
        <v>62</v>
      </c>
      <c r="C7" s="5">
        <v>36</v>
      </c>
      <c r="F7" s="23" t="s">
        <v>62</v>
      </c>
      <c r="G7" s="5">
        <v>36</v>
      </c>
    </row>
    <row r="8" spans="2:7" ht="20.100000000000001" customHeight="1" x14ac:dyDescent="0.25">
      <c r="B8" s="23" t="s">
        <v>6</v>
      </c>
      <c r="C8" s="37">
        <f>PMT((C5/2+1)^(1/6)-1,C7,-C6)</f>
        <v>330.76233917100808</v>
      </c>
      <c r="F8" s="23" t="s">
        <v>6</v>
      </c>
      <c r="G8" s="37"/>
    </row>
    <row r="9" spans="2:7" ht="80.2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A628-ABF2-4834-9307-226FA9B238AC}">
  <dimension ref="B2:G9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" customWidth="1"/>
    <col min="2" max="2" width="28.85546875" customWidth="1"/>
    <col min="3" max="3" width="30.5703125" customWidth="1"/>
    <col min="4" max="4" width="19.28515625" customWidth="1"/>
    <col min="6" max="6" width="28" customWidth="1"/>
    <col min="7" max="7" width="26.140625" customWidth="1"/>
    <col min="8" max="8" width="18.7109375" customWidth="1"/>
  </cols>
  <sheetData>
    <row r="2" spans="2:7" ht="20.100000000000001" customHeight="1" thickBot="1" x14ac:dyDescent="0.3">
      <c r="B2" s="54" t="s">
        <v>63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60</v>
      </c>
      <c r="C5" s="35">
        <v>0.03</v>
      </c>
      <c r="F5" s="23" t="s">
        <v>60</v>
      </c>
      <c r="G5" s="35">
        <v>0.03</v>
      </c>
    </row>
    <row r="6" spans="2:7" ht="20.100000000000001" customHeight="1" x14ac:dyDescent="0.25">
      <c r="B6" s="23" t="s">
        <v>61</v>
      </c>
      <c r="C6" s="34">
        <v>2500</v>
      </c>
      <c r="F6" s="23" t="s">
        <v>61</v>
      </c>
      <c r="G6" s="34">
        <v>2500</v>
      </c>
    </row>
    <row r="7" spans="2:7" ht="20.100000000000001" customHeight="1" x14ac:dyDescent="0.25">
      <c r="B7" s="23" t="s">
        <v>6</v>
      </c>
      <c r="C7" s="38">
        <v>150</v>
      </c>
      <c r="F7" s="23" t="s">
        <v>6</v>
      </c>
      <c r="G7" s="38">
        <v>150</v>
      </c>
    </row>
    <row r="8" spans="2:7" ht="20.100000000000001" customHeight="1" x14ac:dyDescent="0.25">
      <c r="B8" s="23" t="s">
        <v>62</v>
      </c>
      <c r="C8" s="39">
        <f>NPER(C5/12,-C7,C6)</f>
        <v>17.045116719207499</v>
      </c>
      <c r="F8" s="23" t="s">
        <v>62</v>
      </c>
      <c r="G8" s="39"/>
    </row>
    <row r="9" spans="2:7" ht="81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C17C-D607-4750-ADDC-FED99415A877}">
  <dimension ref="B2:G19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140625" customWidth="1"/>
    <col min="2" max="2" width="32.42578125" customWidth="1"/>
    <col min="3" max="3" width="33.85546875" customWidth="1"/>
    <col min="4" max="4" width="15.28515625" customWidth="1"/>
    <col min="6" max="6" width="30.5703125" customWidth="1"/>
    <col min="7" max="7" width="25.5703125" customWidth="1"/>
  </cols>
  <sheetData>
    <row r="2" spans="2:7" ht="20.100000000000001" customHeight="1" thickBot="1" x14ac:dyDescent="0.3">
      <c r="B2" s="54" t="s">
        <v>64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60</v>
      </c>
      <c r="C5" s="5">
        <f>0.06/12</f>
        <v>5.0000000000000001E-3</v>
      </c>
      <c r="F5" s="23" t="s">
        <v>60</v>
      </c>
      <c r="G5" s="5">
        <f>0.06/12</f>
        <v>5.0000000000000001E-3</v>
      </c>
    </row>
    <row r="6" spans="2:7" ht="20.100000000000001" customHeight="1" x14ac:dyDescent="0.25">
      <c r="B6" s="23" t="s">
        <v>61</v>
      </c>
      <c r="C6" s="34">
        <v>100000</v>
      </c>
      <c r="F6" s="23" t="s">
        <v>61</v>
      </c>
      <c r="G6" s="34">
        <v>100000</v>
      </c>
    </row>
    <row r="7" spans="2:7" ht="20.100000000000001" customHeight="1" x14ac:dyDescent="0.25">
      <c r="B7" s="23" t="s">
        <v>62</v>
      </c>
      <c r="C7" s="5">
        <v>36</v>
      </c>
      <c r="F7" s="23" t="s">
        <v>62</v>
      </c>
      <c r="G7" s="5">
        <v>36</v>
      </c>
    </row>
    <row r="8" spans="2:7" ht="20.100000000000001" customHeight="1" x14ac:dyDescent="0.25">
      <c r="B8" s="23" t="s">
        <v>6</v>
      </c>
      <c r="C8" s="37">
        <f>PMT(C5,C7,C6)</f>
        <v>-3042.1937451555109</v>
      </c>
      <c r="F8" s="23" t="s">
        <v>6</v>
      </c>
      <c r="G8" s="37"/>
    </row>
    <row r="9" spans="2:7" ht="125.25" customHeight="1" x14ac:dyDescent="0.25"/>
    <row r="19" ht="105.7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B66C-699F-4337-8133-20DD6E6E812C}">
  <dimension ref="B2:G9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42578125" customWidth="1"/>
    <col min="2" max="2" width="30.28515625" customWidth="1"/>
    <col min="3" max="3" width="31.140625" customWidth="1"/>
    <col min="4" max="4" width="18.5703125" customWidth="1"/>
    <col min="6" max="6" width="33.85546875" customWidth="1"/>
    <col min="7" max="7" width="32" customWidth="1"/>
  </cols>
  <sheetData>
    <row r="2" spans="2:7" ht="20.100000000000001" customHeight="1" thickBot="1" x14ac:dyDescent="0.3">
      <c r="B2" s="54" t="s">
        <v>65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66</v>
      </c>
      <c r="C5" s="40">
        <v>0.15</v>
      </c>
      <c r="F5" s="23" t="s">
        <v>66</v>
      </c>
      <c r="G5" s="40">
        <v>0.15</v>
      </c>
    </row>
    <row r="6" spans="2:7" ht="20.100000000000001" customHeight="1" x14ac:dyDescent="0.25">
      <c r="B6" s="23" t="s">
        <v>67</v>
      </c>
      <c r="C6" s="41">
        <v>5400</v>
      </c>
      <c r="F6" s="23" t="s">
        <v>67</v>
      </c>
      <c r="G6" s="41">
        <v>5400</v>
      </c>
    </row>
    <row r="7" spans="2:7" ht="20.100000000000001" customHeight="1" x14ac:dyDescent="0.25">
      <c r="B7" s="23" t="s">
        <v>76</v>
      </c>
      <c r="C7" s="5">
        <v>2</v>
      </c>
      <c r="F7" s="23" t="s">
        <v>76</v>
      </c>
      <c r="G7" s="5">
        <v>2</v>
      </c>
    </row>
    <row r="8" spans="2:7" ht="20.100000000000001" customHeight="1" x14ac:dyDescent="0.25">
      <c r="B8" s="23" t="s">
        <v>6</v>
      </c>
      <c r="C8" s="37">
        <f>PMT(C5/12,C7*12,C6)</f>
        <v>-261.82789945353551</v>
      </c>
      <c r="F8" s="23" t="s">
        <v>6</v>
      </c>
      <c r="G8" s="37"/>
    </row>
    <row r="9" spans="2:7" ht="99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81E1C-5115-429D-A7DD-40AEB7328997}">
  <dimension ref="B2:G11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42578125" customWidth="1"/>
    <col min="2" max="2" width="29.85546875" customWidth="1"/>
    <col min="3" max="3" width="31.85546875" customWidth="1"/>
    <col min="4" max="4" width="19.85546875" customWidth="1"/>
    <col min="5" max="5" width="9.140625" hidden="1" customWidth="1"/>
    <col min="6" max="7" width="29.42578125" customWidth="1"/>
  </cols>
  <sheetData>
    <row r="2" spans="2:7" ht="20.100000000000001" customHeight="1" thickBot="1" x14ac:dyDescent="0.3">
      <c r="B2" s="54" t="s">
        <v>77</v>
      </c>
      <c r="C2" s="54"/>
      <c r="F2" s="54" t="s">
        <v>79</v>
      </c>
      <c r="G2" s="54"/>
    </row>
    <row r="3" spans="2:7" ht="20.100000000000001" customHeight="1" thickTop="1" x14ac:dyDescent="0.25">
      <c r="B3" s="32"/>
      <c r="C3" s="32"/>
      <c r="F3" s="32"/>
      <c r="G3" s="32"/>
    </row>
    <row r="4" spans="2:7" ht="20.100000000000001" customHeight="1" x14ac:dyDescent="0.25">
      <c r="B4" s="33" t="s">
        <v>53</v>
      </c>
      <c r="C4" s="33" t="s">
        <v>54</v>
      </c>
      <c r="F4" s="33" t="s">
        <v>53</v>
      </c>
      <c r="G4" s="33" t="s">
        <v>54</v>
      </c>
    </row>
    <row r="5" spans="2:7" ht="20.100000000000001" customHeight="1" x14ac:dyDescent="0.25">
      <c r="B5" s="23" t="s">
        <v>68</v>
      </c>
      <c r="C5" s="42">
        <v>600000</v>
      </c>
      <c r="F5" s="23" t="s">
        <v>68</v>
      </c>
      <c r="G5" s="42">
        <v>600000</v>
      </c>
    </row>
    <row r="6" spans="2:7" ht="20.100000000000001" customHeight="1" x14ac:dyDescent="0.25">
      <c r="B6" s="23" t="s">
        <v>69</v>
      </c>
      <c r="C6" s="41">
        <v>150000</v>
      </c>
      <c r="F6" s="23" t="s">
        <v>69</v>
      </c>
      <c r="G6" s="41">
        <v>150000</v>
      </c>
    </row>
    <row r="7" spans="2:7" ht="20.100000000000001" customHeight="1" x14ac:dyDescent="0.25">
      <c r="B7" s="23" t="s">
        <v>70</v>
      </c>
      <c r="C7" s="42">
        <f>C5-C6</f>
        <v>450000</v>
      </c>
      <c r="F7" s="23" t="s">
        <v>70</v>
      </c>
      <c r="G7" s="42">
        <f>G5-G6</f>
        <v>450000</v>
      </c>
    </row>
    <row r="8" spans="2:7" ht="20.100000000000001" customHeight="1" x14ac:dyDescent="0.25">
      <c r="B8" s="23" t="s">
        <v>71</v>
      </c>
      <c r="C8" s="36">
        <v>3</v>
      </c>
      <c r="F8" s="23" t="s">
        <v>71</v>
      </c>
      <c r="G8" s="36">
        <v>3</v>
      </c>
    </row>
    <row r="9" spans="2:7" ht="20.100000000000001" customHeight="1" x14ac:dyDescent="0.25">
      <c r="B9" s="43" t="s">
        <v>66</v>
      </c>
      <c r="C9" s="44">
        <v>0.15</v>
      </c>
      <c r="F9" s="43" t="s">
        <v>66</v>
      </c>
      <c r="G9" s="44">
        <v>0.15</v>
      </c>
    </row>
    <row r="10" spans="2:7" ht="20.100000000000001" customHeight="1" x14ac:dyDescent="0.25">
      <c r="B10" s="43" t="s">
        <v>72</v>
      </c>
      <c r="C10" s="45">
        <f>PMT(C9/12,C8*12,C7)</f>
        <v>-15599.39782688736</v>
      </c>
      <c r="F10" s="43" t="s">
        <v>72</v>
      </c>
      <c r="G10" s="45"/>
    </row>
    <row r="11" spans="2:7" ht="91.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LoanCalculatorNoExtraPayments</vt:lpstr>
      <vt:lpstr>Sample Dataset</vt:lpstr>
      <vt:lpstr>Direct Formula</vt:lpstr>
      <vt:lpstr>PMT Function</vt:lpstr>
      <vt:lpstr>Compounded Periods</vt:lpstr>
      <vt:lpstr>Loan Pay Off</vt:lpstr>
      <vt:lpstr>Formulas Tab</vt:lpstr>
      <vt:lpstr>Credit Card Payment</vt:lpstr>
      <vt:lpstr>Mortgage Payment</vt:lpstr>
      <vt:lpstr>Down Payment</vt:lpstr>
      <vt:lpstr>Monthly Goal Payment</vt:lpstr>
      <vt:lpstr>NamedRange</vt:lpstr>
      <vt:lpstr>apr</vt:lpstr>
      <vt:lpstr>array</vt:lpstr>
      <vt:lpstr>dates</vt:lpstr>
      <vt:lpstr>first_payment_date</vt:lpstr>
      <vt:lpstr>interest_compounded</vt:lpstr>
      <vt:lpstr>interest_paid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rate</vt:lpstr>
      <vt:lpstr>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Bishawajit</cp:lastModifiedBy>
  <dcterms:created xsi:type="dcterms:W3CDTF">2015-06-05T18:17:20Z</dcterms:created>
  <dcterms:modified xsi:type="dcterms:W3CDTF">2023-09-05T11:00:20Z</dcterms:modified>
</cp:coreProperties>
</file>