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Old pC backup\1. SOFTEKO\Article 63\"/>
    </mc:Choice>
  </mc:AlternateContent>
  <xr:revisionPtr revIDLastSave="0" documentId="13_ncr:1_{BB766434-867A-43B5-8F87-8587C7E626DD}" xr6:coauthVersionLast="47" xr6:coauthVersionMax="47" xr10:uidLastSave="{00000000-0000-0000-0000-000000000000}"/>
  <bookViews>
    <workbookView xWindow="-120" yWindow="-120" windowWidth="29040" windowHeight="15720" xr2:uid="{A70C27C7-9763-47D6-A46D-2F5850D31A98}"/>
  </bookViews>
  <sheets>
    <sheet name="Overview" sheetId="35" r:id="rId1"/>
    <sheet name="Dataset 1" sheetId="1" r:id="rId2"/>
    <sheet name="AVERAGE" sheetId="2" r:id="rId3"/>
    <sheet name="Dataset 2" sheetId="5" r:id="rId4"/>
    <sheet name="AVERAGEIF and AVERAGEIFS" sheetId="6" r:id="rId5"/>
    <sheet name="Dataset 3" sheetId="12" r:id="rId6"/>
    <sheet name="HARMEAN and GEOMEAN" sheetId="7" r:id="rId7"/>
    <sheet name="STANDARDIZE" sheetId="34" r:id="rId8"/>
    <sheet name="Dataset 4" sheetId="13" r:id="rId9"/>
    <sheet name="RANK.EQ and RANK.AVG" sheetId="31" r:id="rId10"/>
    <sheet name="Dataset 5" sheetId="20" r:id="rId11"/>
    <sheet name="SLOPE,INTERCEPT, and STYEX" sheetId="19" r:id="rId12"/>
    <sheet name="CORREL" sheetId="18" r:id="rId13"/>
    <sheet name="FREQUENCY " sheetId="21" r:id="rId14"/>
    <sheet name="Moving Average" sheetId="33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35" l="1"/>
  <c r="F21" i="35"/>
  <c r="F20" i="35"/>
  <c r="F19" i="35"/>
  <c r="F18" i="35"/>
  <c r="B21" i="7"/>
  <c r="H6" i="35"/>
  <c r="H7" i="35"/>
  <c r="H8" i="35"/>
  <c r="H9" i="35"/>
  <c r="H10" i="35"/>
  <c r="H11" i="35"/>
  <c r="H12" i="35"/>
  <c r="H13" i="35"/>
  <c r="H5" i="35"/>
  <c r="G6" i="35"/>
  <c r="G7" i="35"/>
  <c r="G8" i="35"/>
  <c r="G9" i="35"/>
  <c r="G10" i="35"/>
  <c r="G11" i="35"/>
  <c r="G12" i="35"/>
  <c r="G13" i="35"/>
  <c r="G5" i="35"/>
  <c r="F17" i="35"/>
  <c r="F16" i="35"/>
  <c r="D6" i="34"/>
  <c r="D7" i="34"/>
  <c r="D8" i="34"/>
  <c r="D9" i="34"/>
  <c r="D10" i="34"/>
  <c r="D11" i="34"/>
  <c r="D12" i="34"/>
  <c r="D13" i="34"/>
  <c r="D14" i="34"/>
  <c r="D15" i="34"/>
  <c r="D16" i="34"/>
  <c r="D17" i="34"/>
  <c r="D5" i="34"/>
  <c r="C21" i="34"/>
  <c r="C20" i="34"/>
  <c r="B20" i="7"/>
  <c r="G17" i="33"/>
  <c r="G16" i="33"/>
  <c r="G15" i="33"/>
  <c r="G14" i="33"/>
  <c r="G13" i="33"/>
  <c r="G12" i="33"/>
  <c r="G11" i="33"/>
  <c r="G10" i="33"/>
  <c r="G9" i="33"/>
  <c r="G8" i="33"/>
  <c r="G7" i="33"/>
  <c r="C20" i="7"/>
  <c r="G20" i="35"/>
  <c r="D20" i="34"/>
  <c r="G22" i="35"/>
  <c r="G19" i="35"/>
  <c r="D21" i="34"/>
  <c r="G18" i="35"/>
  <c r="G17" i="35"/>
  <c r="G21" i="35"/>
  <c r="G16" i="35"/>
  <c r="M17" i="34" l="1"/>
  <c r="M6" i="34"/>
  <c r="M8" i="34"/>
  <c r="M10" i="34"/>
  <c r="M12" i="34"/>
  <c r="M14" i="34"/>
  <c r="M16" i="34"/>
  <c r="M5" i="34"/>
  <c r="M7" i="34"/>
  <c r="M9" i="34"/>
  <c r="M11" i="34"/>
  <c r="M13" i="34"/>
  <c r="M15" i="34"/>
  <c r="Q17" i="33"/>
  <c r="F17" i="33"/>
  <c r="Q16" i="33"/>
  <c r="F16" i="33"/>
  <c r="Q15" i="33"/>
  <c r="F15" i="33"/>
  <c r="Q14" i="33"/>
  <c r="F14" i="33"/>
  <c r="Q13" i="33"/>
  <c r="F13" i="33"/>
  <c r="Q12" i="33"/>
  <c r="F12" i="33"/>
  <c r="Q11" i="33"/>
  <c r="F11" i="33"/>
  <c r="Q10" i="33"/>
  <c r="F10" i="33"/>
  <c r="Q9" i="33"/>
  <c r="F9" i="33"/>
  <c r="Q8" i="33"/>
  <c r="F8" i="33"/>
  <c r="Q7" i="33"/>
  <c r="F7" i="33"/>
  <c r="Q6" i="33"/>
  <c r="F6" i="33"/>
  <c r="Q5" i="33"/>
  <c r="F5" i="33"/>
  <c r="E6" i="31"/>
  <c r="E7" i="31"/>
  <c r="E8" i="31"/>
  <c r="E9" i="31"/>
  <c r="E10" i="31"/>
  <c r="E11" i="31"/>
  <c r="E12" i="31"/>
  <c r="E13" i="31"/>
  <c r="E14" i="31"/>
  <c r="E15" i="31"/>
  <c r="E16" i="31"/>
  <c r="E17" i="31"/>
  <c r="E5" i="31"/>
  <c r="D17" i="31"/>
  <c r="D16" i="31"/>
  <c r="D15" i="31"/>
  <c r="D14" i="31"/>
  <c r="D13" i="31"/>
  <c r="D12" i="31"/>
  <c r="D11" i="31"/>
  <c r="D10" i="31"/>
  <c r="D9" i="31"/>
  <c r="D8" i="31"/>
  <c r="D7" i="31"/>
  <c r="D6" i="31"/>
  <c r="D5" i="31"/>
  <c r="B22" i="6"/>
  <c r="C20" i="2"/>
  <c r="C17" i="21" a="1"/>
  <c r="C17" i="21" s="1"/>
  <c r="C24" i="6"/>
  <c r="C21" i="7"/>
  <c r="D20" i="2"/>
  <c r="C22" i="6"/>
  <c r="C22" i="7"/>
  <c r="C21" i="19" l="1"/>
  <c r="C20" i="19"/>
  <c r="C19" i="19"/>
  <c r="C19" i="18"/>
  <c r="B22" i="7"/>
  <c r="B24" i="6"/>
  <c r="G6" i="2"/>
  <c r="G7" i="2"/>
  <c r="G8" i="2"/>
  <c r="G9" i="2"/>
  <c r="G10" i="2"/>
  <c r="G11" i="2"/>
  <c r="G12" i="2"/>
  <c r="G13" i="2"/>
  <c r="G14" i="2"/>
  <c r="G15" i="2"/>
  <c r="G16" i="2"/>
  <c r="G17" i="2"/>
  <c r="G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<sst xmlns="http://schemas.openxmlformats.org/spreadsheetml/2006/main" count="429" uniqueCount="77">
  <si>
    <t>Marks of 7th Grade Students</t>
  </si>
  <si>
    <t>Name</t>
  </si>
  <si>
    <t>Math</t>
  </si>
  <si>
    <t>History</t>
  </si>
  <si>
    <t>Science</t>
  </si>
  <si>
    <t xml:space="preserve"> Literature</t>
  </si>
  <si>
    <t>Mathew</t>
  </si>
  <si>
    <t>Harry</t>
  </si>
  <si>
    <t>Samules</t>
  </si>
  <si>
    <t>Ethan</t>
  </si>
  <si>
    <t>Sarah</t>
  </si>
  <si>
    <t>Jonas</t>
  </si>
  <si>
    <t>Mike</t>
  </si>
  <si>
    <t>Jimmy</t>
  </si>
  <si>
    <t>Kimberly</t>
  </si>
  <si>
    <t>Howard</t>
  </si>
  <si>
    <t>Charles</t>
  </si>
  <si>
    <t>Nathan</t>
  </si>
  <si>
    <t>Average Marks</t>
  </si>
  <si>
    <t>Marks of Garde 6 and Grade 7 Students</t>
  </si>
  <si>
    <t>Grade</t>
  </si>
  <si>
    <t>Section</t>
  </si>
  <si>
    <t>Marks</t>
  </si>
  <si>
    <t>A</t>
  </si>
  <si>
    <t xml:space="preserve">B </t>
  </si>
  <si>
    <t>B</t>
  </si>
  <si>
    <t>Criteria-1</t>
  </si>
  <si>
    <t>Criteria-2</t>
  </si>
  <si>
    <t>Using AVERAGE Function</t>
  </si>
  <si>
    <t>Applying HARMEAN and GEOMEAN Functions</t>
  </si>
  <si>
    <t>STDEV.P</t>
  </si>
  <si>
    <t>Standardized Value</t>
  </si>
  <si>
    <t>Using STANDARDIZE Function</t>
  </si>
  <si>
    <t>Average Marks of 7th Grade Students</t>
  </si>
  <si>
    <t>Total Marks of 7th Grade Students</t>
  </si>
  <si>
    <t>Total Marks</t>
  </si>
  <si>
    <t>RANK.ABG</t>
  </si>
  <si>
    <t>RANK.EQ</t>
  </si>
  <si>
    <t>Correlation Co-efficient</t>
  </si>
  <si>
    <t>Applying CORREL Function</t>
  </si>
  <si>
    <t>Slope</t>
  </si>
  <si>
    <t>Intercept</t>
  </si>
  <si>
    <t>X Values</t>
  </si>
  <si>
    <t>Y Values</t>
  </si>
  <si>
    <t>Standard Error</t>
  </si>
  <si>
    <t>Using SLOPE,INTERCEPT, and STYEX Functions</t>
  </si>
  <si>
    <t>Utilizing FREQUENCY Function</t>
  </si>
  <si>
    <t>Bin Ranges</t>
  </si>
  <si>
    <t>Frequency</t>
  </si>
  <si>
    <t>Kyle</t>
  </si>
  <si>
    <t>&gt;360</t>
  </si>
  <si>
    <t>Dataset 5</t>
  </si>
  <si>
    <t>Calculating Moving Average</t>
  </si>
  <si>
    <t>Moving Avergae</t>
  </si>
  <si>
    <t>Applying RANK.EQ and RANK.AVG Functions</t>
  </si>
  <si>
    <t>Practice Section</t>
  </si>
  <si>
    <t>Avergae Marks</t>
  </si>
  <si>
    <t>Formula</t>
  </si>
  <si>
    <t>Using AVERAGEIF and AVERAGEIFS Function</t>
  </si>
  <si>
    <t>Mean Value</t>
  </si>
  <si>
    <t>RANK.AVG</t>
  </si>
  <si>
    <t>Function</t>
  </si>
  <si>
    <t>Output</t>
  </si>
  <si>
    <t>AVERAGE</t>
  </si>
  <si>
    <t>AVERAGEIF</t>
  </si>
  <si>
    <t>HARMEAN</t>
  </si>
  <si>
    <t>GEOMAEAN</t>
  </si>
  <si>
    <t>CORREL</t>
  </si>
  <si>
    <t>Objective</t>
  </si>
  <si>
    <t>Finding mean based on a condition</t>
  </si>
  <si>
    <t>Determining Harmonic mean</t>
  </si>
  <si>
    <t>Calculating Geometric mean</t>
  </si>
  <si>
    <t>Finding rank based on Total Marks</t>
  </si>
  <si>
    <t>Determining relative closeness</t>
  </si>
  <si>
    <t>Calculating arithmetic mean</t>
  </si>
  <si>
    <t>Functions</t>
  </si>
  <si>
    <r>
      <t xml:space="preserve">Mathew
</t>
    </r>
    <r>
      <rPr>
        <b/>
        <i/>
        <sz val="10"/>
        <color rgb="FF8A0000"/>
        <rFont val="Calibri"/>
        <family val="2"/>
        <scheme val="minor"/>
      </rPr>
      <t>[Marks of mathew is used to demon-strate the functions]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</si>
</sst>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b/>
      <i/>
      <sz val="11"/>
      <color theme="8" tint="-0.249977111117893"/>
      <name val="Calibri"/>
      <family val="2"/>
      <scheme val="minor"/>
    </font>
    <font>
      <b/>
      <i/>
      <sz val="10"/>
      <color rgb="FF8A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4F9F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51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2" borderId="2" xfId="0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2" fontId="4" fillId="0" borderId="2" xfId="0" applyNumberFormat="1" applyFont="1" applyBorder="1" applyAlignment="1">
      <alignment vertical="center"/>
    </xf>
    <xf numFmtId="2" fontId="0" fillId="0" borderId="2" xfId="0" applyNumberFormat="1" applyBorder="1" applyAlignment="1">
      <alignment vertical="center"/>
    </xf>
    <xf numFmtId="0" fontId="4" fillId="5" borderId="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165" fontId="4" fillId="0" borderId="2" xfId="0" applyNumberFormat="1" applyFont="1" applyBorder="1" applyAlignment="1">
      <alignment vertical="center"/>
    </xf>
    <xf numFmtId="165" fontId="4" fillId="5" borderId="2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164" fontId="0" fillId="0" borderId="2" xfId="0" applyNumberFormat="1" applyBorder="1" applyAlignment="1">
      <alignment vertical="center"/>
    </xf>
    <xf numFmtId="164" fontId="4" fillId="5" borderId="2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/>
    <xf numFmtId="2" fontId="0" fillId="0" borderId="2" xfId="0" applyNumberFormat="1" applyBorder="1"/>
    <xf numFmtId="0" fontId="4" fillId="5" borderId="2" xfId="0" applyFont="1" applyFill="1" applyBorder="1"/>
    <xf numFmtId="2" fontId="4" fillId="5" borderId="2" xfId="0" applyNumberFormat="1" applyFont="1" applyFill="1" applyBorder="1"/>
    <xf numFmtId="0" fontId="0" fillId="5" borderId="2" xfId="0" applyFill="1" applyBorder="1" applyAlignment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2" borderId="1" xfId="1" applyFill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" fillId="4" borderId="1" xfId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vertical="center" wrapText="1"/>
    </xf>
    <xf numFmtId="2" fontId="4" fillId="0" borderId="6" xfId="0" applyNumberFormat="1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colors>
    <mruColors>
      <color rgb="FF8A0000"/>
      <color rgb="FFA80000"/>
      <color rgb="FFF4F9F1"/>
      <color rgb="FFC92121"/>
      <color rgb="FFFCEBE4"/>
      <color rgb="FFD51717"/>
      <color rgb="FFFADDD2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Slope and Intercept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'SLOPE,INTERCEPT, and STYEX'!$B$5:$B$17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'SLOPE,INTERCEPT, and STYEX'!$C$5:$C$17</c:f>
              <c:numCache>
                <c:formatCode>General</c:formatCode>
                <c:ptCount val="13"/>
                <c:pt idx="0">
                  <c:v>6</c:v>
                </c:pt>
                <c:pt idx="1">
                  <c:v>10</c:v>
                </c:pt>
                <c:pt idx="2">
                  <c:v>14</c:v>
                </c:pt>
                <c:pt idx="3">
                  <c:v>18</c:v>
                </c:pt>
                <c:pt idx="4">
                  <c:v>22</c:v>
                </c:pt>
                <c:pt idx="5">
                  <c:v>26</c:v>
                </c:pt>
                <c:pt idx="6">
                  <c:v>30</c:v>
                </c:pt>
                <c:pt idx="7">
                  <c:v>34</c:v>
                </c:pt>
                <c:pt idx="8">
                  <c:v>38</c:v>
                </c:pt>
                <c:pt idx="9">
                  <c:v>42</c:v>
                </c:pt>
                <c:pt idx="10">
                  <c:v>46</c:v>
                </c:pt>
                <c:pt idx="11">
                  <c:v>50</c:v>
                </c:pt>
                <c:pt idx="12">
                  <c:v>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C4-43EE-9325-7BF75BC7A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0036559"/>
        <c:axId val="1650039055"/>
      </c:scatterChart>
      <c:valAx>
        <c:axId val="1650036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039055"/>
        <c:crosses val="autoZero"/>
        <c:crossBetween val="midCat"/>
      </c:valAx>
      <c:valAx>
        <c:axId val="165003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036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73603</xdr:colOff>
      <xdr:row>6</xdr:row>
      <xdr:rowOff>0</xdr:rowOff>
    </xdr:from>
    <xdr:to>
      <xdr:col>7</xdr:col>
      <xdr:colOff>181841</xdr:colOff>
      <xdr:row>17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9B18F3-9475-3A64-6DD4-6AC06B31B0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84159-1FCF-4DF3-A986-1AB59E95D84E}">
  <dimension ref="B2:H22"/>
  <sheetViews>
    <sheetView showGridLines="0" tabSelected="1" zoomScale="110" zoomScaleNormal="110" workbookViewId="0">
      <selection activeCell="B2" sqref="B2:H2"/>
    </sheetView>
  </sheetViews>
  <sheetFormatPr defaultRowHeight="20.100000000000001" customHeight="1" x14ac:dyDescent="0.25"/>
  <cols>
    <col min="1" max="1" width="4" style="4" customWidth="1"/>
    <col min="2" max="2" width="9.140625" style="4" customWidth="1"/>
    <col min="3" max="3" width="11.7109375" style="4" bestFit="1" customWidth="1"/>
    <col min="4" max="4" width="17.28515625" style="4" customWidth="1"/>
    <col min="5" max="5" width="14.28515625" style="4" customWidth="1"/>
    <col min="6" max="6" width="10.42578125" style="4" customWidth="1"/>
    <col min="7" max="7" width="12.7109375" style="4" bestFit="1" customWidth="1"/>
    <col min="8" max="8" width="16.140625" style="4" customWidth="1"/>
    <col min="9" max="16384" width="9.140625" style="4"/>
  </cols>
  <sheetData>
    <row r="2" spans="2:8" ht="20.100000000000001" customHeight="1" thickBot="1" x14ac:dyDescent="0.3">
      <c r="B2" s="32" t="s">
        <v>0</v>
      </c>
      <c r="C2" s="32"/>
      <c r="D2" s="32"/>
      <c r="E2" s="32"/>
      <c r="F2" s="32"/>
      <c r="G2" s="32"/>
      <c r="H2" s="32"/>
    </row>
    <row r="3" spans="2:8" ht="20.100000000000001" customHeight="1" thickTop="1" x14ac:dyDescent="0.25"/>
    <row r="4" spans="2:8" ht="20.100000000000001" customHeight="1" x14ac:dyDescent="0.25"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35</v>
      </c>
      <c r="H4" s="1" t="s">
        <v>18</v>
      </c>
    </row>
    <row r="5" spans="2:8" ht="20.100000000000001" customHeight="1" x14ac:dyDescent="0.25">
      <c r="B5" s="25" t="s">
        <v>6</v>
      </c>
      <c r="C5" s="25">
        <v>71</v>
      </c>
      <c r="D5" s="25">
        <v>91</v>
      </c>
      <c r="E5" s="25">
        <v>79</v>
      </c>
      <c r="F5" s="25">
        <v>91</v>
      </c>
      <c r="G5" s="25">
        <f>SUM(C5:F5)</f>
        <v>332</v>
      </c>
      <c r="H5" s="25">
        <f>AVERAGE(C5:F5)</f>
        <v>83</v>
      </c>
    </row>
    <row r="6" spans="2:8" ht="20.100000000000001" customHeight="1" x14ac:dyDescent="0.25">
      <c r="B6" s="5" t="s">
        <v>17</v>
      </c>
      <c r="C6" s="5">
        <v>90</v>
      </c>
      <c r="D6" s="5">
        <v>81</v>
      </c>
      <c r="E6" s="5">
        <v>70</v>
      </c>
      <c r="F6" s="5">
        <v>94</v>
      </c>
      <c r="G6" s="5">
        <f t="shared" ref="G6:G13" si="0">SUM(C6:F6)</f>
        <v>335</v>
      </c>
      <c r="H6" s="5">
        <f t="shared" ref="H6:H13" si="1">AVERAGE(C6:F6)</f>
        <v>83.75</v>
      </c>
    </row>
    <row r="7" spans="2:8" ht="20.100000000000001" customHeight="1" x14ac:dyDescent="0.25">
      <c r="B7" s="5" t="s">
        <v>7</v>
      </c>
      <c r="C7" s="5">
        <v>75</v>
      </c>
      <c r="D7" s="5">
        <v>70</v>
      </c>
      <c r="E7" s="5">
        <v>71</v>
      </c>
      <c r="F7" s="5">
        <v>91</v>
      </c>
      <c r="G7" s="5">
        <f t="shared" si="0"/>
        <v>307</v>
      </c>
      <c r="H7" s="5">
        <f t="shared" si="1"/>
        <v>76.75</v>
      </c>
    </row>
    <row r="8" spans="2:8" ht="20.100000000000001" customHeight="1" x14ac:dyDescent="0.25">
      <c r="B8" s="5" t="s">
        <v>8</v>
      </c>
      <c r="C8" s="5">
        <v>88</v>
      </c>
      <c r="D8" s="5">
        <v>96</v>
      </c>
      <c r="E8" s="5">
        <v>85</v>
      </c>
      <c r="F8" s="5">
        <v>73</v>
      </c>
      <c r="G8" s="5">
        <f t="shared" si="0"/>
        <v>342</v>
      </c>
      <c r="H8" s="5">
        <f t="shared" si="1"/>
        <v>85.5</v>
      </c>
    </row>
    <row r="9" spans="2:8" ht="20.100000000000001" customHeight="1" x14ac:dyDescent="0.25">
      <c r="B9" s="5" t="s">
        <v>9</v>
      </c>
      <c r="C9" s="5">
        <v>96</v>
      </c>
      <c r="D9" s="5">
        <v>85</v>
      </c>
      <c r="E9" s="5">
        <v>85</v>
      </c>
      <c r="F9" s="5">
        <v>65</v>
      </c>
      <c r="G9" s="5">
        <f t="shared" si="0"/>
        <v>331</v>
      </c>
      <c r="H9" s="5">
        <f t="shared" si="1"/>
        <v>82.75</v>
      </c>
    </row>
    <row r="10" spans="2:8" ht="20.100000000000001" customHeight="1" x14ac:dyDescent="0.25">
      <c r="B10" s="5" t="s">
        <v>10</v>
      </c>
      <c r="C10" s="5">
        <v>84</v>
      </c>
      <c r="D10" s="5">
        <v>96</v>
      </c>
      <c r="E10" s="5">
        <v>90</v>
      </c>
      <c r="F10" s="5">
        <v>86</v>
      </c>
      <c r="G10" s="5">
        <f t="shared" si="0"/>
        <v>356</v>
      </c>
      <c r="H10" s="5">
        <f t="shared" si="1"/>
        <v>89</v>
      </c>
    </row>
    <row r="11" spans="2:8" ht="20.100000000000001" customHeight="1" x14ac:dyDescent="0.25">
      <c r="B11" s="5" t="s">
        <v>49</v>
      </c>
      <c r="C11" s="5">
        <v>66</v>
      </c>
      <c r="D11" s="5">
        <v>69</v>
      </c>
      <c r="E11" s="5">
        <v>84</v>
      </c>
      <c r="F11" s="5">
        <v>82</v>
      </c>
      <c r="G11" s="5">
        <f t="shared" si="0"/>
        <v>301</v>
      </c>
      <c r="H11" s="5">
        <f t="shared" si="1"/>
        <v>75.25</v>
      </c>
    </row>
    <row r="12" spans="2:8" ht="20.100000000000001" customHeight="1" x14ac:dyDescent="0.25">
      <c r="B12" s="5" t="s">
        <v>11</v>
      </c>
      <c r="C12" s="5">
        <v>71</v>
      </c>
      <c r="D12" s="5">
        <v>84</v>
      </c>
      <c r="E12" s="5">
        <v>82</v>
      </c>
      <c r="F12" s="5">
        <v>85</v>
      </c>
      <c r="G12" s="5">
        <f t="shared" si="0"/>
        <v>322</v>
      </c>
      <c r="H12" s="5">
        <f t="shared" si="1"/>
        <v>80.5</v>
      </c>
    </row>
    <row r="13" spans="2:8" ht="20.100000000000001" customHeight="1" x14ac:dyDescent="0.25">
      <c r="B13" s="5" t="s">
        <v>12</v>
      </c>
      <c r="C13" s="5">
        <v>82</v>
      </c>
      <c r="D13" s="5">
        <v>86</v>
      </c>
      <c r="E13" s="5">
        <v>76</v>
      </c>
      <c r="F13" s="5">
        <v>95</v>
      </c>
      <c r="G13" s="5">
        <f t="shared" si="0"/>
        <v>339</v>
      </c>
      <c r="H13" s="5">
        <f t="shared" si="1"/>
        <v>84.75</v>
      </c>
    </row>
    <row r="15" spans="2:8" ht="20.100000000000001" customHeight="1" x14ac:dyDescent="0.25">
      <c r="B15" s="1" t="s">
        <v>1</v>
      </c>
      <c r="C15" s="1" t="s">
        <v>75</v>
      </c>
      <c r="D15" s="30" t="s">
        <v>68</v>
      </c>
      <c r="E15" s="31"/>
      <c r="F15" s="1" t="s">
        <v>62</v>
      </c>
      <c r="G15" s="30" t="s">
        <v>57</v>
      </c>
      <c r="H15" s="31"/>
    </row>
    <row r="16" spans="2:8" ht="20.100000000000001" customHeight="1" x14ac:dyDescent="0.25">
      <c r="B16" s="33" t="s">
        <v>76</v>
      </c>
      <c r="C16" s="28" t="s">
        <v>63</v>
      </c>
      <c r="D16" s="29" t="s">
        <v>74</v>
      </c>
      <c r="E16" s="29"/>
      <c r="F16" s="6">
        <f>AVERAGE(C5:F5)</f>
        <v>83</v>
      </c>
      <c r="G16" s="26" t="str">
        <f t="shared" ref="G16:G22" ca="1" si="2">_xlfn.FORMULATEXT(F16)</f>
        <v>=AVERAGE(C5:F5)</v>
      </c>
      <c r="H16" s="27"/>
    </row>
    <row r="17" spans="2:8" ht="20.100000000000001" customHeight="1" x14ac:dyDescent="0.25">
      <c r="B17" s="34"/>
      <c r="C17" s="28" t="s">
        <v>64</v>
      </c>
      <c r="D17" s="29" t="s">
        <v>69</v>
      </c>
      <c r="E17" s="29"/>
      <c r="F17" s="6">
        <f>AVERAGEIF(C5:F5,"&gt;75",C5:F5)</f>
        <v>87</v>
      </c>
      <c r="G17" s="26" t="str">
        <f t="shared" ca="1" si="2"/>
        <v>=AVERAGEIF(C5:F5,"&gt;75",C5:F5)</v>
      </c>
      <c r="H17" s="27"/>
    </row>
    <row r="18" spans="2:8" ht="20.100000000000001" customHeight="1" x14ac:dyDescent="0.25">
      <c r="B18" s="34"/>
      <c r="C18" s="28" t="s">
        <v>65</v>
      </c>
      <c r="D18" s="29" t="s">
        <v>70</v>
      </c>
      <c r="E18" s="29"/>
      <c r="F18" s="9">
        <f>HARMEAN(C5:F5)</f>
        <v>82.10053080263792</v>
      </c>
      <c r="G18" s="26" t="str">
        <f t="shared" ca="1" si="2"/>
        <v>=HARMEAN(C5:F5)</v>
      </c>
      <c r="H18" s="27"/>
    </row>
    <row r="19" spans="2:8" ht="20.100000000000001" customHeight="1" x14ac:dyDescent="0.25">
      <c r="B19" s="34"/>
      <c r="C19" s="28" t="s">
        <v>66</v>
      </c>
      <c r="D19" s="29" t="s">
        <v>71</v>
      </c>
      <c r="E19" s="29"/>
      <c r="F19" s="9">
        <f>GEOMEAN(C5:F5)</f>
        <v>82.554748022027255</v>
      </c>
      <c r="G19" s="26" t="str">
        <f t="shared" ca="1" si="2"/>
        <v>=GEOMEAN(C5:F5)</v>
      </c>
      <c r="H19" s="27"/>
    </row>
    <row r="20" spans="2:8" ht="20.100000000000001" customHeight="1" x14ac:dyDescent="0.25">
      <c r="B20" s="34"/>
      <c r="C20" s="28" t="s">
        <v>37</v>
      </c>
      <c r="D20" s="29" t="s">
        <v>72</v>
      </c>
      <c r="E20" s="29"/>
      <c r="F20" s="6">
        <f>_xlfn.RANK.EQ(G5,$G$5:$G$13,0)</f>
        <v>5</v>
      </c>
      <c r="G20" s="26" t="str">
        <f t="shared" ca="1" si="2"/>
        <v>=RANK.EQ(G5,$G$5:$G$13,0)</v>
      </c>
      <c r="H20" s="27"/>
    </row>
    <row r="21" spans="2:8" ht="20.100000000000001" customHeight="1" x14ac:dyDescent="0.25">
      <c r="B21" s="34"/>
      <c r="C21" s="28" t="s">
        <v>60</v>
      </c>
      <c r="D21" s="29" t="s">
        <v>72</v>
      </c>
      <c r="E21" s="29"/>
      <c r="F21" s="6">
        <f>_xlfn.RANK.AVG(G5,$G$5:$G$13,0)</f>
        <v>5</v>
      </c>
      <c r="G21" s="26" t="str">
        <f t="shared" ca="1" si="2"/>
        <v>=RANK.AVG(G5,$G$5:$G$13,0)</v>
      </c>
      <c r="H21" s="27"/>
    </row>
    <row r="22" spans="2:8" ht="20.100000000000001" customHeight="1" x14ac:dyDescent="0.25">
      <c r="B22" s="35"/>
      <c r="C22" s="28" t="s">
        <v>67</v>
      </c>
      <c r="D22" s="29" t="s">
        <v>73</v>
      </c>
      <c r="E22" s="29"/>
      <c r="F22" s="6">
        <f>CORREL(G5:G13,H5:H13)</f>
        <v>1.0000000000000002</v>
      </c>
      <c r="G22" s="26" t="str">
        <f t="shared" ca="1" si="2"/>
        <v>=CORREL(G5:G13,H5:H13)</v>
      </c>
      <c r="H22" s="27"/>
    </row>
  </sheetData>
  <mergeCells count="11">
    <mergeCell ref="D20:E20"/>
    <mergeCell ref="D21:E21"/>
    <mergeCell ref="D22:E22"/>
    <mergeCell ref="G15:H15"/>
    <mergeCell ref="B2:H2"/>
    <mergeCell ref="B16:B22"/>
    <mergeCell ref="D15:E15"/>
    <mergeCell ref="D16:E16"/>
    <mergeCell ref="D17:E17"/>
    <mergeCell ref="D18:E18"/>
    <mergeCell ref="D19:E1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48653-D8EA-494F-A51B-C45598780D1F}">
  <dimension ref="B2:O17"/>
  <sheetViews>
    <sheetView showGridLines="0" zoomScale="110" zoomScaleNormal="110" workbookViewId="0">
      <selection activeCell="B2" sqref="B2:E2"/>
    </sheetView>
  </sheetViews>
  <sheetFormatPr defaultRowHeight="20.100000000000001" customHeight="1" x14ac:dyDescent="0.25"/>
  <cols>
    <col min="1" max="1" width="4" style="4" customWidth="1"/>
    <col min="2" max="2" width="26" style="4" customWidth="1"/>
    <col min="3" max="3" width="25.28515625" style="4" customWidth="1"/>
    <col min="4" max="4" width="13.5703125" style="4" customWidth="1"/>
    <col min="5" max="5" width="15.5703125" style="4" customWidth="1"/>
    <col min="6" max="11" width="9.140625" style="4"/>
    <col min="12" max="12" width="26" style="4" customWidth="1"/>
    <col min="13" max="13" width="25.28515625" style="4" customWidth="1"/>
    <col min="14" max="14" width="13.5703125" style="4" customWidth="1"/>
    <col min="15" max="15" width="15.5703125" style="4" customWidth="1"/>
    <col min="16" max="16384" width="9.140625" style="4"/>
  </cols>
  <sheetData>
    <row r="2" spans="2:15" ht="20.100000000000001" customHeight="1" thickBot="1" x14ac:dyDescent="0.3">
      <c r="B2" s="32" t="s">
        <v>54</v>
      </c>
      <c r="C2" s="32"/>
      <c r="D2" s="32"/>
      <c r="E2" s="32"/>
      <c r="L2" s="32" t="s">
        <v>55</v>
      </c>
      <c r="M2" s="32"/>
      <c r="N2" s="32"/>
      <c r="O2" s="32"/>
    </row>
    <row r="3" spans="2:15" ht="20.100000000000001" customHeight="1" thickTop="1" x14ac:dyDescent="0.25"/>
    <row r="4" spans="2:15" ht="20.100000000000001" customHeight="1" x14ac:dyDescent="0.25">
      <c r="B4" s="1" t="s">
        <v>1</v>
      </c>
      <c r="C4" s="1" t="s">
        <v>35</v>
      </c>
      <c r="D4" s="1" t="s">
        <v>37</v>
      </c>
      <c r="E4" s="1" t="s">
        <v>60</v>
      </c>
      <c r="L4" s="1" t="s">
        <v>1</v>
      </c>
      <c r="M4" s="1" t="s">
        <v>35</v>
      </c>
      <c r="N4" s="1" t="s">
        <v>37</v>
      </c>
      <c r="O4" s="1" t="s">
        <v>36</v>
      </c>
    </row>
    <row r="5" spans="2:15" ht="20.100000000000001" customHeight="1" x14ac:dyDescent="0.25">
      <c r="B5" s="5" t="s">
        <v>6</v>
      </c>
      <c r="C5" s="5">
        <v>332</v>
      </c>
      <c r="D5" s="11">
        <f>_xlfn.RANK.EQ(C5,$C$5:$C$17,0)</f>
        <v>7</v>
      </c>
      <c r="E5" s="11">
        <f>_xlfn.RANK.AVG(C5,$C$5:$C$17,0)</f>
        <v>7</v>
      </c>
      <c r="L5" s="5" t="s">
        <v>6</v>
      </c>
      <c r="M5" s="5">
        <v>332</v>
      </c>
      <c r="N5" s="5"/>
      <c r="O5" s="5"/>
    </row>
    <row r="6" spans="2:15" ht="20.100000000000001" customHeight="1" x14ac:dyDescent="0.25">
      <c r="B6" s="5" t="s">
        <v>17</v>
      </c>
      <c r="C6" s="5">
        <v>335</v>
      </c>
      <c r="D6" s="11">
        <f t="shared" ref="D6:D17" si="0">_xlfn.RANK.EQ(C6,$C$5:$C$17,0)</f>
        <v>6</v>
      </c>
      <c r="E6" s="11">
        <f t="shared" ref="E6:E17" si="1">_xlfn.RANK.AVG(C6,$C$5:$C$17,0)</f>
        <v>6</v>
      </c>
      <c r="L6" s="5" t="s">
        <v>17</v>
      </c>
      <c r="M6" s="5">
        <v>335</v>
      </c>
      <c r="N6" s="5"/>
      <c r="O6" s="5"/>
    </row>
    <row r="7" spans="2:15" ht="20.100000000000001" customHeight="1" x14ac:dyDescent="0.25">
      <c r="B7" s="5" t="s">
        <v>7</v>
      </c>
      <c r="C7" s="5">
        <v>307</v>
      </c>
      <c r="D7" s="11">
        <f t="shared" si="0"/>
        <v>12</v>
      </c>
      <c r="E7" s="11">
        <f t="shared" si="1"/>
        <v>12</v>
      </c>
      <c r="L7" s="5" t="s">
        <v>7</v>
      </c>
      <c r="M7" s="5">
        <v>307</v>
      </c>
      <c r="N7" s="5"/>
      <c r="O7" s="5"/>
    </row>
    <row r="8" spans="2:15" ht="20.100000000000001" customHeight="1" x14ac:dyDescent="0.25">
      <c r="B8" s="5" t="s">
        <v>8</v>
      </c>
      <c r="C8" s="5">
        <v>342</v>
      </c>
      <c r="D8" s="11">
        <f t="shared" si="0"/>
        <v>3</v>
      </c>
      <c r="E8" s="11">
        <f t="shared" si="1"/>
        <v>3</v>
      </c>
      <c r="L8" s="5" t="s">
        <v>8</v>
      </c>
      <c r="M8" s="5">
        <v>342</v>
      </c>
      <c r="N8" s="5"/>
      <c r="O8" s="5"/>
    </row>
    <row r="9" spans="2:15" ht="20.100000000000001" customHeight="1" x14ac:dyDescent="0.25">
      <c r="B9" s="5" t="s">
        <v>9</v>
      </c>
      <c r="C9" s="5">
        <v>331</v>
      </c>
      <c r="D9" s="11">
        <f t="shared" si="0"/>
        <v>8</v>
      </c>
      <c r="E9" s="11">
        <f t="shared" si="1"/>
        <v>8</v>
      </c>
      <c r="L9" s="5" t="s">
        <v>9</v>
      </c>
      <c r="M9" s="5">
        <v>331</v>
      </c>
      <c r="N9" s="5"/>
      <c r="O9" s="5"/>
    </row>
    <row r="10" spans="2:15" ht="20.100000000000001" customHeight="1" x14ac:dyDescent="0.25">
      <c r="B10" s="5" t="s">
        <v>10</v>
      </c>
      <c r="C10" s="5">
        <v>356</v>
      </c>
      <c r="D10" s="11">
        <f t="shared" si="0"/>
        <v>2</v>
      </c>
      <c r="E10" s="11">
        <f t="shared" si="1"/>
        <v>2</v>
      </c>
      <c r="L10" s="5" t="s">
        <v>10</v>
      </c>
      <c r="M10" s="5">
        <v>356</v>
      </c>
      <c r="N10" s="5"/>
      <c r="O10" s="5"/>
    </row>
    <row r="11" spans="2:15" ht="20.100000000000001" customHeight="1" x14ac:dyDescent="0.25">
      <c r="B11" s="5" t="s">
        <v>49</v>
      </c>
      <c r="C11" s="5">
        <v>300</v>
      </c>
      <c r="D11" s="11">
        <f t="shared" si="0"/>
        <v>13</v>
      </c>
      <c r="E11" s="11">
        <f t="shared" si="1"/>
        <v>13</v>
      </c>
      <c r="L11" s="5" t="s">
        <v>49</v>
      </c>
      <c r="M11" s="5">
        <v>300</v>
      </c>
      <c r="N11" s="5"/>
      <c r="O11" s="5"/>
    </row>
    <row r="12" spans="2:15" ht="20.100000000000001" customHeight="1" x14ac:dyDescent="0.25">
      <c r="B12" s="5" t="s">
        <v>11</v>
      </c>
      <c r="C12" s="5">
        <v>322</v>
      </c>
      <c r="D12" s="11">
        <f t="shared" si="0"/>
        <v>9</v>
      </c>
      <c r="E12" s="11">
        <f t="shared" si="1"/>
        <v>9</v>
      </c>
      <c r="L12" s="5" t="s">
        <v>11</v>
      </c>
      <c r="M12" s="5">
        <v>322</v>
      </c>
      <c r="N12" s="5"/>
      <c r="O12" s="5"/>
    </row>
    <row r="13" spans="2:15" ht="20.100000000000001" customHeight="1" x14ac:dyDescent="0.25">
      <c r="B13" s="5" t="s">
        <v>12</v>
      </c>
      <c r="C13" s="5">
        <v>339</v>
      </c>
      <c r="D13" s="11">
        <f t="shared" si="0"/>
        <v>4</v>
      </c>
      <c r="E13" s="11">
        <f t="shared" si="1"/>
        <v>4</v>
      </c>
      <c r="L13" s="5" t="s">
        <v>12</v>
      </c>
      <c r="M13" s="5">
        <v>339</v>
      </c>
      <c r="N13" s="5"/>
      <c r="O13" s="5"/>
    </row>
    <row r="14" spans="2:15" ht="20.100000000000001" customHeight="1" x14ac:dyDescent="0.25">
      <c r="B14" s="5" t="s">
        <v>13</v>
      </c>
      <c r="C14" s="5">
        <v>358</v>
      </c>
      <c r="D14" s="11">
        <f t="shared" si="0"/>
        <v>1</v>
      </c>
      <c r="E14" s="11">
        <f t="shared" si="1"/>
        <v>1</v>
      </c>
      <c r="L14" s="5" t="s">
        <v>13</v>
      </c>
      <c r="M14" s="5">
        <v>358</v>
      </c>
      <c r="N14" s="5"/>
      <c r="O14" s="5"/>
    </row>
    <row r="15" spans="2:15" ht="20.100000000000001" customHeight="1" x14ac:dyDescent="0.25">
      <c r="B15" s="5" t="s">
        <v>14</v>
      </c>
      <c r="C15" s="5">
        <v>317</v>
      </c>
      <c r="D15" s="11">
        <f t="shared" si="0"/>
        <v>10</v>
      </c>
      <c r="E15" s="11">
        <f t="shared" si="1"/>
        <v>10.5</v>
      </c>
      <c r="L15" s="5" t="s">
        <v>14</v>
      </c>
      <c r="M15" s="5">
        <v>317</v>
      </c>
      <c r="N15" s="5"/>
      <c r="O15" s="5"/>
    </row>
    <row r="16" spans="2:15" ht="20.100000000000001" customHeight="1" x14ac:dyDescent="0.25">
      <c r="B16" s="5" t="s">
        <v>15</v>
      </c>
      <c r="C16" s="5">
        <v>337</v>
      </c>
      <c r="D16" s="11">
        <f t="shared" si="0"/>
        <v>5</v>
      </c>
      <c r="E16" s="11">
        <f t="shared" si="1"/>
        <v>5</v>
      </c>
      <c r="L16" s="5" t="s">
        <v>15</v>
      </c>
      <c r="M16" s="5">
        <v>337</v>
      </c>
      <c r="N16" s="5"/>
      <c r="O16" s="5"/>
    </row>
    <row r="17" spans="2:15" ht="20.100000000000001" customHeight="1" x14ac:dyDescent="0.25">
      <c r="B17" s="5" t="s">
        <v>16</v>
      </c>
      <c r="C17" s="5">
        <v>317</v>
      </c>
      <c r="D17" s="11">
        <f t="shared" si="0"/>
        <v>10</v>
      </c>
      <c r="E17" s="11">
        <f t="shared" si="1"/>
        <v>10.5</v>
      </c>
      <c r="L17" s="5" t="s">
        <v>16</v>
      </c>
      <c r="M17" s="5">
        <v>317</v>
      </c>
      <c r="N17" s="5"/>
      <c r="O17" s="5"/>
    </row>
  </sheetData>
  <mergeCells count="2">
    <mergeCell ref="B2:E2"/>
    <mergeCell ref="L2:O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9CA8B-F28D-4777-B8FC-EC29563E64E6}">
  <sheetPr codeName="Sheet11"/>
  <dimension ref="B2:C17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2" width="26.42578125" style="4" customWidth="1"/>
    <col min="3" max="3" width="19.7109375" style="4" customWidth="1"/>
    <col min="4" max="16384" width="9.140625" style="4"/>
  </cols>
  <sheetData>
    <row r="2" spans="2:3" ht="20.100000000000001" customHeight="1" thickBot="1" x14ac:dyDescent="0.3">
      <c r="B2" s="32" t="s">
        <v>51</v>
      </c>
      <c r="C2" s="32"/>
    </row>
    <row r="3" spans="2:3" ht="20.100000000000001" customHeight="1" thickTop="1" x14ac:dyDescent="0.25"/>
    <row r="4" spans="2:3" ht="20.100000000000001" customHeight="1" x14ac:dyDescent="0.25">
      <c r="B4" s="1" t="s">
        <v>42</v>
      </c>
      <c r="C4" s="1" t="s">
        <v>43</v>
      </c>
    </row>
    <row r="5" spans="2:3" ht="20.100000000000001" customHeight="1" x14ac:dyDescent="0.25">
      <c r="B5" s="5">
        <v>0</v>
      </c>
      <c r="C5" s="5">
        <v>6</v>
      </c>
    </row>
    <row r="6" spans="2:3" ht="20.100000000000001" customHeight="1" x14ac:dyDescent="0.25">
      <c r="B6" s="5">
        <v>1</v>
      </c>
      <c r="C6" s="5">
        <v>10</v>
      </c>
    </row>
    <row r="7" spans="2:3" ht="20.100000000000001" customHeight="1" x14ac:dyDescent="0.25">
      <c r="B7" s="5">
        <v>2</v>
      </c>
      <c r="C7" s="5">
        <v>14</v>
      </c>
    </row>
    <row r="8" spans="2:3" ht="20.100000000000001" customHeight="1" x14ac:dyDescent="0.25">
      <c r="B8" s="5">
        <v>3</v>
      </c>
      <c r="C8" s="5">
        <v>18</v>
      </c>
    </row>
    <row r="9" spans="2:3" ht="20.100000000000001" customHeight="1" x14ac:dyDescent="0.25">
      <c r="B9" s="5">
        <v>4</v>
      </c>
      <c r="C9" s="5">
        <v>22</v>
      </c>
    </row>
    <row r="10" spans="2:3" ht="20.100000000000001" customHeight="1" x14ac:dyDescent="0.25">
      <c r="B10" s="5">
        <v>5</v>
      </c>
      <c r="C10" s="5">
        <v>26</v>
      </c>
    </row>
    <row r="11" spans="2:3" ht="20.100000000000001" customHeight="1" x14ac:dyDescent="0.25">
      <c r="B11" s="5">
        <v>6</v>
      </c>
      <c r="C11" s="5">
        <v>30</v>
      </c>
    </row>
    <row r="12" spans="2:3" ht="20.100000000000001" customHeight="1" x14ac:dyDescent="0.25">
      <c r="B12" s="5">
        <v>7</v>
      </c>
      <c r="C12" s="5">
        <v>34</v>
      </c>
    </row>
    <row r="13" spans="2:3" ht="20.100000000000001" customHeight="1" x14ac:dyDescent="0.25">
      <c r="B13" s="5">
        <v>8</v>
      </c>
      <c r="C13" s="5">
        <v>38</v>
      </c>
    </row>
    <row r="14" spans="2:3" ht="20.100000000000001" customHeight="1" x14ac:dyDescent="0.25">
      <c r="B14" s="5">
        <v>9</v>
      </c>
      <c r="C14" s="5">
        <v>42</v>
      </c>
    </row>
    <row r="15" spans="2:3" ht="20.100000000000001" customHeight="1" x14ac:dyDescent="0.25">
      <c r="B15" s="5">
        <v>10</v>
      </c>
      <c r="C15" s="5">
        <v>46</v>
      </c>
    </row>
    <row r="16" spans="2:3" ht="20.100000000000001" customHeight="1" x14ac:dyDescent="0.25">
      <c r="B16" s="5">
        <v>11</v>
      </c>
      <c r="C16" s="5">
        <v>50</v>
      </c>
    </row>
    <row r="17" spans="2:3" ht="20.100000000000001" customHeight="1" x14ac:dyDescent="0.25">
      <c r="B17" s="5">
        <v>12</v>
      </c>
      <c r="C17" s="5">
        <v>54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4EB1-B089-48C6-B0CB-5E3E612A6D06}">
  <sheetPr codeName="Sheet12"/>
  <dimension ref="B2:O21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2" width="27.7109375" style="4" customWidth="1"/>
    <col min="3" max="3" width="24.140625" style="4" customWidth="1"/>
    <col min="4" max="13" width="9.140625" style="4"/>
    <col min="14" max="14" width="27.7109375" style="4" customWidth="1"/>
    <col min="15" max="15" width="23" style="4" customWidth="1"/>
    <col min="16" max="16384" width="9.140625" style="4"/>
  </cols>
  <sheetData>
    <row r="2" spans="2:15" ht="20.100000000000001" customHeight="1" thickBot="1" x14ac:dyDescent="0.3">
      <c r="B2" s="32" t="s">
        <v>45</v>
      </c>
      <c r="C2" s="32"/>
      <c r="N2" s="32" t="s">
        <v>55</v>
      </c>
      <c r="O2" s="32"/>
    </row>
    <row r="3" spans="2:15" ht="20.100000000000001" customHeight="1" thickTop="1" x14ac:dyDescent="0.25"/>
    <row r="4" spans="2:15" ht="20.100000000000001" customHeight="1" x14ac:dyDescent="0.25">
      <c r="B4" s="1" t="s">
        <v>42</v>
      </c>
      <c r="C4" s="1" t="s">
        <v>43</v>
      </c>
      <c r="N4" s="1" t="s">
        <v>42</v>
      </c>
      <c r="O4" s="1" t="s">
        <v>43</v>
      </c>
    </row>
    <row r="5" spans="2:15" ht="20.100000000000001" customHeight="1" x14ac:dyDescent="0.25">
      <c r="B5" s="5">
        <v>0</v>
      </c>
      <c r="C5" s="5">
        <v>6</v>
      </c>
      <c r="N5" s="5">
        <v>0</v>
      </c>
      <c r="O5" s="5">
        <v>6</v>
      </c>
    </row>
    <row r="6" spans="2:15" ht="20.100000000000001" customHeight="1" x14ac:dyDescent="0.25">
      <c r="B6" s="5">
        <v>1</v>
      </c>
      <c r="C6" s="5">
        <v>10</v>
      </c>
      <c r="N6" s="5">
        <v>1</v>
      </c>
      <c r="O6" s="5">
        <v>10</v>
      </c>
    </row>
    <row r="7" spans="2:15" ht="20.100000000000001" customHeight="1" x14ac:dyDescent="0.25">
      <c r="B7" s="5">
        <v>2</v>
      </c>
      <c r="C7" s="5">
        <v>14</v>
      </c>
      <c r="N7" s="5">
        <v>2</v>
      </c>
      <c r="O7" s="5">
        <v>14</v>
      </c>
    </row>
    <row r="8" spans="2:15" ht="20.100000000000001" customHeight="1" x14ac:dyDescent="0.25">
      <c r="B8" s="5">
        <v>3</v>
      </c>
      <c r="C8" s="5">
        <v>18</v>
      </c>
      <c r="N8" s="5">
        <v>3</v>
      </c>
      <c r="O8" s="5">
        <v>18</v>
      </c>
    </row>
    <row r="9" spans="2:15" ht="20.100000000000001" customHeight="1" x14ac:dyDescent="0.25">
      <c r="B9" s="5">
        <v>4</v>
      </c>
      <c r="C9" s="5">
        <v>22</v>
      </c>
      <c r="N9" s="5">
        <v>4</v>
      </c>
      <c r="O9" s="5">
        <v>22</v>
      </c>
    </row>
    <row r="10" spans="2:15" ht="20.100000000000001" customHeight="1" x14ac:dyDescent="0.25">
      <c r="B10" s="5">
        <v>5</v>
      </c>
      <c r="C10" s="5">
        <v>26</v>
      </c>
      <c r="N10" s="5">
        <v>5</v>
      </c>
      <c r="O10" s="5">
        <v>26</v>
      </c>
    </row>
    <row r="11" spans="2:15" ht="20.100000000000001" customHeight="1" x14ac:dyDescent="0.25">
      <c r="B11" s="5">
        <v>6</v>
      </c>
      <c r="C11" s="5">
        <v>30</v>
      </c>
      <c r="N11" s="5">
        <v>6</v>
      </c>
      <c r="O11" s="5">
        <v>30</v>
      </c>
    </row>
    <row r="12" spans="2:15" ht="20.100000000000001" customHeight="1" x14ac:dyDescent="0.25">
      <c r="B12" s="5">
        <v>7</v>
      </c>
      <c r="C12" s="5">
        <v>34</v>
      </c>
      <c r="N12" s="5">
        <v>7</v>
      </c>
      <c r="O12" s="5">
        <v>34</v>
      </c>
    </row>
    <row r="13" spans="2:15" ht="20.100000000000001" customHeight="1" x14ac:dyDescent="0.25">
      <c r="B13" s="5">
        <v>8</v>
      </c>
      <c r="C13" s="5">
        <v>38</v>
      </c>
      <c r="N13" s="5">
        <v>8</v>
      </c>
      <c r="O13" s="5">
        <v>38</v>
      </c>
    </row>
    <row r="14" spans="2:15" ht="20.100000000000001" customHeight="1" x14ac:dyDescent="0.25">
      <c r="B14" s="5">
        <v>9</v>
      </c>
      <c r="C14" s="5">
        <v>42</v>
      </c>
      <c r="N14" s="5">
        <v>9</v>
      </c>
      <c r="O14" s="5">
        <v>42</v>
      </c>
    </row>
    <row r="15" spans="2:15" ht="20.100000000000001" customHeight="1" x14ac:dyDescent="0.25">
      <c r="B15" s="5">
        <v>10</v>
      </c>
      <c r="C15" s="5">
        <v>46</v>
      </c>
      <c r="N15" s="5">
        <v>10</v>
      </c>
      <c r="O15" s="5">
        <v>46</v>
      </c>
    </row>
    <row r="16" spans="2:15" ht="20.100000000000001" customHeight="1" x14ac:dyDescent="0.25">
      <c r="B16" s="5">
        <v>11</v>
      </c>
      <c r="C16" s="5">
        <v>50</v>
      </c>
      <c r="N16" s="5">
        <v>11</v>
      </c>
      <c r="O16" s="5">
        <v>50</v>
      </c>
    </row>
    <row r="17" spans="2:15" ht="20.100000000000001" customHeight="1" x14ac:dyDescent="0.25">
      <c r="B17" s="5">
        <v>12</v>
      </c>
      <c r="C17" s="5">
        <v>54</v>
      </c>
      <c r="N17" s="5">
        <v>12</v>
      </c>
      <c r="O17" s="5">
        <v>54</v>
      </c>
    </row>
    <row r="19" spans="2:15" ht="20.100000000000001" customHeight="1" x14ac:dyDescent="0.25">
      <c r="B19" s="1" t="s">
        <v>40</v>
      </c>
      <c r="C19" s="6">
        <f>SLOPE(C5:C17,B5:B17)</f>
        <v>4</v>
      </c>
      <c r="N19" s="1" t="s">
        <v>40</v>
      </c>
      <c r="O19" s="6"/>
    </row>
    <row r="20" spans="2:15" ht="20.100000000000001" customHeight="1" x14ac:dyDescent="0.25">
      <c r="B20" s="1" t="s">
        <v>41</v>
      </c>
      <c r="C20" s="6">
        <f>INTERCEPT(C5:C17,B5:B17)</f>
        <v>6</v>
      </c>
      <c r="N20" s="1" t="s">
        <v>41</v>
      </c>
      <c r="O20" s="6"/>
    </row>
    <row r="21" spans="2:15" ht="20.100000000000001" customHeight="1" x14ac:dyDescent="0.25">
      <c r="B21" s="1" t="s">
        <v>44</v>
      </c>
      <c r="C21" s="16">
        <f>STEYX(C5:C17,B5:B17)</f>
        <v>0</v>
      </c>
      <c r="N21" s="1" t="s">
        <v>44</v>
      </c>
      <c r="O21" s="16"/>
    </row>
  </sheetData>
  <mergeCells count="2">
    <mergeCell ref="B2:C2"/>
    <mergeCell ref="N2:O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9B5AD-0804-40C3-ACDE-99D7A8B73C07}">
  <sheetPr codeName="Sheet13"/>
  <dimension ref="B2:M19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4" customWidth="1"/>
    <col min="2" max="2" width="31.5703125" style="4" customWidth="1"/>
    <col min="3" max="3" width="26.42578125" style="4" customWidth="1"/>
    <col min="4" max="4" width="19.7109375" style="4" customWidth="1"/>
    <col min="5" max="10" width="9.140625" style="4"/>
    <col min="11" max="11" width="31.5703125" style="4" customWidth="1"/>
    <col min="12" max="12" width="26.42578125" style="4" customWidth="1"/>
    <col min="13" max="13" width="19.7109375" style="4" customWidth="1"/>
    <col min="14" max="16384" width="9.140625" style="4"/>
  </cols>
  <sheetData>
    <row r="2" spans="2:13" ht="20.100000000000001" customHeight="1" thickBot="1" x14ac:dyDescent="0.3">
      <c r="B2" s="32" t="s">
        <v>39</v>
      </c>
      <c r="C2" s="32"/>
      <c r="D2" s="32"/>
      <c r="K2" s="32" t="s">
        <v>55</v>
      </c>
      <c r="L2" s="32"/>
      <c r="M2" s="32"/>
    </row>
    <row r="3" spans="2:13" ht="20.100000000000001" customHeight="1" thickTop="1" x14ac:dyDescent="0.25"/>
    <row r="4" spans="2:13" ht="20.100000000000001" customHeight="1" x14ac:dyDescent="0.25">
      <c r="B4" s="1" t="s">
        <v>1</v>
      </c>
      <c r="C4" s="1" t="s">
        <v>35</v>
      </c>
      <c r="D4" s="1" t="s">
        <v>18</v>
      </c>
      <c r="K4" s="1" t="s">
        <v>1</v>
      </c>
      <c r="L4" s="1" t="s">
        <v>35</v>
      </c>
      <c r="M4" s="1" t="s">
        <v>18</v>
      </c>
    </row>
    <row r="5" spans="2:13" ht="20.100000000000001" customHeight="1" x14ac:dyDescent="0.25">
      <c r="B5" s="5" t="s">
        <v>6</v>
      </c>
      <c r="C5" s="5">
        <v>332</v>
      </c>
      <c r="D5" s="5">
        <v>83</v>
      </c>
      <c r="K5" s="5" t="s">
        <v>6</v>
      </c>
      <c r="L5" s="5">
        <v>332</v>
      </c>
      <c r="M5" s="5">
        <v>83</v>
      </c>
    </row>
    <row r="6" spans="2:13" ht="20.100000000000001" customHeight="1" x14ac:dyDescent="0.25">
      <c r="B6" s="5" t="s">
        <v>17</v>
      </c>
      <c r="C6" s="5">
        <v>335</v>
      </c>
      <c r="D6" s="5">
        <v>83.75</v>
      </c>
      <c r="K6" s="5" t="s">
        <v>17</v>
      </c>
      <c r="L6" s="5">
        <v>335</v>
      </c>
      <c r="M6" s="5">
        <v>83.75</v>
      </c>
    </row>
    <row r="7" spans="2:13" ht="20.100000000000001" customHeight="1" x14ac:dyDescent="0.25">
      <c r="B7" s="5" t="s">
        <v>7</v>
      </c>
      <c r="C7" s="5">
        <v>307</v>
      </c>
      <c r="D7" s="5">
        <v>76.75</v>
      </c>
      <c r="K7" s="5" t="s">
        <v>7</v>
      </c>
      <c r="L7" s="5">
        <v>307</v>
      </c>
      <c r="M7" s="5">
        <v>76.75</v>
      </c>
    </row>
    <row r="8" spans="2:13" ht="20.100000000000001" customHeight="1" x14ac:dyDescent="0.25">
      <c r="B8" s="5" t="s">
        <v>8</v>
      </c>
      <c r="C8" s="5">
        <v>342</v>
      </c>
      <c r="D8" s="5">
        <v>85.5</v>
      </c>
      <c r="K8" s="5" t="s">
        <v>8</v>
      </c>
      <c r="L8" s="5">
        <v>342</v>
      </c>
      <c r="M8" s="5">
        <v>85.5</v>
      </c>
    </row>
    <row r="9" spans="2:13" ht="20.100000000000001" customHeight="1" x14ac:dyDescent="0.25">
      <c r="B9" s="5" t="s">
        <v>9</v>
      </c>
      <c r="C9" s="5">
        <v>331</v>
      </c>
      <c r="D9" s="5">
        <v>82.75</v>
      </c>
      <c r="K9" s="5" t="s">
        <v>9</v>
      </c>
      <c r="L9" s="5">
        <v>331</v>
      </c>
      <c r="M9" s="5">
        <v>82.75</v>
      </c>
    </row>
    <row r="10" spans="2:13" ht="20.100000000000001" customHeight="1" x14ac:dyDescent="0.25">
      <c r="B10" s="5" t="s">
        <v>10</v>
      </c>
      <c r="C10" s="5">
        <v>356</v>
      </c>
      <c r="D10" s="5">
        <v>89</v>
      </c>
      <c r="K10" s="5" t="s">
        <v>10</v>
      </c>
      <c r="L10" s="5">
        <v>356</v>
      </c>
      <c r="M10" s="5">
        <v>89</v>
      </c>
    </row>
    <row r="11" spans="2:13" ht="20.100000000000001" customHeight="1" x14ac:dyDescent="0.25">
      <c r="B11" s="5" t="s">
        <v>49</v>
      </c>
      <c r="C11" s="5">
        <v>300</v>
      </c>
      <c r="D11" s="5">
        <v>75.25</v>
      </c>
      <c r="K11" s="5" t="s">
        <v>49</v>
      </c>
      <c r="L11" s="5">
        <v>300</v>
      </c>
      <c r="M11" s="5">
        <v>75.25</v>
      </c>
    </row>
    <row r="12" spans="2:13" ht="20.100000000000001" customHeight="1" x14ac:dyDescent="0.25">
      <c r="B12" s="5" t="s">
        <v>11</v>
      </c>
      <c r="C12" s="5">
        <v>322</v>
      </c>
      <c r="D12" s="5">
        <v>80.5</v>
      </c>
      <c r="K12" s="5" t="s">
        <v>11</v>
      </c>
      <c r="L12" s="5">
        <v>322</v>
      </c>
      <c r="M12" s="5">
        <v>80.5</v>
      </c>
    </row>
    <row r="13" spans="2:13" ht="20.100000000000001" customHeight="1" x14ac:dyDescent="0.25">
      <c r="B13" s="5" t="s">
        <v>12</v>
      </c>
      <c r="C13" s="5">
        <v>339</v>
      </c>
      <c r="D13" s="5">
        <v>84.75</v>
      </c>
      <c r="K13" s="5" t="s">
        <v>12</v>
      </c>
      <c r="L13" s="5">
        <v>339</v>
      </c>
      <c r="M13" s="5">
        <v>84.75</v>
      </c>
    </row>
    <row r="14" spans="2:13" ht="20.100000000000001" customHeight="1" x14ac:dyDescent="0.25">
      <c r="B14" s="5" t="s">
        <v>13</v>
      </c>
      <c r="C14" s="5">
        <v>358</v>
      </c>
      <c r="D14" s="5">
        <v>89.5</v>
      </c>
      <c r="K14" s="5" t="s">
        <v>13</v>
      </c>
      <c r="L14" s="5">
        <v>358</v>
      </c>
      <c r="M14" s="5">
        <v>89.5</v>
      </c>
    </row>
    <row r="15" spans="2:13" ht="20.100000000000001" customHeight="1" x14ac:dyDescent="0.25">
      <c r="B15" s="5" t="s">
        <v>14</v>
      </c>
      <c r="C15" s="5">
        <v>317</v>
      </c>
      <c r="D15" s="5">
        <v>79.25</v>
      </c>
      <c r="K15" s="5" t="s">
        <v>14</v>
      </c>
      <c r="L15" s="5">
        <v>317</v>
      </c>
      <c r="M15" s="5">
        <v>79.25</v>
      </c>
    </row>
    <row r="16" spans="2:13" ht="20.100000000000001" customHeight="1" x14ac:dyDescent="0.25">
      <c r="B16" s="5" t="s">
        <v>15</v>
      </c>
      <c r="C16" s="5">
        <v>337</v>
      </c>
      <c r="D16" s="5">
        <v>84.25</v>
      </c>
      <c r="K16" s="5" t="s">
        <v>15</v>
      </c>
      <c r="L16" s="5">
        <v>337</v>
      </c>
      <c r="M16" s="5">
        <v>84.25</v>
      </c>
    </row>
    <row r="17" spans="2:13" ht="20.100000000000001" customHeight="1" x14ac:dyDescent="0.25">
      <c r="B17" s="5" t="s">
        <v>16</v>
      </c>
      <c r="C17" s="5">
        <v>317</v>
      </c>
      <c r="D17" s="5">
        <v>79.25</v>
      </c>
      <c r="K17" s="5" t="s">
        <v>16</v>
      </c>
      <c r="L17" s="5">
        <v>317</v>
      </c>
      <c r="M17" s="5">
        <v>79.25</v>
      </c>
    </row>
    <row r="19" spans="2:13" ht="20.100000000000001" customHeight="1" x14ac:dyDescent="0.25">
      <c r="B19" s="1" t="s">
        <v>38</v>
      </c>
      <c r="C19" s="18">
        <f>CORREL(C5:C17,D5:D17)</f>
        <v>0.99990539048909899</v>
      </c>
      <c r="K19" s="1" t="s">
        <v>38</v>
      </c>
      <c r="L19" s="17"/>
    </row>
  </sheetData>
  <mergeCells count="2">
    <mergeCell ref="B2:D2"/>
    <mergeCell ref="K2:M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CBDE1-FA5F-46F5-9AC7-9D913D9BC3E8}">
  <sheetPr codeName="Sheet14"/>
  <dimension ref="B2:K24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2" width="31.5703125" style="4" customWidth="1"/>
    <col min="3" max="3" width="29.5703125" style="4" customWidth="1"/>
    <col min="4" max="4" width="15" style="4" customWidth="1"/>
    <col min="5" max="5" width="10.85546875" style="4" bestFit="1" customWidth="1"/>
    <col min="6" max="9" width="9.140625" style="4"/>
    <col min="10" max="10" width="31.5703125" style="4" customWidth="1"/>
    <col min="11" max="11" width="29.5703125" style="4" customWidth="1"/>
    <col min="12" max="16384" width="9.140625" style="4"/>
  </cols>
  <sheetData>
    <row r="2" spans="2:11" ht="20.100000000000001" customHeight="1" thickBot="1" x14ac:dyDescent="0.3">
      <c r="B2" s="32" t="s">
        <v>46</v>
      </c>
      <c r="C2" s="32"/>
      <c r="J2" s="32" t="s">
        <v>55</v>
      </c>
      <c r="K2" s="32"/>
    </row>
    <row r="3" spans="2:11" ht="20.100000000000001" customHeight="1" thickTop="1" x14ac:dyDescent="0.25"/>
    <row r="4" spans="2:11" ht="20.100000000000001" customHeight="1" x14ac:dyDescent="0.25">
      <c r="B4" s="1" t="s">
        <v>1</v>
      </c>
      <c r="C4" s="1" t="s">
        <v>35</v>
      </c>
      <c r="J4" s="1" t="s">
        <v>1</v>
      </c>
      <c r="K4" s="1" t="s">
        <v>35</v>
      </c>
    </row>
    <row r="5" spans="2:11" ht="20.100000000000001" customHeight="1" x14ac:dyDescent="0.25">
      <c r="B5" s="5" t="s">
        <v>6</v>
      </c>
      <c r="C5" s="5">
        <v>332</v>
      </c>
      <c r="J5" s="5" t="s">
        <v>6</v>
      </c>
      <c r="K5" s="5">
        <v>332</v>
      </c>
    </row>
    <row r="6" spans="2:11" ht="20.100000000000001" customHeight="1" x14ac:dyDescent="0.25">
      <c r="B6" s="5" t="s">
        <v>17</v>
      </c>
      <c r="C6" s="5">
        <v>335</v>
      </c>
      <c r="J6" s="5" t="s">
        <v>17</v>
      </c>
      <c r="K6" s="5">
        <v>335</v>
      </c>
    </row>
    <row r="7" spans="2:11" ht="20.100000000000001" customHeight="1" x14ac:dyDescent="0.25">
      <c r="B7" s="5" t="s">
        <v>7</v>
      </c>
      <c r="C7" s="5">
        <v>307</v>
      </c>
      <c r="J7" s="5" t="s">
        <v>7</v>
      </c>
      <c r="K7" s="5">
        <v>307</v>
      </c>
    </row>
    <row r="8" spans="2:11" ht="20.100000000000001" customHeight="1" x14ac:dyDescent="0.25">
      <c r="B8" s="5" t="s">
        <v>8</v>
      </c>
      <c r="C8" s="5">
        <v>342</v>
      </c>
      <c r="J8" s="5" t="s">
        <v>8</v>
      </c>
      <c r="K8" s="5">
        <v>342</v>
      </c>
    </row>
    <row r="9" spans="2:11" ht="20.100000000000001" customHeight="1" x14ac:dyDescent="0.25">
      <c r="B9" s="5" t="s">
        <v>9</v>
      </c>
      <c r="C9" s="5">
        <v>331</v>
      </c>
      <c r="J9" s="5" t="s">
        <v>9</v>
      </c>
      <c r="K9" s="5">
        <v>331</v>
      </c>
    </row>
    <row r="10" spans="2:11" ht="20.100000000000001" customHeight="1" x14ac:dyDescent="0.25">
      <c r="B10" s="5" t="s">
        <v>10</v>
      </c>
      <c r="C10" s="5">
        <v>356</v>
      </c>
      <c r="J10" s="5" t="s">
        <v>10</v>
      </c>
      <c r="K10" s="5">
        <v>356</v>
      </c>
    </row>
    <row r="11" spans="2:11" ht="20.100000000000001" customHeight="1" x14ac:dyDescent="0.25">
      <c r="B11" s="5" t="s">
        <v>49</v>
      </c>
      <c r="C11" s="5">
        <v>300</v>
      </c>
      <c r="J11" s="5" t="s">
        <v>49</v>
      </c>
      <c r="K11" s="5">
        <v>300</v>
      </c>
    </row>
    <row r="12" spans="2:11" ht="20.100000000000001" customHeight="1" x14ac:dyDescent="0.25">
      <c r="B12" s="5" t="s">
        <v>11</v>
      </c>
      <c r="C12" s="5">
        <v>322</v>
      </c>
      <c r="J12" s="5" t="s">
        <v>11</v>
      </c>
      <c r="K12" s="5">
        <v>322</v>
      </c>
    </row>
    <row r="13" spans="2:11" ht="20.100000000000001" customHeight="1" x14ac:dyDescent="0.25">
      <c r="B13" s="5" t="s">
        <v>12</v>
      </c>
      <c r="C13" s="5">
        <v>370</v>
      </c>
      <c r="J13" s="5" t="s">
        <v>12</v>
      </c>
      <c r="K13" s="5">
        <v>339</v>
      </c>
    </row>
    <row r="14" spans="2:11" ht="20.100000000000001" customHeight="1" x14ac:dyDescent="0.25">
      <c r="B14" s="5" t="s">
        <v>13</v>
      </c>
      <c r="C14" s="5">
        <v>358</v>
      </c>
      <c r="J14" s="5" t="s">
        <v>13</v>
      </c>
      <c r="K14" s="5">
        <v>358</v>
      </c>
    </row>
    <row r="16" spans="2:11" ht="20.100000000000001" customHeight="1" x14ac:dyDescent="0.25">
      <c r="B16" s="1" t="s">
        <v>47</v>
      </c>
      <c r="C16" s="1" t="s">
        <v>48</v>
      </c>
      <c r="J16" s="1" t="s">
        <v>47</v>
      </c>
      <c r="K16" s="1" t="s">
        <v>48</v>
      </c>
    </row>
    <row r="17" spans="2:11" ht="20.100000000000001" customHeight="1" x14ac:dyDescent="0.25">
      <c r="B17" s="19">
        <v>300</v>
      </c>
      <c r="C17" s="20" cm="1">
        <f t="array" ref="C17:C24">FREQUENCY(C5:C14,B17:B23)</f>
        <v>1</v>
      </c>
      <c r="J17" s="19">
        <v>300</v>
      </c>
      <c r="K17" s="20"/>
    </row>
    <row r="18" spans="2:11" ht="20.100000000000001" customHeight="1" x14ac:dyDescent="0.25">
      <c r="B18" s="19">
        <v>310</v>
      </c>
      <c r="C18" s="5">
        <v>1</v>
      </c>
      <c r="J18" s="19">
        <v>310</v>
      </c>
      <c r="K18" s="5"/>
    </row>
    <row r="19" spans="2:11" ht="20.100000000000001" customHeight="1" x14ac:dyDescent="0.25">
      <c r="B19" s="19">
        <v>320</v>
      </c>
      <c r="C19" s="5">
        <v>0</v>
      </c>
      <c r="J19" s="19">
        <v>320</v>
      </c>
      <c r="K19" s="5"/>
    </row>
    <row r="20" spans="2:11" ht="20.100000000000001" customHeight="1" x14ac:dyDescent="0.25">
      <c r="B20" s="19">
        <v>330</v>
      </c>
      <c r="C20" s="5">
        <v>1</v>
      </c>
      <c r="J20" s="19">
        <v>330</v>
      </c>
      <c r="K20" s="5"/>
    </row>
    <row r="21" spans="2:11" ht="20.100000000000001" customHeight="1" x14ac:dyDescent="0.25">
      <c r="B21" s="19">
        <v>340</v>
      </c>
      <c r="C21" s="5">
        <v>3</v>
      </c>
      <c r="J21" s="19">
        <v>340</v>
      </c>
      <c r="K21" s="5"/>
    </row>
    <row r="22" spans="2:11" ht="20.100000000000001" customHeight="1" x14ac:dyDescent="0.25">
      <c r="B22" s="19">
        <v>350</v>
      </c>
      <c r="C22" s="5">
        <v>1</v>
      </c>
      <c r="J22" s="19">
        <v>350</v>
      </c>
      <c r="K22" s="5"/>
    </row>
    <row r="23" spans="2:11" ht="20.100000000000001" customHeight="1" x14ac:dyDescent="0.25">
      <c r="B23" s="19">
        <v>360</v>
      </c>
      <c r="C23" s="5">
        <v>2</v>
      </c>
      <c r="J23" s="19">
        <v>360</v>
      </c>
      <c r="K23" s="5"/>
    </row>
    <row r="24" spans="2:11" ht="20.100000000000001" customHeight="1" x14ac:dyDescent="0.25">
      <c r="B24" s="5" t="s">
        <v>50</v>
      </c>
      <c r="C24" s="5">
        <v>1</v>
      </c>
      <c r="J24" s="5" t="s">
        <v>50</v>
      </c>
      <c r="K24" s="5"/>
    </row>
  </sheetData>
  <mergeCells count="2">
    <mergeCell ref="B2:C2"/>
    <mergeCell ref="J2:K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1D91C-6C97-4CAE-B003-434EEC9BB741}">
  <dimension ref="B2:R17"/>
  <sheetViews>
    <sheetView showGridLines="0" zoomScale="110" zoomScaleNormal="110" workbookViewId="0">
      <selection activeCell="B2" sqref="B2:G2"/>
    </sheetView>
  </sheetViews>
  <sheetFormatPr defaultRowHeight="20.100000000000001" customHeight="1" x14ac:dyDescent="0.25"/>
  <cols>
    <col min="1" max="1" width="4" style="4" customWidth="1"/>
    <col min="2" max="2" width="14.85546875" style="4" customWidth="1"/>
    <col min="3" max="3" width="13.85546875" style="4" customWidth="1"/>
    <col min="4" max="4" width="13.5703125" style="4" customWidth="1"/>
    <col min="5" max="5" width="13.7109375" style="4" customWidth="1"/>
    <col min="6" max="6" width="17.42578125" style="4" customWidth="1"/>
    <col min="7" max="7" width="18.42578125" style="4" customWidth="1"/>
    <col min="8" max="12" width="9.140625" style="4"/>
    <col min="13" max="13" width="14.85546875" style="4" customWidth="1"/>
    <col min="14" max="14" width="13.85546875" style="4" customWidth="1"/>
    <col min="15" max="15" width="13.5703125" style="4" customWidth="1"/>
    <col min="16" max="16" width="13.7109375" style="4" customWidth="1"/>
    <col min="17" max="17" width="17.42578125" style="4" customWidth="1"/>
    <col min="18" max="18" width="18.42578125" style="4" customWidth="1"/>
    <col min="19" max="16384" width="9.140625" style="4"/>
  </cols>
  <sheetData>
    <row r="2" spans="2:18" ht="20.100000000000001" customHeight="1" thickBot="1" x14ac:dyDescent="0.3">
      <c r="B2" s="32" t="s">
        <v>52</v>
      </c>
      <c r="C2" s="32"/>
      <c r="D2" s="32"/>
      <c r="E2" s="32"/>
      <c r="F2" s="32"/>
      <c r="G2" s="32"/>
      <c r="M2" s="32" t="s">
        <v>55</v>
      </c>
      <c r="N2" s="32"/>
      <c r="O2" s="32"/>
      <c r="P2" s="32"/>
      <c r="Q2" s="32"/>
      <c r="R2" s="32"/>
    </row>
    <row r="3" spans="2:18" ht="20.100000000000001" customHeight="1" thickTop="1" x14ac:dyDescent="0.25"/>
    <row r="4" spans="2:18" ht="20.100000000000001" customHeight="1" x14ac:dyDescent="0.25">
      <c r="B4" s="1" t="s">
        <v>1</v>
      </c>
      <c r="C4" s="1" t="s">
        <v>2</v>
      </c>
      <c r="D4" s="1" t="s">
        <v>4</v>
      </c>
      <c r="E4" s="1" t="s">
        <v>5</v>
      </c>
      <c r="F4" s="1" t="s">
        <v>18</v>
      </c>
      <c r="G4" s="1" t="s">
        <v>53</v>
      </c>
      <c r="M4" s="1" t="s">
        <v>1</v>
      </c>
      <c r="N4" s="1" t="s">
        <v>2</v>
      </c>
      <c r="O4" s="1" t="s">
        <v>4</v>
      </c>
      <c r="P4" s="1" t="s">
        <v>5</v>
      </c>
      <c r="Q4" s="1" t="s">
        <v>18</v>
      </c>
      <c r="R4" s="1" t="s">
        <v>53</v>
      </c>
    </row>
    <row r="5" spans="2:18" ht="20.100000000000001" customHeight="1" x14ac:dyDescent="0.25">
      <c r="B5" s="5" t="s">
        <v>6</v>
      </c>
      <c r="C5" s="5">
        <v>71</v>
      </c>
      <c r="D5" s="5">
        <v>79</v>
      </c>
      <c r="E5" s="5">
        <v>91</v>
      </c>
      <c r="F5" s="10">
        <f>AVERAGE(C5:E5)</f>
        <v>80.333333333333329</v>
      </c>
      <c r="G5" s="23" t="e">
        <v>#N/A</v>
      </c>
      <c r="M5" s="5" t="s">
        <v>6</v>
      </c>
      <c r="N5" s="5">
        <v>71</v>
      </c>
      <c r="O5" s="5">
        <v>79</v>
      </c>
      <c r="P5" s="5">
        <v>91</v>
      </c>
      <c r="Q5" s="10">
        <f>AVERAGE(N5:P5)</f>
        <v>80.333333333333329</v>
      </c>
      <c r="R5" s="21"/>
    </row>
    <row r="6" spans="2:18" ht="20.100000000000001" customHeight="1" x14ac:dyDescent="0.25">
      <c r="B6" s="5" t="s">
        <v>17</v>
      </c>
      <c r="C6" s="5">
        <v>90</v>
      </c>
      <c r="D6" s="5">
        <v>70</v>
      </c>
      <c r="E6" s="5">
        <v>94</v>
      </c>
      <c r="F6" s="10">
        <f>AVERAGE(C6:E6)</f>
        <v>84.666666666666671</v>
      </c>
      <c r="G6" s="23" t="e">
        <v>#N/A</v>
      </c>
      <c r="M6" s="5" t="s">
        <v>17</v>
      </c>
      <c r="N6" s="5">
        <v>90</v>
      </c>
      <c r="O6" s="5">
        <v>70</v>
      </c>
      <c r="P6" s="5">
        <v>94</v>
      </c>
      <c r="Q6" s="10">
        <f>AVERAGE(N6:P6)</f>
        <v>84.666666666666671</v>
      </c>
      <c r="R6" s="21"/>
    </row>
    <row r="7" spans="2:18" ht="20.100000000000001" customHeight="1" x14ac:dyDescent="0.25">
      <c r="B7" s="5" t="s">
        <v>7</v>
      </c>
      <c r="C7" s="5">
        <v>75</v>
      </c>
      <c r="D7" s="5">
        <v>71</v>
      </c>
      <c r="E7" s="5">
        <v>91</v>
      </c>
      <c r="F7" s="10">
        <f t="shared" ref="F7:F17" si="0">AVERAGE(C7:E7)</f>
        <v>79</v>
      </c>
      <c r="G7" s="24">
        <f t="shared" ref="G7:G17" si="1">AVERAGE(F5:F7)</f>
        <v>81.333333333333329</v>
      </c>
      <c r="M7" s="5" t="s">
        <v>7</v>
      </c>
      <c r="N7" s="5">
        <v>75</v>
      </c>
      <c r="O7" s="5">
        <v>71</v>
      </c>
      <c r="P7" s="5">
        <v>91</v>
      </c>
      <c r="Q7" s="10">
        <f t="shared" ref="Q7:Q17" si="2">AVERAGE(N7:P7)</f>
        <v>79</v>
      </c>
      <c r="R7" s="22"/>
    </row>
    <row r="8" spans="2:18" ht="20.100000000000001" customHeight="1" x14ac:dyDescent="0.25">
      <c r="B8" s="5" t="s">
        <v>8</v>
      </c>
      <c r="C8" s="5">
        <v>88</v>
      </c>
      <c r="D8" s="5">
        <v>85</v>
      </c>
      <c r="E8" s="5">
        <v>73</v>
      </c>
      <c r="F8" s="10">
        <f t="shared" si="0"/>
        <v>82</v>
      </c>
      <c r="G8" s="24">
        <f t="shared" si="1"/>
        <v>81.8888888888889</v>
      </c>
      <c r="M8" s="5" t="s">
        <v>8</v>
      </c>
      <c r="N8" s="5">
        <v>88</v>
      </c>
      <c r="O8" s="5">
        <v>85</v>
      </c>
      <c r="P8" s="5">
        <v>73</v>
      </c>
      <c r="Q8" s="10">
        <f t="shared" si="2"/>
        <v>82</v>
      </c>
      <c r="R8" s="22"/>
    </row>
    <row r="9" spans="2:18" ht="20.100000000000001" customHeight="1" x14ac:dyDescent="0.25">
      <c r="B9" s="5" t="s">
        <v>9</v>
      </c>
      <c r="C9" s="5">
        <v>96</v>
      </c>
      <c r="D9" s="5">
        <v>85</v>
      </c>
      <c r="E9" s="5">
        <v>65</v>
      </c>
      <c r="F9" s="10">
        <f t="shared" si="0"/>
        <v>82</v>
      </c>
      <c r="G9" s="24">
        <f t="shared" si="1"/>
        <v>81</v>
      </c>
      <c r="M9" s="5" t="s">
        <v>9</v>
      </c>
      <c r="N9" s="5">
        <v>96</v>
      </c>
      <c r="O9" s="5">
        <v>85</v>
      </c>
      <c r="P9" s="5">
        <v>65</v>
      </c>
      <c r="Q9" s="10">
        <f t="shared" si="2"/>
        <v>82</v>
      </c>
      <c r="R9" s="22"/>
    </row>
    <row r="10" spans="2:18" ht="20.100000000000001" customHeight="1" x14ac:dyDescent="0.25">
      <c r="B10" s="5" t="s">
        <v>10</v>
      </c>
      <c r="C10" s="5">
        <v>84</v>
      </c>
      <c r="D10" s="5">
        <v>90</v>
      </c>
      <c r="E10" s="5">
        <v>86</v>
      </c>
      <c r="F10" s="10">
        <f t="shared" si="0"/>
        <v>86.666666666666671</v>
      </c>
      <c r="G10" s="24">
        <f t="shared" si="1"/>
        <v>83.555555555555557</v>
      </c>
      <c r="M10" s="5" t="s">
        <v>10</v>
      </c>
      <c r="N10" s="5">
        <v>84</v>
      </c>
      <c r="O10" s="5">
        <v>90</v>
      </c>
      <c r="P10" s="5">
        <v>86</v>
      </c>
      <c r="Q10" s="10">
        <f t="shared" si="2"/>
        <v>86.666666666666671</v>
      </c>
      <c r="R10" s="22"/>
    </row>
    <row r="11" spans="2:18" ht="20.100000000000001" customHeight="1" x14ac:dyDescent="0.25">
      <c r="B11" s="5" t="s">
        <v>49</v>
      </c>
      <c r="C11" s="5">
        <v>66</v>
      </c>
      <c r="D11" s="5">
        <v>84</v>
      </c>
      <c r="E11" s="5">
        <v>82</v>
      </c>
      <c r="F11" s="10">
        <f t="shared" si="0"/>
        <v>77.333333333333329</v>
      </c>
      <c r="G11" s="24">
        <f t="shared" si="1"/>
        <v>82</v>
      </c>
      <c r="M11" s="5" t="s">
        <v>49</v>
      </c>
      <c r="N11" s="5">
        <v>66</v>
      </c>
      <c r="O11" s="5">
        <v>84</v>
      </c>
      <c r="P11" s="5">
        <v>82</v>
      </c>
      <c r="Q11" s="10">
        <f t="shared" si="2"/>
        <v>77.333333333333329</v>
      </c>
      <c r="R11" s="22"/>
    </row>
    <row r="12" spans="2:18" ht="20.100000000000001" customHeight="1" x14ac:dyDescent="0.25">
      <c r="B12" s="5" t="s">
        <v>11</v>
      </c>
      <c r="C12" s="5">
        <v>71</v>
      </c>
      <c r="D12" s="5">
        <v>82</v>
      </c>
      <c r="E12" s="5">
        <v>85</v>
      </c>
      <c r="F12" s="10">
        <f t="shared" si="0"/>
        <v>79.333333333333329</v>
      </c>
      <c r="G12" s="24">
        <f t="shared" si="1"/>
        <v>81.1111111111111</v>
      </c>
      <c r="M12" s="5" t="s">
        <v>11</v>
      </c>
      <c r="N12" s="5">
        <v>71</v>
      </c>
      <c r="O12" s="5">
        <v>82</v>
      </c>
      <c r="P12" s="5">
        <v>85</v>
      </c>
      <c r="Q12" s="10">
        <f t="shared" si="2"/>
        <v>79.333333333333329</v>
      </c>
      <c r="R12" s="22"/>
    </row>
    <row r="13" spans="2:18" ht="20.100000000000001" customHeight="1" x14ac:dyDescent="0.25">
      <c r="B13" s="5" t="s">
        <v>12</v>
      </c>
      <c r="C13" s="5">
        <v>82</v>
      </c>
      <c r="D13" s="5">
        <v>76</v>
      </c>
      <c r="E13" s="5">
        <v>95</v>
      </c>
      <c r="F13" s="10">
        <f t="shared" si="0"/>
        <v>84.333333333333329</v>
      </c>
      <c r="G13" s="24">
        <f t="shared" si="1"/>
        <v>80.333333333333329</v>
      </c>
      <c r="M13" s="5" t="s">
        <v>12</v>
      </c>
      <c r="N13" s="5">
        <v>82</v>
      </c>
      <c r="O13" s="5">
        <v>76</v>
      </c>
      <c r="P13" s="5">
        <v>95</v>
      </c>
      <c r="Q13" s="10">
        <f t="shared" si="2"/>
        <v>84.333333333333329</v>
      </c>
      <c r="R13" s="22"/>
    </row>
    <row r="14" spans="2:18" ht="20.100000000000001" customHeight="1" x14ac:dyDescent="0.25">
      <c r="B14" s="5" t="s">
        <v>13</v>
      </c>
      <c r="C14" s="5">
        <v>84</v>
      </c>
      <c r="D14" s="5">
        <v>90</v>
      </c>
      <c r="E14" s="5">
        <v>94</v>
      </c>
      <c r="F14" s="10">
        <f t="shared" si="0"/>
        <v>89.333333333333329</v>
      </c>
      <c r="G14" s="24">
        <f t="shared" si="1"/>
        <v>84.333333333333329</v>
      </c>
      <c r="M14" s="5" t="s">
        <v>13</v>
      </c>
      <c r="N14" s="5">
        <v>84</v>
      </c>
      <c r="O14" s="5">
        <v>90</v>
      </c>
      <c r="P14" s="5">
        <v>94</v>
      </c>
      <c r="Q14" s="10">
        <f t="shared" si="2"/>
        <v>89.333333333333329</v>
      </c>
      <c r="R14" s="22"/>
    </row>
    <row r="15" spans="2:18" ht="20.100000000000001" customHeight="1" x14ac:dyDescent="0.25">
      <c r="B15" s="5" t="s">
        <v>14</v>
      </c>
      <c r="C15" s="5">
        <v>80</v>
      </c>
      <c r="D15" s="5">
        <v>92</v>
      </c>
      <c r="E15" s="5">
        <v>70</v>
      </c>
      <c r="F15" s="10">
        <f t="shared" si="0"/>
        <v>80.666666666666671</v>
      </c>
      <c r="G15" s="24">
        <f t="shared" si="1"/>
        <v>84.777777777777771</v>
      </c>
      <c r="M15" s="5" t="s">
        <v>14</v>
      </c>
      <c r="N15" s="5">
        <v>80</v>
      </c>
      <c r="O15" s="5">
        <v>92</v>
      </c>
      <c r="P15" s="5">
        <v>70</v>
      </c>
      <c r="Q15" s="10">
        <f t="shared" si="2"/>
        <v>80.666666666666671</v>
      </c>
      <c r="R15" s="22"/>
    </row>
    <row r="16" spans="2:18" ht="20.100000000000001" customHeight="1" x14ac:dyDescent="0.25">
      <c r="B16" s="5" t="s">
        <v>15</v>
      </c>
      <c r="C16" s="5">
        <v>76</v>
      </c>
      <c r="D16" s="5">
        <v>92</v>
      </c>
      <c r="E16" s="5">
        <v>89</v>
      </c>
      <c r="F16" s="10">
        <f t="shared" si="0"/>
        <v>85.666666666666671</v>
      </c>
      <c r="G16" s="24">
        <f t="shared" si="1"/>
        <v>85.222222222222229</v>
      </c>
      <c r="M16" s="5" t="s">
        <v>15</v>
      </c>
      <c r="N16" s="5">
        <v>76</v>
      </c>
      <c r="O16" s="5">
        <v>92</v>
      </c>
      <c r="P16" s="5">
        <v>89</v>
      </c>
      <c r="Q16" s="10">
        <f t="shared" si="2"/>
        <v>85.666666666666671</v>
      </c>
      <c r="R16" s="22"/>
    </row>
    <row r="17" spans="2:18" ht="20.100000000000001" customHeight="1" x14ac:dyDescent="0.25">
      <c r="B17" s="5" t="s">
        <v>16</v>
      </c>
      <c r="C17" s="5">
        <v>92</v>
      </c>
      <c r="D17" s="5">
        <v>71</v>
      </c>
      <c r="E17" s="5">
        <v>66</v>
      </c>
      <c r="F17" s="10">
        <f t="shared" si="0"/>
        <v>76.333333333333329</v>
      </c>
      <c r="G17" s="24">
        <f t="shared" si="1"/>
        <v>80.8888888888889</v>
      </c>
      <c r="M17" s="5" t="s">
        <v>16</v>
      </c>
      <c r="N17" s="5">
        <v>92</v>
      </c>
      <c r="O17" s="5">
        <v>71</v>
      </c>
      <c r="P17" s="5">
        <v>66</v>
      </c>
      <c r="Q17" s="10">
        <f t="shared" si="2"/>
        <v>76.333333333333329</v>
      </c>
      <c r="R17" s="22"/>
    </row>
  </sheetData>
  <mergeCells count="2">
    <mergeCell ref="B2:G2"/>
    <mergeCell ref="M2:R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EAEF5-FE1F-4F76-BE47-CE02F68CFB89}">
  <sheetPr codeName="Sheet1"/>
  <dimension ref="B2:F17"/>
  <sheetViews>
    <sheetView showGridLines="0" zoomScale="110" zoomScaleNormal="110" workbookViewId="0">
      <selection activeCell="B2" sqref="B2:F2"/>
    </sheetView>
  </sheetViews>
  <sheetFormatPr defaultRowHeight="20.100000000000001" customHeight="1" x14ac:dyDescent="0.25"/>
  <cols>
    <col min="1" max="1" width="4" style="4" customWidth="1"/>
    <col min="2" max="2" width="14.85546875" style="4" customWidth="1"/>
    <col min="3" max="3" width="13.85546875" style="4" customWidth="1"/>
    <col min="4" max="4" width="14.5703125" style="4" customWidth="1"/>
    <col min="5" max="5" width="13.5703125" style="4" customWidth="1"/>
    <col min="6" max="6" width="13.7109375" style="4" customWidth="1"/>
    <col min="7" max="16384" width="9.140625" style="4"/>
  </cols>
  <sheetData>
    <row r="2" spans="2:6" ht="20.100000000000001" customHeight="1" thickBot="1" x14ac:dyDescent="0.3">
      <c r="B2" s="32" t="s">
        <v>0</v>
      </c>
      <c r="C2" s="32"/>
      <c r="D2" s="32"/>
      <c r="E2" s="32"/>
      <c r="F2" s="32"/>
    </row>
    <row r="3" spans="2:6" ht="20.100000000000001" customHeight="1" thickTop="1" x14ac:dyDescent="0.25"/>
    <row r="4" spans="2:6" ht="20.100000000000001" customHeight="1" x14ac:dyDescent="0.25"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</row>
    <row r="5" spans="2:6" ht="20.100000000000001" customHeight="1" x14ac:dyDescent="0.25">
      <c r="B5" s="5" t="s">
        <v>6</v>
      </c>
      <c r="C5" s="5">
        <v>71</v>
      </c>
      <c r="D5" s="5">
        <v>91</v>
      </c>
      <c r="E5" s="5">
        <v>79</v>
      </c>
      <c r="F5" s="5">
        <v>91</v>
      </c>
    </row>
    <row r="6" spans="2:6" ht="20.100000000000001" customHeight="1" x14ac:dyDescent="0.25">
      <c r="B6" s="5" t="s">
        <v>17</v>
      </c>
      <c r="C6" s="5">
        <v>90</v>
      </c>
      <c r="D6" s="5">
        <v>81</v>
      </c>
      <c r="E6" s="5">
        <v>70</v>
      </c>
      <c r="F6" s="5">
        <v>94</v>
      </c>
    </row>
    <row r="7" spans="2:6" ht="20.100000000000001" customHeight="1" x14ac:dyDescent="0.25">
      <c r="B7" s="5" t="s">
        <v>7</v>
      </c>
      <c r="C7" s="5">
        <v>75</v>
      </c>
      <c r="D7" s="5">
        <v>70</v>
      </c>
      <c r="E7" s="5">
        <v>71</v>
      </c>
      <c r="F7" s="5">
        <v>91</v>
      </c>
    </row>
    <row r="8" spans="2:6" ht="20.100000000000001" customHeight="1" x14ac:dyDescent="0.25">
      <c r="B8" s="5" t="s">
        <v>8</v>
      </c>
      <c r="C8" s="5">
        <v>88</v>
      </c>
      <c r="D8" s="5">
        <v>96</v>
      </c>
      <c r="E8" s="5">
        <v>85</v>
      </c>
      <c r="F8" s="5">
        <v>73</v>
      </c>
    </row>
    <row r="9" spans="2:6" ht="20.100000000000001" customHeight="1" x14ac:dyDescent="0.25">
      <c r="B9" s="5" t="s">
        <v>9</v>
      </c>
      <c r="C9" s="5">
        <v>96</v>
      </c>
      <c r="D9" s="5">
        <v>85</v>
      </c>
      <c r="E9" s="5">
        <v>85</v>
      </c>
      <c r="F9" s="5">
        <v>65</v>
      </c>
    </row>
    <row r="10" spans="2:6" ht="20.100000000000001" customHeight="1" x14ac:dyDescent="0.25">
      <c r="B10" s="5" t="s">
        <v>10</v>
      </c>
      <c r="C10" s="5">
        <v>84</v>
      </c>
      <c r="D10" s="5">
        <v>96</v>
      </c>
      <c r="E10" s="5">
        <v>90</v>
      </c>
      <c r="F10" s="5">
        <v>86</v>
      </c>
    </row>
    <row r="11" spans="2:6" ht="20.100000000000001" customHeight="1" x14ac:dyDescent="0.25">
      <c r="B11" s="5" t="s">
        <v>49</v>
      </c>
      <c r="C11" s="5">
        <v>66</v>
      </c>
      <c r="D11" s="5">
        <v>69</v>
      </c>
      <c r="E11" s="5">
        <v>84</v>
      </c>
      <c r="F11" s="5">
        <v>82</v>
      </c>
    </row>
    <row r="12" spans="2:6" ht="20.100000000000001" customHeight="1" x14ac:dyDescent="0.25">
      <c r="B12" s="5" t="s">
        <v>11</v>
      </c>
      <c r="C12" s="5">
        <v>71</v>
      </c>
      <c r="D12" s="5">
        <v>84</v>
      </c>
      <c r="E12" s="5">
        <v>82</v>
      </c>
      <c r="F12" s="5">
        <v>85</v>
      </c>
    </row>
    <row r="13" spans="2:6" ht="20.100000000000001" customHeight="1" x14ac:dyDescent="0.25">
      <c r="B13" s="5" t="s">
        <v>12</v>
      </c>
      <c r="C13" s="5">
        <v>82</v>
      </c>
      <c r="D13" s="5">
        <v>86</v>
      </c>
      <c r="E13" s="5">
        <v>76</v>
      </c>
      <c r="F13" s="5">
        <v>95</v>
      </c>
    </row>
    <row r="14" spans="2:6" ht="20.100000000000001" customHeight="1" x14ac:dyDescent="0.25">
      <c r="B14" s="5" t="s">
        <v>13</v>
      </c>
      <c r="C14" s="5">
        <v>84</v>
      </c>
      <c r="D14" s="5">
        <v>90</v>
      </c>
      <c r="E14" s="5">
        <v>90</v>
      </c>
      <c r="F14" s="5">
        <v>94</v>
      </c>
    </row>
    <row r="15" spans="2:6" ht="20.100000000000001" customHeight="1" x14ac:dyDescent="0.25">
      <c r="B15" s="5" t="s">
        <v>14</v>
      </c>
      <c r="C15" s="5">
        <v>80</v>
      </c>
      <c r="D15" s="5">
        <v>75</v>
      </c>
      <c r="E15" s="5">
        <v>92</v>
      </c>
      <c r="F15" s="5">
        <v>70</v>
      </c>
    </row>
    <row r="16" spans="2:6" ht="20.100000000000001" customHeight="1" x14ac:dyDescent="0.25">
      <c r="B16" s="5" t="s">
        <v>15</v>
      </c>
      <c r="C16" s="5">
        <v>76</v>
      </c>
      <c r="D16" s="5">
        <v>80</v>
      </c>
      <c r="E16" s="5">
        <v>92</v>
      </c>
      <c r="F16" s="5">
        <v>89</v>
      </c>
    </row>
    <row r="17" spans="2:6" ht="20.100000000000001" customHeight="1" x14ac:dyDescent="0.25">
      <c r="B17" s="5" t="s">
        <v>16</v>
      </c>
      <c r="C17" s="5">
        <v>92</v>
      </c>
      <c r="D17" s="5">
        <v>88</v>
      </c>
      <c r="E17" s="5">
        <v>71</v>
      </c>
      <c r="F17" s="5">
        <v>66</v>
      </c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F4B71-5BB3-4D5E-9C84-8CA4C0AAE19D}">
  <sheetPr codeName="Sheet2"/>
  <dimension ref="B2:R20"/>
  <sheetViews>
    <sheetView showGridLines="0" zoomScale="110" zoomScaleNormal="110" workbookViewId="0">
      <selection activeCell="B2" sqref="B2:G2"/>
    </sheetView>
  </sheetViews>
  <sheetFormatPr defaultRowHeight="20.100000000000001" customHeight="1" x14ac:dyDescent="0.25"/>
  <cols>
    <col min="1" max="1" width="4" style="4" customWidth="1"/>
    <col min="2" max="2" width="14.85546875" style="4" customWidth="1"/>
    <col min="3" max="3" width="16.85546875" style="4" customWidth="1"/>
    <col min="4" max="4" width="12.28515625" style="4" customWidth="1"/>
    <col min="5" max="5" width="11.85546875" style="4" customWidth="1"/>
    <col min="6" max="6" width="11.5703125" style="4" customWidth="1"/>
    <col min="7" max="7" width="16" style="4" bestFit="1" customWidth="1"/>
    <col min="8" max="12" width="9.140625" style="4"/>
    <col min="13" max="13" width="14.85546875" style="4" customWidth="1"/>
    <col min="14" max="14" width="16.85546875" style="4" customWidth="1"/>
    <col min="15" max="15" width="12.28515625" style="4" customWidth="1"/>
    <col min="16" max="16" width="11.85546875" style="4" customWidth="1"/>
    <col min="17" max="17" width="11.5703125" style="4" customWidth="1"/>
    <col min="18" max="18" width="16" style="4" bestFit="1" customWidth="1"/>
    <col min="19" max="16384" width="9.140625" style="4"/>
  </cols>
  <sheetData>
    <row r="2" spans="2:18" ht="20.100000000000001" customHeight="1" thickBot="1" x14ac:dyDescent="0.3">
      <c r="B2" s="36" t="s">
        <v>28</v>
      </c>
      <c r="C2" s="36"/>
      <c r="D2" s="36"/>
      <c r="E2" s="36"/>
      <c r="F2" s="36"/>
      <c r="G2" s="36"/>
      <c r="M2" s="36" t="s">
        <v>55</v>
      </c>
      <c r="N2" s="36"/>
      <c r="O2" s="36"/>
      <c r="P2" s="36"/>
      <c r="Q2" s="36"/>
      <c r="R2" s="36"/>
    </row>
    <row r="3" spans="2:18" ht="20.100000000000001" customHeight="1" thickTop="1" x14ac:dyDescent="0.25"/>
    <row r="4" spans="2:18" ht="20.100000000000001" customHeight="1" x14ac:dyDescent="0.25"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18</v>
      </c>
      <c r="M4" s="1" t="s">
        <v>1</v>
      </c>
      <c r="N4" s="1" t="s">
        <v>2</v>
      </c>
      <c r="O4" s="1" t="s">
        <v>3</v>
      </c>
      <c r="P4" s="1" t="s">
        <v>4</v>
      </c>
      <c r="Q4" s="1" t="s">
        <v>5</v>
      </c>
      <c r="R4" s="1" t="s">
        <v>18</v>
      </c>
    </row>
    <row r="5" spans="2:18" ht="20.100000000000001" customHeight="1" x14ac:dyDescent="0.25">
      <c r="B5" s="5" t="s">
        <v>6</v>
      </c>
      <c r="C5" s="5">
        <v>71</v>
      </c>
      <c r="D5" s="5">
        <v>91</v>
      </c>
      <c r="E5" s="5">
        <v>79</v>
      </c>
      <c r="F5" s="5">
        <v>91</v>
      </c>
      <c r="G5" s="6">
        <f>AVERAGE(C5:F5)</f>
        <v>83</v>
      </c>
      <c r="M5" s="5" t="s">
        <v>6</v>
      </c>
      <c r="N5" s="5">
        <v>71</v>
      </c>
      <c r="O5" s="5">
        <v>91</v>
      </c>
      <c r="P5" s="5">
        <v>79</v>
      </c>
      <c r="Q5" s="5">
        <v>91</v>
      </c>
      <c r="R5" s="6"/>
    </row>
    <row r="6" spans="2:18" ht="20.100000000000001" customHeight="1" x14ac:dyDescent="0.25">
      <c r="B6" s="5" t="s">
        <v>17</v>
      </c>
      <c r="C6" s="5">
        <v>90</v>
      </c>
      <c r="D6" s="5">
        <v>81</v>
      </c>
      <c r="E6" s="5">
        <v>70</v>
      </c>
      <c r="F6" s="5">
        <v>94</v>
      </c>
      <c r="G6" s="6">
        <f>AVERAGE(C6:F6)</f>
        <v>83.75</v>
      </c>
      <c r="M6" s="5" t="s">
        <v>17</v>
      </c>
      <c r="N6" s="5">
        <v>90</v>
      </c>
      <c r="O6" s="5">
        <v>81</v>
      </c>
      <c r="P6" s="5">
        <v>70</v>
      </c>
      <c r="Q6" s="5">
        <v>94</v>
      </c>
      <c r="R6" s="6"/>
    </row>
    <row r="7" spans="2:18" ht="20.100000000000001" customHeight="1" x14ac:dyDescent="0.25">
      <c r="B7" s="5" t="s">
        <v>7</v>
      </c>
      <c r="C7" s="5">
        <v>75</v>
      </c>
      <c r="D7" s="5">
        <v>70</v>
      </c>
      <c r="E7" s="5">
        <v>71</v>
      </c>
      <c r="F7" s="5">
        <v>91</v>
      </c>
      <c r="G7" s="6">
        <f t="shared" ref="G7:G17" si="0">AVERAGE(C7:F7)</f>
        <v>76.75</v>
      </c>
      <c r="M7" s="5" t="s">
        <v>7</v>
      </c>
      <c r="N7" s="5">
        <v>75</v>
      </c>
      <c r="O7" s="5">
        <v>70</v>
      </c>
      <c r="P7" s="5">
        <v>71</v>
      </c>
      <c r="Q7" s="5">
        <v>91</v>
      </c>
      <c r="R7" s="6"/>
    </row>
    <row r="8" spans="2:18" ht="20.100000000000001" customHeight="1" x14ac:dyDescent="0.25">
      <c r="B8" s="5" t="s">
        <v>8</v>
      </c>
      <c r="C8" s="5">
        <v>88</v>
      </c>
      <c r="D8" s="5">
        <v>96</v>
      </c>
      <c r="E8" s="5">
        <v>85</v>
      </c>
      <c r="F8" s="5">
        <v>73</v>
      </c>
      <c r="G8" s="6">
        <f t="shared" si="0"/>
        <v>85.5</v>
      </c>
      <c r="M8" s="5" t="s">
        <v>8</v>
      </c>
      <c r="N8" s="5">
        <v>88</v>
      </c>
      <c r="O8" s="5">
        <v>96</v>
      </c>
      <c r="P8" s="5">
        <v>85</v>
      </c>
      <c r="Q8" s="5">
        <v>73</v>
      </c>
      <c r="R8" s="6"/>
    </row>
    <row r="9" spans="2:18" ht="20.100000000000001" customHeight="1" x14ac:dyDescent="0.25">
      <c r="B9" s="7" t="s">
        <v>9</v>
      </c>
      <c r="C9" s="7">
        <v>96</v>
      </c>
      <c r="D9" s="7">
        <v>85</v>
      </c>
      <c r="E9" s="7">
        <v>85</v>
      </c>
      <c r="F9" s="7">
        <v>65</v>
      </c>
      <c r="G9" s="8">
        <f t="shared" si="0"/>
        <v>82.75</v>
      </c>
      <c r="M9" s="5" t="s">
        <v>9</v>
      </c>
      <c r="N9" s="5">
        <v>96</v>
      </c>
      <c r="O9" s="5">
        <v>85</v>
      </c>
      <c r="P9" s="5">
        <v>85</v>
      </c>
      <c r="Q9" s="5">
        <v>65</v>
      </c>
      <c r="R9" s="6"/>
    </row>
    <row r="10" spans="2:18" ht="20.100000000000001" customHeight="1" x14ac:dyDescent="0.25">
      <c r="B10" s="5" t="s">
        <v>10</v>
      </c>
      <c r="C10" s="5">
        <v>84</v>
      </c>
      <c r="D10" s="5">
        <v>96</v>
      </c>
      <c r="E10" s="5">
        <v>90</v>
      </c>
      <c r="F10" s="5">
        <v>86</v>
      </c>
      <c r="G10" s="6">
        <f t="shared" si="0"/>
        <v>89</v>
      </c>
      <c r="M10" s="5" t="s">
        <v>10</v>
      </c>
      <c r="N10" s="5">
        <v>84</v>
      </c>
      <c r="O10" s="5">
        <v>96</v>
      </c>
      <c r="P10" s="5">
        <v>90</v>
      </c>
      <c r="Q10" s="5">
        <v>86</v>
      </c>
      <c r="R10" s="6"/>
    </row>
    <row r="11" spans="2:18" ht="20.100000000000001" customHeight="1" x14ac:dyDescent="0.25">
      <c r="B11" s="5" t="s">
        <v>49</v>
      </c>
      <c r="C11" s="5">
        <v>66</v>
      </c>
      <c r="D11" s="5">
        <v>69</v>
      </c>
      <c r="E11" s="5">
        <v>84</v>
      </c>
      <c r="F11" s="5">
        <v>82</v>
      </c>
      <c r="G11" s="6">
        <f t="shared" si="0"/>
        <v>75.25</v>
      </c>
      <c r="M11" s="5" t="s">
        <v>49</v>
      </c>
      <c r="N11" s="5">
        <v>66</v>
      </c>
      <c r="O11" s="5">
        <v>69</v>
      </c>
      <c r="P11" s="5">
        <v>84</v>
      </c>
      <c r="Q11" s="5">
        <v>82</v>
      </c>
      <c r="R11" s="6"/>
    </row>
    <row r="12" spans="2:18" ht="20.100000000000001" customHeight="1" x14ac:dyDescent="0.25">
      <c r="B12" s="5" t="s">
        <v>11</v>
      </c>
      <c r="C12" s="5">
        <v>71</v>
      </c>
      <c r="D12" s="5">
        <v>84</v>
      </c>
      <c r="E12" s="5">
        <v>82</v>
      </c>
      <c r="F12" s="5">
        <v>85</v>
      </c>
      <c r="G12" s="6">
        <f t="shared" si="0"/>
        <v>80.5</v>
      </c>
      <c r="M12" s="5" t="s">
        <v>11</v>
      </c>
      <c r="N12" s="5">
        <v>71</v>
      </c>
      <c r="O12" s="5">
        <v>84</v>
      </c>
      <c r="P12" s="5">
        <v>82</v>
      </c>
      <c r="Q12" s="5">
        <v>85</v>
      </c>
      <c r="R12" s="6"/>
    </row>
    <row r="13" spans="2:18" ht="20.100000000000001" customHeight="1" x14ac:dyDescent="0.25">
      <c r="B13" s="5" t="s">
        <v>12</v>
      </c>
      <c r="C13" s="5">
        <v>82</v>
      </c>
      <c r="D13" s="5">
        <v>86</v>
      </c>
      <c r="E13" s="5">
        <v>76</v>
      </c>
      <c r="F13" s="5">
        <v>95</v>
      </c>
      <c r="G13" s="6">
        <f t="shared" si="0"/>
        <v>84.75</v>
      </c>
      <c r="M13" s="5" t="s">
        <v>12</v>
      </c>
      <c r="N13" s="5">
        <v>82</v>
      </c>
      <c r="O13" s="5">
        <v>86</v>
      </c>
      <c r="P13" s="5">
        <v>76</v>
      </c>
      <c r="Q13" s="5">
        <v>95</v>
      </c>
      <c r="R13" s="6"/>
    </row>
    <row r="14" spans="2:18" ht="20.100000000000001" customHeight="1" x14ac:dyDescent="0.25">
      <c r="B14" s="5" t="s">
        <v>13</v>
      </c>
      <c r="C14" s="5">
        <v>84</v>
      </c>
      <c r="D14" s="5">
        <v>90</v>
      </c>
      <c r="E14" s="5">
        <v>90</v>
      </c>
      <c r="F14" s="5">
        <v>94</v>
      </c>
      <c r="G14" s="6">
        <f t="shared" si="0"/>
        <v>89.5</v>
      </c>
      <c r="M14" s="5" t="s">
        <v>13</v>
      </c>
      <c r="N14" s="5">
        <v>84</v>
      </c>
      <c r="O14" s="5">
        <v>90</v>
      </c>
      <c r="P14" s="5">
        <v>90</v>
      </c>
      <c r="Q14" s="5">
        <v>94</v>
      </c>
      <c r="R14" s="6"/>
    </row>
    <row r="15" spans="2:18" ht="20.100000000000001" customHeight="1" x14ac:dyDescent="0.25">
      <c r="B15" s="5" t="s">
        <v>14</v>
      </c>
      <c r="C15" s="5">
        <v>80</v>
      </c>
      <c r="D15" s="5">
        <v>75</v>
      </c>
      <c r="E15" s="5">
        <v>92</v>
      </c>
      <c r="F15" s="5">
        <v>70</v>
      </c>
      <c r="G15" s="6">
        <f t="shared" si="0"/>
        <v>79.25</v>
      </c>
      <c r="M15" s="5" t="s">
        <v>14</v>
      </c>
      <c r="N15" s="5">
        <v>80</v>
      </c>
      <c r="O15" s="5">
        <v>75</v>
      </c>
      <c r="P15" s="5">
        <v>92</v>
      </c>
      <c r="Q15" s="5">
        <v>70</v>
      </c>
      <c r="R15" s="6"/>
    </row>
    <row r="16" spans="2:18" ht="20.100000000000001" customHeight="1" x14ac:dyDescent="0.25">
      <c r="B16" s="5" t="s">
        <v>15</v>
      </c>
      <c r="C16" s="5">
        <v>76</v>
      </c>
      <c r="D16" s="5">
        <v>80</v>
      </c>
      <c r="E16" s="5">
        <v>92</v>
      </c>
      <c r="F16" s="5">
        <v>89</v>
      </c>
      <c r="G16" s="6">
        <f t="shared" si="0"/>
        <v>84.25</v>
      </c>
      <c r="M16" s="5" t="s">
        <v>15</v>
      </c>
      <c r="N16" s="5">
        <v>76</v>
      </c>
      <c r="O16" s="5">
        <v>80</v>
      </c>
      <c r="P16" s="5">
        <v>92</v>
      </c>
      <c r="Q16" s="5">
        <v>89</v>
      </c>
      <c r="R16" s="6"/>
    </row>
    <row r="17" spans="2:18" ht="20.100000000000001" customHeight="1" x14ac:dyDescent="0.25">
      <c r="B17" s="5" t="s">
        <v>16</v>
      </c>
      <c r="C17" s="5">
        <v>92</v>
      </c>
      <c r="D17" s="5">
        <v>88</v>
      </c>
      <c r="E17" s="5">
        <v>71</v>
      </c>
      <c r="F17" s="5">
        <v>66</v>
      </c>
      <c r="G17" s="6">
        <f t="shared" si="0"/>
        <v>79.25</v>
      </c>
      <c r="M17" s="5" t="s">
        <v>16</v>
      </c>
      <c r="N17" s="5">
        <v>92</v>
      </c>
      <c r="O17" s="5">
        <v>88</v>
      </c>
      <c r="P17" s="5">
        <v>71</v>
      </c>
      <c r="Q17" s="5">
        <v>66</v>
      </c>
      <c r="R17" s="6"/>
    </row>
    <row r="19" spans="2:18" ht="20.100000000000001" customHeight="1" x14ac:dyDescent="0.25">
      <c r="B19" s="1" t="s">
        <v>1</v>
      </c>
      <c r="C19" s="1" t="s">
        <v>56</v>
      </c>
      <c r="D19" s="37" t="s">
        <v>57</v>
      </c>
      <c r="E19" s="37"/>
    </row>
    <row r="20" spans="2:18" ht="20.100000000000001" customHeight="1" x14ac:dyDescent="0.25">
      <c r="B20" s="5" t="s">
        <v>9</v>
      </c>
      <c r="C20" s="5">
        <f>AVERAGE(C9:F9)</f>
        <v>82.75</v>
      </c>
      <c r="D20" s="38" t="str">
        <f ca="1">_xlfn.FORMULATEXT(C20)</f>
        <v>=AVERAGE(C9:F9)</v>
      </c>
      <c r="E20" s="39"/>
    </row>
  </sheetData>
  <mergeCells count="4">
    <mergeCell ref="B2:G2"/>
    <mergeCell ref="M2:R2"/>
    <mergeCell ref="D19:E19"/>
    <mergeCell ref="D20:E2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475FA-D337-42BA-8535-945F91B8A38F}">
  <sheetPr codeName="Sheet4"/>
  <dimension ref="B2:D16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4" customWidth="1"/>
    <col min="2" max="2" width="18.140625" style="4" bestFit="1" customWidth="1"/>
    <col min="3" max="3" width="17.85546875" style="4" customWidth="1"/>
    <col min="4" max="4" width="22" style="4" customWidth="1"/>
    <col min="5" max="16384" width="9.140625" style="4"/>
  </cols>
  <sheetData>
    <row r="2" spans="2:4" ht="20.100000000000001" customHeight="1" thickBot="1" x14ac:dyDescent="0.3">
      <c r="B2" s="32" t="s">
        <v>19</v>
      </c>
      <c r="C2" s="32"/>
      <c r="D2" s="32"/>
    </row>
    <row r="3" spans="2:4" ht="20.100000000000001" customHeight="1" thickTop="1" x14ac:dyDescent="0.25"/>
    <row r="4" spans="2:4" ht="20.100000000000001" customHeight="1" x14ac:dyDescent="0.25">
      <c r="B4" s="1" t="s">
        <v>20</v>
      </c>
      <c r="C4" s="1" t="s">
        <v>21</v>
      </c>
      <c r="D4" s="1" t="s">
        <v>22</v>
      </c>
    </row>
    <row r="5" spans="2:4" ht="20.100000000000001" customHeight="1" x14ac:dyDescent="0.25">
      <c r="B5" s="5">
        <v>6</v>
      </c>
      <c r="C5" s="5" t="s">
        <v>23</v>
      </c>
      <c r="D5" s="5">
        <v>72</v>
      </c>
    </row>
    <row r="6" spans="2:4" ht="20.100000000000001" customHeight="1" x14ac:dyDescent="0.25">
      <c r="B6" s="5">
        <v>6</v>
      </c>
      <c r="C6" s="5" t="s">
        <v>23</v>
      </c>
      <c r="D6" s="5">
        <v>81</v>
      </c>
    </row>
    <row r="7" spans="2:4" ht="20.100000000000001" customHeight="1" x14ac:dyDescent="0.25">
      <c r="B7" s="5">
        <v>6</v>
      </c>
      <c r="C7" s="5" t="s">
        <v>24</v>
      </c>
      <c r="D7" s="5">
        <v>82</v>
      </c>
    </row>
    <row r="8" spans="2:4" ht="20.100000000000001" customHeight="1" x14ac:dyDescent="0.25">
      <c r="B8" s="5">
        <v>7</v>
      </c>
      <c r="C8" s="5" t="s">
        <v>23</v>
      </c>
      <c r="D8" s="5">
        <v>97</v>
      </c>
    </row>
    <row r="9" spans="2:4" ht="20.100000000000001" customHeight="1" x14ac:dyDescent="0.25">
      <c r="B9" s="5">
        <v>7</v>
      </c>
      <c r="C9" s="5" t="s">
        <v>24</v>
      </c>
      <c r="D9" s="5">
        <v>76</v>
      </c>
    </row>
    <row r="10" spans="2:4" ht="20.100000000000001" customHeight="1" x14ac:dyDescent="0.25">
      <c r="B10" s="5">
        <v>7</v>
      </c>
      <c r="C10" s="5" t="s">
        <v>25</v>
      </c>
      <c r="D10" s="5">
        <v>78</v>
      </c>
    </row>
    <row r="11" spans="2:4" ht="20.100000000000001" customHeight="1" x14ac:dyDescent="0.25">
      <c r="B11" s="5">
        <v>7</v>
      </c>
      <c r="C11" s="5" t="s">
        <v>23</v>
      </c>
      <c r="D11" s="5">
        <v>81</v>
      </c>
    </row>
    <row r="12" spans="2:4" ht="20.100000000000001" customHeight="1" x14ac:dyDescent="0.25">
      <c r="B12" s="5">
        <v>7</v>
      </c>
      <c r="C12" s="5" t="s">
        <v>23</v>
      </c>
      <c r="D12" s="5">
        <v>90</v>
      </c>
    </row>
    <row r="13" spans="2:4" ht="20.100000000000001" customHeight="1" x14ac:dyDescent="0.25">
      <c r="B13" s="5">
        <v>7</v>
      </c>
      <c r="C13" s="5" t="s">
        <v>25</v>
      </c>
      <c r="D13" s="5">
        <v>91</v>
      </c>
    </row>
    <row r="14" spans="2:4" ht="20.100000000000001" customHeight="1" x14ac:dyDescent="0.25">
      <c r="B14" s="5">
        <v>6</v>
      </c>
      <c r="C14" s="5" t="s">
        <v>25</v>
      </c>
      <c r="D14" s="5">
        <v>97</v>
      </c>
    </row>
    <row r="15" spans="2:4" ht="20.100000000000001" customHeight="1" x14ac:dyDescent="0.25">
      <c r="B15" s="5">
        <v>6</v>
      </c>
      <c r="C15" s="5" t="s">
        <v>23</v>
      </c>
      <c r="D15" s="5">
        <v>79</v>
      </c>
    </row>
    <row r="16" spans="2:4" ht="20.100000000000001" customHeight="1" x14ac:dyDescent="0.25">
      <c r="B16" s="5">
        <v>6</v>
      </c>
      <c r="C16" s="5" t="s">
        <v>25</v>
      </c>
      <c r="D16" s="5">
        <v>80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07397-FA7F-422E-823C-68078BDB00A5}">
  <sheetPr codeName="Sheet5"/>
  <dimension ref="B2:M26"/>
  <sheetViews>
    <sheetView showGridLines="0" zoomScale="105" zoomScaleNormal="105" workbookViewId="0">
      <selection activeCell="B2" sqref="B2:D2"/>
    </sheetView>
  </sheetViews>
  <sheetFormatPr defaultRowHeight="20.100000000000001" customHeight="1" x14ac:dyDescent="0.25"/>
  <cols>
    <col min="1" max="1" width="4" style="2" customWidth="1"/>
    <col min="2" max="2" width="24.28515625" style="2" customWidth="1"/>
    <col min="3" max="3" width="18.7109375" style="2" customWidth="1"/>
    <col min="4" max="4" width="24.42578125" style="2" customWidth="1"/>
    <col min="5" max="5" width="5.5703125" style="2" customWidth="1"/>
    <col min="6" max="6" width="7.5703125" style="2" customWidth="1"/>
    <col min="7" max="7" width="9.140625" style="2"/>
    <col min="8" max="8" width="16.42578125" style="2" customWidth="1"/>
    <col min="9" max="10" width="9.140625" style="2"/>
    <col min="11" max="11" width="18.140625" style="2" bestFit="1" customWidth="1"/>
    <col min="12" max="12" width="17.85546875" style="2" customWidth="1"/>
    <col min="13" max="13" width="22" style="2" customWidth="1"/>
    <col min="14" max="16384" width="9.140625" style="2"/>
  </cols>
  <sheetData>
    <row r="2" spans="2:13" ht="20.100000000000001" customHeight="1" thickBot="1" x14ac:dyDescent="0.3">
      <c r="B2" s="32" t="s">
        <v>58</v>
      </c>
      <c r="C2" s="32"/>
      <c r="D2" s="32"/>
      <c r="K2" s="32" t="s">
        <v>55</v>
      </c>
      <c r="L2" s="32"/>
      <c r="M2" s="32"/>
    </row>
    <row r="3" spans="2:13" ht="20.100000000000001" customHeight="1" thickTop="1" x14ac:dyDescent="0.25"/>
    <row r="4" spans="2:13" ht="20.100000000000001" customHeight="1" x14ac:dyDescent="0.25">
      <c r="B4" s="1" t="s">
        <v>20</v>
      </c>
      <c r="C4" s="1" t="s">
        <v>21</v>
      </c>
      <c r="D4" s="1" t="s">
        <v>22</v>
      </c>
      <c r="K4" s="1" t="s">
        <v>20</v>
      </c>
      <c r="L4" s="1" t="s">
        <v>21</v>
      </c>
      <c r="M4" s="1" t="s">
        <v>22</v>
      </c>
    </row>
    <row r="5" spans="2:13" ht="20.100000000000001" customHeight="1" x14ac:dyDescent="0.25">
      <c r="B5" s="5">
        <v>6</v>
      </c>
      <c r="C5" s="5" t="s">
        <v>23</v>
      </c>
      <c r="D5" s="5">
        <v>72</v>
      </c>
      <c r="K5" s="3">
        <v>6</v>
      </c>
      <c r="L5" s="3" t="s">
        <v>23</v>
      </c>
      <c r="M5" s="3">
        <v>72</v>
      </c>
    </row>
    <row r="6" spans="2:13" ht="20.100000000000001" customHeight="1" x14ac:dyDescent="0.25">
      <c r="B6" s="5">
        <v>6</v>
      </c>
      <c r="C6" s="5" t="s">
        <v>23</v>
      </c>
      <c r="D6" s="5">
        <v>81</v>
      </c>
      <c r="K6" s="3">
        <v>6</v>
      </c>
      <c r="L6" s="3" t="s">
        <v>23</v>
      </c>
      <c r="M6" s="3">
        <v>81</v>
      </c>
    </row>
    <row r="7" spans="2:13" ht="20.100000000000001" customHeight="1" x14ac:dyDescent="0.25">
      <c r="B7" s="5">
        <v>6</v>
      </c>
      <c r="C7" s="5" t="s">
        <v>24</v>
      </c>
      <c r="D7" s="5">
        <v>82</v>
      </c>
      <c r="K7" s="3">
        <v>6</v>
      </c>
      <c r="L7" s="3" t="s">
        <v>24</v>
      </c>
      <c r="M7" s="3">
        <v>82</v>
      </c>
    </row>
    <row r="8" spans="2:13" ht="20.100000000000001" customHeight="1" x14ac:dyDescent="0.25">
      <c r="B8" s="5">
        <v>7</v>
      </c>
      <c r="C8" s="5" t="s">
        <v>23</v>
      </c>
      <c r="D8" s="5">
        <v>97</v>
      </c>
      <c r="K8" s="3">
        <v>7</v>
      </c>
      <c r="L8" s="3" t="s">
        <v>23</v>
      </c>
      <c r="M8" s="3">
        <v>97</v>
      </c>
    </row>
    <row r="9" spans="2:13" ht="20.100000000000001" customHeight="1" x14ac:dyDescent="0.25">
      <c r="B9" s="5">
        <v>7</v>
      </c>
      <c r="C9" s="5" t="s">
        <v>24</v>
      </c>
      <c r="D9" s="5">
        <v>76</v>
      </c>
      <c r="K9" s="3">
        <v>7</v>
      </c>
      <c r="L9" s="3" t="s">
        <v>24</v>
      </c>
      <c r="M9" s="3">
        <v>76</v>
      </c>
    </row>
    <row r="10" spans="2:13" ht="20.100000000000001" customHeight="1" x14ac:dyDescent="0.25">
      <c r="B10" s="5">
        <v>7</v>
      </c>
      <c r="C10" s="5" t="s">
        <v>25</v>
      </c>
      <c r="D10" s="5">
        <v>78</v>
      </c>
      <c r="K10" s="3">
        <v>7</v>
      </c>
      <c r="L10" s="3" t="s">
        <v>25</v>
      </c>
      <c r="M10" s="3">
        <v>78</v>
      </c>
    </row>
    <row r="11" spans="2:13" ht="20.100000000000001" customHeight="1" x14ac:dyDescent="0.25">
      <c r="B11" s="5">
        <v>7</v>
      </c>
      <c r="C11" s="5" t="s">
        <v>23</v>
      </c>
      <c r="D11" s="5">
        <v>81</v>
      </c>
      <c r="K11" s="3">
        <v>7</v>
      </c>
      <c r="L11" s="3" t="s">
        <v>23</v>
      </c>
      <c r="M11" s="3">
        <v>81</v>
      </c>
    </row>
    <row r="12" spans="2:13" ht="20.100000000000001" customHeight="1" x14ac:dyDescent="0.25">
      <c r="B12" s="5">
        <v>7</v>
      </c>
      <c r="C12" s="5" t="s">
        <v>23</v>
      </c>
      <c r="D12" s="5">
        <v>90</v>
      </c>
      <c r="K12" s="3">
        <v>7</v>
      </c>
      <c r="L12" s="3" t="s">
        <v>23</v>
      </c>
      <c r="M12" s="3">
        <v>90</v>
      </c>
    </row>
    <row r="13" spans="2:13" ht="20.100000000000001" customHeight="1" x14ac:dyDescent="0.25">
      <c r="B13" s="5">
        <v>7</v>
      </c>
      <c r="C13" s="5" t="s">
        <v>25</v>
      </c>
      <c r="D13" s="5">
        <v>91</v>
      </c>
      <c r="K13" s="3">
        <v>7</v>
      </c>
      <c r="L13" s="3" t="s">
        <v>25</v>
      </c>
      <c r="M13" s="3">
        <v>91</v>
      </c>
    </row>
    <row r="14" spans="2:13" ht="20.100000000000001" customHeight="1" x14ac:dyDescent="0.25">
      <c r="B14" s="5">
        <v>6</v>
      </c>
      <c r="C14" s="5" t="s">
        <v>25</v>
      </c>
      <c r="D14" s="5">
        <v>97</v>
      </c>
      <c r="K14" s="3">
        <v>6</v>
      </c>
      <c r="L14" s="3" t="s">
        <v>25</v>
      </c>
      <c r="M14" s="3">
        <v>97</v>
      </c>
    </row>
    <row r="15" spans="2:13" ht="20.100000000000001" customHeight="1" x14ac:dyDescent="0.25">
      <c r="B15" s="5">
        <v>6</v>
      </c>
      <c r="C15" s="5" t="s">
        <v>23</v>
      </c>
      <c r="D15" s="5">
        <v>79</v>
      </c>
      <c r="K15" s="3">
        <v>6</v>
      </c>
      <c r="L15" s="3" t="s">
        <v>23</v>
      </c>
      <c r="M15" s="3">
        <v>79</v>
      </c>
    </row>
    <row r="16" spans="2:13" ht="20.100000000000001" customHeight="1" x14ac:dyDescent="0.25">
      <c r="B16" s="5">
        <v>6</v>
      </c>
      <c r="C16" s="5" t="s">
        <v>25</v>
      </c>
      <c r="D16" s="5">
        <v>80</v>
      </c>
      <c r="K16" s="3">
        <v>6</v>
      </c>
      <c r="L16" s="3" t="s">
        <v>25</v>
      </c>
      <c r="M16" s="3">
        <v>80</v>
      </c>
    </row>
    <row r="18" spans="2:12" ht="20.100000000000001" customHeight="1" x14ac:dyDescent="0.25">
      <c r="B18" s="1" t="s">
        <v>26</v>
      </c>
      <c r="C18" s="1" t="s">
        <v>27</v>
      </c>
      <c r="K18" s="1" t="s">
        <v>26</v>
      </c>
      <c r="L18" s="1" t="s">
        <v>27</v>
      </c>
    </row>
    <row r="19" spans="2:12" ht="20.100000000000001" customHeight="1" x14ac:dyDescent="0.25">
      <c r="B19" s="5">
        <v>6</v>
      </c>
      <c r="C19" s="5" t="s">
        <v>25</v>
      </c>
      <c r="K19" s="5">
        <v>6</v>
      </c>
      <c r="L19" s="5" t="s">
        <v>25</v>
      </c>
    </row>
    <row r="20" spans="2:12" ht="20.100000000000001" customHeight="1" x14ac:dyDescent="0.25">
      <c r="K20" s="5">
        <v>7</v>
      </c>
      <c r="L20" s="5" t="s">
        <v>23</v>
      </c>
    </row>
    <row r="21" spans="2:12" ht="20.100000000000001" customHeight="1" x14ac:dyDescent="0.25">
      <c r="B21" s="1" t="s">
        <v>18</v>
      </c>
      <c r="C21" s="30" t="s">
        <v>57</v>
      </c>
      <c r="D21" s="31"/>
    </row>
    <row r="22" spans="2:12" ht="20.100000000000001" customHeight="1" x14ac:dyDescent="0.25">
      <c r="B22" s="44">
        <f>AVERAGEIF(B5:B16,B19,D5:D16)</f>
        <v>81.833333333333329</v>
      </c>
      <c r="C22" s="46" t="str">
        <f ca="1">_xlfn.FORMULATEXT(B22)</f>
        <v>=AVERAGEIF(B5:B16,B19,D5:D16)</v>
      </c>
      <c r="D22" s="47"/>
      <c r="K22" s="1" t="s">
        <v>18</v>
      </c>
    </row>
    <row r="23" spans="2:12" ht="20.100000000000001" customHeight="1" x14ac:dyDescent="0.25">
      <c r="B23" s="45"/>
      <c r="C23" s="48"/>
      <c r="D23" s="49"/>
      <c r="K23" s="40"/>
    </row>
    <row r="24" spans="2:12" ht="20.100000000000001" customHeight="1" x14ac:dyDescent="0.25">
      <c r="B24" s="44">
        <f>AVERAGEIFS($D$5:$D$16,$B$5:$B$16,B19,$C$5:$C$16,C19)</f>
        <v>88.5</v>
      </c>
      <c r="C24" s="50" t="str">
        <f ca="1">_xlfn.FORMULATEXT(B24)</f>
        <v>=AVERAGEIFS($D$5:$D$16,$B$5:$B$16,B19,$C$5:$C$16,C19)</v>
      </c>
      <c r="D24" s="50"/>
      <c r="K24" s="41"/>
    </row>
    <row r="25" spans="2:12" ht="20.100000000000001" customHeight="1" x14ac:dyDescent="0.25">
      <c r="B25" s="45"/>
      <c r="C25" s="50"/>
      <c r="D25" s="50"/>
      <c r="K25" s="42"/>
    </row>
    <row r="26" spans="2:12" ht="20.100000000000001" customHeight="1" x14ac:dyDescent="0.25">
      <c r="K26" s="43"/>
    </row>
  </sheetData>
  <mergeCells count="9">
    <mergeCell ref="K2:M2"/>
    <mergeCell ref="K23:K24"/>
    <mergeCell ref="K25:K26"/>
    <mergeCell ref="C21:D21"/>
    <mergeCell ref="B22:B23"/>
    <mergeCell ref="B24:B25"/>
    <mergeCell ref="C22:D23"/>
    <mergeCell ref="C24:D25"/>
    <mergeCell ref="B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0F759-AB66-443F-A168-9FB90A88EA49}">
  <sheetPr codeName="Sheet6"/>
  <dimension ref="B2:C17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2" width="26" style="4" customWidth="1"/>
    <col min="3" max="3" width="25.28515625" style="4" customWidth="1"/>
    <col min="4" max="16384" width="9.140625" style="4"/>
  </cols>
  <sheetData>
    <row r="2" spans="2:3" ht="20.100000000000001" customHeight="1" thickBot="1" x14ac:dyDescent="0.3">
      <c r="B2" s="32" t="s">
        <v>33</v>
      </c>
      <c r="C2" s="32"/>
    </row>
    <row r="3" spans="2:3" ht="20.100000000000001" customHeight="1" thickTop="1" x14ac:dyDescent="0.25"/>
    <row r="4" spans="2:3" ht="20.100000000000001" customHeight="1" x14ac:dyDescent="0.25">
      <c r="B4" s="1" t="s">
        <v>1</v>
      </c>
      <c r="C4" s="1" t="s">
        <v>18</v>
      </c>
    </row>
    <row r="5" spans="2:3" ht="20.100000000000001" customHeight="1" x14ac:dyDescent="0.25">
      <c r="B5" s="5" t="s">
        <v>6</v>
      </c>
      <c r="C5" s="5">
        <v>83</v>
      </c>
    </row>
    <row r="6" spans="2:3" ht="20.100000000000001" customHeight="1" x14ac:dyDescent="0.25">
      <c r="B6" s="5" t="s">
        <v>17</v>
      </c>
      <c r="C6" s="5">
        <v>83.75</v>
      </c>
    </row>
    <row r="7" spans="2:3" ht="20.100000000000001" customHeight="1" x14ac:dyDescent="0.25">
      <c r="B7" s="5" t="s">
        <v>7</v>
      </c>
      <c r="C7" s="5">
        <v>76.75</v>
      </c>
    </row>
    <row r="8" spans="2:3" ht="20.100000000000001" customHeight="1" x14ac:dyDescent="0.25">
      <c r="B8" s="5" t="s">
        <v>8</v>
      </c>
      <c r="C8" s="5">
        <v>85.5</v>
      </c>
    </row>
    <row r="9" spans="2:3" ht="20.100000000000001" customHeight="1" x14ac:dyDescent="0.25">
      <c r="B9" s="5" t="s">
        <v>9</v>
      </c>
      <c r="C9" s="5">
        <v>82.75</v>
      </c>
    </row>
    <row r="10" spans="2:3" ht="20.100000000000001" customHeight="1" x14ac:dyDescent="0.25">
      <c r="B10" s="5" t="s">
        <v>10</v>
      </c>
      <c r="C10" s="5">
        <v>89</v>
      </c>
    </row>
    <row r="11" spans="2:3" ht="20.100000000000001" customHeight="1" x14ac:dyDescent="0.25">
      <c r="B11" s="5" t="s">
        <v>49</v>
      </c>
      <c r="C11" s="5">
        <v>75.25</v>
      </c>
    </row>
    <row r="12" spans="2:3" ht="20.100000000000001" customHeight="1" x14ac:dyDescent="0.25">
      <c r="B12" s="5" t="s">
        <v>11</v>
      </c>
      <c r="C12" s="5">
        <v>80.5</v>
      </c>
    </row>
    <row r="13" spans="2:3" ht="20.100000000000001" customHeight="1" x14ac:dyDescent="0.25">
      <c r="B13" s="5" t="s">
        <v>12</v>
      </c>
      <c r="C13" s="5">
        <v>84.75</v>
      </c>
    </row>
    <row r="14" spans="2:3" ht="20.100000000000001" customHeight="1" x14ac:dyDescent="0.25">
      <c r="B14" s="5" t="s">
        <v>13</v>
      </c>
      <c r="C14" s="5">
        <v>89.5</v>
      </c>
    </row>
    <row r="15" spans="2:3" ht="20.100000000000001" customHeight="1" x14ac:dyDescent="0.25">
      <c r="B15" s="5" t="s">
        <v>14</v>
      </c>
      <c r="C15" s="5">
        <v>79.25</v>
      </c>
    </row>
    <row r="16" spans="2:3" ht="20.100000000000001" customHeight="1" x14ac:dyDescent="0.25">
      <c r="B16" s="5" t="s">
        <v>15</v>
      </c>
      <c r="C16" s="5">
        <v>84.25</v>
      </c>
    </row>
    <row r="17" spans="2:3" ht="20.100000000000001" customHeight="1" x14ac:dyDescent="0.25">
      <c r="B17" s="5" t="s">
        <v>16</v>
      </c>
      <c r="C17" s="5">
        <v>79.25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7CBA5-E435-43DE-9AA2-FCA9A53E20FF}">
  <sheetPr codeName="Sheet7"/>
  <dimension ref="B2:K22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3" width="27.5703125" style="4" customWidth="1"/>
    <col min="4" max="9" width="9.140625" style="4"/>
    <col min="10" max="10" width="26" style="4" customWidth="1"/>
    <col min="11" max="11" width="25.28515625" style="4" customWidth="1"/>
    <col min="12" max="16384" width="9.140625" style="4"/>
  </cols>
  <sheetData>
    <row r="2" spans="2:11" ht="20.100000000000001" customHeight="1" thickBot="1" x14ac:dyDescent="0.3">
      <c r="B2" s="32" t="s">
        <v>29</v>
      </c>
      <c r="C2" s="32"/>
      <c r="J2" s="32" t="s">
        <v>55</v>
      </c>
      <c r="K2" s="32"/>
    </row>
    <row r="3" spans="2:11" ht="20.100000000000001" customHeight="1" thickTop="1" x14ac:dyDescent="0.25"/>
    <row r="4" spans="2:11" ht="20.100000000000001" customHeight="1" x14ac:dyDescent="0.25">
      <c r="B4" s="1" t="s">
        <v>1</v>
      </c>
      <c r="C4" s="1" t="s">
        <v>18</v>
      </c>
      <c r="J4" s="13" t="s">
        <v>1</v>
      </c>
      <c r="K4" s="13" t="s">
        <v>18</v>
      </c>
    </row>
    <row r="5" spans="2:11" ht="20.100000000000001" customHeight="1" x14ac:dyDescent="0.25">
      <c r="B5" s="5" t="s">
        <v>6</v>
      </c>
      <c r="C5" s="5">
        <v>83</v>
      </c>
      <c r="J5" s="5" t="s">
        <v>6</v>
      </c>
      <c r="K5" s="5">
        <v>83</v>
      </c>
    </row>
    <row r="6" spans="2:11" ht="20.100000000000001" customHeight="1" x14ac:dyDescent="0.25">
      <c r="B6" s="5" t="s">
        <v>17</v>
      </c>
      <c r="C6" s="5">
        <v>83.75</v>
      </c>
      <c r="J6" s="5" t="s">
        <v>17</v>
      </c>
      <c r="K6" s="5">
        <v>83.75</v>
      </c>
    </row>
    <row r="7" spans="2:11" ht="20.100000000000001" customHeight="1" x14ac:dyDescent="0.25">
      <c r="B7" s="5" t="s">
        <v>7</v>
      </c>
      <c r="C7" s="5">
        <v>76.75</v>
      </c>
      <c r="J7" s="5" t="s">
        <v>7</v>
      </c>
      <c r="K7" s="5">
        <v>76.75</v>
      </c>
    </row>
    <row r="8" spans="2:11" ht="20.100000000000001" customHeight="1" x14ac:dyDescent="0.25">
      <c r="B8" s="5" t="s">
        <v>8</v>
      </c>
      <c r="C8" s="5">
        <v>85.5</v>
      </c>
      <c r="J8" s="5" t="s">
        <v>8</v>
      </c>
      <c r="K8" s="5">
        <v>85.5</v>
      </c>
    </row>
    <row r="9" spans="2:11" ht="20.100000000000001" customHeight="1" x14ac:dyDescent="0.25">
      <c r="B9" s="5" t="s">
        <v>9</v>
      </c>
      <c r="C9" s="5">
        <v>82.75</v>
      </c>
      <c r="J9" s="5" t="s">
        <v>9</v>
      </c>
      <c r="K9" s="5">
        <v>82.75</v>
      </c>
    </row>
    <row r="10" spans="2:11" ht="20.100000000000001" customHeight="1" x14ac:dyDescent="0.25">
      <c r="B10" s="5" t="s">
        <v>10</v>
      </c>
      <c r="C10" s="5">
        <v>89</v>
      </c>
      <c r="J10" s="5" t="s">
        <v>10</v>
      </c>
      <c r="K10" s="5">
        <v>89</v>
      </c>
    </row>
    <row r="11" spans="2:11" ht="20.100000000000001" customHeight="1" x14ac:dyDescent="0.25">
      <c r="B11" s="5" t="s">
        <v>49</v>
      </c>
      <c r="C11" s="5">
        <v>75.25</v>
      </c>
      <c r="J11" s="5" t="s">
        <v>49</v>
      </c>
      <c r="K11" s="5">
        <v>75.25</v>
      </c>
    </row>
    <row r="12" spans="2:11" ht="20.100000000000001" customHeight="1" x14ac:dyDescent="0.25">
      <c r="B12" s="5" t="s">
        <v>11</v>
      </c>
      <c r="C12" s="5">
        <v>80.5</v>
      </c>
      <c r="J12" s="5" t="s">
        <v>11</v>
      </c>
      <c r="K12" s="5">
        <v>80.5</v>
      </c>
    </row>
    <row r="13" spans="2:11" ht="20.100000000000001" customHeight="1" x14ac:dyDescent="0.25">
      <c r="B13" s="5" t="s">
        <v>12</v>
      </c>
      <c r="C13" s="5">
        <v>84.75</v>
      </c>
      <c r="J13" s="5" t="s">
        <v>12</v>
      </c>
      <c r="K13" s="5">
        <v>84.75</v>
      </c>
    </row>
    <row r="14" spans="2:11" ht="20.100000000000001" customHeight="1" x14ac:dyDescent="0.25">
      <c r="B14" s="5" t="s">
        <v>13</v>
      </c>
      <c r="C14" s="5">
        <v>89.5</v>
      </c>
      <c r="J14" s="5" t="s">
        <v>13</v>
      </c>
      <c r="K14" s="5">
        <v>89.5</v>
      </c>
    </row>
    <row r="15" spans="2:11" ht="20.100000000000001" customHeight="1" x14ac:dyDescent="0.25">
      <c r="B15" s="5" t="s">
        <v>14</v>
      </c>
      <c r="C15" s="5">
        <v>79.25</v>
      </c>
      <c r="J15" s="5" t="s">
        <v>14</v>
      </c>
      <c r="K15" s="5">
        <v>79.25</v>
      </c>
    </row>
    <row r="16" spans="2:11" ht="20.100000000000001" customHeight="1" x14ac:dyDescent="0.25">
      <c r="B16" s="5" t="s">
        <v>15</v>
      </c>
      <c r="C16" s="5">
        <v>84.25</v>
      </c>
      <c r="J16" s="5" t="s">
        <v>15</v>
      </c>
      <c r="K16" s="5">
        <v>84.25</v>
      </c>
    </row>
    <row r="17" spans="2:11" ht="20.100000000000001" customHeight="1" x14ac:dyDescent="0.25">
      <c r="B17" s="5" t="s">
        <v>16</v>
      </c>
      <c r="C17" s="5">
        <v>79.25</v>
      </c>
      <c r="J17" s="5" t="s">
        <v>16</v>
      </c>
      <c r="K17" s="5">
        <v>79.25</v>
      </c>
    </row>
    <row r="19" spans="2:11" ht="20.100000000000001" customHeight="1" x14ac:dyDescent="0.25">
      <c r="B19" s="1" t="s">
        <v>59</v>
      </c>
      <c r="C19" s="1" t="s">
        <v>57</v>
      </c>
      <c r="J19" s="1" t="s">
        <v>59</v>
      </c>
      <c r="K19" s="1" t="s">
        <v>57</v>
      </c>
    </row>
    <row r="20" spans="2:11" ht="20.100000000000001" customHeight="1" x14ac:dyDescent="0.25">
      <c r="B20" s="9">
        <f>AVERAGE(C5:C17)</f>
        <v>82.57692307692308</v>
      </c>
      <c r="C20" s="12" t="str">
        <f ca="1">_xlfn.FORMULATEXT(B20)</f>
        <v>=AVERAGE(C5:C17)</v>
      </c>
      <c r="J20" s="9"/>
      <c r="K20" s="12"/>
    </row>
    <row r="21" spans="2:11" ht="20.100000000000001" customHeight="1" x14ac:dyDescent="0.25">
      <c r="B21" s="9">
        <f>HARMEAN(C5:C17)</f>
        <v>82.370088377058423</v>
      </c>
      <c r="C21" s="12" t="str">
        <f ca="1">_xlfn.FORMULATEXT(B21)</f>
        <v>=HARMEAN(C5:C17)</v>
      </c>
      <c r="J21" s="9"/>
      <c r="K21" s="12"/>
    </row>
    <row r="22" spans="2:11" ht="20.100000000000001" customHeight="1" x14ac:dyDescent="0.25">
      <c r="B22" s="9">
        <f>GEOMEAN(C5:C17)</f>
        <v>82.473667447933693</v>
      </c>
      <c r="C22" s="12" t="str">
        <f ca="1">_xlfn.FORMULATEXT(B22)</f>
        <v>=GEOMEAN(C5:C17)</v>
      </c>
      <c r="J22" s="9"/>
      <c r="K22" s="12"/>
    </row>
  </sheetData>
  <mergeCells count="2">
    <mergeCell ref="B2:C2"/>
    <mergeCell ref="J2:K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05379-87AA-4D6D-9CF6-A1C3FF282AA0}">
  <dimension ref="B2:M21"/>
  <sheetViews>
    <sheetView showGridLines="0" zoomScale="110" zoomScaleNormal="110" workbookViewId="0">
      <selection activeCell="B2" sqref="B2:D2"/>
    </sheetView>
  </sheetViews>
  <sheetFormatPr defaultRowHeight="20.100000000000001" customHeight="1" x14ac:dyDescent="0.25"/>
  <cols>
    <col min="1" max="1" width="4" style="4" customWidth="1"/>
    <col min="2" max="3" width="23.85546875" style="4" customWidth="1"/>
    <col min="4" max="4" width="20.7109375" style="4" customWidth="1"/>
    <col min="5" max="5" width="9.140625" style="4"/>
    <col min="6" max="6" width="19" style="4" customWidth="1"/>
    <col min="7" max="10" width="9.140625" style="4"/>
    <col min="11" max="12" width="23.85546875" style="4" customWidth="1"/>
    <col min="13" max="13" width="20.7109375" style="4" customWidth="1"/>
    <col min="14" max="16384" width="9.140625" style="4"/>
  </cols>
  <sheetData>
    <row r="2" spans="2:13" ht="20.100000000000001" customHeight="1" thickBot="1" x14ac:dyDescent="0.3">
      <c r="B2" s="32" t="s">
        <v>32</v>
      </c>
      <c r="C2" s="32"/>
      <c r="D2" s="32"/>
      <c r="K2" s="32" t="s">
        <v>55</v>
      </c>
      <c r="L2" s="32"/>
      <c r="M2" s="32"/>
    </row>
    <row r="3" spans="2:13" ht="20.100000000000001" customHeight="1" thickTop="1" x14ac:dyDescent="0.25"/>
    <row r="4" spans="2:13" ht="20.100000000000001" customHeight="1" x14ac:dyDescent="0.25">
      <c r="B4" s="1" t="s">
        <v>1</v>
      </c>
      <c r="C4" s="1" t="s">
        <v>18</v>
      </c>
      <c r="D4" s="1" t="s">
        <v>31</v>
      </c>
      <c r="K4" s="1" t="s">
        <v>1</v>
      </c>
      <c r="L4" s="1" t="s">
        <v>18</v>
      </c>
      <c r="M4" s="1" t="s">
        <v>31</v>
      </c>
    </row>
    <row r="5" spans="2:13" ht="20.100000000000001" customHeight="1" x14ac:dyDescent="0.25">
      <c r="B5" s="5" t="s">
        <v>6</v>
      </c>
      <c r="C5" s="5">
        <v>83</v>
      </c>
      <c r="D5" s="15">
        <f>STANDARDIZE(C5,$C$20,$C$21)</f>
        <v>0.10262908849353466</v>
      </c>
      <c r="K5" s="5" t="s">
        <v>6</v>
      </c>
      <c r="L5" s="5">
        <v>83</v>
      </c>
      <c r="M5" s="14">
        <f t="shared" ref="M5:M17" si="0">STANDARDIZE(L5,$C$20,$C$21)</f>
        <v>0.10262908849353466</v>
      </c>
    </row>
    <row r="6" spans="2:13" ht="20.100000000000001" customHeight="1" x14ac:dyDescent="0.25">
      <c r="B6" s="5" t="s">
        <v>17</v>
      </c>
      <c r="C6" s="5">
        <v>83.75</v>
      </c>
      <c r="D6" s="15">
        <f t="shared" ref="D6:D17" si="1">STANDARDIZE(C6,$C$20,$C$21)</f>
        <v>0.28456247264116569</v>
      </c>
      <c r="K6" s="5" t="s">
        <v>17</v>
      </c>
      <c r="L6" s="5">
        <v>83.75</v>
      </c>
      <c r="M6" s="14">
        <f t="shared" si="0"/>
        <v>0.28456247264116569</v>
      </c>
    </row>
    <row r="7" spans="2:13" ht="20.100000000000001" customHeight="1" x14ac:dyDescent="0.25">
      <c r="B7" s="5" t="s">
        <v>7</v>
      </c>
      <c r="C7" s="5">
        <v>76.75</v>
      </c>
      <c r="D7" s="15">
        <f t="shared" si="1"/>
        <v>-1.4134824460700572</v>
      </c>
      <c r="K7" s="5" t="s">
        <v>7</v>
      </c>
      <c r="L7" s="5">
        <v>76.75</v>
      </c>
      <c r="M7" s="14">
        <f t="shared" si="0"/>
        <v>-1.4134824460700572</v>
      </c>
    </row>
    <row r="8" spans="2:13" ht="20.100000000000001" customHeight="1" x14ac:dyDescent="0.25">
      <c r="B8" s="5" t="s">
        <v>8</v>
      </c>
      <c r="C8" s="5">
        <v>85.5</v>
      </c>
      <c r="D8" s="15">
        <f t="shared" si="1"/>
        <v>0.70907370231897149</v>
      </c>
      <c r="K8" s="5" t="s">
        <v>8</v>
      </c>
      <c r="L8" s="5">
        <v>85.5</v>
      </c>
      <c r="M8" s="14">
        <f t="shared" si="0"/>
        <v>0.70907370231897149</v>
      </c>
    </row>
    <row r="9" spans="2:13" ht="20.100000000000001" customHeight="1" x14ac:dyDescent="0.25">
      <c r="B9" s="5" t="s">
        <v>9</v>
      </c>
      <c r="C9" s="5">
        <v>82.75</v>
      </c>
      <c r="D9" s="15">
        <f t="shared" si="1"/>
        <v>4.1984627110990984E-2</v>
      </c>
      <c r="K9" s="5" t="s">
        <v>9</v>
      </c>
      <c r="L9" s="5">
        <v>82.75</v>
      </c>
      <c r="M9" s="14">
        <f t="shared" si="0"/>
        <v>4.1984627110990984E-2</v>
      </c>
    </row>
    <row r="10" spans="2:13" ht="20.100000000000001" customHeight="1" x14ac:dyDescent="0.25">
      <c r="B10" s="5" t="s">
        <v>10</v>
      </c>
      <c r="C10" s="5">
        <v>89</v>
      </c>
      <c r="D10" s="15">
        <f t="shared" si="1"/>
        <v>1.558096161674583</v>
      </c>
      <c r="K10" s="5" t="s">
        <v>10</v>
      </c>
      <c r="L10" s="5">
        <v>89</v>
      </c>
      <c r="M10" s="14">
        <f t="shared" si="0"/>
        <v>1.558096161674583</v>
      </c>
    </row>
    <row r="11" spans="2:13" ht="20.100000000000001" customHeight="1" x14ac:dyDescent="0.25">
      <c r="B11" s="5" t="s">
        <v>49</v>
      </c>
      <c r="C11" s="5">
        <v>75.25</v>
      </c>
      <c r="D11" s="15">
        <f t="shared" si="1"/>
        <v>-1.7773492143653193</v>
      </c>
      <c r="K11" s="5" t="s">
        <v>49</v>
      </c>
      <c r="L11" s="5">
        <v>75.25</v>
      </c>
      <c r="M11" s="14">
        <f t="shared" si="0"/>
        <v>-1.7773492143653193</v>
      </c>
    </row>
    <row r="12" spans="2:13" ht="20.100000000000001" customHeight="1" x14ac:dyDescent="0.25">
      <c r="B12" s="5" t="s">
        <v>11</v>
      </c>
      <c r="C12" s="5">
        <v>80.5</v>
      </c>
      <c r="D12" s="15">
        <f t="shared" si="1"/>
        <v>-0.5038155253319021</v>
      </c>
      <c r="K12" s="5" t="s">
        <v>11</v>
      </c>
      <c r="L12" s="5">
        <v>80.5</v>
      </c>
      <c r="M12" s="14">
        <f t="shared" si="0"/>
        <v>-0.5038155253319021</v>
      </c>
    </row>
    <row r="13" spans="2:13" ht="20.100000000000001" customHeight="1" x14ac:dyDescent="0.25">
      <c r="B13" s="5" t="s">
        <v>12</v>
      </c>
      <c r="C13" s="5">
        <v>84.75</v>
      </c>
      <c r="D13" s="15">
        <f t="shared" si="1"/>
        <v>0.52714031817134044</v>
      </c>
      <c r="K13" s="5" t="s">
        <v>12</v>
      </c>
      <c r="L13" s="5">
        <v>84.75</v>
      </c>
      <c r="M13" s="14">
        <f t="shared" si="0"/>
        <v>0.52714031817134044</v>
      </c>
    </row>
    <row r="14" spans="2:13" ht="20.100000000000001" customHeight="1" x14ac:dyDescent="0.25">
      <c r="B14" s="5" t="s">
        <v>13</v>
      </c>
      <c r="C14" s="5">
        <v>89.5</v>
      </c>
      <c r="D14" s="15">
        <f t="shared" si="1"/>
        <v>1.6793850844396703</v>
      </c>
      <c r="K14" s="5" t="s">
        <v>13</v>
      </c>
      <c r="L14" s="5">
        <v>89.5</v>
      </c>
      <c r="M14" s="14">
        <f t="shared" si="0"/>
        <v>1.6793850844396703</v>
      </c>
    </row>
    <row r="15" spans="2:13" ht="20.100000000000001" customHeight="1" x14ac:dyDescent="0.25">
      <c r="B15" s="5" t="s">
        <v>14</v>
      </c>
      <c r="C15" s="5">
        <v>79.25</v>
      </c>
      <c r="D15" s="15">
        <f t="shared" si="1"/>
        <v>-0.80703783224462056</v>
      </c>
      <c r="K15" s="5" t="s">
        <v>14</v>
      </c>
      <c r="L15" s="5">
        <v>79.25</v>
      </c>
      <c r="M15" s="14">
        <f t="shared" si="0"/>
        <v>-0.80703783224462056</v>
      </c>
    </row>
    <row r="16" spans="2:13" ht="20.100000000000001" customHeight="1" x14ac:dyDescent="0.25">
      <c r="B16" s="5" t="s">
        <v>15</v>
      </c>
      <c r="C16" s="5">
        <v>84.25</v>
      </c>
      <c r="D16" s="15">
        <f t="shared" si="1"/>
        <v>0.40585139540625303</v>
      </c>
      <c r="K16" s="5" t="s">
        <v>15</v>
      </c>
      <c r="L16" s="5">
        <v>84.25</v>
      </c>
      <c r="M16" s="14">
        <f t="shared" si="0"/>
        <v>0.40585139540625303</v>
      </c>
    </row>
    <row r="17" spans="2:13" ht="20.100000000000001" customHeight="1" x14ac:dyDescent="0.25">
      <c r="B17" s="5" t="s">
        <v>16</v>
      </c>
      <c r="C17" s="5">
        <v>79.25</v>
      </c>
      <c r="D17" s="15">
        <f t="shared" si="1"/>
        <v>-0.80703783224462056</v>
      </c>
      <c r="K17" s="5" t="s">
        <v>16</v>
      </c>
      <c r="L17" s="5">
        <v>79.25</v>
      </c>
      <c r="M17" s="14">
        <f t="shared" si="0"/>
        <v>-0.80703783224462056</v>
      </c>
    </row>
    <row r="19" spans="2:13" ht="20.100000000000001" customHeight="1" x14ac:dyDescent="0.25">
      <c r="B19" s="1" t="s">
        <v>61</v>
      </c>
      <c r="C19" s="1" t="s">
        <v>62</v>
      </c>
      <c r="D19" s="1" t="s">
        <v>57</v>
      </c>
      <c r="K19" s="1" t="s">
        <v>61</v>
      </c>
      <c r="L19" s="1" t="s">
        <v>62</v>
      </c>
      <c r="M19" s="1" t="s">
        <v>57</v>
      </c>
    </row>
    <row r="20" spans="2:13" ht="20.100000000000001" customHeight="1" x14ac:dyDescent="0.25">
      <c r="B20" s="9" t="s">
        <v>63</v>
      </c>
      <c r="C20" s="10">
        <f>AVERAGE(C5:C17)</f>
        <v>82.57692307692308</v>
      </c>
      <c r="D20" s="12" t="str">
        <f ca="1">_xlfn.FORMULATEXT(C20)</f>
        <v>=AVERAGE(C5:C17)</v>
      </c>
      <c r="K20" s="9" t="s">
        <v>63</v>
      </c>
      <c r="L20" s="10"/>
      <c r="M20" s="12"/>
    </row>
    <row r="21" spans="2:13" ht="20.100000000000001" customHeight="1" x14ac:dyDescent="0.25">
      <c r="B21" s="9" t="s">
        <v>30</v>
      </c>
      <c r="C21" s="10">
        <f>_xlfn.STDEV.P(C5:C17)</f>
        <v>4.122388002145926</v>
      </c>
      <c r="D21" s="12" t="str">
        <f ca="1">_xlfn.FORMULATEXT(C21)</f>
        <v>=STDEV.P(C5:C17)</v>
      </c>
      <c r="K21" s="9" t="s">
        <v>30</v>
      </c>
      <c r="L21" s="10"/>
      <c r="M21" s="12"/>
    </row>
  </sheetData>
  <mergeCells count="2">
    <mergeCell ref="B2:D2"/>
    <mergeCell ref="K2:M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237CE-EDEA-44E3-9D0C-19832C08D949}">
  <sheetPr codeName="Sheet9"/>
  <dimension ref="B2:C17"/>
  <sheetViews>
    <sheetView showGridLines="0" zoomScale="110" zoomScaleNormal="110" workbookViewId="0">
      <selection activeCell="B2" sqref="B2:C2"/>
    </sheetView>
  </sheetViews>
  <sheetFormatPr defaultRowHeight="20.100000000000001" customHeight="1" x14ac:dyDescent="0.25"/>
  <cols>
    <col min="1" max="1" width="4" style="4" customWidth="1"/>
    <col min="2" max="2" width="26" style="4" customWidth="1"/>
    <col min="3" max="3" width="25.28515625" style="4" customWidth="1"/>
    <col min="4" max="16384" width="9.140625" style="4"/>
  </cols>
  <sheetData>
    <row r="2" spans="2:3" ht="20.100000000000001" customHeight="1" thickBot="1" x14ac:dyDescent="0.3">
      <c r="B2" s="32" t="s">
        <v>34</v>
      </c>
      <c r="C2" s="32"/>
    </row>
    <row r="3" spans="2:3" ht="20.100000000000001" customHeight="1" thickTop="1" x14ac:dyDescent="0.25"/>
    <row r="4" spans="2:3" ht="20.100000000000001" customHeight="1" x14ac:dyDescent="0.25">
      <c r="B4" s="1" t="s">
        <v>1</v>
      </c>
      <c r="C4" s="1" t="s">
        <v>35</v>
      </c>
    </row>
    <row r="5" spans="2:3" ht="20.100000000000001" customHeight="1" x14ac:dyDescent="0.25">
      <c r="B5" s="5" t="s">
        <v>6</v>
      </c>
      <c r="C5" s="5">
        <v>332</v>
      </c>
    </row>
    <row r="6" spans="2:3" ht="20.100000000000001" customHeight="1" x14ac:dyDescent="0.25">
      <c r="B6" s="5" t="s">
        <v>17</v>
      </c>
      <c r="C6" s="5">
        <v>335</v>
      </c>
    </row>
    <row r="7" spans="2:3" ht="20.100000000000001" customHeight="1" x14ac:dyDescent="0.25">
      <c r="B7" s="5" t="s">
        <v>7</v>
      </c>
      <c r="C7" s="5">
        <v>307</v>
      </c>
    </row>
    <row r="8" spans="2:3" ht="20.100000000000001" customHeight="1" x14ac:dyDescent="0.25">
      <c r="B8" s="5" t="s">
        <v>8</v>
      </c>
      <c r="C8" s="5">
        <v>342</v>
      </c>
    </row>
    <row r="9" spans="2:3" ht="20.100000000000001" customHeight="1" x14ac:dyDescent="0.25">
      <c r="B9" s="5" t="s">
        <v>9</v>
      </c>
      <c r="C9" s="5">
        <v>331</v>
      </c>
    </row>
    <row r="10" spans="2:3" ht="20.100000000000001" customHeight="1" x14ac:dyDescent="0.25">
      <c r="B10" s="5" t="s">
        <v>10</v>
      </c>
      <c r="C10" s="5">
        <v>356</v>
      </c>
    </row>
    <row r="11" spans="2:3" ht="20.100000000000001" customHeight="1" x14ac:dyDescent="0.25">
      <c r="B11" s="5" t="s">
        <v>49</v>
      </c>
      <c r="C11" s="5">
        <v>300</v>
      </c>
    </row>
    <row r="12" spans="2:3" ht="20.100000000000001" customHeight="1" x14ac:dyDescent="0.25">
      <c r="B12" s="5" t="s">
        <v>11</v>
      </c>
      <c r="C12" s="5">
        <v>322</v>
      </c>
    </row>
    <row r="13" spans="2:3" ht="20.100000000000001" customHeight="1" x14ac:dyDescent="0.25">
      <c r="B13" s="5" t="s">
        <v>12</v>
      </c>
      <c r="C13" s="5">
        <v>339</v>
      </c>
    </row>
    <row r="14" spans="2:3" ht="20.100000000000001" customHeight="1" x14ac:dyDescent="0.25">
      <c r="B14" s="5" t="s">
        <v>13</v>
      </c>
      <c r="C14" s="5">
        <v>358</v>
      </c>
    </row>
    <row r="15" spans="2:3" ht="20.100000000000001" customHeight="1" x14ac:dyDescent="0.25">
      <c r="B15" s="5" t="s">
        <v>14</v>
      </c>
      <c r="C15" s="5">
        <v>317</v>
      </c>
    </row>
    <row r="16" spans="2:3" ht="20.100000000000001" customHeight="1" x14ac:dyDescent="0.25">
      <c r="B16" s="5" t="s">
        <v>15</v>
      </c>
      <c r="C16" s="5">
        <v>337</v>
      </c>
    </row>
    <row r="17" spans="2:3" ht="20.100000000000001" customHeight="1" x14ac:dyDescent="0.25">
      <c r="B17" s="5" t="s">
        <v>16</v>
      </c>
      <c r="C17" s="5">
        <v>317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Overview</vt:lpstr>
      <vt:lpstr>Dataset 1</vt:lpstr>
      <vt:lpstr>AVERAGE</vt:lpstr>
      <vt:lpstr>Dataset 2</vt:lpstr>
      <vt:lpstr>AVERAGEIF and AVERAGEIFS</vt:lpstr>
      <vt:lpstr>Dataset 3</vt:lpstr>
      <vt:lpstr>HARMEAN and GEOMEAN</vt:lpstr>
      <vt:lpstr>STANDARDIZE</vt:lpstr>
      <vt:lpstr>Dataset 4</vt:lpstr>
      <vt:lpstr>RANK.EQ and RANK.AVG</vt:lpstr>
      <vt:lpstr>Dataset 5</vt:lpstr>
      <vt:lpstr>SLOPE,INTERCEPT, and STYEX</vt:lpstr>
      <vt:lpstr>CORREL</vt:lpstr>
      <vt:lpstr>FREQUENCY </vt:lpstr>
      <vt:lpstr>Moving Average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Zahid Hassan</dc:creator>
  <cp:lastModifiedBy>Zahid Hassan</cp:lastModifiedBy>
  <dcterms:created xsi:type="dcterms:W3CDTF">2022-10-03T10:32:10Z</dcterms:created>
  <dcterms:modified xsi:type="dcterms:W3CDTF">2023-07-11T05:11:18Z</dcterms:modified>
</cp:coreProperties>
</file>