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esktop\Amit\How to Make House Estimate Format in Excel\"/>
    </mc:Choice>
  </mc:AlternateContent>
  <xr:revisionPtr revIDLastSave="0" documentId="13_ncr:1_{03197333-3D97-4072-84E1-694F98A73ACD}" xr6:coauthVersionLast="47" xr6:coauthVersionMax="47" xr10:uidLastSave="{00000000-0000-0000-0000-000000000000}"/>
  <bookViews>
    <workbookView xWindow="-120" yWindow="-120" windowWidth="29040" windowHeight="15840" xr2:uid="{BB59CFD2-B9FA-4B43-A53A-10FB95AC9821}"/>
  </bookViews>
  <sheets>
    <sheet name="Overview" sheetId="1" r:id="rId1"/>
    <sheet name="House Area" sheetId="6" r:id="rId2"/>
    <sheet name="Material Required" sheetId="5" r:id="rId3"/>
    <sheet name="Material Cost" sheetId="4" r:id="rId4"/>
    <sheet name="Labor Cost" sheetId="2" r:id="rId5"/>
    <sheet name="Total Cost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6" l="1"/>
  <c r="F15" i="6"/>
  <c r="F14" i="6"/>
  <c r="F13" i="6"/>
  <c r="F12" i="6"/>
  <c r="F11" i="6"/>
  <c r="F10" i="6"/>
  <c r="F9" i="6"/>
  <c r="F8" i="6"/>
  <c r="F7" i="6"/>
  <c r="F6" i="6"/>
  <c r="F5" i="6"/>
  <c r="F16" i="6" s="1"/>
  <c r="F6" i="2"/>
  <c r="F7" i="2"/>
  <c r="F8" i="2"/>
  <c r="F9" i="2"/>
  <c r="F10" i="2"/>
  <c r="F11" i="2"/>
  <c r="F12" i="2"/>
  <c r="F13" i="2"/>
  <c r="F14" i="2"/>
  <c r="F15" i="2"/>
  <c r="F16" i="2"/>
  <c r="F6" i="1"/>
  <c r="F7" i="1"/>
  <c r="F8" i="1"/>
  <c r="F9" i="1"/>
  <c r="F10" i="1"/>
  <c r="F11" i="1"/>
  <c r="F12" i="1"/>
  <c r="F13" i="1"/>
  <c r="F14" i="1"/>
  <c r="F15" i="1"/>
  <c r="L17" i="2"/>
  <c r="F17" i="2"/>
  <c r="C5" i="3" s="1"/>
  <c r="F5" i="2"/>
  <c r="F5" i="1"/>
  <c r="D4" i="3"/>
  <c r="D5" i="3"/>
  <c r="D8" i="3"/>
  <c r="F16" i="1" l="1"/>
  <c r="E10" i="5" l="1"/>
  <c r="D10" i="4" s="1"/>
  <c r="G10" i="4" s="1"/>
  <c r="E11" i="5"/>
  <c r="D11" i="4" s="1"/>
  <c r="G11" i="4" s="1"/>
  <c r="E13" i="5"/>
  <c r="D13" i="4" s="1"/>
  <c r="G13" i="4" s="1"/>
  <c r="E7" i="5"/>
  <c r="D7" i="4" s="1"/>
  <c r="G7" i="4" s="1"/>
  <c r="E12" i="5"/>
  <c r="D12" i="4" s="1"/>
  <c r="G12" i="4" s="1"/>
  <c r="E8" i="5"/>
  <c r="D8" i="4" s="1"/>
  <c r="G8" i="4" s="1"/>
  <c r="G15" i="4" s="1"/>
  <c r="C4" i="3" s="1"/>
  <c r="C8" i="3" s="1"/>
  <c r="E5" i="5"/>
  <c r="D5" i="4" s="1"/>
  <c r="G5" i="4" s="1"/>
  <c r="E6" i="5"/>
  <c r="D6" i="4" s="1"/>
  <c r="G6" i="4" s="1"/>
  <c r="E14" i="5"/>
  <c r="D14" i="4" s="1"/>
  <c r="G14" i="4" s="1"/>
  <c r="E9" i="5"/>
  <c r="D9" i="4" s="1"/>
  <c r="G9" i="4" s="1"/>
</calcChain>
</file>

<file path=xl/sharedStrings.xml><?xml version="1.0" encoding="utf-8"?>
<sst xmlns="http://schemas.openxmlformats.org/spreadsheetml/2006/main" count="195" uniqueCount="75">
  <si>
    <t>Estimation of Material Cost</t>
  </si>
  <si>
    <t xml:space="preserve">Sl. No. </t>
  </si>
  <si>
    <t>Items</t>
  </si>
  <si>
    <t>Quantity</t>
  </si>
  <si>
    <t>Unit</t>
  </si>
  <si>
    <t>Cost/Unit</t>
  </si>
  <si>
    <t>Total Cost</t>
  </si>
  <si>
    <t>Bricks</t>
  </si>
  <si>
    <t>Sand</t>
  </si>
  <si>
    <t>Cement</t>
  </si>
  <si>
    <t>Gallons</t>
  </si>
  <si>
    <t>Material Cost</t>
  </si>
  <si>
    <t>Estimation for Labor Cost</t>
  </si>
  <si>
    <t>Sl. No.</t>
  </si>
  <si>
    <t>Total Cost Estimation</t>
  </si>
  <si>
    <t>Labor Cost</t>
  </si>
  <si>
    <t>Fixed Cost</t>
  </si>
  <si>
    <t>Others</t>
  </si>
  <si>
    <t>Practice Section</t>
  </si>
  <si>
    <t>Room Type</t>
  </si>
  <si>
    <t>Living Room</t>
  </si>
  <si>
    <t>Dining Room</t>
  </si>
  <si>
    <t>Kitchen</t>
  </si>
  <si>
    <t>Master Bedroom</t>
  </si>
  <si>
    <t>Master Bathroom</t>
  </si>
  <si>
    <t>Bedroom 1</t>
  </si>
  <si>
    <t>Bathroom 1</t>
  </si>
  <si>
    <t>Bedroom 2</t>
  </si>
  <si>
    <t>Bathroom 2</t>
  </si>
  <si>
    <t>Study</t>
  </si>
  <si>
    <t>Garage</t>
  </si>
  <si>
    <t>Area</t>
  </si>
  <si>
    <t>Total Area</t>
  </si>
  <si>
    <t>Length (ft)</t>
  </si>
  <si>
    <t>Width (ft)</t>
  </si>
  <si>
    <t>Estimation of House Area</t>
  </si>
  <si>
    <t>Area (Sq. ft)</t>
  </si>
  <si>
    <t>Units</t>
  </si>
  <si>
    <t>Tons</t>
  </si>
  <si>
    <t>lbs</t>
  </si>
  <si>
    <t>Concrete blocks</t>
  </si>
  <si>
    <t>Gravel</t>
  </si>
  <si>
    <t>cubic yards</t>
  </si>
  <si>
    <t>Lumber</t>
  </si>
  <si>
    <t>board feet</t>
  </si>
  <si>
    <t>Roofing shingles</t>
  </si>
  <si>
    <t>Squares</t>
  </si>
  <si>
    <t>Insulation</t>
  </si>
  <si>
    <t>sq ft</t>
  </si>
  <si>
    <t>Drywall</t>
  </si>
  <si>
    <t>Sheets</t>
  </si>
  <si>
    <t>Paint</t>
  </si>
  <si>
    <t>Task</t>
  </si>
  <si>
    <t>Estimated Hours</t>
  </si>
  <si>
    <t>Hourly Rate</t>
  </si>
  <si>
    <t>Excavation and foundation</t>
  </si>
  <si>
    <t>Framing</t>
  </si>
  <si>
    <t>Roofing</t>
  </si>
  <si>
    <t>Windows and doors</t>
  </si>
  <si>
    <t>Plumbing</t>
  </si>
  <si>
    <t>Electrical</t>
  </si>
  <si>
    <t>Insulation and drywall</t>
  </si>
  <si>
    <t>Flooring</t>
  </si>
  <si>
    <t>Cabinets and countertops</t>
  </si>
  <si>
    <t>Fixtures and appliances</t>
  </si>
  <si>
    <t>HVAC</t>
  </si>
  <si>
    <t>Exterior finishes</t>
  </si>
  <si>
    <t>Estimation of Material Required</t>
  </si>
  <si>
    <t>Material</t>
  </si>
  <si>
    <t>Total Quantity</t>
  </si>
  <si>
    <t>Quantity/Sq. ft</t>
  </si>
  <si>
    <t>Foundation</t>
  </si>
  <si>
    <t>Cabinets</t>
  </si>
  <si>
    <t>Appliances</t>
  </si>
  <si>
    <t>Overview of House Estimate Format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</si>
</sst>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General"/>
    <numFmt numFmtId="165" formatCode="[$$-409]#,##0.00"/>
    <numFmt numFmtId="166" formatCode="[$$-409]#,##0"/>
  </numFmts>
  <fonts count="10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9" fontId="4" fillId="0" borderId="0" applyFont="0" applyFill="0" applyBorder="0" applyAlignment="0" applyProtection="0"/>
    <xf numFmtId="0" fontId="5" fillId="0" borderId="3" applyNumberFormat="0" applyFill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5" fontId="0" fillId="0" borderId="2" xfId="2" applyNumberFormat="1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3" fontId="0" fillId="0" borderId="2" xfId="0" applyNumberFormat="1" applyBorder="1" applyAlignment="1">
      <alignment horizontal="left" vertical="center"/>
    </xf>
    <xf numFmtId="166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6" fontId="9" fillId="0" borderId="2" xfId="2" applyNumberFormat="1" applyFont="1" applyBorder="1" applyAlignment="1">
      <alignment vertical="center"/>
    </xf>
    <xf numFmtId="165" fontId="9" fillId="0" borderId="2" xfId="2" applyNumberFormat="1" applyFont="1" applyBorder="1" applyAlignment="1">
      <alignment vertical="center"/>
    </xf>
    <xf numFmtId="166" fontId="0" fillId="0" borderId="2" xfId="0" applyNumberForma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6" fillId="2" borderId="3" xfId="3" applyFont="1" applyFill="1" applyAlignment="1">
      <alignment horizontal="center" vertical="center" wrapText="1"/>
    </xf>
    <xf numFmtId="0" fontId="1" fillId="0" borderId="1" xfId="1" applyAlignment="1">
      <alignment horizontal="center" vertical="center"/>
    </xf>
  </cellXfs>
  <cellStyles count="4">
    <cellStyle name="Heading 1" xfId="1" builtinId="16"/>
    <cellStyle name="Heading 2" xfId="3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55D4F-38BC-47D0-AAFB-91D02C2FC158}">
  <dimension ref="B2:O16"/>
  <sheetViews>
    <sheetView showGridLines="0" tabSelected="1" workbookViewId="0">
      <selection activeCell="J16" sqref="J16"/>
    </sheetView>
  </sheetViews>
  <sheetFormatPr defaultRowHeight="20.100000000000001" customHeight="1" x14ac:dyDescent="0.25"/>
  <cols>
    <col min="1" max="1" width="5.42578125" style="1" customWidth="1"/>
    <col min="2" max="2" width="16.42578125" style="1" bestFit="1" customWidth="1"/>
    <col min="3" max="3" width="11.7109375" style="1" bestFit="1" customWidth="1"/>
    <col min="4" max="4" width="10.7109375" style="1" customWidth="1"/>
    <col min="5" max="5" width="11.42578125" style="1" customWidth="1"/>
    <col min="6" max="6" width="15" style="1" customWidth="1"/>
    <col min="7" max="7" width="3.85546875" style="1" customWidth="1"/>
    <col min="8" max="8" width="12.85546875" style="1" bestFit="1" customWidth="1"/>
    <col min="9" max="9" width="11.5703125" style="1" bestFit="1" customWidth="1"/>
    <col min="10" max="10" width="28.5703125" style="1" customWidth="1"/>
    <col min="11" max="11" width="16.42578125" style="1" bestFit="1" customWidth="1"/>
    <col min="12" max="12" width="11.7109375" style="1" bestFit="1" customWidth="1"/>
    <col min="13" max="13" width="11" style="1" bestFit="1" customWidth="1"/>
    <col min="14" max="14" width="11.140625" style="1" customWidth="1"/>
    <col min="15" max="15" width="14.5703125" style="1" customWidth="1"/>
    <col min="16" max="17" width="9.140625" style="1"/>
    <col min="18" max="18" width="16.42578125" style="1" bestFit="1" customWidth="1"/>
    <col min="19" max="19" width="8.140625" style="1" bestFit="1" customWidth="1"/>
    <col min="20" max="20" width="7.42578125" style="1" bestFit="1" customWidth="1"/>
    <col min="21" max="21" width="8" style="1" bestFit="1" customWidth="1"/>
    <col min="22" max="22" width="10.140625" style="1" bestFit="1" customWidth="1"/>
    <col min="23" max="16384" width="9.140625" style="1"/>
  </cols>
  <sheetData>
    <row r="2" spans="2:15" ht="20.100000000000001" customHeight="1" thickBot="1" x14ac:dyDescent="0.3">
      <c r="B2" s="19" t="s">
        <v>74</v>
      </c>
      <c r="C2" s="19"/>
      <c r="D2" s="19"/>
      <c r="E2" s="19"/>
      <c r="F2" s="19"/>
      <c r="G2"/>
      <c r="K2"/>
      <c r="L2"/>
      <c r="M2"/>
      <c r="N2"/>
      <c r="O2"/>
    </row>
    <row r="3" spans="2:15" ht="20.100000000000001" customHeight="1" thickTop="1" x14ac:dyDescent="0.25">
      <c r="K3"/>
      <c r="L3"/>
      <c r="M3"/>
      <c r="N3"/>
      <c r="O3"/>
    </row>
    <row r="4" spans="2:15" ht="20.100000000000001" customHeight="1" x14ac:dyDescent="0.25">
      <c r="B4" s="6" t="s">
        <v>19</v>
      </c>
      <c r="C4" s="6" t="s">
        <v>33</v>
      </c>
      <c r="D4" s="6" t="s">
        <v>34</v>
      </c>
      <c r="E4" s="6" t="s">
        <v>3</v>
      </c>
      <c r="F4" s="6" t="s">
        <v>36</v>
      </c>
      <c r="G4"/>
      <c r="H4" s="7" t="s">
        <v>11</v>
      </c>
      <c r="I4" s="4">
        <v>795316.96799999999</v>
      </c>
      <c r="K4"/>
      <c r="L4"/>
      <c r="M4"/>
      <c r="N4"/>
      <c r="O4"/>
    </row>
    <row r="5" spans="2:15" ht="20.100000000000001" customHeight="1" x14ac:dyDescent="0.25">
      <c r="B5" s="5" t="s">
        <v>20</v>
      </c>
      <c r="C5" s="5">
        <v>20</v>
      </c>
      <c r="D5" s="5">
        <v>18</v>
      </c>
      <c r="E5" s="5">
        <v>1</v>
      </c>
      <c r="F5" s="5">
        <f>C5*D5*E5</f>
        <v>360</v>
      </c>
      <c r="G5"/>
      <c r="H5" s="7" t="s">
        <v>15</v>
      </c>
      <c r="I5" s="4">
        <v>123000</v>
      </c>
      <c r="K5"/>
      <c r="L5"/>
      <c r="M5"/>
      <c r="N5"/>
      <c r="O5"/>
    </row>
    <row r="6" spans="2:15" ht="20.100000000000001" customHeight="1" x14ac:dyDescent="0.25">
      <c r="B6" s="5" t="s">
        <v>21</v>
      </c>
      <c r="C6" s="5">
        <v>16</v>
      </c>
      <c r="D6" s="5">
        <v>14</v>
      </c>
      <c r="E6" s="5">
        <v>1</v>
      </c>
      <c r="F6" s="5">
        <f t="shared" ref="F6:F15" si="0">C6*D6*E6</f>
        <v>224</v>
      </c>
      <c r="G6"/>
      <c r="H6" s="7" t="s">
        <v>16</v>
      </c>
      <c r="I6" s="4">
        <v>10000</v>
      </c>
      <c r="K6"/>
      <c r="L6"/>
      <c r="M6"/>
      <c r="N6"/>
      <c r="O6"/>
    </row>
    <row r="7" spans="2:15" ht="20.100000000000001" customHeight="1" x14ac:dyDescent="0.25">
      <c r="B7" s="5" t="s">
        <v>22</v>
      </c>
      <c r="C7" s="5">
        <v>12</v>
      </c>
      <c r="D7" s="5">
        <v>12</v>
      </c>
      <c r="E7" s="5">
        <v>1</v>
      </c>
      <c r="F7" s="5">
        <f t="shared" si="0"/>
        <v>144</v>
      </c>
      <c r="G7"/>
      <c r="H7" s="7" t="s">
        <v>17</v>
      </c>
      <c r="I7" s="4">
        <v>8000</v>
      </c>
      <c r="K7"/>
      <c r="L7"/>
      <c r="M7"/>
      <c r="N7"/>
      <c r="O7"/>
    </row>
    <row r="8" spans="2:15" ht="20.100000000000001" customHeight="1" x14ac:dyDescent="0.25">
      <c r="B8" s="5" t="s">
        <v>23</v>
      </c>
      <c r="C8" s="5">
        <v>18</v>
      </c>
      <c r="D8" s="5">
        <v>16</v>
      </c>
      <c r="E8" s="5">
        <v>1</v>
      </c>
      <c r="F8" s="5">
        <f t="shared" si="0"/>
        <v>288</v>
      </c>
      <c r="G8"/>
      <c r="H8" s="7" t="s">
        <v>6</v>
      </c>
      <c r="I8" s="4">
        <v>936316.96799999999</v>
      </c>
      <c r="K8"/>
      <c r="L8"/>
      <c r="M8"/>
      <c r="N8"/>
      <c r="O8"/>
    </row>
    <row r="9" spans="2:15" ht="20.100000000000001" customHeight="1" x14ac:dyDescent="0.25">
      <c r="B9" s="5" t="s">
        <v>24</v>
      </c>
      <c r="C9" s="5">
        <v>12</v>
      </c>
      <c r="D9" s="5">
        <v>8</v>
      </c>
      <c r="E9" s="5">
        <v>1</v>
      </c>
      <c r="F9" s="5">
        <f t="shared" si="0"/>
        <v>96</v>
      </c>
      <c r="G9"/>
      <c r="K9"/>
      <c r="L9"/>
      <c r="M9"/>
      <c r="N9"/>
      <c r="O9"/>
    </row>
    <row r="10" spans="2:15" ht="20.100000000000001" customHeight="1" x14ac:dyDescent="0.25">
      <c r="B10" s="5" t="s">
        <v>25</v>
      </c>
      <c r="C10" s="5">
        <v>16</v>
      </c>
      <c r="D10" s="5">
        <v>12</v>
      </c>
      <c r="E10" s="5">
        <v>2</v>
      </c>
      <c r="F10" s="5">
        <f t="shared" si="0"/>
        <v>384</v>
      </c>
      <c r="G10"/>
      <c r="K10"/>
      <c r="L10"/>
      <c r="M10"/>
      <c r="N10"/>
      <c r="O10"/>
    </row>
    <row r="11" spans="2:15" ht="20.100000000000001" customHeight="1" x14ac:dyDescent="0.25">
      <c r="B11" s="5" t="s">
        <v>26</v>
      </c>
      <c r="C11" s="5">
        <v>8</v>
      </c>
      <c r="D11" s="5">
        <v>6</v>
      </c>
      <c r="E11" s="5">
        <v>2</v>
      </c>
      <c r="F11" s="5">
        <f t="shared" si="0"/>
        <v>96</v>
      </c>
      <c r="G11"/>
      <c r="K11"/>
      <c r="L11"/>
      <c r="M11"/>
      <c r="N11"/>
      <c r="O11"/>
    </row>
    <row r="12" spans="2:15" ht="20.100000000000001" customHeight="1" x14ac:dyDescent="0.25">
      <c r="B12" s="5" t="s">
        <v>27</v>
      </c>
      <c r="C12" s="5">
        <v>14</v>
      </c>
      <c r="D12" s="5">
        <v>12</v>
      </c>
      <c r="E12" s="5">
        <v>1</v>
      </c>
      <c r="F12" s="5">
        <f t="shared" si="0"/>
        <v>168</v>
      </c>
      <c r="G12"/>
      <c r="K12"/>
      <c r="L12"/>
      <c r="M12"/>
      <c r="N12"/>
      <c r="O12"/>
    </row>
    <row r="13" spans="2:15" ht="20.100000000000001" customHeight="1" x14ac:dyDescent="0.25">
      <c r="B13" s="5" t="s">
        <v>28</v>
      </c>
      <c r="C13" s="5">
        <v>8</v>
      </c>
      <c r="D13" s="5">
        <v>6</v>
      </c>
      <c r="E13" s="5">
        <v>1</v>
      </c>
      <c r="F13" s="5">
        <f t="shared" si="0"/>
        <v>48</v>
      </c>
      <c r="G13"/>
      <c r="K13"/>
      <c r="L13"/>
      <c r="M13"/>
      <c r="N13"/>
      <c r="O13"/>
    </row>
    <row r="14" spans="2:15" ht="20.100000000000001" customHeight="1" x14ac:dyDescent="0.25">
      <c r="B14" s="5" t="s">
        <v>29</v>
      </c>
      <c r="C14" s="5">
        <v>12</v>
      </c>
      <c r="D14" s="5">
        <v>10</v>
      </c>
      <c r="E14" s="5">
        <v>1</v>
      </c>
      <c r="F14" s="5">
        <f t="shared" si="0"/>
        <v>120</v>
      </c>
      <c r="G14"/>
      <c r="K14"/>
      <c r="L14"/>
      <c r="M14"/>
      <c r="N14"/>
      <c r="O14"/>
    </row>
    <row r="15" spans="2:15" ht="20.100000000000001" customHeight="1" x14ac:dyDescent="0.25">
      <c r="B15" s="5" t="s">
        <v>30</v>
      </c>
      <c r="C15" s="5">
        <v>20</v>
      </c>
      <c r="D15" s="5">
        <v>20</v>
      </c>
      <c r="E15" s="5">
        <v>1</v>
      </c>
      <c r="F15" s="5">
        <f t="shared" si="0"/>
        <v>400</v>
      </c>
      <c r="G15"/>
      <c r="K15"/>
      <c r="L15"/>
      <c r="M15"/>
      <c r="N15"/>
      <c r="O15"/>
    </row>
    <row r="16" spans="2:15" ht="20.100000000000001" customHeight="1" x14ac:dyDescent="0.25">
      <c r="E16" s="8" t="s">
        <v>32</v>
      </c>
      <c r="F16" s="14">
        <f>SUM(F5:F15)</f>
        <v>2328</v>
      </c>
      <c r="G16"/>
      <c r="K16"/>
      <c r="L16"/>
      <c r="M16"/>
      <c r="N16"/>
      <c r="O16"/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6E84-DC6D-4BBC-A323-8666BDE18EF5}">
  <dimension ref="B2:O16"/>
  <sheetViews>
    <sheetView showGridLines="0" workbookViewId="0">
      <selection activeCell="B30" sqref="B30"/>
    </sheetView>
  </sheetViews>
  <sheetFormatPr defaultRowHeight="20.100000000000001" customHeight="1" x14ac:dyDescent="0.25"/>
  <cols>
    <col min="1" max="1" width="5.42578125" style="1" customWidth="1"/>
    <col min="2" max="2" width="16.42578125" style="1" bestFit="1" customWidth="1"/>
    <col min="3" max="3" width="11.7109375" style="1" bestFit="1" customWidth="1"/>
    <col min="4" max="4" width="10.7109375" style="1" customWidth="1"/>
    <col min="5" max="5" width="11.42578125" style="1" customWidth="1"/>
    <col min="6" max="6" width="15" style="1" customWidth="1"/>
    <col min="7" max="7" width="3.85546875" style="1" customWidth="1"/>
    <col min="8" max="8" width="12.85546875" style="1" bestFit="1" customWidth="1"/>
    <col min="9" max="9" width="11.5703125" style="1" bestFit="1" customWidth="1"/>
    <col min="10" max="10" width="28.5703125" style="1" customWidth="1"/>
    <col min="11" max="11" width="16.42578125" style="1" bestFit="1" customWidth="1"/>
    <col min="12" max="12" width="11.7109375" style="1" bestFit="1" customWidth="1"/>
    <col min="13" max="13" width="11" style="1" bestFit="1" customWidth="1"/>
    <col min="14" max="14" width="11.140625" style="1" customWidth="1"/>
    <col min="15" max="15" width="14.5703125" style="1" customWidth="1"/>
    <col min="16" max="17" width="9.140625" style="1"/>
    <col min="18" max="18" width="16.42578125" style="1" bestFit="1" customWidth="1"/>
    <col min="19" max="19" width="8.140625" style="1" bestFit="1" customWidth="1"/>
    <col min="20" max="20" width="7.42578125" style="1" bestFit="1" customWidth="1"/>
    <col min="21" max="21" width="8" style="1" bestFit="1" customWidth="1"/>
    <col min="22" max="22" width="10.140625" style="1" bestFit="1" customWidth="1"/>
    <col min="23" max="16384" width="9.140625" style="1"/>
  </cols>
  <sheetData>
    <row r="2" spans="2:15" ht="20.100000000000001" customHeight="1" thickBot="1" x14ac:dyDescent="0.3">
      <c r="B2" s="19" t="s">
        <v>35</v>
      </c>
      <c r="C2" s="19"/>
      <c r="D2" s="19"/>
      <c r="E2" s="19"/>
      <c r="F2" s="19"/>
      <c r="G2"/>
      <c r="K2" s="19" t="s">
        <v>18</v>
      </c>
      <c r="L2" s="19"/>
      <c r="M2" s="19"/>
      <c r="N2" s="19"/>
      <c r="O2" s="19"/>
    </row>
    <row r="3" spans="2:15" ht="20.100000000000001" customHeight="1" thickTop="1" x14ac:dyDescent="0.25"/>
    <row r="4" spans="2:15" ht="20.100000000000001" customHeight="1" x14ac:dyDescent="0.25">
      <c r="B4" s="6" t="s">
        <v>19</v>
      </c>
      <c r="C4" s="6" t="s">
        <v>33</v>
      </c>
      <c r="D4" s="6" t="s">
        <v>34</v>
      </c>
      <c r="E4" s="6" t="s">
        <v>3</v>
      </c>
      <c r="F4" s="6" t="s">
        <v>36</v>
      </c>
      <c r="G4"/>
      <c r="H4"/>
      <c r="I4"/>
      <c r="K4" s="6" t="s">
        <v>19</v>
      </c>
      <c r="L4" s="6" t="s">
        <v>33</v>
      </c>
      <c r="M4" s="6" t="s">
        <v>34</v>
      </c>
      <c r="N4" s="6" t="s">
        <v>3</v>
      </c>
      <c r="O4" s="6" t="s">
        <v>31</v>
      </c>
    </row>
    <row r="5" spans="2:15" ht="20.100000000000001" customHeight="1" x14ac:dyDescent="0.25">
      <c r="B5" s="5" t="s">
        <v>20</v>
      </c>
      <c r="C5" s="5">
        <v>20</v>
      </c>
      <c r="D5" s="5">
        <v>18</v>
      </c>
      <c r="E5" s="5">
        <v>1</v>
      </c>
      <c r="F5" s="5">
        <f>C5*D5*E5</f>
        <v>360</v>
      </c>
      <c r="G5"/>
      <c r="H5"/>
      <c r="I5"/>
      <c r="K5" s="5" t="s">
        <v>20</v>
      </c>
      <c r="L5" s="5"/>
      <c r="M5" s="5"/>
      <c r="N5" s="5"/>
      <c r="O5" s="5"/>
    </row>
    <row r="6" spans="2:15" ht="20.100000000000001" customHeight="1" x14ac:dyDescent="0.25">
      <c r="B6" s="5" t="s">
        <v>21</v>
      </c>
      <c r="C6" s="5">
        <v>16</v>
      </c>
      <c r="D6" s="5">
        <v>14</v>
      </c>
      <c r="E6" s="5">
        <v>1</v>
      </c>
      <c r="F6" s="5">
        <f t="shared" ref="F6:F15" si="0">C6*D6*E6</f>
        <v>224</v>
      </c>
      <c r="G6"/>
      <c r="H6"/>
      <c r="I6"/>
      <c r="K6" s="5" t="s">
        <v>21</v>
      </c>
      <c r="L6" s="5"/>
      <c r="M6" s="5"/>
      <c r="N6" s="5"/>
      <c r="O6" s="5"/>
    </row>
    <row r="7" spans="2:15" ht="20.100000000000001" customHeight="1" x14ac:dyDescent="0.25">
      <c r="B7" s="5" t="s">
        <v>22</v>
      </c>
      <c r="C7" s="5">
        <v>12</v>
      </c>
      <c r="D7" s="5">
        <v>12</v>
      </c>
      <c r="E7" s="5">
        <v>1</v>
      </c>
      <c r="F7" s="5">
        <f t="shared" si="0"/>
        <v>144</v>
      </c>
      <c r="G7"/>
      <c r="H7"/>
      <c r="I7"/>
      <c r="K7" s="5" t="s">
        <v>22</v>
      </c>
      <c r="L7" s="5"/>
      <c r="M7" s="5"/>
      <c r="N7" s="5"/>
      <c r="O7" s="5"/>
    </row>
    <row r="8" spans="2:15" ht="20.100000000000001" customHeight="1" x14ac:dyDescent="0.25">
      <c r="B8" s="5" t="s">
        <v>23</v>
      </c>
      <c r="C8" s="5">
        <v>18</v>
      </c>
      <c r="D8" s="5">
        <v>16</v>
      </c>
      <c r="E8" s="5">
        <v>1</v>
      </c>
      <c r="F8" s="5">
        <f t="shared" si="0"/>
        <v>288</v>
      </c>
      <c r="G8"/>
      <c r="H8"/>
      <c r="I8"/>
      <c r="K8" s="5" t="s">
        <v>23</v>
      </c>
      <c r="L8" s="5"/>
      <c r="M8" s="5"/>
      <c r="N8" s="5"/>
      <c r="O8" s="5"/>
    </row>
    <row r="9" spans="2:15" ht="20.100000000000001" customHeight="1" x14ac:dyDescent="0.25">
      <c r="B9" s="5" t="s">
        <v>24</v>
      </c>
      <c r="C9" s="5">
        <v>12</v>
      </c>
      <c r="D9" s="5">
        <v>8</v>
      </c>
      <c r="E9" s="5">
        <v>1</v>
      </c>
      <c r="F9" s="5">
        <f t="shared" si="0"/>
        <v>96</v>
      </c>
      <c r="G9"/>
      <c r="K9" s="5" t="s">
        <v>24</v>
      </c>
      <c r="L9" s="5"/>
      <c r="M9" s="5"/>
      <c r="N9" s="5"/>
      <c r="O9" s="5"/>
    </row>
    <row r="10" spans="2:15" ht="20.100000000000001" customHeight="1" x14ac:dyDescent="0.25">
      <c r="B10" s="5" t="s">
        <v>25</v>
      </c>
      <c r="C10" s="5">
        <v>16</v>
      </c>
      <c r="D10" s="5">
        <v>12</v>
      </c>
      <c r="E10" s="5">
        <v>2</v>
      </c>
      <c r="F10" s="5">
        <f t="shared" si="0"/>
        <v>384</v>
      </c>
      <c r="G10"/>
      <c r="K10" s="5" t="s">
        <v>25</v>
      </c>
      <c r="L10" s="5"/>
      <c r="M10" s="5"/>
      <c r="N10" s="5"/>
      <c r="O10" s="5"/>
    </row>
    <row r="11" spans="2:15" ht="20.100000000000001" customHeight="1" x14ac:dyDescent="0.25">
      <c r="B11" s="5" t="s">
        <v>26</v>
      </c>
      <c r="C11" s="5">
        <v>8</v>
      </c>
      <c r="D11" s="5">
        <v>6</v>
      </c>
      <c r="E11" s="5">
        <v>2</v>
      </c>
      <c r="F11" s="5">
        <f t="shared" si="0"/>
        <v>96</v>
      </c>
      <c r="G11"/>
      <c r="K11" s="5" t="s">
        <v>26</v>
      </c>
      <c r="L11" s="5"/>
      <c r="M11" s="5"/>
      <c r="N11" s="5"/>
      <c r="O11" s="5"/>
    </row>
    <row r="12" spans="2:15" ht="20.100000000000001" customHeight="1" x14ac:dyDescent="0.25">
      <c r="B12" s="5" t="s">
        <v>27</v>
      </c>
      <c r="C12" s="5">
        <v>14</v>
      </c>
      <c r="D12" s="5">
        <v>12</v>
      </c>
      <c r="E12" s="5">
        <v>1</v>
      </c>
      <c r="F12" s="5">
        <f t="shared" si="0"/>
        <v>168</v>
      </c>
      <c r="G12"/>
      <c r="K12" s="5" t="s">
        <v>27</v>
      </c>
      <c r="L12" s="5"/>
      <c r="M12" s="5"/>
      <c r="N12" s="5"/>
      <c r="O12" s="5"/>
    </row>
    <row r="13" spans="2:15" ht="20.100000000000001" customHeight="1" x14ac:dyDescent="0.25">
      <c r="B13" s="5" t="s">
        <v>28</v>
      </c>
      <c r="C13" s="5">
        <v>8</v>
      </c>
      <c r="D13" s="5">
        <v>6</v>
      </c>
      <c r="E13" s="5">
        <v>1</v>
      </c>
      <c r="F13" s="5">
        <f t="shared" si="0"/>
        <v>48</v>
      </c>
      <c r="G13"/>
      <c r="K13" s="5" t="s">
        <v>28</v>
      </c>
      <c r="L13" s="5"/>
      <c r="M13" s="5"/>
      <c r="N13" s="5"/>
      <c r="O13" s="5"/>
    </row>
    <row r="14" spans="2:15" ht="20.100000000000001" customHeight="1" x14ac:dyDescent="0.25">
      <c r="B14" s="5" t="s">
        <v>29</v>
      </c>
      <c r="C14" s="5">
        <v>12</v>
      </c>
      <c r="D14" s="5">
        <v>10</v>
      </c>
      <c r="E14" s="5">
        <v>1</v>
      </c>
      <c r="F14" s="5">
        <f t="shared" si="0"/>
        <v>120</v>
      </c>
      <c r="G14"/>
      <c r="K14" s="5" t="s">
        <v>29</v>
      </c>
      <c r="L14" s="5"/>
      <c r="M14" s="5"/>
      <c r="N14" s="5"/>
      <c r="O14" s="5"/>
    </row>
    <row r="15" spans="2:15" ht="20.100000000000001" customHeight="1" x14ac:dyDescent="0.25">
      <c r="B15" s="5" t="s">
        <v>30</v>
      </c>
      <c r="C15" s="5">
        <v>20</v>
      </c>
      <c r="D15" s="5">
        <v>20</v>
      </c>
      <c r="E15" s="5">
        <v>1</v>
      </c>
      <c r="F15" s="5">
        <f t="shared" si="0"/>
        <v>400</v>
      </c>
      <c r="G15"/>
      <c r="K15" s="5" t="s">
        <v>30</v>
      </c>
      <c r="L15" s="5"/>
      <c r="M15" s="5"/>
      <c r="N15" s="5"/>
      <c r="O15" s="5"/>
    </row>
    <row r="16" spans="2:15" ht="20.100000000000001" customHeight="1" x14ac:dyDescent="0.25">
      <c r="E16" s="8" t="s">
        <v>32</v>
      </c>
      <c r="F16" s="14">
        <f>SUM(F5:F15)</f>
        <v>2328</v>
      </c>
      <c r="G16"/>
      <c r="N16" s="8" t="s">
        <v>32</v>
      </c>
      <c r="O16" s="8">
        <f>SUM(O5:O15)</f>
        <v>0</v>
      </c>
    </row>
  </sheetData>
  <mergeCells count="2">
    <mergeCell ref="B2:F2"/>
    <mergeCell ref="K2:O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24753-C75A-4B9C-A407-E7DA8CDE8411}">
  <dimension ref="B2:T16"/>
  <sheetViews>
    <sheetView showGridLines="0" workbookViewId="0">
      <selection activeCell="E4" sqref="E4"/>
    </sheetView>
  </sheetViews>
  <sheetFormatPr defaultRowHeight="20.100000000000001" customHeight="1" x14ac:dyDescent="0.25"/>
  <cols>
    <col min="1" max="1" width="4.28515625" style="1" customWidth="1"/>
    <col min="2" max="2" width="9.140625" style="1"/>
    <col min="3" max="3" width="15.7109375" style="1" bestFit="1" customWidth="1"/>
    <col min="4" max="4" width="16.5703125" style="1" bestFit="1" customWidth="1"/>
    <col min="5" max="5" width="15.85546875" style="1" bestFit="1" customWidth="1"/>
    <col min="6" max="6" width="22" style="1" customWidth="1"/>
    <col min="7" max="7" width="9.140625" style="1"/>
    <col min="8" max="8" width="8.42578125" style="1" bestFit="1" customWidth="1"/>
    <col min="9" max="9" width="15.7109375" style="1" bestFit="1" customWidth="1"/>
    <col min="10" max="10" width="16.5703125" style="1" bestFit="1" customWidth="1"/>
    <col min="11" max="12" width="15.85546875" style="1" bestFit="1" customWidth="1"/>
    <col min="13" max="13" width="16.85546875" style="1" bestFit="1" customWidth="1"/>
    <col min="14" max="14" width="9.140625" style="1"/>
    <col min="15" max="15" width="26.5703125" style="1" bestFit="1" customWidth="1"/>
    <col min="16" max="16" width="16.42578125" style="1" bestFit="1" customWidth="1"/>
    <col min="17" max="17" width="10.7109375" style="1" bestFit="1" customWidth="1"/>
    <col min="18" max="18" width="15.85546875" style="1" bestFit="1" customWidth="1"/>
    <col min="19" max="19" width="16.85546875" style="1" bestFit="1" customWidth="1"/>
    <col min="20" max="16384" width="9.140625" style="1"/>
  </cols>
  <sheetData>
    <row r="2" spans="2:20" ht="20.100000000000001" customHeight="1" thickBot="1" x14ac:dyDescent="0.3">
      <c r="B2" s="19" t="s">
        <v>67</v>
      </c>
      <c r="C2" s="19"/>
      <c r="D2" s="19"/>
      <c r="E2" s="19"/>
      <c r="H2" s="19" t="s">
        <v>18</v>
      </c>
      <c r="I2" s="19"/>
      <c r="J2" s="19"/>
      <c r="K2" s="19"/>
      <c r="L2"/>
      <c r="M2"/>
    </row>
    <row r="3" spans="2:20" ht="20.100000000000001" customHeight="1" thickTop="1" x14ac:dyDescent="0.25"/>
    <row r="4" spans="2:20" ht="20.100000000000001" customHeight="1" x14ac:dyDescent="0.25">
      <c r="B4" s="6" t="s">
        <v>1</v>
      </c>
      <c r="C4" s="6" t="s">
        <v>68</v>
      </c>
      <c r="D4" s="6" t="s">
        <v>70</v>
      </c>
      <c r="E4" s="6" t="s">
        <v>69</v>
      </c>
      <c r="H4" s="6" t="s">
        <v>1</v>
      </c>
      <c r="I4" s="6" t="s">
        <v>68</v>
      </c>
      <c r="J4" s="6" t="s">
        <v>70</v>
      </c>
      <c r="K4" s="6" t="s">
        <v>69</v>
      </c>
      <c r="L4"/>
      <c r="M4"/>
      <c r="T4"/>
    </row>
    <row r="5" spans="2:20" ht="20.100000000000001" customHeight="1" x14ac:dyDescent="0.25">
      <c r="B5" s="5">
        <v>1</v>
      </c>
      <c r="C5" s="5" t="s">
        <v>7</v>
      </c>
      <c r="D5" s="5">
        <v>7</v>
      </c>
      <c r="E5" s="5">
        <f>D5*Overview!$F$16</f>
        <v>16296</v>
      </c>
      <c r="H5" s="5">
        <v>1</v>
      </c>
      <c r="I5" s="5" t="s">
        <v>7</v>
      </c>
      <c r="J5" s="10"/>
      <c r="K5" s="5"/>
      <c r="L5"/>
      <c r="M5"/>
      <c r="T5"/>
    </row>
    <row r="6" spans="2:20" ht="20.100000000000001" customHeight="1" x14ac:dyDescent="0.25">
      <c r="B6" s="5">
        <v>2</v>
      </c>
      <c r="C6" s="5" t="s">
        <v>8</v>
      </c>
      <c r="D6" s="5">
        <v>1.5</v>
      </c>
      <c r="E6" s="13">
        <f>D6*Overview!$F$16</f>
        <v>3492</v>
      </c>
      <c r="H6" s="5">
        <v>2</v>
      </c>
      <c r="I6" s="5" t="s">
        <v>8</v>
      </c>
      <c r="J6" s="10"/>
      <c r="K6" s="5"/>
      <c r="L6"/>
      <c r="M6"/>
      <c r="T6"/>
    </row>
    <row r="7" spans="2:20" ht="20.100000000000001" customHeight="1" x14ac:dyDescent="0.25">
      <c r="B7" s="5">
        <v>3</v>
      </c>
      <c r="C7" s="5" t="s">
        <v>9</v>
      </c>
      <c r="D7" s="5">
        <v>0.03</v>
      </c>
      <c r="E7" s="13">
        <f>D7*Overview!$F$16</f>
        <v>69.84</v>
      </c>
      <c r="H7" s="5">
        <v>3</v>
      </c>
      <c r="I7" s="5" t="s">
        <v>9</v>
      </c>
      <c r="J7" s="11"/>
      <c r="K7" s="5"/>
      <c r="L7"/>
      <c r="M7"/>
      <c r="T7"/>
    </row>
    <row r="8" spans="2:20" ht="20.100000000000001" customHeight="1" x14ac:dyDescent="0.25">
      <c r="B8" s="5">
        <v>4</v>
      </c>
      <c r="C8" s="5" t="s">
        <v>40</v>
      </c>
      <c r="D8" s="5">
        <v>1.125</v>
      </c>
      <c r="E8" s="13">
        <f>D8*Overview!$F$16</f>
        <v>2619</v>
      </c>
      <c r="H8" s="5">
        <v>4</v>
      </c>
      <c r="I8" s="5" t="s">
        <v>40</v>
      </c>
      <c r="J8" s="10"/>
      <c r="K8" s="5"/>
      <c r="L8"/>
      <c r="M8"/>
      <c r="T8"/>
    </row>
    <row r="9" spans="2:20" ht="20.100000000000001" customHeight="1" x14ac:dyDescent="0.25">
      <c r="B9" s="5">
        <v>5</v>
      </c>
      <c r="C9" s="5" t="s">
        <v>41</v>
      </c>
      <c r="D9" s="5">
        <v>0.5</v>
      </c>
      <c r="E9" s="13">
        <f>D9*Overview!$F$16</f>
        <v>1164</v>
      </c>
      <c r="H9" s="5">
        <v>5</v>
      </c>
      <c r="I9" s="5" t="s">
        <v>41</v>
      </c>
      <c r="J9" s="10"/>
      <c r="K9" s="5"/>
      <c r="L9"/>
      <c r="M9"/>
      <c r="T9"/>
    </row>
    <row r="10" spans="2:20" ht="20.100000000000001" customHeight="1" x14ac:dyDescent="0.25">
      <c r="B10" s="5">
        <v>6</v>
      </c>
      <c r="C10" s="5" t="s">
        <v>43</v>
      </c>
      <c r="D10" s="5">
        <v>2.5</v>
      </c>
      <c r="E10" s="13">
        <f>D10*Overview!$F$16</f>
        <v>5820</v>
      </c>
      <c r="H10" s="5">
        <v>6</v>
      </c>
      <c r="I10" s="5" t="s">
        <v>43</v>
      </c>
      <c r="J10" s="10"/>
      <c r="K10" s="5"/>
      <c r="L10"/>
      <c r="M10"/>
      <c r="T10"/>
    </row>
    <row r="11" spans="2:20" ht="20.100000000000001" customHeight="1" x14ac:dyDescent="0.25">
      <c r="B11" s="5">
        <v>7</v>
      </c>
      <c r="C11" s="5" t="s">
        <v>45</v>
      </c>
      <c r="D11" s="5">
        <v>1</v>
      </c>
      <c r="E11" s="13">
        <f>D11*Overview!$F$16</f>
        <v>2328</v>
      </c>
      <c r="H11" s="5">
        <v>7</v>
      </c>
      <c r="I11" s="5" t="s">
        <v>45</v>
      </c>
      <c r="J11" s="11"/>
      <c r="K11" s="5"/>
      <c r="L11"/>
      <c r="M11"/>
      <c r="T11"/>
    </row>
    <row r="12" spans="2:20" ht="20.100000000000001" customHeight="1" x14ac:dyDescent="0.25">
      <c r="B12" s="5">
        <v>8</v>
      </c>
      <c r="C12" s="5" t="s">
        <v>47</v>
      </c>
      <c r="D12" s="5">
        <v>0.5</v>
      </c>
      <c r="E12" s="13">
        <f>D12*Overview!$F$16</f>
        <v>1164</v>
      </c>
      <c r="H12" s="5">
        <v>8</v>
      </c>
      <c r="I12" s="5" t="s">
        <v>47</v>
      </c>
      <c r="J12" s="10"/>
      <c r="K12" s="5"/>
      <c r="L12"/>
      <c r="M12"/>
      <c r="T12"/>
    </row>
    <row r="13" spans="2:20" ht="20.100000000000001" customHeight="1" x14ac:dyDescent="0.25">
      <c r="B13" s="5">
        <v>9</v>
      </c>
      <c r="C13" s="5" t="s">
        <v>49</v>
      </c>
      <c r="D13" s="5">
        <v>1</v>
      </c>
      <c r="E13" s="13">
        <f>D13*Overview!$F$16</f>
        <v>2328</v>
      </c>
      <c r="H13" s="5">
        <v>9</v>
      </c>
      <c r="I13" s="5" t="s">
        <v>49</v>
      </c>
      <c r="J13" s="10"/>
      <c r="K13" s="5"/>
      <c r="L13"/>
      <c r="M13"/>
      <c r="T13"/>
    </row>
    <row r="14" spans="2:20" ht="20.100000000000001" customHeight="1" x14ac:dyDescent="0.25">
      <c r="B14" s="5">
        <v>10</v>
      </c>
      <c r="C14" s="5" t="s">
        <v>51</v>
      </c>
      <c r="D14" s="5">
        <v>0.1</v>
      </c>
      <c r="E14" s="13">
        <f>D14*Overview!$F$16</f>
        <v>232.8</v>
      </c>
      <c r="H14" s="5">
        <v>10</v>
      </c>
      <c r="I14" s="5" t="s">
        <v>51</v>
      </c>
      <c r="J14" s="10"/>
      <c r="K14" s="5"/>
      <c r="L14"/>
      <c r="M14"/>
      <c r="T14"/>
    </row>
    <row r="15" spans="2:20" ht="20.100000000000001" customHeight="1" x14ac:dyDescent="0.25">
      <c r="H15"/>
      <c r="I15"/>
      <c r="J15"/>
      <c r="K15"/>
      <c r="L15"/>
      <c r="M15"/>
    </row>
    <row r="16" spans="2:20" ht="20.100000000000001" customHeight="1" x14ac:dyDescent="0.25">
      <c r="H16"/>
      <c r="I16"/>
      <c r="J16"/>
      <c r="K16"/>
      <c r="L16"/>
      <c r="M16"/>
      <c r="O16"/>
      <c r="P16"/>
      <c r="Q16"/>
      <c r="R16"/>
      <c r="S16"/>
    </row>
  </sheetData>
  <mergeCells count="2">
    <mergeCell ref="B2:E2"/>
    <mergeCell ref="H2:K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06535-E21C-4A6E-B5B1-AAFD5D8C809D}">
  <dimension ref="B2:V16"/>
  <sheetViews>
    <sheetView showGridLines="0" workbookViewId="0">
      <selection activeCell="G15" sqref="G15"/>
    </sheetView>
  </sheetViews>
  <sheetFormatPr defaultRowHeight="20.100000000000001" customHeight="1" x14ac:dyDescent="0.25"/>
  <cols>
    <col min="1" max="1" width="4.28515625" style="1" customWidth="1"/>
    <col min="2" max="2" width="9.140625" style="1"/>
    <col min="3" max="3" width="15.7109375" style="1" bestFit="1" customWidth="1"/>
    <col min="4" max="4" width="14.140625" style="1" customWidth="1"/>
    <col min="5" max="5" width="11.42578125" style="1" customWidth="1"/>
    <col min="6" max="6" width="12.85546875" style="1" bestFit="1" customWidth="1"/>
    <col min="7" max="7" width="11.7109375" style="1" bestFit="1" customWidth="1"/>
    <col min="8" max="8" width="29.85546875" style="1" customWidth="1"/>
    <col min="9" max="9" width="9.140625" style="1"/>
    <col min="10" max="10" width="8.42578125" style="1" bestFit="1" customWidth="1"/>
    <col min="11" max="11" width="26.5703125" style="1" bestFit="1" customWidth="1"/>
    <col min="12" max="12" width="16.42578125" style="1" bestFit="1" customWidth="1"/>
    <col min="13" max="13" width="10.7109375" style="1" bestFit="1" customWidth="1"/>
    <col min="14" max="14" width="15.85546875" style="1" bestFit="1" customWidth="1"/>
    <col min="15" max="15" width="16.85546875" style="1" bestFit="1" customWidth="1"/>
    <col min="16" max="16" width="9.140625" style="1"/>
    <col min="17" max="17" width="26.5703125" style="1" bestFit="1" customWidth="1"/>
    <col min="18" max="18" width="16.42578125" style="1" bestFit="1" customWidth="1"/>
    <col min="19" max="19" width="10.7109375" style="1" bestFit="1" customWidth="1"/>
    <col min="20" max="20" width="15.85546875" style="1" bestFit="1" customWidth="1"/>
    <col min="21" max="21" width="16.85546875" style="1" bestFit="1" customWidth="1"/>
    <col min="22" max="16384" width="9.140625" style="1"/>
  </cols>
  <sheetData>
    <row r="2" spans="2:22" ht="20.100000000000001" customHeight="1" thickBot="1" x14ac:dyDescent="0.3">
      <c r="B2" s="19" t="s">
        <v>0</v>
      </c>
      <c r="C2" s="19"/>
      <c r="D2" s="19"/>
      <c r="E2" s="19"/>
      <c r="F2" s="19"/>
      <c r="G2" s="19"/>
      <c r="J2" s="19" t="s">
        <v>18</v>
      </c>
      <c r="K2" s="19"/>
      <c r="L2" s="19"/>
      <c r="M2" s="19"/>
      <c r="N2" s="19"/>
      <c r="O2" s="19"/>
    </row>
    <row r="3" spans="2:22" ht="20.100000000000001" customHeight="1" thickTop="1" x14ac:dyDescent="0.25"/>
    <row r="4" spans="2:22" ht="20.100000000000001" customHeight="1" x14ac:dyDescent="0.25"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6</v>
      </c>
      <c r="J4" s="6" t="s">
        <v>1</v>
      </c>
      <c r="K4" s="6" t="s">
        <v>2</v>
      </c>
      <c r="L4" s="6" t="s">
        <v>3</v>
      </c>
      <c r="M4" s="6" t="s">
        <v>4</v>
      </c>
      <c r="N4" s="6" t="s">
        <v>5</v>
      </c>
      <c r="O4" s="6" t="s">
        <v>6</v>
      </c>
      <c r="R4"/>
      <c r="S4"/>
      <c r="T4"/>
      <c r="U4"/>
      <c r="V4"/>
    </row>
    <row r="5" spans="2:22" ht="20.100000000000001" customHeight="1" x14ac:dyDescent="0.25">
      <c r="B5" s="5">
        <v>1</v>
      </c>
      <c r="C5" s="5" t="s">
        <v>7</v>
      </c>
      <c r="D5" s="5">
        <f>'Material Required'!E5</f>
        <v>16296</v>
      </c>
      <c r="E5" s="5" t="s">
        <v>37</v>
      </c>
      <c r="F5" s="15">
        <v>1</v>
      </c>
      <c r="G5" s="15">
        <f>D5*F5</f>
        <v>16296</v>
      </c>
      <c r="J5" s="5">
        <v>1</v>
      </c>
      <c r="K5" s="5" t="s">
        <v>7</v>
      </c>
      <c r="L5" s="10"/>
      <c r="M5" s="5" t="s">
        <v>37</v>
      </c>
      <c r="N5" s="9"/>
      <c r="O5" s="9"/>
      <c r="Q5"/>
      <c r="R5"/>
      <c r="S5"/>
      <c r="T5"/>
      <c r="U5"/>
      <c r="V5"/>
    </row>
    <row r="6" spans="2:22" ht="20.100000000000001" customHeight="1" x14ac:dyDescent="0.25">
      <c r="B6" s="5">
        <v>2</v>
      </c>
      <c r="C6" s="5" t="s">
        <v>8</v>
      </c>
      <c r="D6" s="5">
        <f>'Material Required'!E6</f>
        <v>3492</v>
      </c>
      <c r="E6" s="5" t="s">
        <v>38</v>
      </c>
      <c r="F6" s="15">
        <v>50</v>
      </c>
      <c r="G6" s="15">
        <f t="shared" ref="G6:G14" si="0">D6*F6</f>
        <v>174600</v>
      </c>
      <c r="J6" s="5">
        <v>2</v>
      </c>
      <c r="K6" s="5" t="s">
        <v>8</v>
      </c>
      <c r="L6" s="10"/>
      <c r="M6" s="5" t="s">
        <v>38</v>
      </c>
      <c r="N6" s="9"/>
      <c r="O6" s="9"/>
      <c r="Q6"/>
      <c r="R6"/>
      <c r="S6"/>
      <c r="T6"/>
      <c r="U6"/>
      <c r="V6"/>
    </row>
    <row r="7" spans="2:22" ht="20.100000000000001" customHeight="1" x14ac:dyDescent="0.25">
      <c r="B7" s="5">
        <v>3</v>
      </c>
      <c r="C7" s="5" t="s">
        <v>9</v>
      </c>
      <c r="D7" s="5">
        <f>'Material Required'!E7</f>
        <v>69.84</v>
      </c>
      <c r="E7" s="5" t="s">
        <v>39</v>
      </c>
      <c r="F7" s="15">
        <v>0.2</v>
      </c>
      <c r="G7" s="15">
        <f t="shared" si="0"/>
        <v>13.968000000000002</v>
      </c>
      <c r="J7" s="5">
        <v>3</v>
      </c>
      <c r="K7" s="5" t="s">
        <v>9</v>
      </c>
      <c r="L7" s="10"/>
      <c r="M7" s="5" t="s">
        <v>39</v>
      </c>
      <c r="N7" s="9"/>
      <c r="O7" s="9"/>
      <c r="Q7"/>
      <c r="R7"/>
      <c r="S7"/>
      <c r="T7"/>
      <c r="U7"/>
      <c r="V7"/>
    </row>
    <row r="8" spans="2:22" ht="20.100000000000001" customHeight="1" x14ac:dyDescent="0.25">
      <c r="B8" s="5">
        <v>4</v>
      </c>
      <c r="C8" s="5" t="s">
        <v>40</v>
      </c>
      <c r="D8" s="5">
        <f>'Material Required'!E8</f>
        <v>2619</v>
      </c>
      <c r="E8" s="5" t="s">
        <v>37</v>
      </c>
      <c r="F8" s="15">
        <v>3</v>
      </c>
      <c r="G8" s="15">
        <f t="shared" si="0"/>
        <v>7857</v>
      </c>
      <c r="J8" s="5">
        <v>4</v>
      </c>
      <c r="K8" s="5" t="s">
        <v>40</v>
      </c>
      <c r="L8" s="10"/>
      <c r="M8" s="5" t="s">
        <v>37</v>
      </c>
      <c r="N8" s="9"/>
      <c r="O8" s="9"/>
      <c r="Q8"/>
      <c r="R8"/>
      <c r="S8"/>
      <c r="T8"/>
      <c r="U8"/>
      <c r="V8"/>
    </row>
    <row r="9" spans="2:22" ht="20.100000000000001" customHeight="1" x14ac:dyDescent="0.25">
      <c r="B9" s="5">
        <v>5</v>
      </c>
      <c r="C9" s="5" t="s">
        <v>41</v>
      </c>
      <c r="D9" s="5">
        <f>'Material Required'!E9</f>
        <v>1164</v>
      </c>
      <c r="E9" s="5" t="s">
        <v>42</v>
      </c>
      <c r="F9" s="15">
        <v>40</v>
      </c>
      <c r="G9" s="15">
        <f t="shared" si="0"/>
        <v>46560</v>
      </c>
      <c r="J9" s="5">
        <v>5</v>
      </c>
      <c r="K9" s="5" t="s">
        <v>41</v>
      </c>
      <c r="L9" s="10"/>
      <c r="M9" s="5" t="s">
        <v>42</v>
      </c>
      <c r="N9" s="9"/>
      <c r="O9" s="9"/>
      <c r="Q9"/>
      <c r="R9"/>
      <c r="S9"/>
      <c r="T9"/>
      <c r="U9"/>
      <c r="V9"/>
    </row>
    <row r="10" spans="2:22" ht="20.100000000000001" customHeight="1" x14ac:dyDescent="0.25">
      <c r="B10" s="5">
        <v>6</v>
      </c>
      <c r="C10" s="5" t="s">
        <v>43</v>
      </c>
      <c r="D10" s="5">
        <f>'Material Required'!E10</f>
        <v>5820</v>
      </c>
      <c r="E10" s="5" t="s">
        <v>44</v>
      </c>
      <c r="F10" s="15">
        <v>4.5</v>
      </c>
      <c r="G10" s="15">
        <f t="shared" si="0"/>
        <v>26190</v>
      </c>
      <c r="J10" s="5">
        <v>6</v>
      </c>
      <c r="K10" s="5" t="s">
        <v>43</v>
      </c>
      <c r="L10" s="10"/>
      <c r="M10" s="5" t="s">
        <v>44</v>
      </c>
      <c r="N10" s="9"/>
      <c r="O10" s="9"/>
      <c r="Q10"/>
      <c r="R10"/>
      <c r="S10"/>
      <c r="T10"/>
      <c r="U10"/>
      <c r="V10"/>
    </row>
    <row r="11" spans="2:22" ht="20.100000000000001" customHeight="1" x14ac:dyDescent="0.25">
      <c r="B11" s="5">
        <v>7</v>
      </c>
      <c r="C11" s="5" t="s">
        <v>45</v>
      </c>
      <c r="D11" s="5">
        <f>'Material Required'!E11</f>
        <v>2328</v>
      </c>
      <c r="E11" s="5" t="s">
        <v>46</v>
      </c>
      <c r="F11" s="15">
        <v>200</v>
      </c>
      <c r="G11" s="15">
        <f t="shared" si="0"/>
        <v>465600</v>
      </c>
      <c r="J11" s="5">
        <v>7</v>
      </c>
      <c r="K11" s="5" t="s">
        <v>45</v>
      </c>
      <c r="L11" s="10"/>
      <c r="M11" s="5" t="s">
        <v>46</v>
      </c>
      <c r="N11" s="9"/>
      <c r="O11" s="9"/>
      <c r="Q11"/>
      <c r="R11"/>
      <c r="S11"/>
      <c r="T11"/>
      <c r="U11"/>
      <c r="V11"/>
    </row>
    <row r="12" spans="2:22" ht="20.100000000000001" customHeight="1" x14ac:dyDescent="0.25">
      <c r="B12" s="5">
        <v>8</v>
      </c>
      <c r="C12" s="5" t="s">
        <v>47</v>
      </c>
      <c r="D12" s="5">
        <f>'Material Required'!E12</f>
        <v>1164</v>
      </c>
      <c r="E12" s="5" t="s">
        <v>48</v>
      </c>
      <c r="F12" s="15">
        <v>2</v>
      </c>
      <c r="G12" s="15">
        <f t="shared" si="0"/>
        <v>2328</v>
      </c>
      <c r="J12" s="5">
        <v>8</v>
      </c>
      <c r="K12" s="5" t="s">
        <v>47</v>
      </c>
      <c r="L12" s="10"/>
      <c r="M12" s="5" t="s">
        <v>48</v>
      </c>
      <c r="N12" s="9"/>
      <c r="O12" s="9"/>
      <c r="Q12"/>
      <c r="R12"/>
      <c r="S12"/>
      <c r="T12"/>
      <c r="U12"/>
      <c r="V12"/>
    </row>
    <row r="13" spans="2:22" ht="20.100000000000001" customHeight="1" x14ac:dyDescent="0.25">
      <c r="B13" s="5">
        <v>9</v>
      </c>
      <c r="C13" s="5" t="s">
        <v>49</v>
      </c>
      <c r="D13" s="5">
        <f>'Material Required'!E13</f>
        <v>2328</v>
      </c>
      <c r="E13" s="5" t="s">
        <v>50</v>
      </c>
      <c r="F13" s="15">
        <v>20</v>
      </c>
      <c r="G13" s="15">
        <f t="shared" si="0"/>
        <v>46560</v>
      </c>
      <c r="J13" s="5">
        <v>9</v>
      </c>
      <c r="K13" s="5" t="s">
        <v>49</v>
      </c>
      <c r="L13" s="10"/>
      <c r="M13" s="5" t="s">
        <v>50</v>
      </c>
      <c r="N13" s="9"/>
      <c r="O13" s="9"/>
      <c r="Q13"/>
      <c r="R13"/>
      <c r="S13"/>
      <c r="T13"/>
      <c r="U13"/>
      <c r="V13"/>
    </row>
    <row r="14" spans="2:22" ht="20.100000000000001" customHeight="1" x14ac:dyDescent="0.25">
      <c r="B14" s="5">
        <v>10</v>
      </c>
      <c r="C14" s="5" t="s">
        <v>51</v>
      </c>
      <c r="D14" s="5">
        <f>'Material Required'!E14</f>
        <v>232.8</v>
      </c>
      <c r="E14" s="5" t="s">
        <v>10</v>
      </c>
      <c r="F14" s="15">
        <v>40</v>
      </c>
      <c r="G14" s="15">
        <f t="shared" si="0"/>
        <v>9312</v>
      </c>
      <c r="J14" s="5">
        <v>10</v>
      </c>
      <c r="K14" s="5" t="s">
        <v>51</v>
      </c>
      <c r="L14" s="10"/>
      <c r="M14" s="5" t="s">
        <v>10</v>
      </c>
      <c r="N14" s="9"/>
      <c r="O14" s="9"/>
      <c r="Q14"/>
      <c r="R14"/>
      <c r="S14"/>
      <c r="T14"/>
      <c r="U14"/>
      <c r="V14"/>
    </row>
    <row r="15" spans="2:22" ht="20.100000000000001" customHeight="1" x14ac:dyDescent="0.25">
      <c r="F15" s="7" t="s">
        <v>11</v>
      </c>
      <c r="G15" s="16">
        <f>SUM(G5:G14)</f>
        <v>795316.96799999999</v>
      </c>
      <c r="N15" s="7" t="s">
        <v>11</v>
      </c>
      <c r="O15" s="9"/>
      <c r="Q15"/>
      <c r="R15"/>
      <c r="S15"/>
      <c r="T15"/>
      <c r="U15"/>
    </row>
    <row r="16" spans="2:22" ht="20.100000000000001" customHeight="1" x14ac:dyDescent="0.25">
      <c r="Q16"/>
      <c r="R16"/>
      <c r="S16"/>
      <c r="T16"/>
      <c r="U16"/>
    </row>
  </sheetData>
  <mergeCells count="2">
    <mergeCell ref="B2:G2"/>
    <mergeCell ref="J2:O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29E2C-3796-4F8B-9C97-8117D6FD2144}">
  <dimension ref="B2:S17"/>
  <sheetViews>
    <sheetView showGridLines="0" zoomScaleNormal="100" workbookViewId="0">
      <selection activeCell="F5" sqref="F5"/>
    </sheetView>
  </sheetViews>
  <sheetFormatPr defaultRowHeight="20.100000000000001" customHeight="1" x14ac:dyDescent="0.25"/>
  <cols>
    <col min="1" max="1" width="4.7109375" style="1" customWidth="1"/>
    <col min="2" max="2" width="8.42578125" style="1" customWidth="1"/>
    <col min="3" max="3" width="20.85546875" style="1" bestFit="1" customWidth="1"/>
    <col min="4" max="4" width="18.28515625" style="1" bestFit="1" customWidth="1"/>
    <col min="5" max="5" width="15.5703125" style="1" customWidth="1"/>
    <col min="6" max="6" width="15.85546875" style="1" customWidth="1"/>
    <col min="7" max="7" width="18.85546875" style="1" customWidth="1"/>
    <col min="8" max="8" width="10.85546875" style="1" customWidth="1"/>
    <col min="9" max="9" width="24.85546875" style="1" bestFit="1" customWidth="1"/>
    <col min="10" max="10" width="18.28515625" style="1" bestFit="1" customWidth="1"/>
    <col min="11" max="11" width="16" style="1" customWidth="1"/>
    <col min="12" max="12" width="18.140625" style="1" customWidth="1"/>
    <col min="13" max="14" width="9.140625" style="1"/>
    <col min="15" max="15" width="45.140625" style="1" bestFit="1" customWidth="1"/>
    <col min="16" max="16" width="15.5703125" style="1" bestFit="1" customWidth="1"/>
    <col min="17" max="16384" width="9.140625" style="1"/>
  </cols>
  <sheetData>
    <row r="2" spans="2:19" ht="20.100000000000001" customHeight="1" thickBot="1" x14ac:dyDescent="0.3">
      <c r="B2" s="19" t="s">
        <v>12</v>
      </c>
      <c r="C2" s="19"/>
      <c r="D2" s="19"/>
      <c r="E2" s="19"/>
      <c r="F2" s="19"/>
      <c r="H2" s="19" t="s">
        <v>18</v>
      </c>
      <c r="I2" s="19"/>
      <c r="J2" s="19"/>
      <c r="K2" s="19"/>
      <c r="L2" s="19"/>
    </row>
    <row r="3" spans="2:19" ht="20.100000000000001" customHeight="1" thickTop="1" x14ac:dyDescent="0.25"/>
    <row r="4" spans="2:19" ht="20.100000000000001" customHeight="1" x14ac:dyDescent="0.25">
      <c r="B4" s="6" t="s">
        <v>13</v>
      </c>
      <c r="C4" s="6" t="s">
        <v>52</v>
      </c>
      <c r="D4" s="6" t="s">
        <v>53</v>
      </c>
      <c r="E4" s="6" t="s">
        <v>54</v>
      </c>
      <c r="F4" s="6" t="s">
        <v>6</v>
      </c>
      <c r="H4" s="6" t="s">
        <v>13</v>
      </c>
      <c r="I4" s="6" t="s">
        <v>52</v>
      </c>
      <c r="J4" s="6" t="s">
        <v>53</v>
      </c>
      <c r="K4" s="6" t="s">
        <v>54</v>
      </c>
      <c r="L4" s="6" t="s">
        <v>6</v>
      </c>
      <c r="O4"/>
      <c r="P4"/>
      <c r="Q4"/>
      <c r="R4"/>
      <c r="S4"/>
    </row>
    <row r="5" spans="2:19" ht="20.100000000000001" customHeight="1" x14ac:dyDescent="0.25">
      <c r="B5" s="5">
        <v>1</v>
      </c>
      <c r="C5" s="5" t="s">
        <v>71</v>
      </c>
      <c r="D5" s="5">
        <v>250</v>
      </c>
      <c r="E5" s="17">
        <v>75</v>
      </c>
      <c r="F5" s="17">
        <f>D5*E5</f>
        <v>18750</v>
      </c>
      <c r="H5" s="5">
        <v>1</v>
      </c>
      <c r="I5" s="5" t="s">
        <v>55</v>
      </c>
      <c r="J5" s="5"/>
      <c r="K5" s="12"/>
      <c r="L5" s="12"/>
      <c r="O5"/>
      <c r="P5"/>
      <c r="Q5"/>
      <c r="R5"/>
      <c r="S5"/>
    </row>
    <row r="6" spans="2:19" ht="20.100000000000001" customHeight="1" x14ac:dyDescent="0.25">
      <c r="B6" s="5">
        <v>2</v>
      </c>
      <c r="C6" s="5" t="s">
        <v>56</v>
      </c>
      <c r="D6" s="5">
        <v>700</v>
      </c>
      <c r="E6" s="17">
        <v>30</v>
      </c>
      <c r="F6" s="17">
        <f t="shared" ref="F6:F16" si="0">D6*E6</f>
        <v>21000</v>
      </c>
      <c r="H6" s="5">
        <v>2</v>
      </c>
      <c r="I6" s="5" t="s">
        <v>56</v>
      </c>
      <c r="J6" s="5"/>
      <c r="K6" s="12"/>
      <c r="L6" s="12"/>
      <c r="O6"/>
      <c r="P6"/>
      <c r="Q6"/>
      <c r="R6"/>
      <c r="S6"/>
    </row>
    <row r="7" spans="2:19" ht="20.100000000000001" customHeight="1" x14ac:dyDescent="0.25">
      <c r="B7" s="5">
        <v>3</v>
      </c>
      <c r="C7" s="5" t="s">
        <v>57</v>
      </c>
      <c r="D7" s="5">
        <v>150</v>
      </c>
      <c r="E7" s="17">
        <v>30</v>
      </c>
      <c r="F7" s="17">
        <f t="shared" si="0"/>
        <v>4500</v>
      </c>
      <c r="H7" s="5">
        <v>3</v>
      </c>
      <c r="I7" s="5" t="s">
        <v>57</v>
      </c>
      <c r="J7" s="5"/>
      <c r="K7" s="12"/>
      <c r="L7" s="12"/>
      <c r="O7"/>
      <c r="P7"/>
      <c r="Q7"/>
      <c r="R7"/>
      <c r="S7"/>
    </row>
    <row r="8" spans="2:19" ht="20.100000000000001" customHeight="1" x14ac:dyDescent="0.25">
      <c r="B8" s="5">
        <v>4</v>
      </c>
      <c r="C8" s="5" t="s">
        <v>66</v>
      </c>
      <c r="D8" s="5">
        <v>650</v>
      </c>
      <c r="E8" s="17">
        <v>30</v>
      </c>
      <c r="F8" s="17">
        <f t="shared" si="0"/>
        <v>19500</v>
      </c>
      <c r="H8" s="5">
        <v>4</v>
      </c>
      <c r="I8" s="5" t="s">
        <v>66</v>
      </c>
      <c r="J8" s="5"/>
      <c r="K8" s="12"/>
      <c r="L8" s="12"/>
      <c r="O8"/>
      <c r="P8"/>
      <c r="Q8"/>
      <c r="R8"/>
      <c r="S8"/>
    </row>
    <row r="9" spans="2:19" ht="20.100000000000001" customHeight="1" x14ac:dyDescent="0.25">
      <c r="B9" s="5">
        <v>5</v>
      </c>
      <c r="C9" s="5" t="s">
        <v>58</v>
      </c>
      <c r="D9" s="5">
        <v>75</v>
      </c>
      <c r="E9" s="17">
        <v>30</v>
      </c>
      <c r="F9" s="17">
        <f t="shared" si="0"/>
        <v>2250</v>
      </c>
      <c r="H9" s="5">
        <v>5</v>
      </c>
      <c r="I9" s="5" t="s">
        <v>58</v>
      </c>
      <c r="J9" s="5"/>
      <c r="K9" s="12"/>
      <c r="L9" s="12"/>
      <c r="O9"/>
      <c r="P9"/>
      <c r="Q9"/>
      <c r="R9"/>
      <c r="S9"/>
    </row>
    <row r="10" spans="2:19" ht="20.100000000000001" customHeight="1" x14ac:dyDescent="0.25">
      <c r="B10" s="5">
        <v>6</v>
      </c>
      <c r="C10" s="5" t="s">
        <v>59</v>
      </c>
      <c r="D10" s="5">
        <v>150</v>
      </c>
      <c r="E10" s="17">
        <v>75</v>
      </c>
      <c r="F10" s="17">
        <f t="shared" si="0"/>
        <v>11250</v>
      </c>
      <c r="H10" s="5">
        <v>6</v>
      </c>
      <c r="I10" s="5" t="s">
        <v>59</v>
      </c>
      <c r="J10" s="5"/>
      <c r="K10" s="12"/>
      <c r="L10" s="12"/>
      <c r="O10"/>
      <c r="P10"/>
      <c r="Q10"/>
      <c r="R10"/>
      <c r="S10"/>
    </row>
    <row r="11" spans="2:19" ht="20.100000000000001" customHeight="1" x14ac:dyDescent="0.25">
      <c r="B11" s="5">
        <v>7</v>
      </c>
      <c r="C11" s="5" t="s">
        <v>60</v>
      </c>
      <c r="D11" s="5">
        <v>150</v>
      </c>
      <c r="E11" s="17">
        <v>75</v>
      </c>
      <c r="F11" s="17">
        <f t="shared" si="0"/>
        <v>11250</v>
      </c>
      <c r="H11" s="5">
        <v>7</v>
      </c>
      <c r="I11" s="5" t="s">
        <v>60</v>
      </c>
      <c r="J11" s="5"/>
      <c r="K11" s="12"/>
      <c r="L11" s="12"/>
      <c r="O11"/>
      <c r="P11"/>
      <c r="Q11"/>
      <c r="R11"/>
      <c r="S11"/>
    </row>
    <row r="12" spans="2:19" ht="20.100000000000001" customHeight="1" x14ac:dyDescent="0.25">
      <c r="B12" s="5">
        <v>8</v>
      </c>
      <c r="C12" s="5" t="s">
        <v>65</v>
      </c>
      <c r="D12" s="5">
        <v>150</v>
      </c>
      <c r="E12" s="17">
        <v>75</v>
      </c>
      <c r="F12" s="17">
        <f t="shared" si="0"/>
        <v>11250</v>
      </c>
      <c r="H12" s="5">
        <v>8</v>
      </c>
      <c r="I12" s="5" t="s">
        <v>65</v>
      </c>
      <c r="J12" s="5"/>
      <c r="K12" s="12"/>
      <c r="L12" s="12"/>
      <c r="O12"/>
      <c r="P12"/>
      <c r="Q12"/>
      <c r="R12"/>
      <c r="S12"/>
    </row>
    <row r="13" spans="2:19" ht="20.100000000000001" customHeight="1" x14ac:dyDescent="0.25">
      <c r="B13" s="5">
        <v>9</v>
      </c>
      <c r="C13" s="5" t="s">
        <v>61</v>
      </c>
      <c r="D13" s="5">
        <v>400</v>
      </c>
      <c r="E13" s="17">
        <v>30</v>
      </c>
      <c r="F13" s="17">
        <f t="shared" si="0"/>
        <v>12000</v>
      </c>
      <c r="H13" s="5">
        <v>9</v>
      </c>
      <c r="I13" s="5" t="s">
        <v>61</v>
      </c>
      <c r="J13" s="5"/>
      <c r="K13" s="12"/>
      <c r="L13" s="12"/>
      <c r="O13"/>
      <c r="P13"/>
      <c r="Q13"/>
      <c r="R13"/>
      <c r="S13"/>
    </row>
    <row r="14" spans="2:19" ht="20.100000000000001" customHeight="1" x14ac:dyDescent="0.25">
      <c r="B14" s="5">
        <v>10</v>
      </c>
      <c r="C14" s="5" t="s">
        <v>62</v>
      </c>
      <c r="D14" s="5">
        <v>150</v>
      </c>
      <c r="E14" s="17">
        <v>30</v>
      </c>
      <c r="F14" s="17">
        <f t="shared" si="0"/>
        <v>4500</v>
      </c>
      <c r="H14" s="5">
        <v>10</v>
      </c>
      <c r="I14" s="5" t="s">
        <v>62</v>
      </c>
      <c r="J14" s="5"/>
      <c r="K14" s="12"/>
      <c r="L14" s="12"/>
      <c r="O14"/>
      <c r="P14"/>
      <c r="Q14"/>
      <c r="R14"/>
      <c r="S14"/>
    </row>
    <row r="15" spans="2:19" ht="20.100000000000001" customHeight="1" x14ac:dyDescent="0.25">
      <c r="B15" s="5">
        <v>11</v>
      </c>
      <c r="C15" s="5" t="s">
        <v>72</v>
      </c>
      <c r="D15" s="5">
        <v>150</v>
      </c>
      <c r="E15" s="17">
        <v>30</v>
      </c>
      <c r="F15" s="17">
        <f t="shared" si="0"/>
        <v>4500</v>
      </c>
      <c r="H15" s="5">
        <v>11</v>
      </c>
      <c r="I15" s="5" t="s">
        <v>63</v>
      </c>
      <c r="J15" s="5"/>
      <c r="K15" s="12"/>
      <c r="L15" s="12"/>
      <c r="O15"/>
      <c r="P15"/>
      <c r="Q15"/>
      <c r="R15"/>
      <c r="S15"/>
    </row>
    <row r="16" spans="2:19" ht="20.100000000000001" customHeight="1" x14ac:dyDescent="0.25">
      <c r="B16" s="5">
        <v>12</v>
      </c>
      <c r="C16" s="5" t="s">
        <v>73</v>
      </c>
      <c r="D16" s="5">
        <v>75</v>
      </c>
      <c r="E16" s="17">
        <v>30</v>
      </c>
      <c r="F16" s="17">
        <f t="shared" si="0"/>
        <v>2250</v>
      </c>
      <c r="H16" s="5">
        <v>12</v>
      </c>
      <c r="I16" s="5" t="s">
        <v>64</v>
      </c>
      <c r="J16" s="5"/>
      <c r="K16" s="12"/>
      <c r="L16" s="12"/>
      <c r="O16"/>
      <c r="P16"/>
      <c r="Q16"/>
      <c r="R16"/>
      <c r="S16"/>
    </row>
    <row r="17" spans="5:19" ht="20.100000000000001" customHeight="1" x14ac:dyDescent="0.25">
      <c r="E17" s="7" t="s">
        <v>15</v>
      </c>
      <c r="F17" s="17">
        <f>SUM(F5:F16)</f>
        <v>123000</v>
      </c>
      <c r="K17" s="7" t="s">
        <v>15</v>
      </c>
      <c r="L17" s="12">
        <f>SUM(L5:L16)</f>
        <v>0</v>
      </c>
      <c r="O17"/>
      <c r="P17"/>
      <c r="Q17"/>
      <c r="R17"/>
      <c r="S17"/>
    </row>
  </sheetData>
  <mergeCells count="2">
    <mergeCell ref="B2:F2"/>
    <mergeCell ref="H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6B00B-7775-4296-9FD0-DFFB04198DC3}">
  <dimension ref="B2:F8"/>
  <sheetViews>
    <sheetView showGridLines="0" workbookViewId="0">
      <selection activeCell="B4" sqref="B4:C8"/>
    </sheetView>
  </sheetViews>
  <sheetFormatPr defaultRowHeight="20.100000000000001" customHeight="1" x14ac:dyDescent="0.25"/>
  <cols>
    <col min="1" max="1" width="4" style="1" customWidth="1"/>
    <col min="2" max="2" width="21.140625" style="1" customWidth="1"/>
    <col min="3" max="3" width="14.5703125" style="1" customWidth="1"/>
    <col min="4" max="4" width="62.140625" style="1" customWidth="1"/>
    <col min="5" max="5" width="20.42578125" style="1" customWidth="1"/>
    <col min="6" max="6" width="15" style="1" customWidth="1"/>
    <col min="7" max="16384" width="9.140625" style="1"/>
  </cols>
  <sheetData>
    <row r="2" spans="2:6" ht="20.100000000000001" customHeight="1" thickBot="1" x14ac:dyDescent="0.3">
      <c r="B2" s="19" t="s">
        <v>14</v>
      </c>
      <c r="C2" s="19"/>
      <c r="D2" s="2"/>
      <c r="E2" s="20" t="s">
        <v>18</v>
      </c>
      <c r="F2" s="20"/>
    </row>
    <row r="3" spans="2:6" ht="20.100000000000001" customHeight="1" thickTop="1" x14ac:dyDescent="0.25"/>
    <row r="4" spans="2:6" ht="20.100000000000001" customHeight="1" x14ac:dyDescent="0.25">
      <c r="B4" s="7" t="s">
        <v>11</v>
      </c>
      <c r="C4" s="4">
        <f>'Material Cost'!G15</f>
        <v>795316.96799999999</v>
      </c>
      <c r="D4" s="18" t="str">
        <f ca="1">_xlfn.FORMULATEXT(C4)</f>
        <v>='Material Cost'!G15</v>
      </c>
      <c r="E4" s="7" t="s">
        <v>11</v>
      </c>
      <c r="F4" s="3"/>
    </row>
    <row r="5" spans="2:6" ht="20.100000000000001" customHeight="1" x14ac:dyDescent="0.25">
      <c r="B5" s="7" t="s">
        <v>15</v>
      </c>
      <c r="C5" s="4">
        <f>'Labor Cost'!F17</f>
        <v>123000</v>
      </c>
      <c r="D5" s="18" t="str">
        <f t="shared" ref="D5:D8" ca="1" si="0">_xlfn.FORMULATEXT(C5)</f>
        <v>='Labor Cost'!F17</v>
      </c>
      <c r="E5" s="7" t="s">
        <v>15</v>
      </c>
      <c r="F5" s="3"/>
    </row>
    <row r="6" spans="2:6" ht="20.100000000000001" customHeight="1" x14ac:dyDescent="0.25">
      <c r="B6" s="7" t="s">
        <v>16</v>
      </c>
      <c r="C6" s="4">
        <v>10000</v>
      </c>
      <c r="D6" s="18"/>
      <c r="E6" s="7" t="s">
        <v>16</v>
      </c>
      <c r="F6" s="3"/>
    </row>
    <row r="7" spans="2:6" ht="20.100000000000001" customHeight="1" x14ac:dyDescent="0.25">
      <c r="B7" s="7" t="s">
        <v>17</v>
      </c>
      <c r="C7" s="4">
        <v>8000</v>
      </c>
      <c r="D7" s="18"/>
      <c r="E7" s="7" t="s">
        <v>17</v>
      </c>
      <c r="F7" s="3"/>
    </row>
    <row r="8" spans="2:6" ht="20.100000000000001" customHeight="1" x14ac:dyDescent="0.25">
      <c r="B8" s="7" t="s">
        <v>6</v>
      </c>
      <c r="C8" s="4">
        <f>SUM(C4:C7)</f>
        <v>936316.96799999999</v>
      </c>
      <c r="D8" s="18" t="str">
        <f t="shared" ca="1" si="0"/>
        <v>=SUM(C4:C7)</v>
      </c>
      <c r="E8" s="7" t="s">
        <v>6</v>
      </c>
      <c r="F8" s="4"/>
    </row>
  </sheetData>
  <mergeCells count="2">
    <mergeCell ref="B2:C2"/>
    <mergeCell ref="E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House Area</vt:lpstr>
      <vt:lpstr>Material Required</vt:lpstr>
      <vt:lpstr>Material Cost</vt:lpstr>
      <vt:lpstr>Labor Cost</vt:lpstr>
      <vt:lpstr>Total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2022-12-15T07:26:33Z</dcterms:created>
  <dcterms:modified xsi:type="dcterms:W3CDTF">2023-05-09T11:37:49Z</dcterms:modified>
</cp:coreProperties>
</file>