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demy\"/>
    </mc:Choice>
  </mc:AlternateContent>
  <xr:revisionPtr revIDLastSave="0" documentId="13_ncr:1_{401484D9-A395-4089-BFD8-4AC62614DD69}" xr6:coauthVersionLast="47" xr6:coauthVersionMax="47" xr10:uidLastSave="{00000000-0000-0000-0000-000000000000}"/>
  <bookViews>
    <workbookView xWindow="-108" yWindow="-108" windowWidth="23256" windowHeight="12456" firstSheet="12" activeTab="16" xr2:uid="{8B67E40F-C435-4B05-8D8E-CC49A9A7FCFB}"/>
  </bookViews>
  <sheets>
    <sheet name="Statistical Functions" sheetId="1" r:id="rId1"/>
    <sheet name="AVERAGE Function" sheetId="2" r:id="rId2"/>
    <sheet name="AVERAGEIF Function" sheetId="3" r:id="rId3"/>
    <sheet name="STDEV.S Function" sheetId="4" r:id="rId4"/>
    <sheet name="VAR.S Function" sheetId="5" r:id="rId5"/>
    <sheet name="MEDIAN Function" sheetId="6" r:id="rId6"/>
    <sheet name="MODE.SNGL Function" sheetId="7" r:id="rId7"/>
    <sheet name="COUNT Function" sheetId="9" r:id="rId8"/>
    <sheet name="COUNTA Function" sheetId="8" r:id="rId9"/>
    <sheet name="COUNTIFS Function" sheetId="11" r:id="rId10"/>
    <sheet name="QUARTILE.INC Function" sheetId="12" r:id="rId11"/>
    <sheet name="PERCENTILE.INC Function" sheetId="13" r:id="rId12"/>
    <sheet name="MAX Function" sheetId="14" r:id="rId13"/>
    <sheet name="LARGE Function" sheetId="15" r:id="rId14"/>
    <sheet name="MIN Function" sheetId="16" r:id="rId15"/>
    <sheet name="SMALL Function" sheetId="17" r:id="rId16"/>
    <sheet name="CORREL Function" sheetId="18" r:id="rId17"/>
    <sheet name="Regression Analysis" sheetId="19" r:id="rId18"/>
    <sheet name="Practice Regression Analysis" sheetId="22" r:id="rId19"/>
    <sheet name="Descriptive Statistics" sheetId="20" r:id="rId20"/>
    <sheet name="Practice Descriptive Statistics" sheetId="21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8" l="1"/>
  <c r="D18" i="16"/>
  <c r="D18" i="17"/>
  <c r="D18" i="15"/>
  <c r="D18" i="14"/>
  <c r="D18" i="13"/>
  <c r="D20" i="12"/>
  <c r="D19" i="12"/>
  <c r="D18" i="12"/>
  <c r="D18" i="11"/>
  <c r="D18" i="8"/>
  <c r="D18" i="9"/>
  <c r="D18" i="7"/>
  <c r="D18" i="6"/>
  <c r="D18" i="5"/>
  <c r="D18" i="4"/>
  <c r="D18" i="3"/>
  <c r="D18" i="2"/>
</calcChain>
</file>

<file path=xl/sharedStrings.xml><?xml version="1.0" encoding="utf-8"?>
<sst xmlns="http://schemas.openxmlformats.org/spreadsheetml/2006/main" count="887" uniqueCount="311">
  <si>
    <t>Purpose</t>
  </si>
  <si>
    <t>AVEDEV</t>
  </si>
  <si>
    <t>AVERAGE</t>
  </si>
  <si>
    <t>AVERAGEA</t>
  </si>
  <si>
    <t>AVERAGEIF</t>
  </si>
  <si>
    <t>AVERAGEIFS</t>
  </si>
  <si>
    <t>BETA.DIST</t>
  </si>
  <si>
    <t>BETA.INV</t>
  </si>
  <si>
    <t>BINOM.DIST</t>
  </si>
  <si>
    <t>BINOM.DIST.RANGE</t>
  </si>
  <si>
    <t>BINOM.INV</t>
  </si>
  <si>
    <t>CHISQ.DIST</t>
  </si>
  <si>
    <t>CHISQ.DIST.RT</t>
  </si>
  <si>
    <t>CHISQ.INV</t>
  </si>
  <si>
    <t>CHISQ.IVT.RT</t>
  </si>
  <si>
    <t>CHISQ.TEST</t>
  </si>
  <si>
    <t>CONFIDENCE.NORM</t>
  </si>
  <si>
    <t>CONFIDENCE.T</t>
  </si>
  <si>
    <t>CORREL</t>
  </si>
  <si>
    <t>COUNT</t>
  </si>
  <si>
    <t>COUNTA</t>
  </si>
  <si>
    <t>COUNTBLANK</t>
  </si>
  <si>
    <t>COUNTIF</t>
  </si>
  <si>
    <t>COUNTIFS</t>
  </si>
  <si>
    <t>COVARIANCE.P</t>
  </si>
  <si>
    <t>COVARIANCE.S</t>
  </si>
  <si>
    <t>DEVSQ</t>
  </si>
  <si>
    <t>EXPON.DIST</t>
  </si>
  <si>
    <t>F.DIST</t>
  </si>
  <si>
    <t>F.DIST.RT</t>
  </si>
  <si>
    <t>F.INV</t>
  </si>
  <si>
    <t>F.INV.RT</t>
  </si>
  <si>
    <t>F.TEST</t>
  </si>
  <si>
    <t>FISHER</t>
  </si>
  <si>
    <t>FISHERINV</t>
  </si>
  <si>
    <t>FORECAST</t>
  </si>
  <si>
    <t>FORECAST.ETS</t>
  </si>
  <si>
    <t>FORECAST.ETS.CONFINT</t>
  </si>
  <si>
    <t>FORECAST.ETS.SEASONALITY</t>
  </si>
  <si>
    <t>FORECAST.ETS.STAT</t>
  </si>
  <si>
    <t>FORECAST.LINEAR</t>
  </si>
  <si>
    <t>FREQUENCY</t>
  </si>
  <si>
    <t>GAMMA</t>
  </si>
  <si>
    <t>GAMMA.DIST</t>
  </si>
  <si>
    <t>GAMMA.INV</t>
  </si>
  <si>
    <t>GAMMALN</t>
  </si>
  <si>
    <t>GAMMALN.PRECISE</t>
  </si>
  <si>
    <t>GAUSS</t>
  </si>
  <si>
    <t>GEOMEAN</t>
  </si>
  <si>
    <t>GROWTH</t>
  </si>
  <si>
    <t>HARMEAN</t>
  </si>
  <si>
    <t>HYPGEOM.DIST</t>
  </si>
  <si>
    <t>INTERCEPT</t>
  </si>
  <si>
    <t>KURT</t>
  </si>
  <si>
    <t>LARGE</t>
  </si>
  <si>
    <t>LINEST</t>
  </si>
  <si>
    <t>LOGEST</t>
  </si>
  <si>
    <t>LOGNORM.DIST</t>
  </si>
  <si>
    <t>LOGNORM.INV</t>
  </si>
  <si>
    <t>MAX</t>
  </si>
  <si>
    <t>MAXA</t>
  </si>
  <si>
    <t>MAXIFS</t>
  </si>
  <si>
    <t>MEDIAN</t>
  </si>
  <si>
    <t>MIN</t>
  </si>
  <si>
    <t>MINIFS</t>
  </si>
  <si>
    <t>MINA</t>
  </si>
  <si>
    <t>MODE.MULT</t>
  </si>
  <si>
    <t>MODE.SNGL</t>
  </si>
  <si>
    <t>NEGBINOM.DIST</t>
  </si>
  <si>
    <t>NORM.DIST</t>
  </si>
  <si>
    <t>NORM.INV</t>
  </si>
  <si>
    <t>NORM.S.DIST</t>
  </si>
  <si>
    <t>NORM.S.INV</t>
  </si>
  <si>
    <t>PEARSON</t>
  </si>
  <si>
    <t>PERCENTILE.EXC</t>
  </si>
  <si>
    <t>PERCENTILE.INC</t>
  </si>
  <si>
    <t>PERCENTRANK.EXC</t>
  </si>
  <si>
    <t>PERCENTRANK.INC</t>
  </si>
  <si>
    <t>PERMUT</t>
  </si>
  <si>
    <t>PERMUTATIONA</t>
  </si>
  <si>
    <t>PHI</t>
  </si>
  <si>
    <t>PROB</t>
  </si>
  <si>
    <t>QUARTILE.EXC</t>
  </si>
  <si>
    <t>QUARTILE.INC</t>
  </si>
  <si>
    <t>RANK.AVG</t>
  </si>
  <si>
    <t>RANK.EQ</t>
  </si>
  <si>
    <t>RSQ</t>
  </si>
  <si>
    <t>SKEW</t>
  </si>
  <si>
    <t>SKEW.P</t>
  </si>
  <si>
    <t>SLOPE</t>
  </si>
  <si>
    <t>SMALL</t>
  </si>
  <si>
    <t>STANDARDIZE</t>
  </si>
  <si>
    <t>STDEV.P</t>
  </si>
  <si>
    <t>STDEV.S</t>
  </si>
  <si>
    <t>STDEVA</t>
  </si>
  <si>
    <t>STDEVPA</t>
  </si>
  <si>
    <t>STEYX</t>
  </si>
  <si>
    <t>T.DIST</t>
  </si>
  <si>
    <t>T.DIST.2T</t>
  </si>
  <si>
    <t>T.DIST.RT</t>
  </si>
  <si>
    <t>T.INV</t>
  </si>
  <si>
    <t>T.INV.2T</t>
  </si>
  <si>
    <t>T.TEST</t>
  </si>
  <si>
    <t>TREND</t>
  </si>
  <si>
    <t>TRIMMEAN</t>
  </si>
  <si>
    <t>VAR.P</t>
  </si>
  <si>
    <t>VAR.S</t>
  </si>
  <si>
    <t>VARA</t>
  </si>
  <si>
    <t>VARPA</t>
  </si>
  <si>
    <t>WEIBULL.DIST</t>
  </si>
  <si>
    <t>Z.TEST</t>
  </si>
  <si>
    <t>Functions</t>
  </si>
  <si>
    <t>Calculates the average of absolute deviations of its argument numbers from their mean</t>
  </si>
  <si>
    <t>Computes the arithmatic average of its argument numbers.</t>
  </si>
  <si>
    <r>
      <t xml:space="preserve">Returns the arithmatic average of its arguments. The arguments can be numbers, texts, or logical operators. Text and </t>
    </r>
    <r>
      <rPr>
        <b/>
        <sz val="11"/>
        <color theme="1"/>
        <rFont val="Calibri"/>
        <family val="2"/>
        <scheme val="minor"/>
      </rPr>
      <t>FALSE</t>
    </r>
    <r>
      <rPr>
        <sz val="11"/>
        <color theme="1"/>
        <rFont val="Calibri"/>
        <family val="2"/>
        <scheme val="minor"/>
      </rPr>
      <t xml:space="preserve"> values are evaulated as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whereas </t>
    </r>
    <r>
      <rPr>
        <b/>
        <sz val="11"/>
        <color theme="1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 xml:space="preserve"> values are evaluated as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</t>
    </r>
  </si>
  <si>
    <t>Calculates the average of all the cells in its argument range that meet a single criterion</t>
  </si>
  <si>
    <t>Returns the average of all the cells in its argument range based on multiple criteria</t>
  </si>
  <si>
    <t>Computes the sum of the probabilities of a range of successes in a fixed number of trials</t>
  </si>
  <si>
    <t>Uses Normal distribution to return the confidence interval for a population mean</t>
  </si>
  <si>
    <t>Uses  Student's t-distribution to return the confidence interval for a population mean</t>
  </si>
  <si>
    <t>Computes the correlation coefficient between two given data sets</t>
  </si>
  <si>
    <t>Counts the number of numeric values in a list of arguments</t>
  </si>
  <si>
    <t>Returns the count of non-blank cells in a given range</t>
  </si>
  <si>
    <t>Returns the count of blank cells in a given range</t>
  </si>
  <si>
    <t>Counts the cells in its argument range that meet a single criterion</t>
  </si>
  <si>
    <t>Counts the cells in its argument range based on multiple criteria</t>
  </si>
  <si>
    <t>Computes the sample covariance between two data sets</t>
  </si>
  <si>
    <t>Computes population covariance, the average of the products of deviations for each data point pair between two given data sets</t>
  </si>
  <si>
    <t>Calculates the sum of squares of deviations from the sample mean for its argument points</t>
  </si>
  <si>
    <t>Computes the probability density function of the F-distribution to determine whether two given data sets have different degrees of diversity</t>
  </si>
  <si>
    <t>Returns the right-tailed F-distribution for two given data sets</t>
  </si>
  <si>
    <t>Computes the inverse of the cumulative distribution function of the F-distribution</t>
  </si>
  <si>
    <t>Computes the inverse of the right-tailed probability denisty function of the F-distribution</t>
  </si>
  <si>
    <t>Performs a two-tailed F-test to compare variances of two given data set</t>
  </si>
  <si>
    <t>Computes the inverse of the Fisher transformation</t>
  </si>
  <si>
    <t>Calculates the Fisher transformation at any given numeric value x where -1&lt;x&lt;1</t>
  </si>
  <si>
    <t>Calculates the inverse of the cumulative distribution function for a given Beta distribution</t>
  </si>
  <si>
    <t>Calculates the probability of a certain number of successes in a fixed number of independent trials using the Binomial distribution</t>
  </si>
  <si>
    <t>Returns the smallest value for which the cumulative Binomial distribution is greater than or equal to a given criterion</t>
  </si>
  <si>
    <t>Calculates the probability density function or cumulative distribution function of the Chi-squared distribution</t>
  </si>
  <si>
    <t>Returns the one-tailed (right tail) probability of the Chi-squared distribution</t>
  </si>
  <si>
    <t>Computes the inverse of the cumulative distribution function of a given left tailed Chi-squared distribution.</t>
  </si>
  <si>
    <t>Computes the inverse of the cumulative distribution function of a given right tailed Chi-squared distribution.</t>
  </si>
  <si>
    <t>Performs a Chi-squared test of independence to determine whether the null hypothesis is TRUE or FALSE.</t>
  </si>
  <si>
    <t>Calculates the probability density function or cumulative distribution function of the Exponential distribution.</t>
  </si>
  <si>
    <t>Uses Linear Regression to predict a future value based on historical data</t>
  </si>
  <si>
    <t>Uses Exponential Tripple Smoothing algoritm to predict a future value based on historical data</t>
  </si>
  <si>
    <t>Returns the confidence interval of any future prediction for a specific date. The future predictions are based on Exponential Tripple Smoothing algorithm.</t>
  </si>
  <si>
    <t>Computes the seasonality (length of repititive pattern) for any forecast based on the ExponentialTripple Smoothing Algroithm.</t>
  </si>
  <si>
    <t>Uses Time Series Forecasting to return statistical information of a forecast based on a specified statistic type</t>
  </si>
  <si>
    <t>Uses Linear Regression to predict a future value based on existing historical data</t>
  </si>
  <si>
    <t>Returns count of how often values occur within a range of values in a vertical array</t>
  </si>
  <si>
    <t>Computes the Gamma function value of a given number</t>
  </si>
  <si>
    <t>Calculates the inverse of the cumulative distribution function for a given Gamma distribution</t>
  </si>
  <si>
    <t>Computes the Natural Logarithm of a specified number's Gamma function</t>
  </si>
  <si>
    <t>Computes the Natural Logarithm of a specified number's Gamma function using higher precision</t>
  </si>
  <si>
    <t>Calculates the probability that a member of a standard normal population will fall between the mean and z standard deviations from the mean. The returned value is 0.5 less than the standard normal cumulative distribution.</t>
  </si>
  <si>
    <t>Returns the Geometric Mean of an array of positive numbers</t>
  </si>
  <si>
    <t>Predicts exponential growth based on existing data</t>
  </si>
  <si>
    <t>Returns the Harmonic Mean of an array of numbers</t>
  </si>
  <si>
    <t>Returns the Hypergeometric distribution value of a finite population</t>
  </si>
  <si>
    <t>Calculates the y-axis intercept of the linear regression line based on known x and y values.</t>
  </si>
  <si>
    <t>Calculates the kurtosis of a data set to characterize the relative peakedness or flatness of a distribution compared with the normal distribution</t>
  </si>
  <si>
    <t>Returns the k-th largest value in an argument array</t>
  </si>
  <si>
    <t>Computes Slope, Intercept and other parameters of a linear trend</t>
  </si>
  <si>
    <t>Calculates the parameters of an Exponential Regression curve</t>
  </si>
  <si>
    <t>Calculates the probability density function or cumulative distribution function of the Lognormal distribution</t>
  </si>
  <si>
    <t>Returns the maximum value from a range or an array</t>
  </si>
  <si>
    <t>Returns the maximum value from a list of arguments that can include numbers, names, text or logical values</t>
  </si>
  <si>
    <t>Computes the median of a set of numbers</t>
  </si>
  <si>
    <t>Returns the minimum value from a range or an array</t>
  </si>
  <si>
    <t>Returns the minimum of all the values in its argument range based on multiple criteria</t>
  </si>
  <si>
    <t>Returns the maximum of all the values in its argument range based on multiple criteria</t>
  </si>
  <si>
    <t>Returns the minimum value from a list of arguments that can include numbers, names, text or logical values</t>
  </si>
  <si>
    <t>Returns an array of the most frequently occurring values in a range of data</t>
  </si>
  <si>
    <t>Returns the most frequently occurring value in a range of data</t>
  </si>
  <si>
    <t>Returns the probability density function or cumulative distribution function of the Normal distribution for a specified mean and standard deviation</t>
  </si>
  <si>
    <t>Calculates the inverse of the cumulative distribution function for a given Normal distribution with a specified mean and standard deviation</t>
  </si>
  <si>
    <t>Returns the probability density function or cumulative distribution function of the standard Normal distribution with a mean of 0 and standard deviation of 1</t>
  </si>
  <si>
    <t>Computes the inverse of the standard normal cumulative distribution function (has a mean of 0 and standard deviation of 1)</t>
  </si>
  <si>
    <t>Computes the Pearson correlation coefficient between two data sets</t>
  </si>
  <si>
    <t>Calculates the relative rank of a value in a data set, excluding the value itself</t>
  </si>
  <si>
    <t>Calculates the relative rank of a value in a data set, including the value itself</t>
  </si>
  <si>
    <t>Computes the number of permutations for a given number of items that can be selected from total number items</t>
  </si>
  <si>
    <t>Returns the density function's value of a Standard Normal distributions (has a mean of 0 and standard deviation of 1)</t>
  </si>
  <si>
    <t>POISSON.DIST</t>
  </si>
  <si>
    <t>Computes the probability density function or cumulative distribution function of the Poisson distribution</t>
  </si>
  <si>
    <t>Calculates the probability that values in a range are between two limits based on a set of values and associated probabilities</t>
  </si>
  <si>
    <t>Calculates the k-th quartile of an argument data set, excluding the quartile value</t>
  </si>
  <si>
    <t>Calculates the k-th quartile of an argument data set, including the quartile value</t>
  </si>
  <si>
    <t>Returns the rank of a value in a data set (the average of the ranks is returned for ties)</t>
  </si>
  <si>
    <t>Returns the rank of a value in a data set (the top rank is returned for ties)</t>
  </si>
  <si>
    <t>Computes the coefficient of determination (square of the Pearson product moment correlation coefficient)</t>
  </si>
  <si>
    <t>Returns the skewness (the amount of asymmetry of a distribution around its mean) of a data set's distribution</t>
  </si>
  <si>
    <t>Returns the skewness (the amount of asymmetry of a distribution around its mean) of a population</t>
  </si>
  <si>
    <t>Calculates the slope of the linear regression line specified by argument x and y values</t>
  </si>
  <si>
    <t>Returns the k-th smallest value in an argument array</t>
  </si>
  <si>
    <t>Normalizes a value based on mean and standard deviation to return a standardized z-score</t>
  </si>
  <si>
    <t>Computes the standard error of the forecasted y-value for each x value in the regression</t>
  </si>
  <si>
    <t>Calculates the probability density function or cumulative distribution function of the left-tailed Student's t-distribution</t>
  </si>
  <si>
    <t>Calculates the probability density function or cumulative distribution function of the right-tailed Student's t-distribution</t>
  </si>
  <si>
    <t>Returns the probability density function or cumulative distribution function of the two-tailed Student's t-distribution</t>
  </si>
  <si>
    <t>Computes the inverse of the cumulative distribution function of a given left-tailed Student's t-distribution.</t>
  </si>
  <si>
    <t>Computes the inverse of the cumulative distribution function of a given left-tailed Lognormal distribution.</t>
  </si>
  <si>
    <t>Computes the inverse of the cumulative distribution function of a given two-tailed Student's t-distribution.</t>
  </si>
  <si>
    <t>Performs a t-test to compare means of two samples</t>
  </si>
  <si>
    <t>Returns values in a linear trend by fitting a straight line using known x and y values</t>
  </si>
  <si>
    <t>Calculates the mean of a data set after removing a certain percentage of outliers from both ends</t>
  </si>
  <si>
    <t>Returns the variance of a population while ignoring text and logical values</t>
  </si>
  <si>
    <t>Returns the standard deviation of a population while ignoring text and logical values</t>
  </si>
  <si>
    <t>Returns the standard deviation of a sample including numbers, text, and logical values</t>
  </si>
  <si>
    <t>Returns the standard deviation of a population including numbers, text, and logical values</t>
  </si>
  <si>
    <t>Returns the variance of a sample while ignoring text and logical values</t>
  </si>
  <si>
    <t>Returns the standard deviation of a sample while ignoring text and logical values</t>
  </si>
  <si>
    <t>Computes the variance of a population including numbers, text, and logical values</t>
  </si>
  <si>
    <t>Computes the variance of a sample including numbers, text, and logical values</t>
  </si>
  <si>
    <t>Returns Beta distribution's probability density function or cumulative distribution function</t>
  </si>
  <si>
    <t>Returns Gamma distribution's probability density function or cumulative distribution function</t>
  </si>
  <si>
    <t>Computes Negative Binomial distribution's probability density function or cumulative distribution function</t>
  </si>
  <si>
    <t>Returns Weibull distribution's probability density function or cumulative distribution function</t>
  </si>
  <si>
    <t>Calculates the k-th percentile of a data set excluding the data points at both ends of the dataset where 0&lt;k&lt;1</t>
  </si>
  <si>
    <t>Calculates the k-th percentile of a data set including the data points at both ends of the dataset where 0&lt;k&lt;1</t>
  </si>
  <si>
    <t>Computes the number of permutations for a given number of items (with repetitions) that can be selected from total number items</t>
  </si>
  <si>
    <t>Calculates the P-value of a one-tailed Z-test to compare two sample means</t>
  </si>
  <si>
    <t>Calculating Average</t>
  </si>
  <si>
    <t>Month</t>
  </si>
  <si>
    <t>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</si>
  <si>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</si>
  <si>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</si>
  <si>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</si>
  <si>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</si>
  <si>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</si>
  <si>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</si>
  <si>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</si>
  <si>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</si>
  <si>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</si>
  <si>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</si>
  <si>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</si>
  <si>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</si>
  <si>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Sales</t>
  </si>
  <si>
    <t>Advertising Expense</t>
  </si>
  <si>
    <t>Average Sales When Advertising Expense Is More Than $6000</t>
  </si>
  <si>
    <t>Determining Standard Deviation</t>
  </si>
  <si>
    <t>Standard Deviation of Sales</t>
  </si>
  <si>
    <t>Calculating Variance</t>
  </si>
  <si>
    <t>Variance of Advertising Expense</t>
  </si>
  <si>
    <t>Median of Sales</t>
  </si>
  <si>
    <t>Calculating Median</t>
  </si>
  <si>
    <t>MODE of Advertising Expense</t>
  </si>
  <si>
    <t>None</t>
  </si>
  <si>
    <t>Count of Months with 
Advertising Expense</t>
  </si>
  <si>
    <t>Total Months in Consideration</t>
  </si>
  <si>
    <t>Count of Months With Sales More Than $50,000 and Advertising Expense Less Than $7000</t>
  </si>
  <si>
    <t>Counting Cells</t>
  </si>
  <si>
    <t>First Quartile of Sales</t>
  </si>
  <si>
    <t>Third Quartile of Sales</t>
  </si>
  <si>
    <t>Quartile Deviation</t>
  </si>
  <si>
    <t>Determining Percentile Value</t>
  </si>
  <si>
    <t>Calculating Quartile and Quartile Deviation</t>
  </si>
  <si>
    <t>90th Percentile of Sales</t>
  </si>
  <si>
    <t>Maximum Value of Sales</t>
  </si>
  <si>
    <t>Third Maximum Sales Value</t>
  </si>
  <si>
    <t>Minimum Value of 
Advertising Expense</t>
  </si>
  <si>
    <t>Second Minimum Value of Advertising Expense</t>
  </si>
  <si>
    <t>Correlation Coefficient Between Sales and Advertising Expense</t>
  </si>
  <si>
    <t>Finding Correlation Between Two Columns</t>
  </si>
  <si>
    <t>Determining Maximum Value</t>
  </si>
  <si>
    <t>Determining Minumum Value</t>
  </si>
  <si>
    <t>Try Youself</t>
  </si>
  <si>
    <t>Applying the Regression Tool</t>
  </si>
  <si>
    <t>Using the Descriptive Statistics Tool</t>
  </si>
  <si>
    <t>Finding the Most Frequently Occurring Value</t>
  </si>
  <si>
    <t>Calculating Average with Conditon</t>
  </si>
  <si>
    <t>Counting Cells with Conditions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</si>
  <si>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</si>
  <si>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</si>
  <si>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</si>
  <si>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</si>
  <si>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</si>
  <si>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</si>
  <si>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</si>
  <si>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</si>
  <si>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</si>
  <si>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</si>
  <si>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</si>
  <si>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</si>
  <si>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</si>
  <si>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</si>
  <si>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</si>
  <si>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</si>
  <si>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</si>
  <si>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</si>
  <si>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</si>
  <si>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</si>
  <si>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</si>
  <si>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</si>
  <si>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</si>
  <si>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</si>
  <si>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Column1</t>
  </si>
  <si>
    <t>Mean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</si>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</sst>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44" fontId="0" fillId="0" borderId="0" xfId="0" applyNumberFormat="1"/>
    <xf numFmtId="164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5" xfId="0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164" fontId="8" fillId="0" borderId="1" xfId="1" applyNumberFormat="1" applyFont="1" applyBorder="1" applyAlignment="1">
      <alignment vertical="center"/>
    </xf>
    <xf numFmtId="0" fontId="4" fillId="2" borderId="2" xfId="2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4" borderId="2" xfId="2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D162F-5463-4FEE-AFF7-7CE791BB4056}">
  <dimension ref="B2:C113"/>
  <sheetViews>
    <sheetView showGridLines="0" topLeftCell="A99" workbookViewId="0">
      <selection activeCell="G7" sqref="G7"/>
    </sheetView>
  </sheetViews>
  <sheetFormatPr defaultRowHeight="18" customHeight="1" x14ac:dyDescent="0.3"/>
  <cols>
    <col min="1" max="1" width="4.33203125" style="1" customWidth="1"/>
    <col min="2" max="2" width="24.88671875" style="1" bestFit="1" customWidth="1"/>
    <col min="3" max="3" width="81.5546875" style="1" bestFit="1" customWidth="1"/>
    <col min="4" max="16384" width="8.88671875" style="1"/>
  </cols>
  <sheetData>
    <row r="2" spans="2:3" ht="18" customHeight="1" x14ac:dyDescent="0.3">
      <c r="B2" s="3" t="s">
        <v>111</v>
      </c>
      <c r="C2" s="3" t="s">
        <v>0</v>
      </c>
    </row>
    <row r="3" spans="2:3" ht="18" customHeight="1" x14ac:dyDescent="0.3">
      <c r="B3" s="2" t="s">
        <v>1</v>
      </c>
      <c r="C3" s="2" t="s">
        <v>112</v>
      </c>
    </row>
    <row r="4" spans="2:3" ht="18" customHeight="1" x14ac:dyDescent="0.3">
      <c r="B4" s="2" t="s">
        <v>2</v>
      </c>
      <c r="C4" s="2" t="s">
        <v>113</v>
      </c>
    </row>
    <row r="5" spans="2:3" ht="36" customHeight="1" x14ac:dyDescent="0.3">
      <c r="B5" s="2" t="s">
        <v>3</v>
      </c>
      <c r="C5" s="4" t="s">
        <v>114</v>
      </c>
    </row>
    <row r="6" spans="2:3" ht="18" customHeight="1" x14ac:dyDescent="0.3">
      <c r="B6" s="2" t="s">
        <v>4</v>
      </c>
      <c r="C6" s="2" t="s">
        <v>115</v>
      </c>
    </row>
    <row r="7" spans="2:3" ht="18" customHeight="1" x14ac:dyDescent="0.3">
      <c r="B7" s="2" t="s">
        <v>5</v>
      </c>
      <c r="C7" s="2" t="s">
        <v>116</v>
      </c>
    </row>
    <row r="8" spans="2:3" ht="18" customHeight="1" x14ac:dyDescent="0.3">
      <c r="B8" s="2" t="s">
        <v>6</v>
      </c>
      <c r="C8" s="2" t="s">
        <v>216</v>
      </c>
    </row>
    <row r="9" spans="2:3" ht="18" customHeight="1" x14ac:dyDescent="0.3">
      <c r="B9" s="2" t="s">
        <v>7</v>
      </c>
      <c r="C9" s="2" t="s">
        <v>136</v>
      </c>
    </row>
    <row r="10" spans="2:3" ht="36" customHeight="1" x14ac:dyDescent="0.3">
      <c r="B10" s="2" t="s">
        <v>8</v>
      </c>
      <c r="C10" s="4" t="s">
        <v>137</v>
      </c>
    </row>
    <row r="11" spans="2:3" ht="18" customHeight="1" x14ac:dyDescent="0.3">
      <c r="B11" s="2" t="s">
        <v>9</v>
      </c>
      <c r="C11" s="2" t="s">
        <v>117</v>
      </c>
    </row>
    <row r="12" spans="2:3" ht="36" customHeight="1" x14ac:dyDescent="0.3">
      <c r="B12" s="2" t="s">
        <v>10</v>
      </c>
      <c r="C12" s="4" t="s">
        <v>138</v>
      </c>
    </row>
    <row r="13" spans="2:3" ht="36.6" customHeight="1" x14ac:dyDescent="0.3">
      <c r="B13" s="2" t="s">
        <v>11</v>
      </c>
      <c r="C13" s="4" t="s">
        <v>139</v>
      </c>
    </row>
    <row r="14" spans="2:3" ht="18" customHeight="1" x14ac:dyDescent="0.3">
      <c r="B14" s="2" t="s">
        <v>12</v>
      </c>
      <c r="C14" s="2" t="s">
        <v>140</v>
      </c>
    </row>
    <row r="15" spans="2:3" ht="36" customHeight="1" x14ac:dyDescent="0.3">
      <c r="B15" s="2" t="s">
        <v>13</v>
      </c>
      <c r="C15" s="4" t="s">
        <v>141</v>
      </c>
    </row>
    <row r="16" spans="2:3" ht="36" customHeight="1" x14ac:dyDescent="0.3">
      <c r="B16" s="2" t="s">
        <v>14</v>
      </c>
      <c r="C16" s="4" t="s">
        <v>142</v>
      </c>
    </row>
    <row r="17" spans="2:3" ht="36.6" customHeight="1" x14ac:dyDescent="0.3">
      <c r="B17" s="2" t="s">
        <v>15</v>
      </c>
      <c r="C17" s="4" t="s">
        <v>143</v>
      </c>
    </row>
    <row r="18" spans="2:3" ht="18" customHeight="1" x14ac:dyDescent="0.3">
      <c r="B18" s="2" t="s">
        <v>16</v>
      </c>
      <c r="C18" s="2" t="s">
        <v>118</v>
      </c>
    </row>
    <row r="19" spans="2:3" ht="18" customHeight="1" x14ac:dyDescent="0.3">
      <c r="B19" s="2" t="s">
        <v>17</v>
      </c>
      <c r="C19" s="2" t="s">
        <v>119</v>
      </c>
    </row>
    <row r="20" spans="2:3" ht="18" customHeight="1" x14ac:dyDescent="0.3">
      <c r="B20" s="2" t="s">
        <v>18</v>
      </c>
      <c r="C20" s="2" t="s">
        <v>120</v>
      </c>
    </row>
    <row r="21" spans="2:3" ht="18" customHeight="1" x14ac:dyDescent="0.3">
      <c r="B21" s="2" t="s">
        <v>19</v>
      </c>
      <c r="C21" s="2" t="s">
        <v>121</v>
      </c>
    </row>
    <row r="22" spans="2:3" ht="18" customHeight="1" x14ac:dyDescent="0.3">
      <c r="B22" s="2" t="s">
        <v>20</v>
      </c>
      <c r="C22" s="2" t="s">
        <v>122</v>
      </c>
    </row>
    <row r="23" spans="2:3" ht="18" customHeight="1" x14ac:dyDescent="0.3">
      <c r="B23" s="2" t="s">
        <v>21</v>
      </c>
      <c r="C23" s="2" t="s">
        <v>123</v>
      </c>
    </row>
    <row r="24" spans="2:3" ht="18" customHeight="1" x14ac:dyDescent="0.3">
      <c r="B24" s="2" t="s">
        <v>22</v>
      </c>
      <c r="C24" s="2" t="s">
        <v>124</v>
      </c>
    </row>
    <row r="25" spans="2:3" ht="18" customHeight="1" x14ac:dyDescent="0.3">
      <c r="B25" s="2" t="s">
        <v>23</v>
      </c>
      <c r="C25" s="2" t="s">
        <v>125</v>
      </c>
    </row>
    <row r="26" spans="2:3" ht="36" customHeight="1" x14ac:dyDescent="0.3">
      <c r="B26" s="2" t="s">
        <v>24</v>
      </c>
      <c r="C26" s="4" t="s">
        <v>127</v>
      </c>
    </row>
    <row r="27" spans="2:3" ht="18" customHeight="1" x14ac:dyDescent="0.3">
      <c r="B27" s="2" t="s">
        <v>25</v>
      </c>
      <c r="C27" s="2" t="s">
        <v>126</v>
      </c>
    </row>
    <row r="28" spans="2:3" ht="18" customHeight="1" x14ac:dyDescent="0.3">
      <c r="B28" s="2" t="s">
        <v>26</v>
      </c>
      <c r="C28" s="2" t="s">
        <v>128</v>
      </c>
    </row>
    <row r="29" spans="2:3" ht="36" customHeight="1" x14ac:dyDescent="0.3">
      <c r="B29" s="2" t="s">
        <v>27</v>
      </c>
      <c r="C29" s="4" t="s">
        <v>144</v>
      </c>
    </row>
    <row r="30" spans="2:3" ht="36" customHeight="1" x14ac:dyDescent="0.3">
      <c r="B30" s="2" t="s">
        <v>28</v>
      </c>
      <c r="C30" s="4" t="s">
        <v>129</v>
      </c>
    </row>
    <row r="31" spans="2:3" ht="18" customHeight="1" x14ac:dyDescent="0.3">
      <c r="B31" s="2" t="s">
        <v>29</v>
      </c>
      <c r="C31" s="2" t="s">
        <v>130</v>
      </c>
    </row>
    <row r="32" spans="2:3" ht="18" customHeight="1" x14ac:dyDescent="0.3">
      <c r="B32" s="2" t="s">
        <v>30</v>
      </c>
      <c r="C32" s="2" t="s">
        <v>131</v>
      </c>
    </row>
    <row r="33" spans="2:3" ht="18" customHeight="1" x14ac:dyDescent="0.3">
      <c r="B33" s="2" t="s">
        <v>31</v>
      </c>
      <c r="C33" s="2" t="s">
        <v>132</v>
      </c>
    </row>
    <row r="34" spans="2:3" ht="18" customHeight="1" x14ac:dyDescent="0.3">
      <c r="B34" s="2" t="s">
        <v>32</v>
      </c>
      <c r="C34" s="2" t="s">
        <v>133</v>
      </c>
    </row>
    <row r="35" spans="2:3" ht="18" customHeight="1" x14ac:dyDescent="0.3">
      <c r="B35" s="2" t="s">
        <v>33</v>
      </c>
      <c r="C35" s="2" t="s">
        <v>135</v>
      </c>
    </row>
    <row r="36" spans="2:3" ht="18" customHeight="1" x14ac:dyDescent="0.3">
      <c r="B36" s="2" t="s">
        <v>34</v>
      </c>
      <c r="C36" s="2" t="s">
        <v>134</v>
      </c>
    </row>
    <row r="37" spans="2:3" ht="18" customHeight="1" x14ac:dyDescent="0.3">
      <c r="B37" s="2" t="s">
        <v>35</v>
      </c>
      <c r="C37" s="2" t="s">
        <v>145</v>
      </c>
    </row>
    <row r="38" spans="2:3" ht="18" customHeight="1" x14ac:dyDescent="0.3">
      <c r="B38" s="2" t="s">
        <v>36</v>
      </c>
      <c r="C38" s="2" t="s">
        <v>146</v>
      </c>
    </row>
    <row r="39" spans="2:3" ht="33" customHeight="1" x14ac:dyDescent="0.3">
      <c r="B39" s="2" t="s">
        <v>37</v>
      </c>
      <c r="C39" s="4" t="s">
        <v>147</v>
      </c>
    </row>
    <row r="40" spans="2:3" ht="36" customHeight="1" x14ac:dyDescent="0.3">
      <c r="B40" s="2" t="s">
        <v>38</v>
      </c>
      <c r="C40" s="4" t="s">
        <v>148</v>
      </c>
    </row>
    <row r="41" spans="2:3" ht="36" customHeight="1" x14ac:dyDescent="0.3">
      <c r="B41" s="2" t="s">
        <v>39</v>
      </c>
      <c r="C41" s="4" t="s">
        <v>149</v>
      </c>
    </row>
    <row r="42" spans="2:3" ht="18" customHeight="1" x14ac:dyDescent="0.3">
      <c r="B42" s="2" t="s">
        <v>40</v>
      </c>
      <c r="C42" s="2" t="s">
        <v>150</v>
      </c>
    </row>
    <row r="43" spans="2:3" ht="18" customHeight="1" x14ac:dyDescent="0.3">
      <c r="B43" s="2" t="s">
        <v>41</v>
      </c>
      <c r="C43" s="2" t="s">
        <v>151</v>
      </c>
    </row>
    <row r="44" spans="2:3" ht="18" customHeight="1" x14ac:dyDescent="0.3">
      <c r="B44" s="2" t="s">
        <v>42</v>
      </c>
      <c r="C44" s="2" t="s">
        <v>152</v>
      </c>
    </row>
    <row r="45" spans="2:3" ht="18" customHeight="1" x14ac:dyDescent="0.3">
      <c r="B45" s="2" t="s">
        <v>43</v>
      </c>
      <c r="C45" s="2" t="s">
        <v>217</v>
      </c>
    </row>
    <row r="46" spans="2:3" ht="18" customHeight="1" x14ac:dyDescent="0.3">
      <c r="B46" s="2" t="s">
        <v>44</v>
      </c>
      <c r="C46" s="2" t="s">
        <v>153</v>
      </c>
    </row>
    <row r="47" spans="2:3" ht="18" customHeight="1" x14ac:dyDescent="0.3">
      <c r="B47" s="2" t="s">
        <v>45</v>
      </c>
      <c r="C47" s="2" t="s">
        <v>154</v>
      </c>
    </row>
    <row r="48" spans="2:3" ht="18" customHeight="1" x14ac:dyDescent="0.3">
      <c r="B48" s="2" t="s">
        <v>46</v>
      </c>
      <c r="C48" s="2" t="s">
        <v>155</v>
      </c>
    </row>
    <row r="49" spans="2:3" ht="54" customHeight="1" x14ac:dyDescent="0.3">
      <c r="B49" s="2" t="s">
        <v>47</v>
      </c>
      <c r="C49" s="4" t="s">
        <v>156</v>
      </c>
    </row>
    <row r="50" spans="2:3" ht="18" customHeight="1" x14ac:dyDescent="0.3">
      <c r="B50" s="2" t="s">
        <v>48</v>
      </c>
      <c r="C50" s="2" t="s">
        <v>157</v>
      </c>
    </row>
    <row r="51" spans="2:3" ht="18" customHeight="1" x14ac:dyDescent="0.3">
      <c r="B51" s="2" t="s">
        <v>49</v>
      </c>
      <c r="C51" s="2" t="s">
        <v>158</v>
      </c>
    </row>
    <row r="52" spans="2:3" ht="18" customHeight="1" x14ac:dyDescent="0.3">
      <c r="B52" s="2" t="s">
        <v>50</v>
      </c>
      <c r="C52" s="2" t="s">
        <v>159</v>
      </c>
    </row>
    <row r="53" spans="2:3" ht="18" customHeight="1" x14ac:dyDescent="0.3">
      <c r="B53" s="2" t="s">
        <v>51</v>
      </c>
      <c r="C53" s="2" t="s">
        <v>160</v>
      </c>
    </row>
    <row r="54" spans="2:3" ht="18" customHeight="1" x14ac:dyDescent="0.3">
      <c r="B54" s="2" t="s">
        <v>52</v>
      </c>
      <c r="C54" s="2" t="s">
        <v>161</v>
      </c>
    </row>
    <row r="55" spans="2:3" ht="36" customHeight="1" x14ac:dyDescent="0.3">
      <c r="B55" s="2" t="s">
        <v>53</v>
      </c>
      <c r="C55" s="4" t="s">
        <v>162</v>
      </c>
    </row>
    <row r="56" spans="2:3" ht="18" customHeight="1" x14ac:dyDescent="0.3">
      <c r="B56" s="2" t="s">
        <v>54</v>
      </c>
      <c r="C56" s="2" t="s">
        <v>163</v>
      </c>
    </row>
    <row r="57" spans="2:3" ht="18" customHeight="1" x14ac:dyDescent="0.3">
      <c r="B57" s="2" t="s">
        <v>55</v>
      </c>
      <c r="C57" s="2" t="s">
        <v>164</v>
      </c>
    </row>
    <row r="58" spans="2:3" ht="18" customHeight="1" x14ac:dyDescent="0.3">
      <c r="B58" s="2" t="s">
        <v>56</v>
      </c>
      <c r="C58" s="2" t="s">
        <v>165</v>
      </c>
    </row>
    <row r="59" spans="2:3" ht="36" customHeight="1" x14ac:dyDescent="0.3">
      <c r="B59" s="2" t="s">
        <v>57</v>
      </c>
      <c r="C59" s="4" t="s">
        <v>166</v>
      </c>
    </row>
    <row r="60" spans="2:3" ht="35.4" customHeight="1" x14ac:dyDescent="0.3">
      <c r="B60" s="2" t="s">
        <v>58</v>
      </c>
      <c r="C60" s="4" t="s">
        <v>203</v>
      </c>
    </row>
    <row r="61" spans="2:3" ht="18" customHeight="1" x14ac:dyDescent="0.3">
      <c r="B61" s="2" t="s">
        <v>59</v>
      </c>
      <c r="C61" s="2" t="s">
        <v>167</v>
      </c>
    </row>
    <row r="62" spans="2:3" ht="35.4" customHeight="1" x14ac:dyDescent="0.3">
      <c r="B62" s="2" t="s">
        <v>60</v>
      </c>
      <c r="C62" s="4" t="s">
        <v>168</v>
      </c>
    </row>
    <row r="63" spans="2:3" ht="18" customHeight="1" x14ac:dyDescent="0.3">
      <c r="B63" s="2" t="s">
        <v>61</v>
      </c>
      <c r="C63" s="2" t="s">
        <v>172</v>
      </c>
    </row>
    <row r="64" spans="2:3" ht="18" customHeight="1" x14ac:dyDescent="0.3">
      <c r="B64" s="2" t="s">
        <v>62</v>
      </c>
      <c r="C64" s="2" t="s">
        <v>169</v>
      </c>
    </row>
    <row r="65" spans="2:3" ht="18" customHeight="1" x14ac:dyDescent="0.3">
      <c r="B65" s="2" t="s">
        <v>63</v>
      </c>
      <c r="C65" s="2" t="s">
        <v>170</v>
      </c>
    </row>
    <row r="66" spans="2:3" ht="18" customHeight="1" x14ac:dyDescent="0.3">
      <c r="B66" s="2" t="s">
        <v>64</v>
      </c>
      <c r="C66" s="2" t="s">
        <v>171</v>
      </c>
    </row>
    <row r="67" spans="2:3" ht="36" customHeight="1" x14ac:dyDescent="0.3">
      <c r="B67" s="2" t="s">
        <v>65</v>
      </c>
      <c r="C67" s="4" t="s">
        <v>173</v>
      </c>
    </row>
    <row r="68" spans="2:3" ht="18" customHeight="1" x14ac:dyDescent="0.3">
      <c r="B68" s="2" t="s">
        <v>66</v>
      </c>
      <c r="C68" s="2" t="s">
        <v>174</v>
      </c>
    </row>
    <row r="69" spans="2:3" ht="18" customHeight="1" x14ac:dyDescent="0.3">
      <c r="B69" s="2" t="s">
        <v>67</v>
      </c>
      <c r="C69" s="2" t="s">
        <v>175</v>
      </c>
    </row>
    <row r="70" spans="2:3" ht="36" customHeight="1" x14ac:dyDescent="0.3">
      <c r="B70" s="2" t="s">
        <v>68</v>
      </c>
      <c r="C70" s="4" t="s">
        <v>218</v>
      </c>
    </row>
    <row r="71" spans="2:3" ht="35.4" customHeight="1" x14ac:dyDescent="0.3">
      <c r="B71" s="2" t="s">
        <v>69</v>
      </c>
      <c r="C71" s="4" t="s">
        <v>176</v>
      </c>
    </row>
    <row r="72" spans="2:3" ht="35.4" customHeight="1" x14ac:dyDescent="0.3">
      <c r="B72" s="2" t="s">
        <v>70</v>
      </c>
      <c r="C72" s="4" t="s">
        <v>177</v>
      </c>
    </row>
    <row r="73" spans="2:3" ht="36" customHeight="1" x14ac:dyDescent="0.3">
      <c r="B73" s="2" t="s">
        <v>71</v>
      </c>
      <c r="C73" s="4" t="s">
        <v>178</v>
      </c>
    </row>
    <row r="74" spans="2:3" ht="36" customHeight="1" x14ac:dyDescent="0.3">
      <c r="B74" s="2" t="s">
        <v>72</v>
      </c>
      <c r="C74" s="4" t="s">
        <v>179</v>
      </c>
    </row>
    <row r="75" spans="2:3" ht="18" customHeight="1" x14ac:dyDescent="0.3">
      <c r="B75" s="2" t="s">
        <v>73</v>
      </c>
      <c r="C75" s="2" t="s">
        <v>180</v>
      </c>
    </row>
    <row r="76" spans="2:3" ht="36" customHeight="1" x14ac:dyDescent="0.3">
      <c r="B76" s="2" t="s">
        <v>74</v>
      </c>
      <c r="C76" s="4" t="s">
        <v>220</v>
      </c>
    </row>
    <row r="77" spans="2:3" ht="36" customHeight="1" x14ac:dyDescent="0.3">
      <c r="B77" s="2" t="s">
        <v>75</v>
      </c>
      <c r="C77" s="4" t="s">
        <v>221</v>
      </c>
    </row>
    <row r="78" spans="2:3" ht="18" customHeight="1" x14ac:dyDescent="0.3">
      <c r="B78" s="2" t="s">
        <v>76</v>
      </c>
      <c r="C78" s="2" t="s">
        <v>181</v>
      </c>
    </row>
    <row r="79" spans="2:3" ht="18" customHeight="1" x14ac:dyDescent="0.3">
      <c r="B79" s="2" t="s">
        <v>77</v>
      </c>
      <c r="C79" s="2" t="s">
        <v>182</v>
      </c>
    </row>
    <row r="80" spans="2:3" ht="36" customHeight="1" x14ac:dyDescent="0.3">
      <c r="B80" s="2" t="s">
        <v>78</v>
      </c>
      <c r="C80" s="4" t="s">
        <v>183</v>
      </c>
    </row>
    <row r="81" spans="2:3" ht="36" customHeight="1" x14ac:dyDescent="0.3">
      <c r="B81" s="2" t="s">
        <v>79</v>
      </c>
      <c r="C81" s="4" t="s">
        <v>222</v>
      </c>
    </row>
    <row r="82" spans="2:3" ht="35.4" customHeight="1" x14ac:dyDescent="0.3">
      <c r="B82" s="2" t="s">
        <v>80</v>
      </c>
      <c r="C82" s="4" t="s">
        <v>184</v>
      </c>
    </row>
    <row r="83" spans="2:3" ht="36" customHeight="1" x14ac:dyDescent="0.3">
      <c r="B83" s="2" t="s">
        <v>185</v>
      </c>
      <c r="C83" s="4" t="s">
        <v>186</v>
      </c>
    </row>
    <row r="84" spans="2:3" ht="36" customHeight="1" x14ac:dyDescent="0.3">
      <c r="B84" s="2" t="s">
        <v>81</v>
      </c>
      <c r="C84" s="4" t="s">
        <v>187</v>
      </c>
    </row>
    <row r="85" spans="2:3" ht="18" customHeight="1" x14ac:dyDescent="0.3">
      <c r="B85" s="2" t="s">
        <v>82</v>
      </c>
      <c r="C85" s="2" t="s">
        <v>188</v>
      </c>
    </row>
    <row r="86" spans="2:3" ht="18" customHeight="1" x14ac:dyDescent="0.3">
      <c r="B86" s="2" t="s">
        <v>83</v>
      </c>
      <c r="C86" s="2" t="s">
        <v>189</v>
      </c>
    </row>
    <row r="87" spans="2:3" ht="18" customHeight="1" x14ac:dyDescent="0.3">
      <c r="B87" s="2" t="s">
        <v>84</v>
      </c>
      <c r="C87" s="2" t="s">
        <v>190</v>
      </c>
    </row>
    <row r="88" spans="2:3" ht="18" customHeight="1" x14ac:dyDescent="0.3">
      <c r="B88" s="2" t="s">
        <v>85</v>
      </c>
      <c r="C88" s="2" t="s">
        <v>191</v>
      </c>
    </row>
    <row r="89" spans="2:3" ht="36" customHeight="1" x14ac:dyDescent="0.3">
      <c r="B89" s="2" t="s">
        <v>86</v>
      </c>
      <c r="C89" s="4" t="s">
        <v>192</v>
      </c>
    </row>
    <row r="90" spans="2:3" ht="36" customHeight="1" x14ac:dyDescent="0.3">
      <c r="B90" s="2" t="s">
        <v>87</v>
      </c>
      <c r="C90" s="4" t="s">
        <v>193</v>
      </c>
    </row>
    <row r="91" spans="2:3" ht="18" customHeight="1" x14ac:dyDescent="0.3">
      <c r="B91" s="2" t="s">
        <v>88</v>
      </c>
      <c r="C91" s="4" t="s">
        <v>194</v>
      </c>
    </row>
    <row r="92" spans="2:3" ht="18" customHeight="1" x14ac:dyDescent="0.3">
      <c r="B92" s="2" t="s">
        <v>89</v>
      </c>
      <c r="C92" s="2" t="s">
        <v>195</v>
      </c>
    </row>
    <row r="93" spans="2:3" ht="18" customHeight="1" x14ac:dyDescent="0.3">
      <c r="B93" s="2" t="s">
        <v>90</v>
      </c>
      <c r="C93" s="2" t="s">
        <v>196</v>
      </c>
    </row>
    <row r="94" spans="2:3" ht="18" customHeight="1" x14ac:dyDescent="0.3">
      <c r="B94" s="2" t="s">
        <v>91</v>
      </c>
      <c r="C94" s="2" t="s">
        <v>197</v>
      </c>
    </row>
    <row r="95" spans="2:3" ht="18" customHeight="1" x14ac:dyDescent="0.3">
      <c r="B95" s="2" t="s">
        <v>92</v>
      </c>
      <c r="C95" s="2" t="s">
        <v>209</v>
      </c>
    </row>
    <row r="96" spans="2:3" ht="18" customHeight="1" x14ac:dyDescent="0.3">
      <c r="B96" s="2" t="s">
        <v>93</v>
      </c>
      <c r="C96" s="2" t="s">
        <v>213</v>
      </c>
    </row>
    <row r="97" spans="2:3" ht="18" customHeight="1" x14ac:dyDescent="0.3">
      <c r="B97" s="2" t="s">
        <v>94</v>
      </c>
      <c r="C97" s="2" t="s">
        <v>210</v>
      </c>
    </row>
    <row r="98" spans="2:3" ht="18" customHeight="1" x14ac:dyDescent="0.3">
      <c r="B98" s="2" t="s">
        <v>95</v>
      </c>
      <c r="C98" s="2" t="s">
        <v>211</v>
      </c>
    </row>
    <row r="99" spans="2:3" ht="18" customHeight="1" x14ac:dyDescent="0.3">
      <c r="B99" s="2" t="s">
        <v>96</v>
      </c>
      <c r="C99" s="4" t="s">
        <v>198</v>
      </c>
    </row>
    <row r="100" spans="2:3" ht="36" customHeight="1" x14ac:dyDescent="0.3">
      <c r="B100" s="2" t="s">
        <v>97</v>
      </c>
      <c r="C100" s="4" t="s">
        <v>199</v>
      </c>
    </row>
    <row r="101" spans="2:3" ht="36" customHeight="1" x14ac:dyDescent="0.3">
      <c r="B101" s="2" t="s">
        <v>98</v>
      </c>
      <c r="C101" s="4" t="s">
        <v>201</v>
      </c>
    </row>
    <row r="102" spans="2:3" ht="36" customHeight="1" x14ac:dyDescent="0.3">
      <c r="B102" s="2" t="s">
        <v>99</v>
      </c>
      <c r="C102" s="4" t="s">
        <v>200</v>
      </c>
    </row>
    <row r="103" spans="2:3" ht="36" customHeight="1" x14ac:dyDescent="0.3">
      <c r="B103" s="2" t="s">
        <v>100</v>
      </c>
      <c r="C103" s="4" t="s">
        <v>202</v>
      </c>
    </row>
    <row r="104" spans="2:3" ht="36" customHeight="1" x14ac:dyDescent="0.3">
      <c r="B104" s="2" t="s">
        <v>101</v>
      </c>
      <c r="C104" s="4" t="s">
        <v>204</v>
      </c>
    </row>
    <row r="105" spans="2:3" ht="18" customHeight="1" x14ac:dyDescent="0.3">
      <c r="B105" s="2" t="s">
        <v>102</v>
      </c>
      <c r="C105" s="2" t="s">
        <v>205</v>
      </c>
    </row>
    <row r="106" spans="2:3" ht="18" customHeight="1" x14ac:dyDescent="0.3">
      <c r="B106" s="2" t="s">
        <v>103</v>
      </c>
      <c r="C106" s="2" t="s">
        <v>206</v>
      </c>
    </row>
    <row r="107" spans="2:3" ht="18" customHeight="1" x14ac:dyDescent="0.3">
      <c r="B107" s="2" t="s">
        <v>104</v>
      </c>
      <c r="C107" s="2" t="s">
        <v>207</v>
      </c>
    </row>
    <row r="108" spans="2:3" ht="18" customHeight="1" x14ac:dyDescent="0.3">
      <c r="B108" s="2" t="s">
        <v>105</v>
      </c>
      <c r="C108" s="2" t="s">
        <v>208</v>
      </c>
    </row>
    <row r="109" spans="2:3" ht="18" customHeight="1" x14ac:dyDescent="0.3">
      <c r="B109" s="2" t="s">
        <v>106</v>
      </c>
      <c r="C109" s="2" t="s">
        <v>212</v>
      </c>
    </row>
    <row r="110" spans="2:3" ht="18" customHeight="1" x14ac:dyDescent="0.3">
      <c r="B110" s="2" t="s">
        <v>107</v>
      </c>
      <c r="C110" s="2" t="s">
        <v>215</v>
      </c>
    </row>
    <row r="111" spans="2:3" ht="18" customHeight="1" x14ac:dyDescent="0.3">
      <c r="B111" s="2" t="s">
        <v>108</v>
      </c>
      <c r="C111" s="2" t="s">
        <v>214</v>
      </c>
    </row>
    <row r="112" spans="2:3" ht="18" customHeight="1" x14ac:dyDescent="0.3">
      <c r="B112" s="2" t="s">
        <v>109</v>
      </c>
      <c r="C112" s="2" t="s">
        <v>219</v>
      </c>
    </row>
    <row r="113" spans="2:3" ht="18" customHeight="1" x14ac:dyDescent="0.3">
      <c r="B113" s="2" t="s">
        <v>110</v>
      </c>
      <c r="C113" s="2" t="s">
        <v>223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D00D-D6B0-4505-B4A1-107214308E28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273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11" t="s">
        <v>249</v>
      </c>
      <c r="E7" s="1"/>
      <c r="J7" s="1"/>
      <c r="K7" s="2" t="s">
        <v>229</v>
      </c>
      <c r="L7" s="6">
        <v>65425</v>
      </c>
      <c r="M7" s="11" t="s">
        <v>249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11" t="s">
        <v>249</v>
      </c>
      <c r="E15" s="1"/>
      <c r="J15" s="1"/>
      <c r="K15" s="2" t="s">
        <v>237</v>
      </c>
      <c r="L15" s="6">
        <v>48742</v>
      </c>
      <c r="M15" s="11" t="s">
        <v>249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54" customHeight="1" x14ac:dyDescent="0.3">
      <c r="A18" s="1"/>
      <c r="B18" s="24" t="s">
        <v>252</v>
      </c>
      <c r="C18" s="25"/>
      <c r="D18" s="7">
        <f>COUNTIFS(C5:C16,"&gt;50000",D5:D16,"&lt;7000")</f>
        <v>3</v>
      </c>
      <c r="E18" s="1"/>
      <c r="J18" s="1"/>
      <c r="K18" s="26" t="s">
        <v>252</v>
      </c>
      <c r="L18" s="27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52C0-6E0B-4A99-B8DF-F42062B60519}">
  <dimension ref="A1:N20"/>
  <sheetViews>
    <sheetView showGridLines="0" workbookViewId="0">
      <selection activeCell="D20" sqref="D20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258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18" customHeight="1" x14ac:dyDescent="0.3">
      <c r="A18" s="1"/>
      <c r="B18" s="19" t="s">
        <v>254</v>
      </c>
      <c r="C18" s="20"/>
      <c r="D18" s="6">
        <f>_xlfn.QUARTILE.INC(C5:C16,1)</f>
        <v>51763.75</v>
      </c>
      <c r="E18" s="1"/>
      <c r="J18" s="1"/>
      <c r="K18" s="22" t="s">
        <v>254</v>
      </c>
      <c r="L18" s="23"/>
      <c r="M18" s="6"/>
      <c r="N18" s="1"/>
    </row>
    <row r="19" spans="1:14" ht="18" customHeight="1" x14ac:dyDescent="0.3">
      <c r="A19" s="1"/>
      <c r="B19" s="19" t="s">
        <v>255</v>
      </c>
      <c r="C19" s="20"/>
      <c r="D19" s="17">
        <f>_xlfn.QUARTILE.INC(C5:C16,3)</f>
        <v>63013</v>
      </c>
      <c r="E19" s="1"/>
      <c r="K19" s="22" t="s">
        <v>255</v>
      </c>
      <c r="L19" s="23"/>
      <c r="M19" s="6"/>
    </row>
    <row r="20" spans="1:14" ht="18" customHeight="1" x14ac:dyDescent="0.3">
      <c r="B20" s="19" t="s">
        <v>256</v>
      </c>
      <c r="C20" s="20"/>
      <c r="D20" s="17">
        <f>(D19-D18)/2</f>
        <v>5624.625</v>
      </c>
      <c r="K20" s="22" t="s">
        <v>256</v>
      </c>
      <c r="L20" s="23"/>
      <c r="M20" s="6"/>
    </row>
  </sheetData>
  <mergeCells count="8">
    <mergeCell ref="B2:D2"/>
    <mergeCell ref="B18:C18"/>
    <mergeCell ref="B19:C19"/>
    <mergeCell ref="B20:C20"/>
    <mergeCell ref="K2:M2"/>
    <mergeCell ref="K18:L18"/>
    <mergeCell ref="K19:L19"/>
    <mergeCell ref="K20:L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FB2CB-FD35-4EE1-A6E2-0313974FD9FD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257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18" customHeight="1" x14ac:dyDescent="0.3">
      <c r="A18" s="1"/>
      <c r="B18" s="19" t="s">
        <v>259</v>
      </c>
      <c r="C18" s="20"/>
      <c r="D18" s="6">
        <f>_xlfn.PERCENTILE.INC(C5:C16,90%)</f>
        <v>65244.1</v>
      </c>
      <c r="E18" s="1"/>
      <c r="J18" s="1"/>
      <c r="K18" s="22" t="s">
        <v>259</v>
      </c>
      <c r="L18" s="23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2B3EA-8E00-4418-930B-1695F4F8EFFD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266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18" customHeight="1" x14ac:dyDescent="0.3">
      <c r="A18" s="1"/>
      <c r="B18" s="19" t="s">
        <v>260</v>
      </c>
      <c r="C18" s="20"/>
      <c r="D18" s="8">
        <f>MAX(C5:C16)</f>
        <v>67536</v>
      </c>
      <c r="E18" s="1"/>
      <c r="J18" s="1"/>
      <c r="K18" s="22" t="s">
        <v>260</v>
      </c>
      <c r="L18" s="23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2515-03DF-45BB-B156-5FBC65F30F5B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266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18" customHeight="1" x14ac:dyDescent="0.3">
      <c r="A18" s="1"/>
      <c r="B18" s="19" t="s">
        <v>261</v>
      </c>
      <c r="C18" s="20"/>
      <c r="D18" s="6">
        <f>LARGE(C5:C16,3)</f>
        <v>63616</v>
      </c>
      <c r="E18" s="1"/>
      <c r="J18" s="1"/>
      <c r="K18" s="22" t="s">
        <v>261</v>
      </c>
      <c r="L18" s="23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7445C-2065-4D0B-A7A3-3D2D684A66D6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267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36" customHeight="1" x14ac:dyDescent="0.3">
      <c r="A18" s="1"/>
      <c r="B18" s="24" t="s">
        <v>262</v>
      </c>
      <c r="C18" s="25"/>
      <c r="D18" s="6">
        <f>MIN(D5:D16)</f>
        <v>5000</v>
      </c>
      <c r="E18" s="1"/>
      <c r="J18" s="1"/>
      <c r="K18" s="26" t="s">
        <v>262</v>
      </c>
      <c r="L18" s="27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9B652-F06C-431B-88F8-4600B631E3E9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267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36" customHeight="1" x14ac:dyDescent="0.3">
      <c r="A18" s="1"/>
      <c r="B18" s="24" t="s">
        <v>263</v>
      </c>
      <c r="C18" s="25"/>
      <c r="D18" s="6">
        <f>SMALL(D5:D16,2)</f>
        <v>5500</v>
      </c>
      <c r="E18" s="1"/>
      <c r="J18" s="1"/>
      <c r="K18" s="26" t="s">
        <v>263</v>
      </c>
      <c r="L18" s="27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60F9F-8C5A-4034-BCD8-A39E38EBEE68}">
  <dimension ref="A1:N19"/>
  <sheetViews>
    <sheetView showGridLines="0" tabSelected="1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265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5500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36" customHeight="1" x14ac:dyDescent="0.3">
      <c r="A18" s="1"/>
      <c r="B18" s="24" t="s">
        <v>264</v>
      </c>
      <c r="C18" s="25"/>
      <c r="D18" s="12">
        <f>CORREL(C5:C16,D5:D16)</f>
        <v>0.85494361520615525</v>
      </c>
      <c r="E18" s="1"/>
      <c r="J18" s="1"/>
      <c r="K18" s="26" t="s">
        <v>264</v>
      </c>
      <c r="L18" s="27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2A3D-23A7-4E6B-ADCB-C5558CB53903}">
  <dimension ref="A1:J37"/>
  <sheetViews>
    <sheetView showGridLines="0" workbookViewId="0">
      <selection activeCell="H17" sqref="H17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4.77734375" bestFit="1" customWidth="1"/>
    <col min="4" max="4" width="19.88671875" bestFit="1" customWidth="1"/>
    <col min="5" max="5" width="12.6640625" bestFit="1" customWidth="1"/>
    <col min="6" max="6" width="12" bestFit="1" customWidth="1"/>
    <col min="7" max="7" width="12.6640625" bestFit="1" customWidth="1"/>
    <col min="8" max="8" width="12" bestFit="1" customWidth="1"/>
    <col min="9" max="9" width="12.6640625" bestFit="1" customWidth="1"/>
    <col min="10" max="10" width="12.109375" bestFit="1" customWidth="1"/>
  </cols>
  <sheetData>
    <row r="1" spans="1:5" ht="18" customHeight="1" x14ac:dyDescent="0.3">
      <c r="A1" s="1"/>
      <c r="B1" s="1"/>
      <c r="C1" s="1"/>
      <c r="D1" s="1"/>
      <c r="E1" s="1"/>
    </row>
    <row r="2" spans="1:5" ht="18" customHeight="1" thickBot="1" x14ac:dyDescent="0.35">
      <c r="A2" s="1"/>
      <c r="B2" s="18" t="s">
        <v>269</v>
      </c>
      <c r="C2" s="18"/>
      <c r="D2" s="18"/>
      <c r="E2" s="1"/>
    </row>
    <row r="3" spans="1:5" ht="18" customHeight="1" thickTop="1" x14ac:dyDescent="0.3">
      <c r="A3" s="1"/>
      <c r="B3" s="1"/>
      <c r="C3" s="1"/>
      <c r="D3" s="1"/>
      <c r="E3" s="1"/>
    </row>
    <row r="4" spans="1:5" ht="18" customHeight="1" x14ac:dyDescent="0.3">
      <c r="A4" s="1"/>
      <c r="B4" s="5" t="s">
        <v>225</v>
      </c>
      <c r="C4" s="5" t="s">
        <v>226</v>
      </c>
      <c r="D4" s="5" t="s">
        <v>240</v>
      </c>
      <c r="E4" s="1"/>
    </row>
    <row r="5" spans="1:5" ht="18" customHeight="1" x14ac:dyDescent="0.3">
      <c r="A5" s="1"/>
      <c r="B5" s="2" t="s">
        <v>227</v>
      </c>
      <c r="C5" s="6">
        <v>52235</v>
      </c>
      <c r="D5" s="6">
        <v>5500</v>
      </c>
      <c r="E5" s="1"/>
    </row>
    <row r="6" spans="1:5" ht="18" customHeight="1" x14ac:dyDescent="0.3">
      <c r="A6" s="1"/>
      <c r="B6" s="2" t="s">
        <v>228</v>
      </c>
      <c r="C6" s="6">
        <v>61104</v>
      </c>
      <c r="D6" s="6">
        <v>7250</v>
      </c>
      <c r="E6" s="1"/>
    </row>
    <row r="7" spans="1:5" ht="18" customHeight="1" x14ac:dyDescent="0.3">
      <c r="A7" s="1"/>
      <c r="B7" s="2" t="s">
        <v>229</v>
      </c>
      <c r="C7" s="6">
        <v>65425</v>
      </c>
      <c r="D7" s="6">
        <v>7500</v>
      </c>
      <c r="E7" s="1"/>
    </row>
    <row r="8" spans="1:5" ht="18" customHeight="1" x14ac:dyDescent="0.3">
      <c r="A8" s="1"/>
      <c r="B8" s="2" t="s">
        <v>230</v>
      </c>
      <c r="C8" s="6">
        <v>61204</v>
      </c>
      <c r="D8" s="6">
        <v>6500</v>
      </c>
      <c r="E8" s="1"/>
    </row>
    <row r="9" spans="1:5" ht="18" customHeight="1" x14ac:dyDescent="0.3">
      <c r="A9" s="1"/>
      <c r="B9" s="2" t="s">
        <v>231</v>
      </c>
      <c r="C9" s="6">
        <v>50350</v>
      </c>
      <c r="D9" s="6">
        <v>6500</v>
      </c>
      <c r="E9" s="1"/>
    </row>
    <row r="10" spans="1:5" ht="18" customHeight="1" x14ac:dyDescent="0.3">
      <c r="A10" s="1"/>
      <c r="B10" s="2" t="s">
        <v>232</v>
      </c>
      <c r="C10" s="6">
        <v>47335</v>
      </c>
      <c r="D10" s="6">
        <v>6000</v>
      </c>
      <c r="E10" s="1"/>
    </row>
    <row r="11" spans="1:5" ht="18" customHeight="1" x14ac:dyDescent="0.3">
      <c r="A11" s="1"/>
      <c r="B11" s="2" t="s">
        <v>233</v>
      </c>
      <c r="C11" s="6">
        <v>63616</v>
      </c>
      <c r="D11" s="6">
        <v>7250</v>
      </c>
      <c r="E11" s="1"/>
    </row>
    <row r="12" spans="1:5" ht="18" customHeight="1" x14ac:dyDescent="0.3">
      <c r="A12" s="1"/>
      <c r="B12" s="2" t="s">
        <v>234</v>
      </c>
      <c r="C12" s="6">
        <v>67536</v>
      </c>
      <c r="D12" s="6">
        <v>7500</v>
      </c>
      <c r="E12" s="1"/>
    </row>
    <row r="13" spans="1:5" ht="18" customHeight="1" x14ac:dyDescent="0.3">
      <c r="A13" s="1"/>
      <c r="B13" s="2" t="s">
        <v>235</v>
      </c>
      <c r="C13" s="6">
        <v>62812</v>
      </c>
      <c r="D13" s="6">
        <v>7250</v>
      </c>
      <c r="E13" s="1"/>
    </row>
    <row r="14" spans="1:5" ht="18" customHeight="1" x14ac:dyDescent="0.3">
      <c r="A14" s="1"/>
      <c r="B14" s="2" t="s">
        <v>236</v>
      </c>
      <c r="C14" s="6">
        <v>61908</v>
      </c>
      <c r="D14" s="6">
        <v>7250</v>
      </c>
      <c r="E14" s="1"/>
    </row>
    <row r="15" spans="1:5" ht="18" customHeight="1" x14ac:dyDescent="0.3">
      <c r="A15" s="1"/>
      <c r="B15" s="2" t="s">
        <v>237</v>
      </c>
      <c r="C15" s="6">
        <v>48742</v>
      </c>
      <c r="D15" s="6">
        <v>5500</v>
      </c>
      <c r="E15" s="1"/>
    </row>
    <row r="16" spans="1:5" ht="18" customHeight="1" x14ac:dyDescent="0.3">
      <c r="A16" s="1"/>
      <c r="B16" s="2" t="s">
        <v>238</v>
      </c>
      <c r="C16" s="6">
        <v>57084</v>
      </c>
      <c r="D16" s="6">
        <v>7250</v>
      </c>
      <c r="E16" s="1"/>
    </row>
    <row r="17" spans="1:7" ht="18" customHeight="1" x14ac:dyDescent="0.3">
      <c r="A17" s="1"/>
      <c r="B17" s="1"/>
      <c r="C17" s="1"/>
      <c r="D17" s="1"/>
      <c r="E17" s="1"/>
    </row>
    <row r="20" spans="1:7" ht="18" customHeight="1" x14ac:dyDescent="0.3">
      <c r="B20" t="s">
        <v>274</v>
      </c>
    </row>
    <row r="21" spans="1:7" ht="18" customHeight="1" thickBot="1" x14ac:dyDescent="0.35"/>
    <row r="22" spans="1:7" ht="18" customHeight="1" x14ac:dyDescent="0.3">
      <c r="B22" s="16" t="s">
        <v>275</v>
      </c>
      <c r="C22" s="16"/>
    </row>
    <row r="23" spans="1:7" ht="18" customHeight="1" x14ac:dyDescent="0.3">
      <c r="B23" t="s">
        <v>276</v>
      </c>
      <c r="C23">
        <v>0.87103996529382344</v>
      </c>
    </row>
    <row r="24" spans="1:7" ht="18" customHeight="1" x14ac:dyDescent="0.3">
      <c r="B24" t="s">
        <v>277</v>
      </c>
      <c r="C24">
        <v>0.75871062113906507</v>
      </c>
    </row>
    <row r="25" spans="1:7" ht="18" customHeight="1" x14ac:dyDescent="0.3">
      <c r="B25" t="s">
        <v>278</v>
      </c>
      <c r="C25">
        <v>0.73190069015451675</v>
      </c>
    </row>
    <row r="26" spans="1:7" ht="18" customHeight="1" x14ac:dyDescent="0.3">
      <c r="B26" t="s">
        <v>279</v>
      </c>
      <c r="C26">
        <v>3614.0860981789001</v>
      </c>
    </row>
    <row r="27" spans="1:7" ht="18" customHeight="1" thickBot="1" x14ac:dyDescent="0.35">
      <c r="B27" s="14" t="s">
        <v>280</v>
      </c>
      <c r="C27" s="14">
        <v>11</v>
      </c>
    </row>
    <row r="29" spans="1:7" ht="18" customHeight="1" thickBot="1" x14ac:dyDescent="0.35">
      <c r="B29" t="s">
        <v>281</v>
      </c>
    </row>
    <row r="30" spans="1:7" ht="18" customHeight="1" x14ac:dyDescent="0.3">
      <c r="B30" s="15"/>
      <c r="C30" s="15" t="s">
        <v>286</v>
      </c>
      <c r="D30" s="15" t="s">
        <v>287</v>
      </c>
      <c r="E30" s="15" t="s">
        <v>288</v>
      </c>
      <c r="F30" s="15" t="s">
        <v>289</v>
      </c>
      <c r="G30" s="15" t="s">
        <v>290</v>
      </c>
    </row>
    <row r="31" spans="1:7" ht="18" customHeight="1" x14ac:dyDescent="0.3">
      <c r="B31" t="s">
        <v>282</v>
      </c>
      <c r="C31">
        <v>1</v>
      </c>
      <c r="D31">
        <v>369638719.25636834</v>
      </c>
      <c r="E31">
        <v>369638719.25636834</v>
      </c>
      <c r="F31">
        <v>28.29961112456207</v>
      </c>
      <c r="G31">
        <v>4.8115077092120666E-4</v>
      </c>
    </row>
    <row r="32" spans="1:7" ht="18" customHeight="1" x14ac:dyDescent="0.3">
      <c r="B32" t="s">
        <v>283</v>
      </c>
      <c r="C32">
        <v>9</v>
      </c>
      <c r="D32">
        <v>117554564.92544986</v>
      </c>
      <c r="E32">
        <v>13061618.325049985</v>
      </c>
    </row>
    <row r="33" spans="2:10" ht="18" customHeight="1" thickBot="1" x14ac:dyDescent="0.35">
      <c r="B33" s="14" t="s">
        <v>284</v>
      </c>
      <c r="C33" s="14">
        <v>10</v>
      </c>
      <c r="D33" s="14">
        <v>487193284.18181819</v>
      </c>
      <c r="E33" s="14"/>
      <c r="F33" s="14"/>
      <c r="G33" s="14"/>
    </row>
    <row r="34" spans="2:10" ht="18" customHeight="1" thickBot="1" x14ac:dyDescent="0.35"/>
    <row r="35" spans="2:10" ht="18" customHeight="1" x14ac:dyDescent="0.3">
      <c r="B35" s="15"/>
      <c r="C35" s="15" t="s">
        <v>291</v>
      </c>
      <c r="D35" s="15" t="s">
        <v>279</v>
      </c>
      <c r="E35" s="15" t="s">
        <v>292</v>
      </c>
      <c r="F35" s="15" t="s">
        <v>293</v>
      </c>
      <c r="G35" s="15" t="s">
        <v>294</v>
      </c>
      <c r="H35" s="15" t="s">
        <v>295</v>
      </c>
      <c r="I35" s="15" t="s">
        <v>296</v>
      </c>
      <c r="J35" s="15" t="s">
        <v>297</v>
      </c>
    </row>
    <row r="36" spans="2:10" ht="18" customHeight="1" x14ac:dyDescent="0.3">
      <c r="B36" t="s">
        <v>285</v>
      </c>
      <c r="C36">
        <v>-4142.9434447300591</v>
      </c>
      <c r="D36">
        <v>11887.413222103485</v>
      </c>
      <c r="E36">
        <v>-0.34851513675209506</v>
      </c>
      <c r="F36">
        <v>0.73546714564652338</v>
      </c>
      <c r="G36">
        <v>-31034.140412253553</v>
      </c>
      <c r="H36">
        <v>22748.253522793435</v>
      </c>
      <c r="I36">
        <v>-31034.140412253553</v>
      </c>
      <c r="J36">
        <v>22748.253522793435</v>
      </c>
    </row>
    <row r="37" spans="2:10" ht="18" customHeight="1" thickBot="1" x14ac:dyDescent="0.35">
      <c r="B37" s="14">
        <v>5500</v>
      </c>
      <c r="C37" s="14">
        <v>9.1444010282776329</v>
      </c>
      <c r="D37" s="14">
        <v>1.7189570675299912</v>
      </c>
      <c r="E37" s="14">
        <v>5.3197378811894538</v>
      </c>
      <c r="F37" s="14">
        <v>4.8115077092120666E-4</v>
      </c>
      <c r="G37" s="14">
        <v>5.2558499854220653</v>
      </c>
      <c r="H37" s="14">
        <v>13.032952071133201</v>
      </c>
      <c r="I37" s="14">
        <v>5.2558499854220653</v>
      </c>
      <c r="J37" s="14">
        <v>13.032952071133201</v>
      </c>
    </row>
  </sheetData>
  <mergeCells count="1">
    <mergeCell ref="B2:D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10FC-7354-4015-B6C6-60CD9C1A7BC7}">
  <dimension ref="A1:D16"/>
  <sheetViews>
    <sheetView showGridLines="0" workbookViewId="0">
      <selection activeCell="H15" sqref="H15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4.77734375" bestFit="1" customWidth="1"/>
    <col min="4" max="4" width="19.88671875" bestFit="1" customWidth="1"/>
  </cols>
  <sheetData>
    <row r="1" spans="1:4" ht="18" customHeight="1" x14ac:dyDescent="0.3">
      <c r="A1" s="1"/>
      <c r="B1" s="1"/>
      <c r="C1" s="1"/>
      <c r="D1" s="1"/>
    </row>
    <row r="2" spans="1:4" ht="18" customHeight="1" thickBot="1" x14ac:dyDescent="0.35">
      <c r="A2" s="1"/>
      <c r="B2" s="21" t="s">
        <v>268</v>
      </c>
      <c r="C2" s="21"/>
      <c r="D2" s="21"/>
    </row>
    <row r="3" spans="1:4" ht="18" customHeight="1" thickTop="1" x14ac:dyDescent="0.3">
      <c r="A3" s="1"/>
      <c r="B3" s="1"/>
      <c r="C3" s="1"/>
      <c r="D3" s="1"/>
    </row>
    <row r="4" spans="1:4" ht="18" customHeight="1" x14ac:dyDescent="0.3">
      <c r="A4" s="1"/>
      <c r="B4" s="13" t="s">
        <v>225</v>
      </c>
      <c r="C4" s="13" t="s">
        <v>226</v>
      </c>
      <c r="D4" s="13" t="s">
        <v>240</v>
      </c>
    </row>
    <row r="5" spans="1:4" ht="18" customHeight="1" x14ac:dyDescent="0.3">
      <c r="A5" s="1"/>
      <c r="B5" s="2" t="s">
        <v>227</v>
      </c>
      <c r="C5" s="6">
        <v>52235</v>
      </c>
      <c r="D5" s="6">
        <v>5500</v>
      </c>
    </row>
    <row r="6" spans="1:4" ht="18" customHeight="1" x14ac:dyDescent="0.3">
      <c r="A6" s="1"/>
      <c r="B6" s="2" t="s">
        <v>228</v>
      </c>
      <c r="C6" s="6">
        <v>61104</v>
      </c>
      <c r="D6" s="6">
        <v>7250</v>
      </c>
    </row>
    <row r="7" spans="1:4" ht="18" customHeight="1" x14ac:dyDescent="0.3">
      <c r="A7" s="1"/>
      <c r="B7" s="2" t="s">
        <v>229</v>
      </c>
      <c r="C7" s="6">
        <v>65425</v>
      </c>
      <c r="D7" s="6">
        <v>7500</v>
      </c>
    </row>
    <row r="8" spans="1:4" ht="18" customHeight="1" x14ac:dyDescent="0.3">
      <c r="A8" s="1"/>
      <c r="B8" s="2" t="s">
        <v>230</v>
      </c>
      <c r="C8" s="6">
        <v>61204</v>
      </c>
      <c r="D8" s="6">
        <v>6500</v>
      </c>
    </row>
    <row r="9" spans="1:4" ht="18" customHeight="1" x14ac:dyDescent="0.3">
      <c r="A9" s="1"/>
      <c r="B9" s="2" t="s">
        <v>231</v>
      </c>
      <c r="C9" s="6">
        <v>50350</v>
      </c>
      <c r="D9" s="6">
        <v>6500</v>
      </c>
    </row>
    <row r="10" spans="1:4" ht="18" customHeight="1" x14ac:dyDescent="0.3">
      <c r="A10" s="1"/>
      <c r="B10" s="2" t="s">
        <v>232</v>
      </c>
      <c r="C10" s="6">
        <v>47335</v>
      </c>
      <c r="D10" s="6">
        <v>6000</v>
      </c>
    </row>
    <row r="11" spans="1:4" ht="18" customHeight="1" x14ac:dyDescent="0.3">
      <c r="A11" s="1"/>
      <c r="B11" s="2" t="s">
        <v>233</v>
      </c>
      <c r="C11" s="6">
        <v>63616</v>
      </c>
      <c r="D11" s="6">
        <v>7250</v>
      </c>
    </row>
    <row r="12" spans="1:4" ht="18" customHeight="1" x14ac:dyDescent="0.3">
      <c r="A12" s="1"/>
      <c r="B12" s="2" t="s">
        <v>234</v>
      </c>
      <c r="C12" s="6">
        <v>67536</v>
      </c>
      <c r="D12" s="6">
        <v>7500</v>
      </c>
    </row>
    <row r="13" spans="1:4" ht="18" customHeight="1" x14ac:dyDescent="0.3">
      <c r="A13" s="1"/>
      <c r="B13" s="2" t="s">
        <v>235</v>
      </c>
      <c r="C13" s="6">
        <v>62812</v>
      </c>
      <c r="D13" s="6">
        <v>7250</v>
      </c>
    </row>
    <row r="14" spans="1:4" ht="18" customHeight="1" x14ac:dyDescent="0.3">
      <c r="A14" s="1"/>
      <c r="B14" s="2" t="s">
        <v>236</v>
      </c>
      <c r="C14" s="6">
        <v>61908</v>
      </c>
      <c r="D14" s="6">
        <v>7250</v>
      </c>
    </row>
    <row r="15" spans="1:4" ht="18" customHeight="1" x14ac:dyDescent="0.3">
      <c r="A15" s="1"/>
      <c r="B15" s="2" t="s">
        <v>237</v>
      </c>
      <c r="C15" s="6">
        <v>48742</v>
      </c>
      <c r="D15" s="6">
        <v>5500</v>
      </c>
    </row>
    <row r="16" spans="1:4" ht="18" customHeight="1" x14ac:dyDescent="0.3">
      <c r="A16" s="1"/>
      <c r="B16" s="2" t="s">
        <v>238</v>
      </c>
      <c r="C16" s="6">
        <v>57084</v>
      </c>
      <c r="D16" s="6">
        <v>7250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5729-899A-48D3-B29C-5384099636CC}">
  <dimension ref="B2:M18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style="1" customWidth="1"/>
    <col min="2" max="2" width="18.21875" style="1" customWidth="1"/>
    <col min="3" max="3" width="16.77734375" style="1" customWidth="1"/>
    <col min="4" max="4" width="22.109375" style="1" customWidth="1"/>
    <col min="5" max="5" width="4.33203125" style="1" customWidth="1"/>
    <col min="6" max="9" width="8.88671875" style="1"/>
    <col min="10" max="10" width="4.33203125" style="1" customWidth="1"/>
    <col min="11" max="11" width="18.21875" style="1" customWidth="1"/>
    <col min="12" max="12" width="16.77734375" style="1" customWidth="1"/>
    <col min="13" max="13" width="22.109375" style="1" customWidth="1"/>
    <col min="14" max="14" width="4.33203125" style="1" customWidth="1"/>
    <col min="15" max="16384" width="8.88671875" style="1"/>
  </cols>
  <sheetData>
    <row r="2" spans="2:13" ht="18" customHeight="1" thickBot="1" x14ac:dyDescent="0.35">
      <c r="B2" s="18" t="s">
        <v>224</v>
      </c>
      <c r="C2" s="18"/>
      <c r="D2" s="18"/>
      <c r="K2" s="21" t="s">
        <v>268</v>
      </c>
      <c r="L2" s="21"/>
      <c r="M2" s="21"/>
    </row>
    <row r="3" spans="2:13" ht="18" customHeight="1" thickTop="1" x14ac:dyDescent="0.3"/>
    <row r="4" spans="2:13" ht="18" customHeight="1" x14ac:dyDescent="0.3">
      <c r="B4" s="5" t="s">
        <v>225</v>
      </c>
      <c r="C4" s="5" t="s">
        <v>226</v>
      </c>
      <c r="D4" s="5" t="s">
        <v>240</v>
      </c>
      <c r="K4" s="13" t="s">
        <v>225</v>
      </c>
      <c r="L4" s="13" t="s">
        <v>226</v>
      </c>
      <c r="M4" s="13" t="s">
        <v>240</v>
      </c>
    </row>
    <row r="5" spans="2:13" ht="18" customHeight="1" x14ac:dyDescent="0.3">
      <c r="B5" s="2" t="s">
        <v>227</v>
      </c>
      <c r="C5" s="6">
        <v>52235</v>
      </c>
      <c r="D5" s="6">
        <v>5500</v>
      </c>
      <c r="K5" s="2" t="s">
        <v>227</v>
      </c>
      <c r="L5" s="6">
        <v>52235</v>
      </c>
      <c r="M5" s="6">
        <v>5500</v>
      </c>
    </row>
    <row r="6" spans="2:13" ht="18" customHeight="1" x14ac:dyDescent="0.3">
      <c r="B6" s="2" t="s">
        <v>228</v>
      </c>
      <c r="C6" s="6">
        <v>61104</v>
      </c>
      <c r="D6" s="6">
        <v>7250</v>
      </c>
      <c r="K6" s="2" t="s">
        <v>228</v>
      </c>
      <c r="L6" s="6">
        <v>61104</v>
      </c>
      <c r="M6" s="6">
        <v>7250</v>
      </c>
    </row>
    <row r="7" spans="2:13" ht="18" customHeight="1" x14ac:dyDescent="0.3">
      <c r="B7" s="2" t="s">
        <v>229</v>
      </c>
      <c r="C7" s="6">
        <v>65425</v>
      </c>
      <c r="D7" s="6">
        <v>7500</v>
      </c>
      <c r="K7" s="2" t="s">
        <v>229</v>
      </c>
      <c r="L7" s="6">
        <v>65425</v>
      </c>
      <c r="M7" s="6">
        <v>7500</v>
      </c>
    </row>
    <row r="8" spans="2:13" ht="18" customHeight="1" x14ac:dyDescent="0.3">
      <c r="B8" s="2" t="s">
        <v>230</v>
      </c>
      <c r="C8" s="6">
        <v>61204</v>
      </c>
      <c r="D8" s="6">
        <v>6500</v>
      </c>
      <c r="K8" s="2" t="s">
        <v>230</v>
      </c>
      <c r="L8" s="6">
        <v>61204</v>
      </c>
      <c r="M8" s="6">
        <v>6500</v>
      </c>
    </row>
    <row r="9" spans="2:13" ht="18" customHeight="1" x14ac:dyDescent="0.3">
      <c r="B9" s="2" t="s">
        <v>231</v>
      </c>
      <c r="C9" s="6">
        <v>50350</v>
      </c>
      <c r="D9" s="6">
        <v>6500</v>
      </c>
      <c r="K9" s="2" t="s">
        <v>231</v>
      </c>
      <c r="L9" s="6">
        <v>50350</v>
      </c>
      <c r="M9" s="6">
        <v>6500</v>
      </c>
    </row>
    <row r="10" spans="2:13" ht="18" customHeight="1" x14ac:dyDescent="0.3">
      <c r="B10" s="2" t="s">
        <v>232</v>
      </c>
      <c r="C10" s="6">
        <v>47335</v>
      </c>
      <c r="D10" s="6">
        <v>6000</v>
      </c>
      <c r="K10" s="2" t="s">
        <v>232</v>
      </c>
      <c r="L10" s="6">
        <v>47335</v>
      </c>
      <c r="M10" s="6">
        <v>6000</v>
      </c>
    </row>
    <row r="11" spans="2:13" ht="18" customHeight="1" x14ac:dyDescent="0.3">
      <c r="B11" s="2" t="s">
        <v>233</v>
      </c>
      <c r="C11" s="6">
        <v>63616</v>
      </c>
      <c r="D11" s="6">
        <v>7250</v>
      </c>
      <c r="K11" s="2" t="s">
        <v>233</v>
      </c>
      <c r="L11" s="6">
        <v>63616</v>
      </c>
      <c r="M11" s="6">
        <v>7250</v>
      </c>
    </row>
    <row r="12" spans="2:13" ht="18" customHeight="1" x14ac:dyDescent="0.3">
      <c r="B12" s="2" t="s">
        <v>234</v>
      </c>
      <c r="C12" s="6">
        <v>67536</v>
      </c>
      <c r="D12" s="6">
        <v>7500</v>
      </c>
      <c r="K12" s="2" t="s">
        <v>234</v>
      </c>
      <c r="L12" s="6">
        <v>67536</v>
      </c>
      <c r="M12" s="6">
        <v>7500</v>
      </c>
    </row>
    <row r="13" spans="2:13" ht="18" customHeight="1" x14ac:dyDescent="0.3">
      <c r="B13" s="2" t="s">
        <v>235</v>
      </c>
      <c r="C13" s="6">
        <v>62812</v>
      </c>
      <c r="D13" s="6">
        <v>7250</v>
      </c>
      <c r="K13" s="2" t="s">
        <v>235</v>
      </c>
      <c r="L13" s="6">
        <v>62812</v>
      </c>
      <c r="M13" s="6">
        <v>7250</v>
      </c>
    </row>
    <row r="14" spans="2:13" ht="18" customHeight="1" x14ac:dyDescent="0.3">
      <c r="B14" s="2" t="s">
        <v>236</v>
      </c>
      <c r="C14" s="6">
        <v>61908</v>
      </c>
      <c r="D14" s="6">
        <v>7250</v>
      </c>
      <c r="K14" s="2" t="s">
        <v>236</v>
      </c>
      <c r="L14" s="6">
        <v>61908</v>
      </c>
      <c r="M14" s="6">
        <v>7250</v>
      </c>
    </row>
    <row r="15" spans="2:13" ht="18" customHeight="1" x14ac:dyDescent="0.3">
      <c r="B15" s="2" t="s">
        <v>237</v>
      </c>
      <c r="C15" s="6">
        <v>48742</v>
      </c>
      <c r="D15" s="6">
        <v>5000</v>
      </c>
      <c r="K15" s="2" t="s">
        <v>237</v>
      </c>
      <c r="L15" s="6">
        <v>48742</v>
      </c>
      <c r="M15" s="6">
        <v>5000</v>
      </c>
    </row>
    <row r="16" spans="2:13" ht="18" customHeight="1" x14ac:dyDescent="0.3">
      <c r="B16" s="2" t="s">
        <v>238</v>
      </c>
      <c r="C16" s="6">
        <v>57084</v>
      </c>
      <c r="D16" s="6">
        <v>7250</v>
      </c>
      <c r="K16" s="2" t="s">
        <v>238</v>
      </c>
      <c r="L16" s="6">
        <v>57084</v>
      </c>
      <c r="M16" s="6">
        <v>7250</v>
      </c>
    </row>
    <row r="18" spans="2:13" ht="18" customHeight="1" x14ac:dyDescent="0.3">
      <c r="B18" s="19" t="s">
        <v>239</v>
      </c>
      <c r="C18" s="20"/>
      <c r="D18" s="8">
        <f>AVERAGE(C5:C16)</f>
        <v>58279.25</v>
      </c>
      <c r="K18" s="22" t="s">
        <v>239</v>
      </c>
      <c r="L18" s="23"/>
      <c r="M18" s="8"/>
    </row>
  </sheetData>
  <mergeCells count="4">
    <mergeCell ref="B2:D2"/>
    <mergeCell ref="B18:C18"/>
    <mergeCell ref="K2:M2"/>
    <mergeCell ref="K18:L18"/>
  </mergeCells>
  <phoneticPr fontId="6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A754-24C9-474F-BA19-7096ECC521AC}">
  <dimension ref="A1:G17"/>
  <sheetViews>
    <sheetView showGridLines="0" workbookViewId="0">
      <selection activeCell="J7" sqref="J7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6" max="6" width="16.5546875" bestFit="1" customWidth="1"/>
    <col min="7" max="7" width="12.6640625" bestFit="1" customWidth="1"/>
  </cols>
  <sheetData>
    <row r="1" spans="1:7" ht="18" customHeight="1" thickBot="1" x14ac:dyDescent="0.35">
      <c r="A1" s="1"/>
      <c r="B1" s="1"/>
      <c r="C1" s="1"/>
      <c r="D1" s="1"/>
      <c r="E1" s="1"/>
    </row>
    <row r="2" spans="1:7" ht="18" customHeight="1" thickBot="1" x14ac:dyDescent="0.35">
      <c r="A2" s="1"/>
      <c r="B2" s="18" t="s">
        <v>270</v>
      </c>
      <c r="C2" s="18"/>
      <c r="D2" s="18"/>
      <c r="E2" s="1"/>
      <c r="F2" s="16" t="s">
        <v>298</v>
      </c>
      <c r="G2" s="16"/>
    </row>
    <row r="3" spans="1:7" ht="18" customHeight="1" thickTop="1" x14ac:dyDescent="0.3">
      <c r="A3" s="1"/>
      <c r="B3" s="1"/>
      <c r="C3" s="1"/>
      <c r="D3" s="1"/>
      <c r="E3" s="1"/>
    </row>
    <row r="4" spans="1:7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F4" t="s">
        <v>299</v>
      </c>
      <c r="G4">
        <v>6770.833333333333</v>
      </c>
    </row>
    <row r="5" spans="1:7" ht="18" customHeight="1" x14ac:dyDescent="0.3">
      <c r="A5" s="1"/>
      <c r="B5" s="2" t="s">
        <v>227</v>
      </c>
      <c r="C5" s="6">
        <v>52235</v>
      </c>
      <c r="D5" s="6">
        <v>5500</v>
      </c>
      <c r="E5" s="1"/>
      <c r="F5" t="s">
        <v>279</v>
      </c>
      <c r="G5">
        <v>216.41520956091011</v>
      </c>
    </row>
    <row r="6" spans="1:7" ht="18" customHeight="1" x14ac:dyDescent="0.3">
      <c r="A6" s="1"/>
      <c r="B6" s="2" t="s">
        <v>228</v>
      </c>
      <c r="C6" s="6">
        <v>61104</v>
      </c>
      <c r="D6" s="6">
        <v>7250</v>
      </c>
      <c r="E6" s="1"/>
      <c r="F6" t="s">
        <v>300</v>
      </c>
      <c r="G6">
        <v>7250</v>
      </c>
    </row>
    <row r="7" spans="1:7" ht="18" customHeight="1" x14ac:dyDescent="0.3">
      <c r="A7" s="1"/>
      <c r="B7" s="2" t="s">
        <v>229</v>
      </c>
      <c r="C7" s="6">
        <v>65425</v>
      </c>
      <c r="D7" s="6">
        <v>7500</v>
      </c>
      <c r="E7" s="1"/>
      <c r="F7" t="s">
        <v>301</v>
      </c>
      <c r="G7">
        <v>7250</v>
      </c>
    </row>
    <row r="8" spans="1:7" ht="18" customHeight="1" x14ac:dyDescent="0.3">
      <c r="A8" s="1"/>
      <c r="B8" s="2" t="s">
        <v>230</v>
      </c>
      <c r="C8" s="6">
        <v>61204</v>
      </c>
      <c r="D8" s="6">
        <v>6500</v>
      </c>
      <c r="E8" s="1"/>
      <c r="F8" t="s">
        <v>302</v>
      </c>
      <c r="G8">
        <v>749.68427698032428</v>
      </c>
    </row>
    <row r="9" spans="1:7" ht="18" customHeight="1" x14ac:dyDescent="0.3">
      <c r="A9" s="1"/>
      <c r="B9" s="2" t="s">
        <v>231</v>
      </c>
      <c r="C9" s="6">
        <v>50350</v>
      </c>
      <c r="D9" s="6">
        <v>6500</v>
      </c>
      <c r="E9" s="1"/>
      <c r="F9" t="s">
        <v>303</v>
      </c>
      <c r="G9">
        <v>562026.51515151153</v>
      </c>
    </row>
    <row r="10" spans="1:7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F10" t="s">
        <v>304</v>
      </c>
      <c r="G10">
        <v>-0.83599341078476819</v>
      </c>
    </row>
    <row r="11" spans="1:7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F11" t="s">
        <v>305</v>
      </c>
      <c r="G11">
        <v>-0.84848973069059452</v>
      </c>
    </row>
    <row r="12" spans="1:7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F12" t="s">
        <v>306</v>
      </c>
      <c r="G12">
        <v>2000</v>
      </c>
    </row>
    <row r="13" spans="1:7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F13" t="s">
        <v>307</v>
      </c>
      <c r="G13">
        <v>5500</v>
      </c>
    </row>
    <row r="14" spans="1:7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F14" t="s">
        <v>308</v>
      </c>
      <c r="G14">
        <v>7500</v>
      </c>
    </row>
    <row r="15" spans="1:7" ht="18" customHeight="1" x14ac:dyDescent="0.3">
      <c r="A15" s="1"/>
      <c r="B15" s="2" t="s">
        <v>237</v>
      </c>
      <c r="C15" s="6">
        <v>48742</v>
      </c>
      <c r="D15" s="6">
        <v>5500</v>
      </c>
      <c r="E15" s="1"/>
      <c r="F15" t="s">
        <v>309</v>
      </c>
      <c r="G15">
        <v>81250</v>
      </c>
    </row>
    <row r="16" spans="1:7" ht="18" customHeight="1" thickBot="1" x14ac:dyDescent="0.35">
      <c r="A16" s="1"/>
      <c r="B16" s="2" t="s">
        <v>238</v>
      </c>
      <c r="C16" s="6">
        <v>57084</v>
      </c>
      <c r="D16" s="6">
        <v>7250</v>
      </c>
      <c r="E16" s="1"/>
      <c r="F16" s="14" t="s">
        <v>310</v>
      </c>
      <c r="G16" s="14">
        <v>12</v>
      </c>
    </row>
    <row r="17" spans="1:5" ht="18" customHeight="1" x14ac:dyDescent="0.3">
      <c r="A17" s="1"/>
      <c r="B17" s="1"/>
      <c r="C17" s="1"/>
      <c r="D17" s="1"/>
      <c r="E17" s="1"/>
    </row>
  </sheetData>
  <mergeCells count="1">
    <mergeCell ref="B2:D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90772-363B-4BE5-91AC-F896953DD210}">
  <dimension ref="A1:E17"/>
  <sheetViews>
    <sheetView showGridLines="0" workbookViewId="0">
      <selection activeCell="I11" sqref="I11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</cols>
  <sheetData>
    <row r="1" spans="1:5" ht="18" customHeight="1" x14ac:dyDescent="0.3">
      <c r="A1" s="1"/>
      <c r="B1" s="1"/>
      <c r="C1" s="1"/>
      <c r="D1" s="1"/>
      <c r="E1" s="1"/>
    </row>
    <row r="2" spans="1:5" ht="18" customHeight="1" thickBot="1" x14ac:dyDescent="0.35">
      <c r="A2" s="1"/>
      <c r="B2" s="21" t="s">
        <v>268</v>
      </c>
      <c r="C2" s="21"/>
      <c r="D2" s="21"/>
      <c r="E2" s="1"/>
    </row>
    <row r="3" spans="1:5" ht="18" customHeight="1" thickTop="1" x14ac:dyDescent="0.3">
      <c r="A3" s="1"/>
      <c r="B3" s="1"/>
      <c r="C3" s="1"/>
      <c r="D3" s="1"/>
      <c r="E3" s="1"/>
    </row>
    <row r="4" spans="1:5" ht="18" customHeight="1" x14ac:dyDescent="0.3">
      <c r="A4" s="1"/>
      <c r="B4" s="13" t="s">
        <v>225</v>
      </c>
      <c r="C4" s="13" t="s">
        <v>226</v>
      </c>
      <c r="D4" s="13" t="s">
        <v>240</v>
      </c>
      <c r="E4" s="1"/>
    </row>
    <row r="5" spans="1:5" ht="18" customHeight="1" x14ac:dyDescent="0.3">
      <c r="A5" s="1"/>
      <c r="B5" s="2" t="s">
        <v>227</v>
      </c>
      <c r="C5" s="6">
        <v>52235</v>
      </c>
      <c r="D5" s="6">
        <v>5500</v>
      </c>
      <c r="E5" s="1"/>
    </row>
    <row r="6" spans="1:5" ht="18" customHeight="1" x14ac:dyDescent="0.3">
      <c r="A6" s="1"/>
      <c r="B6" s="2" t="s">
        <v>228</v>
      </c>
      <c r="C6" s="6">
        <v>61104</v>
      </c>
      <c r="D6" s="6">
        <v>7250</v>
      </c>
      <c r="E6" s="1"/>
    </row>
    <row r="7" spans="1:5" ht="18" customHeight="1" x14ac:dyDescent="0.3">
      <c r="A7" s="1"/>
      <c r="B7" s="2" t="s">
        <v>229</v>
      </c>
      <c r="C7" s="6">
        <v>65425</v>
      </c>
      <c r="D7" s="6">
        <v>7500</v>
      </c>
      <c r="E7" s="1"/>
    </row>
    <row r="8" spans="1:5" ht="18" customHeight="1" x14ac:dyDescent="0.3">
      <c r="A8" s="1"/>
      <c r="B8" s="2" t="s">
        <v>230</v>
      </c>
      <c r="C8" s="6">
        <v>61204</v>
      </c>
      <c r="D8" s="6">
        <v>6500</v>
      </c>
      <c r="E8" s="1"/>
    </row>
    <row r="9" spans="1:5" ht="18" customHeight="1" x14ac:dyDescent="0.3">
      <c r="A9" s="1"/>
      <c r="B9" s="2" t="s">
        <v>231</v>
      </c>
      <c r="C9" s="6">
        <v>50350</v>
      </c>
      <c r="D9" s="6">
        <v>6500</v>
      </c>
      <c r="E9" s="1"/>
    </row>
    <row r="10" spans="1:5" ht="18" customHeight="1" x14ac:dyDescent="0.3">
      <c r="A10" s="1"/>
      <c r="B10" s="2" t="s">
        <v>232</v>
      </c>
      <c r="C10" s="6">
        <v>47335</v>
      </c>
      <c r="D10" s="6">
        <v>6000</v>
      </c>
      <c r="E10" s="1"/>
    </row>
    <row r="11" spans="1:5" ht="18" customHeight="1" x14ac:dyDescent="0.3">
      <c r="A11" s="1"/>
      <c r="B11" s="2" t="s">
        <v>233</v>
      </c>
      <c r="C11" s="6">
        <v>63616</v>
      </c>
      <c r="D11" s="6">
        <v>7250</v>
      </c>
      <c r="E11" s="1"/>
    </row>
    <row r="12" spans="1:5" ht="18" customHeight="1" x14ac:dyDescent="0.3">
      <c r="A12" s="1"/>
      <c r="B12" s="2" t="s">
        <v>234</v>
      </c>
      <c r="C12" s="6">
        <v>67536</v>
      </c>
      <c r="D12" s="6">
        <v>7500</v>
      </c>
      <c r="E12" s="1"/>
    </row>
    <row r="13" spans="1:5" ht="18" customHeight="1" x14ac:dyDescent="0.3">
      <c r="A13" s="1"/>
      <c r="B13" s="2" t="s">
        <v>235</v>
      </c>
      <c r="C13" s="6">
        <v>62812</v>
      </c>
      <c r="D13" s="6">
        <v>7250</v>
      </c>
      <c r="E13" s="1"/>
    </row>
    <row r="14" spans="1:5" ht="18" customHeight="1" x14ac:dyDescent="0.3">
      <c r="A14" s="1"/>
      <c r="B14" s="2" t="s">
        <v>236</v>
      </c>
      <c r="C14" s="6">
        <v>61908</v>
      </c>
      <c r="D14" s="6">
        <v>7250</v>
      </c>
      <c r="E14" s="1"/>
    </row>
    <row r="15" spans="1:5" ht="18" customHeight="1" x14ac:dyDescent="0.3">
      <c r="A15" s="1"/>
      <c r="B15" s="2" t="s">
        <v>237</v>
      </c>
      <c r="C15" s="6">
        <v>48742</v>
      </c>
      <c r="D15" s="6">
        <v>5500</v>
      </c>
      <c r="E15" s="1"/>
    </row>
    <row r="16" spans="1:5" ht="18" customHeight="1" x14ac:dyDescent="0.3">
      <c r="A16" s="1"/>
      <c r="B16" s="2" t="s">
        <v>238</v>
      </c>
      <c r="C16" s="6">
        <v>57084</v>
      </c>
      <c r="D16" s="6">
        <v>7250</v>
      </c>
      <c r="E16" s="1"/>
    </row>
    <row r="17" spans="1:5" ht="18" customHeight="1" x14ac:dyDescent="0.3">
      <c r="A17" s="1"/>
      <c r="B17" s="1"/>
      <c r="C17" s="1"/>
      <c r="D17" s="1"/>
      <c r="E17" s="1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CDCE-507D-442A-ADCD-CEA5467CC114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272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36" customHeight="1" x14ac:dyDescent="0.3">
      <c r="A18" s="1"/>
      <c r="B18" s="24" t="s">
        <v>241</v>
      </c>
      <c r="C18" s="25"/>
      <c r="D18" s="6">
        <f>AVERAGEIF(D5:D16,"&gt;6000",C5:C16)</f>
        <v>61226.555555555555</v>
      </c>
      <c r="E18" s="1"/>
      <c r="J18" s="1"/>
      <c r="K18" s="26" t="s">
        <v>241</v>
      </c>
      <c r="L18" s="27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64296-920C-45E1-9EEE-3F78321CD3A6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242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18" customHeight="1" x14ac:dyDescent="0.3">
      <c r="A18" s="1"/>
      <c r="B18" s="19" t="s">
        <v>243</v>
      </c>
      <c r="C18" s="20"/>
      <c r="D18" s="6">
        <f>_xlfn.STDEV.S(C5:C16)</f>
        <v>6921.9507251142068</v>
      </c>
      <c r="E18" s="1"/>
      <c r="J18" s="1"/>
      <c r="K18" s="22" t="s">
        <v>243</v>
      </c>
      <c r="L18" s="23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706-F63C-4F95-A501-ED78E1571438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7" max="7" width="13.6640625" bestFit="1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4.4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244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F5" s="9"/>
      <c r="G5" s="10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F6" s="9"/>
      <c r="G6" s="10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F7" s="9"/>
      <c r="G7" s="10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F8" s="9"/>
      <c r="G8" s="10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F9" s="9"/>
      <c r="G9" s="10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F10" s="9"/>
      <c r="G10" s="10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F11" s="9"/>
      <c r="G11" s="10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F12" s="9"/>
      <c r="G12" s="10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F13" s="9"/>
      <c r="G13" s="10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F14" s="9"/>
      <c r="G14" s="10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F15" s="9"/>
      <c r="G15" s="10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F16" s="9"/>
      <c r="G16" s="10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18" customHeight="1" x14ac:dyDescent="0.3">
      <c r="A18" s="1"/>
      <c r="B18" s="19" t="s">
        <v>245</v>
      </c>
      <c r="C18" s="20"/>
      <c r="D18" s="6">
        <f>_xlfn.VAR.S(D5:D16)</f>
        <v>698390.15151514788</v>
      </c>
      <c r="E18" s="1"/>
      <c r="G18" s="10"/>
      <c r="J18" s="1"/>
      <c r="K18" s="22" t="s">
        <v>245</v>
      </c>
      <c r="L18" s="23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E581-D16B-46D0-A7C6-A834D11BA924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247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18" customHeight="1" x14ac:dyDescent="0.3">
      <c r="A18" s="1"/>
      <c r="B18" s="19" t="s">
        <v>246</v>
      </c>
      <c r="C18" s="20"/>
      <c r="D18" s="8">
        <f>MEDIAN(C5:C16)</f>
        <v>61154</v>
      </c>
      <c r="E18" s="1"/>
      <c r="J18" s="1"/>
      <c r="K18" s="22" t="s">
        <v>246</v>
      </c>
      <c r="L18" s="23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0D84-37B2-4706-BE1B-146082AEA494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271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6">
        <v>7500</v>
      </c>
      <c r="E7" s="1"/>
      <c r="J7" s="1"/>
      <c r="K7" s="2" t="s">
        <v>229</v>
      </c>
      <c r="L7" s="6">
        <v>65425</v>
      </c>
      <c r="M7" s="6">
        <v>7500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6">
        <v>5000</v>
      </c>
      <c r="E15" s="1"/>
      <c r="J15" s="1"/>
      <c r="K15" s="2" t="s">
        <v>237</v>
      </c>
      <c r="L15" s="6">
        <v>48742</v>
      </c>
      <c r="M15" s="6">
        <v>5000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18" customHeight="1" x14ac:dyDescent="0.3">
      <c r="A18" s="1"/>
      <c r="B18" s="19" t="s">
        <v>248</v>
      </c>
      <c r="C18" s="20"/>
      <c r="D18" s="6">
        <f>_xlfn.MODE.SNGL(D5:D16)</f>
        <v>7250</v>
      </c>
      <c r="E18" s="1"/>
      <c r="J18" s="1"/>
      <c r="K18" s="22" t="s">
        <v>248</v>
      </c>
      <c r="L18" s="23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36F9-BEAE-466F-8380-077CC23B5167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253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11" t="s">
        <v>249</v>
      </c>
      <c r="E7" s="1"/>
      <c r="J7" s="1"/>
      <c r="K7" s="2" t="s">
        <v>229</v>
      </c>
      <c r="L7" s="6">
        <v>65425</v>
      </c>
      <c r="M7" s="11" t="s">
        <v>249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11" t="s">
        <v>249</v>
      </c>
      <c r="E15" s="1"/>
      <c r="J15" s="1"/>
      <c r="K15" s="2" t="s">
        <v>237</v>
      </c>
      <c r="L15" s="6">
        <v>48742</v>
      </c>
      <c r="M15" s="11" t="s">
        <v>249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36" customHeight="1" x14ac:dyDescent="0.3">
      <c r="A18" s="1"/>
      <c r="B18" s="24" t="s">
        <v>250</v>
      </c>
      <c r="C18" s="25"/>
      <c r="D18" s="7">
        <f>COUNT(D5:D16)</f>
        <v>10</v>
      </c>
      <c r="E18" s="1"/>
      <c r="J18" s="1"/>
      <c r="K18" s="26" t="s">
        <v>250</v>
      </c>
      <c r="L18" s="27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3604B-AE04-457A-91B4-82C6B014387C}">
  <dimension ref="A1:N19"/>
  <sheetViews>
    <sheetView showGridLines="0" workbookViewId="0">
      <selection activeCell="D18" sqref="D18"/>
    </sheetView>
  </sheetViews>
  <sheetFormatPr defaultRowHeight="18" customHeight="1" x14ac:dyDescent="0.3"/>
  <cols>
    <col min="1" max="1" width="4.33203125" customWidth="1"/>
    <col min="2" max="2" width="18.21875" customWidth="1"/>
    <col min="3" max="3" width="16.77734375" customWidth="1"/>
    <col min="4" max="4" width="22.109375" customWidth="1"/>
    <col min="5" max="5" width="4.33203125" customWidth="1"/>
    <col min="10" max="10" width="4.33203125" customWidth="1"/>
    <col min="11" max="11" width="18.21875" customWidth="1"/>
    <col min="12" max="12" width="16.77734375" customWidth="1"/>
    <col min="13" max="13" width="22.109375" customWidth="1"/>
    <col min="14" max="14" width="4.33203125" customWidth="1"/>
  </cols>
  <sheetData>
    <row r="1" spans="1:14" ht="18" customHeight="1" x14ac:dyDescent="0.3">
      <c r="A1" s="1"/>
      <c r="B1" s="1"/>
      <c r="C1" s="1"/>
      <c r="D1" s="1"/>
      <c r="E1" s="1"/>
      <c r="J1" s="1"/>
      <c r="K1" s="1"/>
      <c r="L1" s="1"/>
      <c r="M1" s="1"/>
      <c r="N1" s="1"/>
    </row>
    <row r="2" spans="1:14" ht="18" customHeight="1" thickBot="1" x14ac:dyDescent="0.35">
      <c r="A2" s="1"/>
      <c r="B2" s="18" t="s">
        <v>253</v>
      </c>
      <c r="C2" s="18"/>
      <c r="D2" s="18"/>
      <c r="E2" s="1"/>
      <c r="J2" s="1"/>
      <c r="K2" s="21" t="s">
        <v>268</v>
      </c>
      <c r="L2" s="21"/>
      <c r="M2" s="21"/>
      <c r="N2" s="1"/>
    </row>
    <row r="3" spans="1:14" ht="18" customHeight="1" thickTop="1" x14ac:dyDescent="0.3">
      <c r="A3" s="1"/>
      <c r="B3" s="1"/>
      <c r="C3" s="1"/>
      <c r="D3" s="1"/>
      <c r="E3" s="1"/>
      <c r="J3" s="1"/>
      <c r="K3" s="1"/>
      <c r="L3" s="1"/>
      <c r="M3" s="1"/>
      <c r="N3" s="1"/>
    </row>
    <row r="4" spans="1:14" ht="18" customHeight="1" x14ac:dyDescent="0.3">
      <c r="A4" s="1"/>
      <c r="B4" s="5" t="s">
        <v>225</v>
      </c>
      <c r="C4" s="5" t="s">
        <v>226</v>
      </c>
      <c r="D4" s="5" t="s">
        <v>240</v>
      </c>
      <c r="E4" s="1"/>
      <c r="J4" s="1"/>
      <c r="K4" s="13" t="s">
        <v>225</v>
      </c>
      <c r="L4" s="13" t="s">
        <v>226</v>
      </c>
      <c r="M4" s="13" t="s">
        <v>240</v>
      </c>
      <c r="N4" s="1"/>
    </row>
    <row r="5" spans="1:14" ht="18" customHeight="1" x14ac:dyDescent="0.3">
      <c r="A5" s="1"/>
      <c r="B5" s="2" t="s">
        <v>227</v>
      </c>
      <c r="C5" s="6">
        <v>52235</v>
      </c>
      <c r="D5" s="6">
        <v>5500</v>
      </c>
      <c r="E5" s="1"/>
      <c r="J5" s="1"/>
      <c r="K5" s="2" t="s">
        <v>227</v>
      </c>
      <c r="L5" s="6">
        <v>52235</v>
      </c>
      <c r="M5" s="6">
        <v>5500</v>
      </c>
      <c r="N5" s="1"/>
    </row>
    <row r="6" spans="1:14" ht="18" customHeight="1" x14ac:dyDescent="0.3">
      <c r="A6" s="1"/>
      <c r="B6" s="2" t="s">
        <v>228</v>
      </c>
      <c r="C6" s="6">
        <v>61104</v>
      </c>
      <c r="D6" s="6">
        <v>7250</v>
      </c>
      <c r="E6" s="1"/>
      <c r="J6" s="1"/>
      <c r="K6" s="2" t="s">
        <v>228</v>
      </c>
      <c r="L6" s="6">
        <v>61104</v>
      </c>
      <c r="M6" s="6">
        <v>7250</v>
      </c>
      <c r="N6" s="1"/>
    </row>
    <row r="7" spans="1:14" ht="18" customHeight="1" x14ac:dyDescent="0.3">
      <c r="A7" s="1"/>
      <c r="B7" s="2" t="s">
        <v>229</v>
      </c>
      <c r="C7" s="6">
        <v>65425</v>
      </c>
      <c r="D7" s="11" t="s">
        <v>249</v>
      </c>
      <c r="E7" s="1"/>
      <c r="J7" s="1"/>
      <c r="K7" s="2" t="s">
        <v>229</v>
      </c>
      <c r="L7" s="6">
        <v>65425</v>
      </c>
      <c r="M7" s="11" t="s">
        <v>249</v>
      </c>
      <c r="N7" s="1"/>
    </row>
    <row r="8" spans="1:14" ht="18" customHeight="1" x14ac:dyDescent="0.3">
      <c r="A8" s="1"/>
      <c r="B8" s="2" t="s">
        <v>230</v>
      </c>
      <c r="C8" s="6">
        <v>61204</v>
      </c>
      <c r="D8" s="6">
        <v>6500</v>
      </c>
      <c r="E8" s="1"/>
      <c r="J8" s="1"/>
      <c r="K8" s="2" t="s">
        <v>230</v>
      </c>
      <c r="L8" s="6">
        <v>61204</v>
      </c>
      <c r="M8" s="6">
        <v>6500</v>
      </c>
      <c r="N8" s="1"/>
    </row>
    <row r="9" spans="1:14" ht="18" customHeight="1" x14ac:dyDescent="0.3">
      <c r="A9" s="1"/>
      <c r="B9" s="2" t="s">
        <v>231</v>
      </c>
      <c r="C9" s="6">
        <v>50350</v>
      </c>
      <c r="D9" s="6">
        <v>6500</v>
      </c>
      <c r="E9" s="1"/>
      <c r="J9" s="1"/>
      <c r="K9" s="2" t="s">
        <v>231</v>
      </c>
      <c r="L9" s="6">
        <v>50350</v>
      </c>
      <c r="M9" s="6">
        <v>6500</v>
      </c>
      <c r="N9" s="1"/>
    </row>
    <row r="10" spans="1:14" ht="18" customHeight="1" x14ac:dyDescent="0.3">
      <c r="A10" s="1"/>
      <c r="B10" s="2" t="s">
        <v>232</v>
      </c>
      <c r="C10" s="6">
        <v>47335</v>
      </c>
      <c r="D10" s="6">
        <v>6000</v>
      </c>
      <c r="E10" s="1"/>
      <c r="J10" s="1"/>
      <c r="K10" s="2" t="s">
        <v>232</v>
      </c>
      <c r="L10" s="6">
        <v>47335</v>
      </c>
      <c r="M10" s="6">
        <v>6000</v>
      </c>
      <c r="N10" s="1"/>
    </row>
    <row r="11" spans="1:14" ht="18" customHeight="1" x14ac:dyDescent="0.3">
      <c r="A11" s="1"/>
      <c r="B11" s="2" t="s">
        <v>233</v>
      </c>
      <c r="C11" s="6">
        <v>63616</v>
      </c>
      <c r="D11" s="6">
        <v>7250</v>
      </c>
      <c r="E11" s="1"/>
      <c r="J11" s="1"/>
      <c r="K11" s="2" t="s">
        <v>233</v>
      </c>
      <c r="L11" s="6">
        <v>63616</v>
      </c>
      <c r="M11" s="6">
        <v>7250</v>
      </c>
      <c r="N11" s="1"/>
    </row>
    <row r="12" spans="1:14" ht="18" customHeight="1" x14ac:dyDescent="0.3">
      <c r="A12" s="1"/>
      <c r="B12" s="2" t="s">
        <v>234</v>
      </c>
      <c r="C12" s="6">
        <v>67536</v>
      </c>
      <c r="D12" s="6">
        <v>7500</v>
      </c>
      <c r="E12" s="1"/>
      <c r="J12" s="1"/>
      <c r="K12" s="2" t="s">
        <v>234</v>
      </c>
      <c r="L12" s="6">
        <v>67536</v>
      </c>
      <c r="M12" s="6">
        <v>7500</v>
      </c>
      <c r="N12" s="1"/>
    </row>
    <row r="13" spans="1:14" ht="18" customHeight="1" x14ac:dyDescent="0.3">
      <c r="A13" s="1"/>
      <c r="B13" s="2" t="s">
        <v>235</v>
      </c>
      <c r="C13" s="6">
        <v>62812</v>
      </c>
      <c r="D13" s="6">
        <v>7250</v>
      </c>
      <c r="E13" s="1"/>
      <c r="J13" s="1"/>
      <c r="K13" s="2" t="s">
        <v>235</v>
      </c>
      <c r="L13" s="6">
        <v>62812</v>
      </c>
      <c r="M13" s="6">
        <v>7250</v>
      </c>
      <c r="N13" s="1"/>
    </row>
    <row r="14" spans="1:14" ht="18" customHeight="1" x14ac:dyDescent="0.3">
      <c r="A14" s="1"/>
      <c r="B14" s="2" t="s">
        <v>236</v>
      </c>
      <c r="C14" s="6">
        <v>61908</v>
      </c>
      <c r="D14" s="6">
        <v>7250</v>
      </c>
      <c r="E14" s="1"/>
      <c r="J14" s="1"/>
      <c r="K14" s="2" t="s">
        <v>236</v>
      </c>
      <c r="L14" s="6">
        <v>61908</v>
      </c>
      <c r="M14" s="6">
        <v>7250</v>
      </c>
      <c r="N14" s="1"/>
    </row>
    <row r="15" spans="1:14" ht="18" customHeight="1" x14ac:dyDescent="0.3">
      <c r="A15" s="1"/>
      <c r="B15" s="2" t="s">
        <v>237</v>
      </c>
      <c r="C15" s="6">
        <v>48742</v>
      </c>
      <c r="D15" s="11" t="s">
        <v>249</v>
      </c>
      <c r="E15" s="1"/>
      <c r="J15" s="1"/>
      <c r="K15" s="2" t="s">
        <v>237</v>
      </c>
      <c r="L15" s="6">
        <v>48742</v>
      </c>
      <c r="M15" s="11" t="s">
        <v>249</v>
      </c>
      <c r="N15" s="1"/>
    </row>
    <row r="16" spans="1:14" ht="18" customHeight="1" x14ac:dyDescent="0.3">
      <c r="A16" s="1"/>
      <c r="B16" s="2" t="s">
        <v>238</v>
      </c>
      <c r="C16" s="6">
        <v>57084</v>
      </c>
      <c r="D16" s="6">
        <v>7250</v>
      </c>
      <c r="E16" s="1"/>
      <c r="J16" s="1"/>
      <c r="K16" s="2" t="s">
        <v>238</v>
      </c>
      <c r="L16" s="6">
        <v>57084</v>
      </c>
      <c r="M16" s="6">
        <v>7250</v>
      </c>
      <c r="N16" s="1"/>
    </row>
    <row r="17" spans="1:14" ht="18" customHeight="1" x14ac:dyDescent="0.3">
      <c r="A17" s="1"/>
      <c r="B17" s="1"/>
      <c r="C17" s="1"/>
      <c r="D17" s="1"/>
      <c r="E17" s="1"/>
      <c r="J17" s="1"/>
      <c r="K17" s="1"/>
      <c r="L17" s="1"/>
      <c r="M17" s="1"/>
      <c r="N17" s="1"/>
    </row>
    <row r="18" spans="1:14" ht="18" customHeight="1" x14ac:dyDescent="0.3">
      <c r="A18" s="1"/>
      <c r="B18" s="19" t="s">
        <v>251</v>
      </c>
      <c r="C18" s="20"/>
      <c r="D18" s="7">
        <f>COUNTA(D5:D16)</f>
        <v>12</v>
      </c>
      <c r="E18" s="1"/>
      <c r="J18" s="1"/>
      <c r="K18" s="22" t="s">
        <v>251</v>
      </c>
      <c r="L18" s="23"/>
      <c r="M18" s="8"/>
      <c r="N18" s="1"/>
    </row>
    <row r="19" spans="1:14" ht="18" customHeight="1" x14ac:dyDescent="0.3">
      <c r="A19" s="1"/>
      <c r="B19" s="1"/>
      <c r="C19" s="1"/>
      <c r="D19" s="1"/>
      <c r="E19" s="1"/>
    </row>
  </sheetData>
  <mergeCells count="4">
    <mergeCell ref="B2:D2"/>
    <mergeCell ref="B18:C18"/>
    <mergeCell ref="K2:M2"/>
    <mergeCell ref="K18:L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Statistical Functions</vt:lpstr>
      <vt:lpstr>AVERAGE Function</vt:lpstr>
      <vt:lpstr>AVERAGEIF Function</vt:lpstr>
      <vt:lpstr>STDEV.S Function</vt:lpstr>
      <vt:lpstr>VAR.S Function</vt:lpstr>
      <vt:lpstr>MEDIAN Function</vt:lpstr>
      <vt:lpstr>MODE.SNGL Function</vt:lpstr>
      <vt:lpstr>COUNT Function</vt:lpstr>
      <vt:lpstr>COUNTA Function</vt:lpstr>
      <vt:lpstr>COUNTIFS Function</vt:lpstr>
      <vt:lpstr>QUARTILE.INC Function</vt:lpstr>
      <vt:lpstr>PERCENTILE.INC Function</vt:lpstr>
      <vt:lpstr>MAX Function</vt:lpstr>
      <vt:lpstr>LARGE Function</vt:lpstr>
      <vt:lpstr>MIN Function</vt:lpstr>
      <vt:lpstr>SMALL Function</vt:lpstr>
      <vt:lpstr>CORREL Function</vt:lpstr>
      <vt:lpstr>Regression Analysis</vt:lpstr>
      <vt:lpstr>Practice Regression Analysis</vt:lpstr>
      <vt:lpstr>Descriptive Statistics</vt:lpstr>
      <vt:lpstr>Practice Descriptive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2023-08-14T06:47:29Z</dcterms:created>
  <dcterms:modified xsi:type="dcterms:W3CDTF">2023-08-17T02:11:25Z</dcterms:modified>
</cp:coreProperties>
</file>