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Softeko\count cells in excel\"/>
    </mc:Choice>
  </mc:AlternateContent>
  <xr:revisionPtr revIDLastSave="0" documentId="8_{5525567C-1070-48E9-BFD3-52B20778F927}" xr6:coauthVersionLast="47" xr6:coauthVersionMax="47" xr10:uidLastSave="{00000000-0000-0000-0000-000000000000}"/>
  <bookViews>
    <workbookView xWindow="-120" yWindow="-120" windowWidth="20730" windowHeight="11310" firstSheet="4" activeTab="9" xr2:uid="{07339A30-7B4A-4350-AE8F-5C10DCDDAA57}"/>
  </bookViews>
  <sheets>
    <sheet name="numbers" sheetId="5" r:id="rId1"/>
    <sheet name="criterion" sheetId="7" r:id="rId2"/>
    <sheet name="multiple criteria" sheetId="8" r:id="rId3"/>
    <sheet name="colored text" sheetId="2" r:id="rId4"/>
    <sheet name="filtered list" sheetId="3" r:id="rId5"/>
    <sheet name="total cells" sheetId="4" r:id="rId6"/>
    <sheet name="partial beginning" sheetId="9" r:id="rId7"/>
    <sheet name="duplicates" sheetId="10" r:id="rId8"/>
    <sheet name="sumproduct" sheetId="11" r:id="rId9"/>
    <sheet name="empty" sheetId="12" r:id="rId10"/>
  </sheets>
  <definedNames>
    <definedName name="_xlnm._FilterDatabase" localSheetId="3" hidden="1">'colored text'!$B$4:$E$15</definedName>
    <definedName name="_xlnm._FilterDatabase" localSheetId="4" hidden="1">'filtered list'!$B$4:$E$15</definedName>
    <definedName name="_xlnm._FilterDatabase" localSheetId="8" hidden="1">sumproduct!$B$4:$E$15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7" i="12" l="1"/>
  <c r="J13" i="12"/>
  <c r="J10" i="12"/>
  <c r="D17" i="5"/>
  <c r="D17" i="12"/>
  <c r="D11" i="12"/>
  <c r="D16" i="12" s="1"/>
  <c r="D15" i="12"/>
  <c r="D8" i="12"/>
  <c r="C17" i="4"/>
  <c r="D17" i="3"/>
  <c r="D17" i="11" a="1"/>
  <c r="D17" i="11" s="1"/>
  <c r="D17" i="10"/>
  <c r="D17" i="9"/>
  <c r="D17" i="8"/>
  <c r="D17" i="7"/>
  <c r="C17" i="2"/>
  <c r="E17" i="12"/>
  <c r="E16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<sst xmlns="http://schemas.openxmlformats.org/spreadsheetml/2006/main" count="790" uniqueCount="52">
  <si>
    <t>Book Name</t>
  </si>
  <si>
    <t>Published year</t>
  </si>
  <si>
    <t>Author</t>
  </si>
  <si>
    <t>Genre</t>
  </si>
  <si>
    <t>Charles Dickens</t>
  </si>
  <si>
    <t>Biographical Novel</t>
  </si>
  <si>
    <t>Jane Eyre</t>
  </si>
  <si>
    <t>Charlotte Bronte</t>
  </si>
  <si>
    <t>The Return of the Native</t>
  </si>
  <si>
    <t>Thomas Hardy</t>
  </si>
  <si>
    <t>Social Novel</t>
  </si>
  <si>
    <t>Shirley</t>
  </si>
  <si>
    <t>To The Lighthouse</t>
  </si>
  <si>
    <t>Virginia Woolf</t>
  </si>
  <si>
    <t>Modernist Novel</t>
  </si>
  <si>
    <t>The Catcher in the Rye</t>
  </si>
  <si>
    <t>J. D. Salinger</t>
  </si>
  <si>
    <t>Fiction Novel</t>
  </si>
  <si>
    <t>Wuthering Heights</t>
  </si>
  <si>
    <t>Emily Bronte</t>
  </si>
  <si>
    <t>A Tale of Two Cities</t>
  </si>
  <si>
    <t>Historical Novel</t>
  </si>
  <si>
    <t>The Scarlet Letter</t>
  </si>
  <si>
    <t>Nathaniel Hawthorne</t>
  </si>
  <si>
    <t>Romantic Novel</t>
  </si>
  <si>
    <t>Leaves of Grass</t>
  </si>
  <si>
    <t>Walt Whitman</t>
  </si>
  <si>
    <t>Collection of Poetry</t>
  </si>
  <si>
    <t>The Waste Land</t>
  </si>
  <si>
    <t>T.S. Eliot</t>
  </si>
  <si>
    <t>David Copperfield</t>
  </si>
  <si>
    <t>Counting Any Cell Data</t>
  </si>
  <si>
    <t>Total Blanks</t>
  </si>
  <si>
    <t>Counting Cells Based on Criterion</t>
  </si>
  <si>
    <t>Total Biographical Novels</t>
  </si>
  <si>
    <t>Charlotte Bronte Books after 1845</t>
  </si>
  <si>
    <t>Counting Cells Based on Multiple Criteria</t>
  </si>
  <si>
    <t>Counting Cells Based on Partial Match in Middle</t>
  </si>
  <si>
    <t>Total  Books with Novel at End</t>
  </si>
  <si>
    <t>Counting Duplicate Cells</t>
  </si>
  <si>
    <t>Books Published in 1847</t>
  </si>
  <si>
    <t>Counting Cells with Colored Text</t>
  </si>
  <si>
    <t>Total Green Text Color</t>
  </si>
  <si>
    <t>Charles Dickens' Books After 1859</t>
  </si>
  <si>
    <t>Counting Cells with SUMPRODUCT Function</t>
  </si>
  <si>
    <t>Counting Cells from Filtered List</t>
  </si>
  <si>
    <t>Books Published After 1855</t>
  </si>
  <si>
    <t>Counting Total Cells in Range</t>
  </si>
  <si>
    <t>Total Cells</t>
  </si>
  <si>
    <t>Counting Empty Cells</t>
  </si>
  <si>
    <t>Total Empty Cells</t>
  </si>
  <si>
    <t>Practice Yourself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</si>
</sst>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2" fillId="0" borderId="2" applyNumberFormat="0" applyFill="0" applyAlignment="0" applyProtection="0"/>
    <xf numFmtId="0" fontId="3" fillId="0" borderId="3" applyNumberFormat="0" applyFill="0" applyAlignment="0" applyProtection="0"/>
    <xf numFmtId="0" fontId="8" fillId="0" borderId="0" applyNumberFormat="0" applyFill="0" applyBorder="0" applyAlignment="0" applyProtection="0"/>
  </cellStyleXfs>
  <cellXfs count="20">
    <xf numFmtId="0" fontId="0" fillId="0" borderId="0" xfId="0"/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14" fontId="0" fillId="0" borderId="1" xfId="0" applyNumberFormat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vertical="center"/>
    </xf>
    <xf numFmtId="0" fontId="4" fillId="3" borderId="5" xfId="0" applyFont="1" applyFill="1" applyBorder="1" applyAlignment="1">
      <alignment vertical="center"/>
    </xf>
    <xf numFmtId="0" fontId="8" fillId="0" borderId="0" xfId="3" applyAlignment="1">
      <alignment vertical="center"/>
    </xf>
    <xf numFmtId="0" fontId="2" fillId="0" borderId="2" xfId="1" applyAlignment="1">
      <alignment horizontal="center" vertical="center"/>
    </xf>
    <xf numFmtId="0" fontId="4" fillId="3" borderId="1" xfId="0" applyFont="1" applyFill="1" applyBorder="1" applyAlignment="1">
      <alignment horizontal="left" vertical="center"/>
    </xf>
    <xf numFmtId="0" fontId="3" fillId="0" borderId="3" xfId="2" applyAlignment="1">
      <alignment horizontal="center" vertical="center"/>
    </xf>
    <xf numFmtId="0" fontId="1" fillId="3" borderId="1" xfId="0" applyFont="1" applyFill="1" applyBorder="1" applyAlignment="1">
      <alignment horizontal="left" vertical="center"/>
    </xf>
    <xf numFmtId="0" fontId="4" fillId="3" borderId="4" xfId="0" applyFont="1" applyFill="1" applyBorder="1" applyAlignment="1">
      <alignment horizontal="left" vertical="center"/>
    </xf>
    <xf numFmtId="0" fontId="4" fillId="3" borderId="5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</cellXfs>
  <cellStyles count="4">
    <cellStyle name="Explanatory Text" xfId="3" builtinId="53"/>
    <cellStyle name="Heading 1" xfId="1" builtinId="16"/>
    <cellStyle name="Heading 2" xfId="2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8D9C15-833F-4563-95A1-6421983E9149}">
  <dimension ref="B2:K19"/>
  <sheetViews>
    <sheetView showGridLines="0" workbookViewId="0">
      <selection activeCell="H2" sqref="H2:K2"/>
    </sheetView>
  </sheetViews>
  <sheetFormatPr defaultRowHeight="20.100000000000001" customHeight="1" x14ac:dyDescent="0.25"/>
  <cols>
    <col min="1" max="1" width="4.42578125" style="2" customWidth="1"/>
    <col min="2" max="2" width="23.140625" style="2" bestFit="1" customWidth="1"/>
    <col min="3" max="3" width="20.28515625" style="2" bestFit="1" customWidth="1"/>
    <col min="4" max="4" width="15.5703125" style="2" bestFit="1" customWidth="1"/>
    <col min="5" max="5" width="18.85546875" style="2" bestFit="1" customWidth="1"/>
    <col min="6" max="7" width="9.140625" style="2"/>
    <col min="8" max="8" width="23.140625" style="2" bestFit="1" customWidth="1"/>
    <col min="9" max="9" width="20.28515625" style="2" bestFit="1" customWidth="1"/>
    <col min="10" max="10" width="15.5703125" style="2" bestFit="1" customWidth="1"/>
    <col min="11" max="11" width="18.85546875" style="2" bestFit="1" customWidth="1"/>
    <col min="12" max="16384" width="9.140625" style="2"/>
  </cols>
  <sheetData>
    <row r="2" spans="2:11" ht="20.100000000000001" customHeight="1" thickBot="1" x14ac:dyDescent="0.3">
      <c r="B2" s="12" t="s">
        <v>31</v>
      </c>
      <c r="C2" s="12"/>
      <c r="D2" s="12"/>
      <c r="E2" s="12"/>
      <c r="H2" s="19" t="s">
        <v>51</v>
      </c>
      <c r="I2" s="19"/>
      <c r="J2" s="19"/>
      <c r="K2" s="19"/>
    </row>
    <row r="3" spans="2:11" ht="20.100000000000001" customHeight="1" thickTop="1" x14ac:dyDescent="0.25"/>
    <row r="4" spans="2:11" ht="20.100000000000001" customHeight="1" thickBot="1" x14ac:dyDescent="0.3">
      <c r="B4" s="4" t="s">
        <v>0</v>
      </c>
      <c r="C4" s="4" t="s">
        <v>2</v>
      </c>
      <c r="D4" s="4" t="s">
        <v>1</v>
      </c>
      <c r="E4" s="4" t="s">
        <v>3</v>
      </c>
      <c r="H4" s="12" t="s">
        <v>31</v>
      </c>
      <c r="I4" s="12"/>
      <c r="J4" s="12"/>
      <c r="K4" s="12"/>
    </row>
    <row r="5" spans="2:11" ht="20.100000000000001" customHeight="1" thickTop="1" x14ac:dyDescent="0.25">
      <c r="B5" s="3" t="s">
        <v>6</v>
      </c>
      <c r="C5" s="1" t="s">
        <v>7</v>
      </c>
      <c r="D5" s="1">
        <v>1847</v>
      </c>
      <c r="E5" s="1" t="s">
        <v>5</v>
      </c>
    </row>
    <row r="6" spans="2:11" ht="20.100000000000001" customHeight="1" x14ac:dyDescent="0.25">
      <c r="B6" s="1" t="s">
        <v>28</v>
      </c>
      <c r="C6" s="1" t="s">
        <v>29</v>
      </c>
      <c r="D6" s="1">
        <v>1922</v>
      </c>
      <c r="E6" s="1" t="s">
        <v>27</v>
      </c>
      <c r="H6" s="4" t="s">
        <v>0</v>
      </c>
      <c r="I6" s="4" t="s">
        <v>2</v>
      </c>
      <c r="J6" s="4" t="s">
        <v>1</v>
      </c>
      <c r="K6" s="4" t="s">
        <v>3</v>
      </c>
    </row>
    <row r="7" spans="2:11" ht="20.100000000000001" customHeight="1" x14ac:dyDescent="0.25">
      <c r="B7" s="3" t="s">
        <v>8</v>
      </c>
      <c r="C7" s="1" t="s">
        <v>9</v>
      </c>
      <c r="D7" s="1">
        <v>1878</v>
      </c>
      <c r="E7" s="1" t="s">
        <v>10</v>
      </c>
      <c r="H7" s="3" t="s">
        <v>6</v>
      </c>
      <c r="I7" s="1" t="s">
        <v>7</v>
      </c>
      <c r="J7" s="1">
        <v>1847</v>
      </c>
      <c r="K7" s="1" t="s">
        <v>5</v>
      </c>
    </row>
    <row r="8" spans="2:11" ht="20.100000000000001" customHeight="1" x14ac:dyDescent="0.25">
      <c r="B8" s="3" t="s">
        <v>11</v>
      </c>
      <c r="C8" s="1" t="s">
        <v>7</v>
      </c>
      <c r="D8" s="1">
        <v>1849</v>
      </c>
      <c r="E8" s="1" t="s">
        <v>5</v>
      </c>
      <c r="H8" s="1" t="s">
        <v>28</v>
      </c>
      <c r="I8" s="1" t="s">
        <v>29</v>
      </c>
      <c r="J8" s="1">
        <v>1922</v>
      </c>
      <c r="K8" s="1" t="s">
        <v>27</v>
      </c>
    </row>
    <row r="9" spans="2:11" ht="20.100000000000001" customHeight="1" x14ac:dyDescent="0.25">
      <c r="B9" s="3" t="s">
        <v>12</v>
      </c>
      <c r="C9" s="1" t="s">
        <v>13</v>
      </c>
      <c r="D9" s="1">
        <v>1927</v>
      </c>
      <c r="E9" s="1" t="s">
        <v>14</v>
      </c>
      <c r="H9" s="3" t="s">
        <v>8</v>
      </c>
      <c r="I9" s="1" t="s">
        <v>9</v>
      </c>
      <c r="J9" s="1">
        <v>1878</v>
      </c>
      <c r="K9" s="1" t="s">
        <v>10</v>
      </c>
    </row>
    <row r="10" spans="2:11" ht="20.100000000000001" customHeight="1" x14ac:dyDescent="0.25">
      <c r="B10" s="1" t="s">
        <v>25</v>
      </c>
      <c r="C10" s="1" t="s">
        <v>26</v>
      </c>
      <c r="D10" s="1">
        <v>1855</v>
      </c>
      <c r="E10" s="1" t="s">
        <v>27</v>
      </c>
      <c r="H10" s="3" t="s">
        <v>11</v>
      </c>
      <c r="I10" s="1" t="s">
        <v>7</v>
      </c>
      <c r="J10" s="1">
        <v>1849</v>
      </c>
      <c r="K10" s="1" t="s">
        <v>5</v>
      </c>
    </row>
    <row r="11" spans="2:11" ht="20.100000000000001" customHeight="1" x14ac:dyDescent="0.25">
      <c r="B11" s="3" t="s">
        <v>15</v>
      </c>
      <c r="C11" s="1" t="s">
        <v>16</v>
      </c>
      <c r="D11" s="1">
        <v>1945</v>
      </c>
      <c r="E11" s="1" t="s">
        <v>17</v>
      </c>
      <c r="H11" s="3" t="s">
        <v>12</v>
      </c>
      <c r="I11" s="1" t="s">
        <v>13</v>
      </c>
      <c r="J11" s="1">
        <v>1927</v>
      </c>
      <c r="K11" s="1" t="s">
        <v>14</v>
      </c>
    </row>
    <row r="12" spans="2:11" ht="20.100000000000001" customHeight="1" x14ac:dyDescent="0.25">
      <c r="B12" s="3" t="s">
        <v>18</v>
      </c>
      <c r="C12" s="1" t="s">
        <v>19</v>
      </c>
      <c r="D12" s="1">
        <v>1847</v>
      </c>
      <c r="E12" s="1" t="s">
        <v>5</v>
      </c>
      <c r="H12" s="1" t="s">
        <v>25</v>
      </c>
      <c r="I12" s="1" t="s">
        <v>26</v>
      </c>
      <c r="J12" s="1">
        <v>1855</v>
      </c>
      <c r="K12" s="1" t="s">
        <v>27</v>
      </c>
    </row>
    <row r="13" spans="2:11" ht="20.100000000000001" customHeight="1" x14ac:dyDescent="0.25">
      <c r="B13" s="3" t="s">
        <v>20</v>
      </c>
      <c r="C13" s="1" t="s">
        <v>4</v>
      </c>
      <c r="D13" s="1">
        <v>1859</v>
      </c>
      <c r="E13" s="1" t="s">
        <v>21</v>
      </c>
      <c r="H13" s="3" t="s">
        <v>15</v>
      </c>
      <c r="I13" s="1" t="s">
        <v>16</v>
      </c>
      <c r="J13" s="1">
        <v>1945</v>
      </c>
      <c r="K13" s="1" t="s">
        <v>17</v>
      </c>
    </row>
    <row r="14" spans="2:11" ht="20.100000000000001" customHeight="1" x14ac:dyDescent="0.25">
      <c r="B14" s="3" t="s">
        <v>22</v>
      </c>
      <c r="C14" s="1" t="s">
        <v>23</v>
      </c>
      <c r="D14" s="1">
        <v>1860</v>
      </c>
      <c r="E14" s="1" t="s">
        <v>24</v>
      </c>
      <c r="H14" s="3" t="s">
        <v>18</v>
      </c>
      <c r="I14" s="1" t="s">
        <v>19</v>
      </c>
      <c r="J14" s="1">
        <v>1847</v>
      </c>
      <c r="K14" s="1" t="s">
        <v>5</v>
      </c>
    </row>
    <row r="15" spans="2:11" ht="20.100000000000001" customHeight="1" x14ac:dyDescent="0.25">
      <c r="B15" s="1" t="s">
        <v>30</v>
      </c>
      <c r="C15" s="1" t="s">
        <v>4</v>
      </c>
      <c r="D15" s="1">
        <v>1850</v>
      </c>
      <c r="E15" s="1" t="s">
        <v>10</v>
      </c>
      <c r="H15" s="3" t="s">
        <v>20</v>
      </c>
      <c r="I15" s="1" t="s">
        <v>4</v>
      </c>
      <c r="J15" s="1">
        <v>1859</v>
      </c>
      <c r="K15" s="1" t="s">
        <v>21</v>
      </c>
    </row>
    <row r="16" spans="2:11" ht="9" customHeight="1" x14ac:dyDescent="0.25">
      <c r="H16" s="3" t="s">
        <v>22</v>
      </c>
      <c r="I16" s="1" t="s">
        <v>23</v>
      </c>
      <c r="J16" s="1">
        <v>1860</v>
      </c>
      <c r="K16" s="1" t="s">
        <v>24</v>
      </c>
    </row>
    <row r="17" spans="2:11" ht="20.100000000000001" customHeight="1" x14ac:dyDescent="0.25">
      <c r="B17" s="13" t="s">
        <v>32</v>
      </c>
      <c r="C17" s="13"/>
      <c r="D17" s="8">
        <f>COUNTA(B5:B15)</f>
        <v>11</v>
      </c>
      <c r="H17" s="1" t="s">
        <v>30</v>
      </c>
      <c r="I17" s="1" t="s">
        <v>4</v>
      </c>
      <c r="J17" s="1">
        <v>1850</v>
      </c>
      <c r="K17" s="1" t="s">
        <v>10</v>
      </c>
    </row>
    <row r="19" spans="2:11" ht="20.100000000000001" customHeight="1" x14ac:dyDescent="0.25">
      <c r="H19" s="13" t="s">
        <v>32</v>
      </c>
      <c r="I19" s="13"/>
      <c r="J19" s="8"/>
    </row>
  </sheetData>
  <mergeCells count="5">
    <mergeCell ref="B2:E2"/>
    <mergeCell ref="B17:C17"/>
    <mergeCell ref="H4:K4"/>
    <mergeCell ref="H19:I19"/>
    <mergeCell ref="H2:K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D9017C-6106-463D-8CF7-1127B4F0B200}">
  <dimension ref="B2:K19"/>
  <sheetViews>
    <sheetView showGridLines="0" tabSelected="1" workbookViewId="0">
      <selection activeCell="J8" sqref="J8"/>
    </sheetView>
  </sheetViews>
  <sheetFormatPr defaultRowHeight="20.100000000000001" customHeight="1" x14ac:dyDescent="0.25"/>
  <cols>
    <col min="1" max="1" width="4.42578125" style="2" customWidth="1"/>
    <col min="2" max="2" width="23.140625" style="2" bestFit="1" customWidth="1"/>
    <col min="3" max="3" width="20.28515625" style="2" bestFit="1" customWidth="1"/>
    <col min="4" max="4" width="15.5703125" style="2" bestFit="1" customWidth="1"/>
    <col min="5" max="5" width="22.140625" style="2" bestFit="1" customWidth="1"/>
    <col min="6" max="7" width="9.140625" style="2"/>
    <col min="8" max="8" width="23.140625" style="2" bestFit="1" customWidth="1"/>
    <col min="9" max="9" width="20.28515625" style="2" bestFit="1" customWidth="1"/>
    <col min="10" max="10" width="15.5703125" style="2" bestFit="1" customWidth="1"/>
    <col min="11" max="11" width="21.7109375" style="2" bestFit="1" customWidth="1"/>
    <col min="12" max="16384" width="9.140625" style="2"/>
  </cols>
  <sheetData>
    <row r="2" spans="2:11" ht="20.100000000000001" customHeight="1" thickBot="1" x14ac:dyDescent="0.3">
      <c r="B2" s="12" t="s">
        <v>49</v>
      </c>
      <c r="C2" s="12"/>
      <c r="D2" s="12"/>
      <c r="E2" s="12"/>
      <c r="H2" s="19" t="s">
        <v>51</v>
      </c>
      <c r="I2" s="19"/>
      <c r="J2" s="19"/>
      <c r="K2" s="19"/>
    </row>
    <row r="3" spans="2:11" ht="20.100000000000001" customHeight="1" thickTop="1" x14ac:dyDescent="0.25"/>
    <row r="4" spans="2:11" ht="20.100000000000001" customHeight="1" thickBot="1" x14ac:dyDescent="0.3">
      <c r="B4" s="4" t="s">
        <v>0</v>
      </c>
      <c r="C4" s="4" t="s">
        <v>2</v>
      </c>
      <c r="D4" s="4" t="s">
        <v>1</v>
      </c>
      <c r="E4" s="4" t="s">
        <v>3</v>
      </c>
      <c r="H4" s="12" t="s">
        <v>49</v>
      </c>
      <c r="I4" s="12"/>
      <c r="J4" s="12"/>
      <c r="K4" s="12"/>
    </row>
    <row r="5" spans="2:11" ht="20.100000000000001" customHeight="1" thickTop="1" x14ac:dyDescent="0.25">
      <c r="B5" s="3" t="s">
        <v>6</v>
      </c>
      <c r="C5" s="1" t="s">
        <v>7</v>
      </c>
      <c r="D5" s="1">
        <v>1847</v>
      </c>
      <c r="E5" s="1" t="s">
        <v>5</v>
      </c>
    </row>
    <row r="6" spans="2:11" ht="20.100000000000001" customHeight="1" x14ac:dyDescent="0.25">
      <c r="B6" s="1" t="s">
        <v>28</v>
      </c>
      <c r="C6" s="1" t="s">
        <v>29</v>
      </c>
      <c r="D6" s="1">
        <v>1922</v>
      </c>
      <c r="E6" s="1" t="s">
        <v>27</v>
      </c>
      <c r="H6" s="4" t="s">
        <v>0</v>
      </c>
      <c r="I6" s="4" t="s">
        <v>2</v>
      </c>
      <c r="J6" s="4" t="s">
        <v>1</v>
      </c>
      <c r="K6" s="4" t="s">
        <v>3</v>
      </c>
    </row>
    <row r="7" spans="2:11" ht="20.100000000000001" customHeight="1" x14ac:dyDescent="0.25">
      <c r="B7" s="3" t="s">
        <v>8</v>
      </c>
      <c r="C7" s="1" t="s">
        <v>9</v>
      </c>
      <c r="D7" s="1">
        <v>1878</v>
      </c>
      <c r="E7" s="1" t="s">
        <v>10</v>
      </c>
      <c r="H7" s="3" t="s">
        <v>6</v>
      </c>
      <c r="I7" s="1" t="s">
        <v>7</v>
      </c>
      <c r="J7" s="1">
        <v>1847</v>
      </c>
      <c r="K7" s="1" t="s">
        <v>5</v>
      </c>
    </row>
    <row r="8" spans="2:11" ht="20.100000000000001" customHeight="1" x14ac:dyDescent="0.25">
      <c r="B8" s="3" t="s">
        <v>11</v>
      </c>
      <c r="C8" s="1" t="s">
        <v>7</v>
      </c>
      <c r="D8" s="1" t="str">
        <f>""</f>
        <v/>
      </c>
      <c r="E8" s="1" t="s">
        <v>5</v>
      </c>
      <c r="H8" s="1" t="s">
        <v>28</v>
      </c>
      <c r="I8" s="1" t="s">
        <v>29</v>
      </c>
      <c r="J8" s="1">
        <v>1922</v>
      </c>
      <c r="K8" s="1" t="s">
        <v>27</v>
      </c>
    </row>
    <row r="9" spans="2:11" ht="20.100000000000001" customHeight="1" x14ac:dyDescent="0.25">
      <c r="B9" s="3" t="s">
        <v>12</v>
      </c>
      <c r="C9" s="1" t="s">
        <v>13</v>
      </c>
      <c r="D9" s="1">
        <v>1927</v>
      </c>
      <c r="E9" s="1" t="s">
        <v>14</v>
      </c>
      <c r="H9" s="3" t="s">
        <v>8</v>
      </c>
      <c r="I9" s="1" t="s">
        <v>9</v>
      </c>
      <c r="J9" s="1">
        <v>1878</v>
      </c>
      <c r="K9" s="1" t="s">
        <v>10</v>
      </c>
    </row>
    <row r="10" spans="2:11" ht="20.100000000000001" customHeight="1" x14ac:dyDescent="0.25">
      <c r="B10" s="1" t="s">
        <v>25</v>
      </c>
      <c r="C10" s="1" t="s">
        <v>26</v>
      </c>
      <c r="D10" s="1">
        <v>1855</v>
      </c>
      <c r="E10" s="1" t="s">
        <v>27</v>
      </c>
      <c r="H10" s="3" t="s">
        <v>11</v>
      </c>
      <c r="I10" s="1" t="s">
        <v>7</v>
      </c>
      <c r="J10" s="1" t="str">
        <f>""</f>
        <v/>
      </c>
      <c r="K10" s="1" t="s">
        <v>5</v>
      </c>
    </row>
    <row r="11" spans="2:11" ht="20.100000000000001" customHeight="1" x14ac:dyDescent="0.25">
      <c r="B11" s="3" t="s">
        <v>15</v>
      </c>
      <c r="C11" s="1" t="s">
        <v>16</v>
      </c>
      <c r="D11" s="1" t="str">
        <f>""</f>
        <v/>
      </c>
      <c r="E11" s="1" t="s">
        <v>17</v>
      </c>
      <c r="H11" s="3" t="s">
        <v>12</v>
      </c>
      <c r="I11" s="1" t="s">
        <v>13</v>
      </c>
      <c r="J11" s="1">
        <v>1927</v>
      </c>
      <c r="K11" s="1" t="s">
        <v>14</v>
      </c>
    </row>
    <row r="12" spans="2:11" ht="20.100000000000001" customHeight="1" x14ac:dyDescent="0.25">
      <c r="B12" s="3" t="s">
        <v>18</v>
      </c>
      <c r="C12" s="1" t="s">
        <v>19</v>
      </c>
      <c r="D12" s="1">
        <v>1847</v>
      </c>
      <c r="E12" s="1" t="s">
        <v>5</v>
      </c>
      <c r="H12" s="1" t="s">
        <v>25</v>
      </c>
      <c r="I12" s="1" t="s">
        <v>26</v>
      </c>
      <c r="J12" s="1">
        <v>1855</v>
      </c>
      <c r="K12" s="1" t="s">
        <v>27</v>
      </c>
    </row>
    <row r="13" spans="2:11" ht="20.100000000000001" customHeight="1" x14ac:dyDescent="0.25">
      <c r="B13" s="3" t="s">
        <v>20</v>
      </c>
      <c r="C13" s="1" t="s">
        <v>4</v>
      </c>
      <c r="D13" s="1">
        <v>1859</v>
      </c>
      <c r="E13" s="1" t="s">
        <v>21</v>
      </c>
      <c r="H13" s="3" t="s">
        <v>15</v>
      </c>
      <c r="I13" s="1" t="s">
        <v>16</v>
      </c>
      <c r="J13" s="1" t="str">
        <f>""</f>
        <v/>
      </c>
      <c r="K13" s="1" t="s">
        <v>17</v>
      </c>
    </row>
    <row r="14" spans="2:11" ht="20.100000000000001" customHeight="1" x14ac:dyDescent="0.25">
      <c r="B14" s="3" t="s">
        <v>22</v>
      </c>
      <c r="C14" s="1" t="s">
        <v>23</v>
      </c>
      <c r="D14" s="1">
        <v>1860</v>
      </c>
      <c r="E14" s="1" t="s">
        <v>24</v>
      </c>
      <c r="H14" s="3" t="s">
        <v>18</v>
      </c>
      <c r="I14" s="1" t="s">
        <v>19</v>
      </c>
      <c r="J14" s="1">
        <v>1847</v>
      </c>
      <c r="K14" s="1" t="s">
        <v>5</v>
      </c>
    </row>
    <row r="15" spans="2:11" ht="20.100000000000001" customHeight="1" x14ac:dyDescent="0.25">
      <c r="B15" s="1" t="s">
        <v>30</v>
      </c>
      <c r="C15" s="1" t="s">
        <v>4</v>
      </c>
      <c r="D15" s="1" t="str">
        <f>""</f>
        <v/>
      </c>
      <c r="E15" s="1" t="s">
        <v>10</v>
      </c>
      <c r="H15" s="3" t="s">
        <v>20</v>
      </c>
      <c r="I15" s="1" t="s">
        <v>4</v>
      </c>
      <c r="J15" s="1">
        <v>1859</v>
      </c>
      <c r="K15" s="1" t="s">
        <v>21</v>
      </c>
    </row>
    <row r="16" spans="2:11" ht="20.100000000000001" customHeight="1" x14ac:dyDescent="0.25">
      <c r="B16" s="18" t="s">
        <v>50</v>
      </c>
      <c r="C16" s="18"/>
      <c r="D16" s="10">
        <f>COUNTA(D5:D15)</f>
        <v>11</v>
      </c>
      <c r="E16" s="11" t="str">
        <f ca="1">_xlfn.FORMULATEXT(D16)</f>
        <v>=COUNTA(D5:D15)</v>
      </c>
      <c r="H16" s="3" t="s">
        <v>22</v>
      </c>
      <c r="I16" s="1" t="s">
        <v>23</v>
      </c>
      <c r="J16" s="1">
        <v>1860</v>
      </c>
      <c r="K16" s="1" t="s">
        <v>24</v>
      </c>
    </row>
    <row r="17" spans="2:11" ht="20.100000000000001" customHeight="1" x14ac:dyDescent="0.25">
      <c r="B17" s="18"/>
      <c r="C17" s="18"/>
      <c r="D17" s="10">
        <f>COUNTBLANK(D5:D15)</f>
        <v>3</v>
      </c>
      <c r="E17" s="11" t="str">
        <f ca="1">_xlfn.FORMULATEXT(D17)</f>
        <v>=COUNTBLANK(D5:D15)</v>
      </c>
      <c r="H17" s="1" t="s">
        <v>30</v>
      </c>
      <c r="I17" s="1" t="s">
        <v>4</v>
      </c>
      <c r="J17" s="1" t="str">
        <f>""</f>
        <v/>
      </c>
      <c r="K17" s="1" t="s">
        <v>10</v>
      </c>
    </row>
    <row r="18" spans="2:11" ht="20.100000000000001" customHeight="1" x14ac:dyDescent="0.25">
      <c r="H18" s="18" t="s">
        <v>50</v>
      </c>
      <c r="I18" s="18"/>
      <c r="J18" s="10"/>
      <c r="K18" s="11"/>
    </row>
    <row r="19" spans="2:11" ht="20.100000000000001" customHeight="1" x14ac:dyDescent="0.25">
      <c r="H19" s="18"/>
      <c r="I19" s="18"/>
      <c r="J19" s="10"/>
      <c r="K19" s="11"/>
    </row>
  </sheetData>
  <mergeCells count="5">
    <mergeCell ref="B2:E2"/>
    <mergeCell ref="B16:C17"/>
    <mergeCell ref="H2:K2"/>
    <mergeCell ref="H4:K4"/>
    <mergeCell ref="H18:I1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F573E-22D1-4B18-B7C8-1146DB9F2002}">
  <dimension ref="B2:K19"/>
  <sheetViews>
    <sheetView showGridLines="0" workbookViewId="0">
      <selection activeCell="J19" sqref="J19"/>
    </sheetView>
  </sheetViews>
  <sheetFormatPr defaultRowHeight="20.100000000000001" customHeight="1" x14ac:dyDescent="0.25"/>
  <cols>
    <col min="1" max="1" width="4.42578125" style="2" customWidth="1"/>
    <col min="2" max="2" width="23.140625" style="2" bestFit="1" customWidth="1"/>
    <col min="3" max="3" width="20.28515625" style="2" bestFit="1" customWidth="1"/>
    <col min="4" max="4" width="15.5703125" style="2" bestFit="1" customWidth="1"/>
    <col min="5" max="5" width="18.85546875" style="2" bestFit="1" customWidth="1"/>
    <col min="6" max="7" width="9.140625" style="2"/>
    <col min="8" max="8" width="23.140625" style="2" bestFit="1" customWidth="1"/>
    <col min="9" max="9" width="20.28515625" style="2" bestFit="1" customWidth="1"/>
    <col min="10" max="10" width="15.5703125" style="2" bestFit="1" customWidth="1"/>
    <col min="11" max="11" width="18.85546875" style="2" bestFit="1" customWidth="1"/>
    <col min="12" max="16384" width="9.140625" style="2"/>
  </cols>
  <sheetData>
    <row r="2" spans="2:11" ht="20.100000000000001" customHeight="1" thickBot="1" x14ac:dyDescent="0.3">
      <c r="B2" s="12" t="s">
        <v>33</v>
      </c>
      <c r="C2" s="12"/>
      <c r="D2" s="12"/>
      <c r="E2" s="12"/>
      <c r="H2" s="19" t="s">
        <v>51</v>
      </c>
      <c r="I2" s="19"/>
      <c r="J2" s="19"/>
      <c r="K2" s="19"/>
    </row>
    <row r="3" spans="2:11" ht="20.100000000000001" customHeight="1" thickTop="1" x14ac:dyDescent="0.25"/>
    <row r="4" spans="2:11" ht="20.100000000000001" customHeight="1" thickBot="1" x14ac:dyDescent="0.3">
      <c r="B4" s="4" t="s">
        <v>0</v>
      </c>
      <c r="C4" s="4" t="s">
        <v>2</v>
      </c>
      <c r="D4" s="4" t="s">
        <v>1</v>
      </c>
      <c r="E4" s="4" t="s">
        <v>3</v>
      </c>
      <c r="H4" s="12" t="s">
        <v>33</v>
      </c>
      <c r="I4" s="12"/>
      <c r="J4" s="12"/>
      <c r="K4" s="12"/>
    </row>
    <row r="5" spans="2:11" ht="20.100000000000001" customHeight="1" thickTop="1" x14ac:dyDescent="0.25">
      <c r="B5" s="3" t="s">
        <v>6</v>
      </c>
      <c r="C5" s="1" t="s">
        <v>7</v>
      </c>
      <c r="D5" s="1">
        <v>1847</v>
      </c>
      <c r="E5" s="1" t="s">
        <v>5</v>
      </c>
    </row>
    <row r="6" spans="2:11" ht="20.100000000000001" customHeight="1" x14ac:dyDescent="0.25">
      <c r="B6" s="1" t="s">
        <v>28</v>
      </c>
      <c r="C6" s="1" t="s">
        <v>29</v>
      </c>
      <c r="D6" s="1">
        <v>1922</v>
      </c>
      <c r="E6" s="1" t="s">
        <v>27</v>
      </c>
      <c r="H6" s="4" t="s">
        <v>0</v>
      </c>
      <c r="I6" s="4" t="s">
        <v>2</v>
      </c>
      <c r="J6" s="4" t="s">
        <v>1</v>
      </c>
      <c r="K6" s="4" t="s">
        <v>3</v>
      </c>
    </row>
    <row r="7" spans="2:11" ht="20.100000000000001" customHeight="1" x14ac:dyDescent="0.25">
      <c r="B7" s="3" t="s">
        <v>8</v>
      </c>
      <c r="C7" s="1" t="s">
        <v>9</v>
      </c>
      <c r="D7" s="1">
        <v>1878</v>
      </c>
      <c r="E7" s="1" t="s">
        <v>10</v>
      </c>
      <c r="H7" s="3" t="s">
        <v>6</v>
      </c>
      <c r="I7" s="1" t="s">
        <v>7</v>
      </c>
      <c r="J7" s="1">
        <v>1847</v>
      </c>
      <c r="K7" s="1" t="s">
        <v>5</v>
      </c>
    </row>
    <row r="8" spans="2:11" ht="20.100000000000001" customHeight="1" x14ac:dyDescent="0.25">
      <c r="B8" s="3" t="s">
        <v>11</v>
      </c>
      <c r="C8" s="1" t="s">
        <v>7</v>
      </c>
      <c r="D8" s="1">
        <v>1849</v>
      </c>
      <c r="E8" s="1" t="s">
        <v>5</v>
      </c>
      <c r="H8" s="1" t="s">
        <v>28</v>
      </c>
      <c r="I8" s="1" t="s">
        <v>29</v>
      </c>
      <c r="J8" s="1">
        <v>1922</v>
      </c>
      <c r="K8" s="1" t="s">
        <v>27</v>
      </c>
    </row>
    <row r="9" spans="2:11" ht="20.100000000000001" customHeight="1" x14ac:dyDescent="0.25">
      <c r="B9" s="3" t="s">
        <v>12</v>
      </c>
      <c r="C9" s="1" t="s">
        <v>13</v>
      </c>
      <c r="D9" s="1">
        <v>1927</v>
      </c>
      <c r="E9" s="1" t="s">
        <v>14</v>
      </c>
      <c r="H9" s="3" t="s">
        <v>8</v>
      </c>
      <c r="I9" s="1" t="s">
        <v>9</v>
      </c>
      <c r="J9" s="1">
        <v>1878</v>
      </c>
      <c r="K9" s="1" t="s">
        <v>10</v>
      </c>
    </row>
    <row r="10" spans="2:11" ht="20.100000000000001" customHeight="1" x14ac:dyDescent="0.25">
      <c r="B10" s="1" t="s">
        <v>25</v>
      </c>
      <c r="C10" s="1" t="s">
        <v>26</v>
      </c>
      <c r="D10" s="1">
        <v>1855</v>
      </c>
      <c r="E10" s="1" t="s">
        <v>27</v>
      </c>
      <c r="H10" s="3" t="s">
        <v>11</v>
      </c>
      <c r="I10" s="1" t="s">
        <v>7</v>
      </c>
      <c r="J10" s="1">
        <v>1849</v>
      </c>
      <c r="K10" s="1" t="s">
        <v>5</v>
      </c>
    </row>
    <row r="11" spans="2:11" ht="20.100000000000001" customHeight="1" x14ac:dyDescent="0.25">
      <c r="B11" s="3" t="s">
        <v>15</v>
      </c>
      <c r="C11" s="1" t="s">
        <v>16</v>
      </c>
      <c r="D11" s="1">
        <v>1945</v>
      </c>
      <c r="E11" s="1" t="s">
        <v>17</v>
      </c>
      <c r="H11" s="3" t="s">
        <v>12</v>
      </c>
      <c r="I11" s="1" t="s">
        <v>13</v>
      </c>
      <c r="J11" s="1">
        <v>1927</v>
      </c>
      <c r="K11" s="1" t="s">
        <v>14</v>
      </c>
    </row>
    <row r="12" spans="2:11" ht="20.100000000000001" customHeight="1" x14ac:dyDescent="0.25">
      <c r="B12" s="3" t="s">
        <v>18</v>
      </c>
      <c r="C12" s="1" t="s">
        <v>19</v>
      </c>
      <c r="D12" s="1">
        <v>1847</v>
      </c>
      <c r="E12" s="1" t="s">
        <v>5</v>
      </c>
      <c r="H12" s="1" t="s">
        <v>25</v>
      </c>
      <c r="I12" s="1" t="s">
        <v>26</v>
      </c>
      <c r="J12" s="1">
        <v>1855</v>
      </c>
      <c r="K12" s="1" t="s">
        <v>27</v>
      </c>
    </row>
    <row r="13" spans="2:11" ht="20.100000000000001" customHeight="1" x14ac:dyDescent="0.25">
      <c r="B13" s="3" t="s">
        <v>20</v>
      </c>
      <c r="C13" s="1" t="s">
        <v>4</v>
      </c>
      <c r="D13" s="1">
        <v>1859</v>
      </c>
      <c r="E13" s="1" t="s">
        <v>21</v>
      </c>
      <c r="H13" s="3" t="s">
        <v>15</v>
      </c>
      <c r="I13" s="1" t="s">
        <v>16</v>
      </c>
      <c r="J13" s="1">
        <v>1945</v>
      </c>
      <c r="K13" s="1" t="s">
        <v>17</v>
      </c>
    </row>
    <row r="14" spans="2:11" ht="20.100000000000001" customHeight="1" x14ac:dyDescent="0.25">
      <c r="B14" s="3" t="s">
        <v>22</v>
      </c>
      <c r="C14" s="1" t="s">
        <v>23</v>
      </c>
      <c r="D14" s="1">
        <v>1860</v>
      </c>
      <c r="E14" s="1" t="s">
        <v>24</v>
      </c>
      <c r="H14" s="3" t="s">
        <v>18</v>
      </c>
      <c r="I14" s="1" t="s">
        <v>19</v>
      </c>
      <c r="J14" s="1">
        <v>1847</v>
      </c>
      <c r="K14" s="1" t="s">
        <v>5</v>
      </c>
    </row>
    <row r="15" spans="2:11" ht="20.100000000000001" customHeight="1" x14ac:dyDescent="0.25">
      <c r="B15" s="1" t="s">
        <v>30</v>
      </c>
      <c r="C15" s="1" t="s">
        <v>4</v>
      </c>
      <c r="D15" s="1">
        <v>1850</v>
      </c>
      <c r="E15" s="1" t="s">
        <v>10</v>
      </c>
      <c r="H15" s="3" t="s">
        <v>20</v>
      </c>
      <c r="I15" s="1" t="s">
        <v>4</v>
      </c>
      <c r="J15" s="1">
        <v>1859</v>
      </c>
      <c r="K15" s="1" t="s">
        <v>21</v>
      </c>
    </row>
    <row r="16" spans="2:11" ht="9" customHeight="1" x14ac:dyDescent="0.25">
      <c r="H16" s="3" t="s">
        <v>22</v>
      </c>
      <c r="I16" s="1" t="s">
        <v>23</v>
      </c>
      <c r="J16" s="1">
        <v>1860</v>
      </c>
      <c r="K16" s="1" t="s">
        <v>24</v>
      </c>
    </row>
    <row r="17" spans="2:11" ht="20.100000000000001" customHeight="1" x14ac:dyDescent="0.25">
      <c r="B17" s="13" t="s">
        <v>34</v>
      </c>
      <c r="C17" s="13"/>
      <c r="D17" s="8">
        <f>COUNTIF(E5:E15,"Biographical Novel")</f>
        <v>3</v>
      </c>
      <c r="H17" s="1" t="s">
        <v>30</v>
      </c>
      <c r="I17" s="1" t="s">
        <v>4</v>
      </c>
      <c r="J17" s="1">
        <v>1850</v>
      </c>
      <c r="K17" s="1" t="s">
        <v>10</v>
      </c>
    </row>
    <row r="19" spans="2:11" ht="20.100000000000001" customHeight="1" x14ac:dyDescent="0.25">
      <c r="H19" s="13" t="s">
        <v>34</v>
      </c>
      <c r="I19" s="13"/>
      <c r="J19" s="8"/>
    </row>
  </sheetData>
  <mergeCells count="5">
    <mergeCell ref="H19:I19"/>
    <mergeCell ref="B2:E2"/>
    <mergeCell ref="B17:C17"/>
    <mergeCell ref="H2:K2"/>
    <mergeCell ref="H4:K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E9599D-2DC1-4F52-ABE6-5CF6E3254ED4}">
  <dimension ref="B2:K19"/>
  <sheetViews>
    <sheetView showGridLines="0" topLeftCell="A4" workbookViewId="0">
      <selection activeCell="J19" sqref="J19"/>
    </sheetView>
  </sheetViews>
  <sheetFormatPr defaultRowHeight="20.100000000000001" customHeight="1" x14ac:dyDescent="0.25"/>
  <cols>
    <col min="1" max="1" width="4.42578125" style="2" customWidth="1"/>
    <col min="2" max="2" width="23.140625" style="2" bestFit="1" customWidth="1"/>
    <col min="3" max="3" width="20.28515625" style="2" bestFit="1" customWidth="1"/>
    <col min="4" max="4" width="15.5703125" style="2" bestFit="1" customWidth="1"/>
    <col min="5" max="5" width="18.85546875" style="2" bestFit="1" customWidth="1"/>
    <col min="6" max="7" width="9.140625" style="2"/>
    <col min="8" max="8" width="23.140625" style="2" bestFit="1" customWidth="1"/>
    <col min="9" max="9" width="20.28515625" style="2" bestFit="1" customWidth="1"/>
    <col min="10" max="10" width="15.5703125" style="2" bestFit="1" customWidth="1"/>
    <col min="11" max="11" width="18.85546875" style="2" bestFit="1" customWidth="1"/>
    <col min="12" max="16384" width="9.140625" style="2"/>
  </cols>
  <sheetData>
    <row r="2" spans="2:11" ht="20.100000000000001" customHeight="1" thickBot="1" x14ac:dyDescent="0.3">
      <c r="B2" s="12" t="s">
        <v>36</v>
      </c>
      <c r="C2" s="12"/>
      <c r="D2" s="12"/>
      <c r="E2" s="12"/>
      <c r="H2" s="19" t="s">
        <v>51</v>
      </c>
      <c r="I2" s="19"/>
      <c r="J2" s="19"/>
      <c r="K2" s="19"/>
    </row>
    <row r="3" spans="2:11" ht="20.100000000000001" customHeight="1" thickTop="1" x14ac:dyDescent="0.25"/>
    <row r="4" spans="2:11" ht="20.100000000000001" customHeight="1" thickBot="1" x14ac:dyDescent="0.3">
      <c r="B4" s="4" t="s">
        <v>0</v>
      </c>
      <c r="C4" s="4" t="s">
        <v>2</v>
      </c>
      <c r="D4" s="4" t="s">
        <v>1</v>
      </c>
      <c r="E4" s="4" t="s">
        <v>3</v>
      </c>
      <c r="H4" s="12" t="s">
        <v>36</v>
      </c>
      <c r="I4" s="12"/>
      <c r="J4" s="12"/>
      <c r="K4" s="12"/>
    </row>
    <row r="5" spans="2:11" ht="20.100000000000001" customHeight="1" thickTop="1" x14ac:dyDescent="0.25">
      <c r="B5" s="3" t="s">
        <v>6</v>
      </c>
      <c r="C5" s="1" t="s">
        <v>7</v>
      </c>
      <c r="D5" s="1">
        <v>1847</v>
      </c>
      <c r="E5" s="1" t="s">
        <v>5</v>
      </c>
    </row>
    <row r="6" spans="2:11" ht="20.100000000000001" customHeight="1" x14ac:dyDescent="0.25">
      <c r="B6" s="1" t="s">
        <v>28</v>
      </c>
      <c r="C6" s="1" t="s">
        <v>29</v>
      </c>
      <c r="D6" s="1">
        <v>1922</v>
      </c>
      <c r="E6" s="1" t="s">
        <v>27</v>
      </c>
      <c r="H6" s="4" t="s">
        <v>0</v>
      </c>
      <c r="I6" s="4" t="s">
        <v>2</v>
      </c>
      <c r="J6" s="4" t="s">
        <v>1</v>
      </c>
      <c r="K6" s="4" t="s">
        <v>3</v>
      </c>
    </row>
    <row r="7" spans="2:11" ht="20.100000000000001" customHeight="1" x14ac:dyDescent="0.25">
      <c r="B7" s="3" t="s">
        <v>8</v>
      </c>
      <c r="C7" s="1" t="s">
        <v>9</v>
      </c>
      <c r="D7" s="1">
        <v>1878</v>
      </c>
      <c r="E7" s="1" t="s">
        <v>10</v>
      </c>
      <c r="H7" s="3" t="s">
        <v>6</v>
      </c>
      <c r="I7" s="1" t="s">
        <v>7</v>
      </c>
      <c r="J7" s="1">
        <v>1847</v>
      </c>
      <c r="K7" s="1" t="s">
        <v>5</v>
      </c>
    </row>
    <row r="8" spans="2:11" ht="20.100000000000001" customHeight="1" x14ac:dyDescent="0.25">
      <c r="B8" s="3" t="s">
        <v>11</v>
      </c>
      <c r="C8" s="1" t="s">
        <v>7</v>
      </c>
      <c r="D8" s="1">
        <v>1849</v>
      </c>
      <c r="E8" s="1" t="s">
        <v>5</v>
      </c>
      <c r="H8" s="1" t="s">
        <v>28</v>
      </c>
      <c r="I8" s="1" t="s">
        <v>29</v>
      </c>
      <c r="J8" s="1">
        <v>1922</v>
      </c>
      <c r="K8" s="1" t="s">
        <v>27</v>
      </c>
    </row>
    <row r="9" spans="2:11" ht="20.100000000000001" customHeight="1" x14ac:dyDescent="0.25">
      <c r="B9" s="3" t="s">
        <v>12</v>
      </c>
      <c r="C9" s="1" t="s">
        <v>13</v>
      </c>
      <c r="D9" s="1">
        <v>1927</v>
      </c>
      <c r="E9" s="1" t="s">
        <v>14</v>
      </c>
      <c r="H9" s="3" t="s">
        <v>8</v>
      </c>
      <c r="I9" s="1" t="s">
        <v>9</v>
      </c>
      <c r="J9" s="1">
        <v>1878</v>
      </c>
      <c r="K9" s="1" t="s">
        <v>10</v>
      </c>
    </row>
    <row r="10" spans="2:11" ht="20.100000000000001" customHeight="1" x14ac:dyDescent="0.25">
      <c r="B10" s="1" t="s">
        <v>25</v>
      </c>
      <c r="C10" s="1" t="s">
        <v>26</v>
      </c>
      <c r="D10" s="1">
        <v>1855</v>
      </c>
      <c r="E10" s="1" t="s">
        <v>27</v>
      </c>
      <c r="H10" s="3" t="s">
        <v>11</v>
      </c>
      <c r="I10" s="1" t="s">
        <v>7</v>
      </c>
      <c r="J10" s="1">
        <v>1849</v>
      </c>
      <c r="K10" s="1" t="s">
        <v>5</v>
      </c>
    </row>
    <row r="11" spans="2:11" ht="20.100000000000001" customHeight="1" x14ac:dyDescent="0.25">
      <c r="B11" s="3" t="s">
        <v>15</v>
      </c>
      <c r="C11" s="1" t="s">
        <v>16</v>
      </c>
      <c r="D11" s="1">
        <v>1945</v>
      </c>
      <c r="E11" s="1" t="s">
        <v>17</v>
      </c>
      <c r="H11" s="3" t="s">
        <v>12</v>
      </c>
      <c r="I11" s="1" t="s">
        <v>13</v>
      </c>
      <c r="J11" s="1">
        <v>1927</v>
      </c>
      <c r="K11" s="1" t="s">
        <v>14</v>
      </c>
    </row>
    <row r="12" spans="2:11" ht="20.100000000000001" customHeight="1" x14ac:dyDescent="0.25">
      <c r="B12" s="3" t="s">
        <v>18</v>
      </c>
      <c r="C12" s="1" t="s">
        <v>19</v>
      </c>
      <c r="D12" s="1">
        <v>1847</v>
      </c>
      <c r="E12" s="1" t="s">
        <v>5</v>
      </c>
      <c r="H12" s="1" t="s">
        <v>25</v>
      </c>
      <c r="I12" s="1" t="s">
        <v>26</v>
      </c>
      <c r="J12" s="1">
        <v>1855</v>
      </c>
      <c r="K12" s="1" t="s">
        <v>27</v>
      </c>
    </row>
    <row r="13" spans="2:11" ht="20.100000000000001" customHeight="1" x14ac:dyDescent="0.25">
      <c r="B13" s="3" t="s">
        <v>20</v>
      </c>
      <c r="C13" s="1" t="s">
        <v>4</v>
      </c>
      <c r="D13" s="1">
        <v>1859</v>
      </c>
      <c r="E13" s="1" t="s">
        <v>21</v>
      </c>
      <c r="H13" s="3" t="s">
        <v>15</v>
      </c>
      <c r="I13" s="1" t="s">
        <v>16</v>
      </c>
      <c r="J13" s="1">
        <v>1945</v>
      </c>
      <c r="K13" s="1" t="s">
        <v>17</v>
      </c>
    </row>
    <row r="14" spans="2:11" ht="20.100000000000001" customHeight="1" x14ac:dyDescent="0.25">
      <c r="B14" s="3" t="s">
        <v>22</v>
      </c>
      <c r="C14" s="1" t="s">
        <v>23</v>
      </c>
      <c r="D14" s="1">
        <v>1860</v>
      </c>
      <c r="E14" s="1" t="s">
        <v>24</v>
      </c>
      <c r="H14" s="3" t="s">
        <v>18</v>
      </c>
      <c r="I14" s="1" t="s">
        <v>19</v>
      </c>
      <c r="J14" s="1">
        <v>1847</v>
      </c>
      <c r="K14" s="1" t="s">
        <v>5</v>
      </c>
    </row>
    <row r="15" spans="2:11" ht="20.100000000000001" customHeight="1" x14ac:dyDescent="0.25">
      <c r="B15" s="1" t="s">
        <v>30</v>
      </c>
      <c r="C15" s="1" t="s">
        <v>4</v>
      </c>
      <c r="D15" s="1">
        <v>1850</v>
      </c>
      <c r="E15" s="1" t="s">
        <v>10</v>
      </c>
      <c r="H15" s="3" t="s">
        <v>20</v>
      </c>
      <c r="I15" s="1" t="s">
        <v>4</v>
      </c>
      <c r="J15" s="1">
        <v>1859</v>
      </c>
      <c r="K15" s="1" t="s">
        <v>21</v>
      </c>
    </row>
    <row r="16" spans="2:11" ht="9" customHeight="1" x14ac:dyDescent="0.25">
      <c r="H16" s="3" t="s">
        <v>22</v>
      </c>
      <c r="I16" s="1" t="s">
        <v>23</v>
      </c>
      <c r="J16" s="1">
        <v>1860</v>
      </c>
      <c r="K16" s="1" t="s">
        <v>24</v>
      </c>
    </row>
    <row r="17" spans="2:11" ht="20.100000000000001" customHeight="1" x14ac:dyDescent="0.25">
      <c r="B17" s="13" t="s">
        <v>35</v>
      </c>
      <c r="C17" s="13"/>
      <c r="D17" s="8">
        <f>COUNTIFS(C5:C15,"Charlotte Bronte",D5:D15,"&gt;1845")</f>
        <v>2</v>
      </c>
      <c r="H17" s="1" t="s">
        <v>30</v>
      </c>
      <c r="I17" s="1" t="s">
        <v>4</v>
      </c>
      <c r="J17" s="1">
        <v>1850</v>
      </c>
      <c r="K17" s="1" t="s">
        <v>10</v>
      </c>
    </row>
    <row r="19" spans="2:11" ht="20.100000000000001" customHeight="1" x14ac:dyDescent="0.25">
      <c r="H19" s="13" t="s">
        <v>35</v>
      </c>
      <c r="I19" s="13"/>
      <c r="J19" s="8"/>
    </row>
  </sheetData>
  <mergeCells count="5">
    <mergeCell ref="B2:E2"/>
    <mergeCell ref="B17:C17"/>
    <mergeCell ref="H2:K2"/>
    <mergeCell ref="H4:K4"/>
    <mergeCell ref="H19:I1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ADAD6-B43A-405E-A588-3438E49ED8F7}">
  <dimension ref="B2:K19"/>
  <sheetViews>
    <sheetView showGridLines="0" workbookViewId="0">
      <selection activeCell="I19" sqref="I19"/>
    </sheetView>
  </sheetViews>
  <sheetFormatPr defaultRowHeight="20.100000000000001" customHeight="1" x14ac:dyDescent="0.25"/>
  <cols>
    <col min="1" max="1" width="4.42578125" style="2" customWidth="1"/>
    <col min="2" max="2" width="23.140625" style="2" bestFit="1" customWidth="1"/>
    <col min="3" max="3" width="22" style="2" customWidth="1"/>
    <col min="4" max="4" width="20.28515625" style="2" bestFit="1" customWidth="1"/>
    <col min="5" max="5" width="18.85546875" style="2" bestFit="1" customWidth="1"/>
    <col min="6" max="7" width="9.140625" style="2"/>
    <col min="8" max="8" width="21.140625" style="2" bestFit="1" customWidth="1"/>
    <col min="9" max="9" width="15.5703125" style="2" bestFit="1" customWidth="1"/>
    <col min="10" max="10" width="15.85546875" style="2" bestFit="1" customWidth="1"/>
    <col min="11" max="11" width="18.85546875" style="2" bestFit="1" customWidth="1"/>
    <col min="12" max="16384" width="9.140625" style="2"/>
  </cols>
  <sheetData>
    <row r="2" spans="2:11" ht="20.100000000000001" customHeight="1" thickBot="1" x14ac:dyDescent="0.3">
      <c r="B2" s="14" t="s">
        <v>41</v>
      </c>
      <c r="C2" s="14"/>
      <c r="D2" s="14"/>
      <c r="E2" s="14"/>
      <c r="H2" s="19" t="s">
        <v>51</v>
      </c>
      <c r="I2" s="19"/>
      <c r="J2" s="19"/>
      <c r="K2" s="19"/>
    </row>
    <row r="3" spans="2:11" ht="20.100000000000001" customHeight="1" thickTop="1" x14ac:dyDescent="0.25"/>
    <row r="4" spans="2:11" ht="20.100000000000001" customHeight="1" thickBot="1" x14ac:dyDescent="0.3">
      <c r="B4" s="4" t="s">
        <v>0</v>
      </c>
      <c r="C4" s="4" t="s">
        <v>1</v>
      </c>
      <c r="D4" s="4" t="s">
        <v>2</v>
      </c>
      <c r="E4" s="4" t="s">
        <v>3</v>
      </c>
      <c r="H4" s="14" t="s">
        <v>41</v>
      </c>
      <c r="I4" s="14"/>
      <c r="J4" s="14"/>
      <c r="K4" s="14"/>
    </row>
    <row r="5" spans="2:11" ht="20.100000000000001" customHeight="1" thickTop="1" x14ac:dyDescent="0.25">
      <c r="B5" s="3" t="s">
        <v>6</v>
      </c>
      <c r="C5" s="5">
        <v>1847</v>
      </c>
      <c r="D5" s="1" t="s">
        <v>7</v>
      </c>
      <c r="E5" s="7" t="s">
        <v>5</v>
      </c>
    </row>
    <row r="6" spans="2:11" ht="20.100000000000001" customHeight="1" x14ac:dyDescent="0.25">
      <c r="B6" s="1" t="s">
        <v>28</v>
      </c>
      <c r="C6" s="6">
        <v>1922</v>
      </c>
      <c r="D6" s="1" t="s">
        <v>29</v>
      </c>
      <c r="E6" s="7" t="s">
        <v>27</v>
      </c>
      <c r="H6" s="4" t="s">
        <v>0</v>
      </c>
      <c r="I6" s="4" t="s">
        <v>1</v>
      </c>
      <c r="J6" s="4" t="s">
        <v>2</v>
      </c>
      <c r="K6" s="4" t="s">
        <v>3</v>
      </c>
    </row>
    <row r="7" spans="2:11" ht="20.100000000000001" customHeight="1" x14ac:dyDescent="0.25">
      <c r="B7" s="3" t="s">
        <v>8</v>
      </c>
      <c r="C7" s="6">
        <v>1878</v>
      </c>
      <c r="D7" s="1" t="s">
        <v>9</v>
      </c>
      <c r="E7" s="7" t="s">
        <v>10</v>
      </c>
      <c r="H7" s="3" t="s">
        <v>6</v>
      </c>
      <c r="I7" s="5">
        <v>1847</v>
      </c>
      <c r="J7" s="1" t="s">
        <v>7</v>
      </c>
      <c r="K7" s="7" t="s">
        <v>5</v>
      </c>
    </row>
    <row r="8" spans="2:11" ht="20.100000000000001" customHeight="1" x14ac:dyDescent="0.25">
      <c r="B8" s="3" t="s">
        <v>11</v>
      </c>
      <c r="C8" s="5">
        <v>1849</v>
      </c>
      <c r="D8" s="1" t="s">
        <v>7</v>
      </c>
      <c r="E8" s="7" t="s">
        <v>5</v>
      </c>
      <c r="H8" s="1" t="s">
        <v>28</v>
      </c>
      <c r="I8" s="6">
        <v>1922</v>
      </c>
      <c r="J8" s="1" t="s">
        <v>29</v>
      </c>
      <c r="K8" s="7" t="s">
        <v>27</v>
      </c>
    </row>
    <row r="9" spans="2:11" ht="20.100000000000001" customHeight="1" x14ac:dyDescent="0.25">
      <c r="B9" s="3" t="s">
        <v>12</v>
      </c>
      <c r="C9" s="6">
        <v>1927</v>
      </c>
      <c r="D9" s="1" t="s">
        <v>13</v>
      </c>
      <c r="E9" s="7" t="s">
        <v>14</v>
      </c>
      <c r="H9" s="3" t="s">
        <v>8</v>
      </c>
      <c r="I9" s="6">
        <v>1878</v>
      </c>
      <c r="J9" s="1" t="s">
        <v>9</v>
      </c>
      <c r="K9" s="7" t="s">
        <v>10</v>
      </c>
    </row>
    <row r="10" spans="2:11" ht="20.100000000000001" customHeight="1" x14ac:dyDescent="0.25">
      <c r="B10" s="1" t="s">
        <v>25</v>
      </c>
      <c r="C10" s="5">
        <v>1855</v>
      </c>
      <c r="D10" s="1" t="s">
        <v>26</v>
      </c>
      <c r="E10" s="7" t="s">
        <v>27</v>
      </c>
      <c r="H10" s="3" t="s">
        <v>11</v>
      </c>
      <c r="I10" s="5">
        <v>1849</v>
      </c>
      <c r="J10" s="1" t="s">
        <v>7</v>
      </c>
      <c r="K10" s="7" t="s">
        <v>5</v>
      </c>
    </row>
    <row r="11" spans="2:11" ht="20.100000000000001" customHeight="1" x14ac:dyDescent="0.25">
      <c r="B11" s="3" t="s">
        <v>15</v>
      </c>
      <c r="C11" s="6">
        <v>1945</v>
      </c>
      <c r="D11" s="1" t="s">
        <v>16</v>
      </c>
      <c r="E11" s="7" t="s">
        <v>17</v>
      </c>
      <c r="H11" s="3" t="s">
        <v>12</v>
      </c>
      <c r="I11" s="6">
        <v>1927</v>
      </c>
      <c r="J11" s="1" t="s">
        <v>13</v>
      </c>
      <c r="K11" s="7" t="s">
        <v>14</v>
      </c>
    </row>
    <row r="12" spans="2:11" ht="20.100000000000001" customHeight="1" x14ac:dyDescent="0.25">
      <c r="B12" s="3" t="s">
        <v>18</v>
      </c>
      <c r="C12" s="5">
        <v>1847</v>
      </c>
      <c r="D12" s="1" t="s">
        <v>19</v>
      </c>
      <c r="E12" s="7" t="s">
        <v>5</v>
      </c>
      <c r="H12" s="1" t="s">
        <v>25</v>
      </c>
      <c r="I12" s="5">
        <v>1855</v>
      </c>
      <c r="J12" s="1" t="s">
        <v>26</v>
      </c>
      <c r="K12" s="7" t="s">
        <v>27</v>
      </c>
    </row>
    <row r="13" spans="2:11" ht="20.100000000000001" customHeight="1" x14ac:dyDescent="0.25">
      <c r="B13" s="3" t="s">
        <v>20</v>
      </c>
      <c r="C13" s="5">
        <v>1859</v>
      </c>
      <c r="D13" s="1" t="s">
        <v>4</v>
      </c>
      <c r="E13" s="7" t="s">
        <v>21</v>
      </c>
      <c r="H13" s="3" t="s">
        <v>15</v>
      </c>
      <c r="I13" s="6">
        <v>1945</v>
      </c>
      <c r="J13" s="1" t="s">
        <v>16</v>
      </c>
      <c r="K13" s="7" t="s">
        <v>17</v>
      </c>
    </row>
    <row r="14" spans="2:11" ht="20.100000000000001" customHeight="1" x14ac:dyDescent="0.25">
      <c r="B14" s="3" t="s">
        <v>22</v>
      </c>
      <c r="C14" s="6">
        <v>1860</v>
      </c>
      <c r="D14" s="1" t="s">
        <v>23</v>
      </c>
      <c r="E14" s="7" t="s">
        <v>24</v>
      </c>
      <c r="H14" s="3" t="s">
        <v>18</v>
      </c>
      <c r="I14" s="5">
        <v>1847</v>
      </c>
      <c r="J14" s="1" t="s">
        <v>19</v>
      </c>
      <c r="K14" s="7" t="s">
        <v>5</v>
      </c>
    </row>
    <row r="15" spans="2:11" ht="20.100000000000001" customHeight="1" x14ac:dyDescent="0.25">
      <c r="B15" s="1" t="s">
        <v>30</v>
      </c>
      <c r="C15" s="5">
        <v>1850</v>
      </c>
      <c r="D15" s="1" t="s">
        <v>4</v>
      </c>
      <c r="E15" s="7" t="s">
        <v>10</v>
      </c>
      <c r="H15" s="3" t="s">
        <v>20</v>
      </c>
      <c r="I15" s="5">
        <v>1859</v>
      </c>
      <c r="J15" s="1" t="s">
        <v>4</v>
      </c>
      <c r="K15" s="7" t="s">
        <v>21</v>
      </c>
    </row>
    <row r="16" spans="2:11" ht="20.100000000000001" customHeight="1" x14ac:dyDescent="0.25">
      <c r="H16" s="3" t="s">
        <v>22</v>
      </c>
      <c r="I16" s="6">
        <v>1860</v>
      </c>
      <c r="J16" s="1" t="s">
        <v>23</v>
      </c>
      <c r="K16" s="7" t="s">
        <v>24</v>
      </c>
    </row>
    <row r="17" spans="2:11" ht="20.100000000000001" customHeight="1" x14ac:dyDescent="0.25">
      <c r="B17" s="8" t="s">
        <v>42</v>
      </c>
      <c r="C17" s="8">
        <f>SUBTOTAL(2,C5:C15)</f>
        <v>11</v>
      </c>
      <c r="H17" s="1" t="s">
        <v>30</v>
      </c>
      <c r="I17" s="5">
        <v>1850</v>
      </c>
      <c r="J17" s="1" t="s">
        <v>4</v>
      </c>
      <c r="K17" s="7" t="s">
        <v>10</v>
      </c>
    </row>
    <row r="19" spans="2:11" ht="20.100000000000001" customHeight="1" x14ac:dyDescent="0.25">
      <c r="H19" s="8" t="s">
        <v>42</v>
      </c>
      <c r="I19" s="8"/>
    </row>
  </sheetData>
  <autoFilter ref="B4:E15" xr:uid="{DADADAD6-B43A-405E-A588-3438E49ED8F7}"/>
  <mergeCells count="3">
    <mergeCell ref="B2:E2"/>
    <mergeCell ref="H2:K2"/>
    <mergeCell ref="H4:K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51140-192B-4E54-BE2D-D7EBA7B97F79}">
  <dimension ref="B2:K19"/>
  <sheetViews>
    <sheetView showGridLines="0" workbookViewId="0">
      <selection activeCell="J19" sqref="J19"/>
    </sheetView>
  </sheetViews>
  <sheetFormatPr defaultRowHeight="20.100000000000001" customHeight="1" x14ac:dyDescent="0.25"/>
  <cols>
    <col min="1" max="1" width="4.42578125" style="2" customWidth="1"/>
    <col min="2" max="2" width="23.140625" style="2" bestFit="1" customWidth="1"/>
    <col min="3" max="3" width="20.28515625" style="2" bestFit="1" customWidth="1"/>
    <col min="4" max="4" width="20.5703125" style="2" customWidth="1"/>
    <col min="5" max="5" width="18.85546875" style="2" bestFit="1" customWidth="1"/>
    <col min="6" max="7" width="9.140625" style="2"/>
    <col min="8" max="8" width="23.140625" style="2" bestFit="1" customWidth="1"/>
    <col min="9" max="9" width="20.28515625" style="2" bestFit="1" customWidth="1"/>
    <col min="10" max="10" width="15.5703125" style="2" bestFit="1" customWidth="1"/>
    <col min="11" max="11" width="18.85546875" style="2" bestFit="1" customWidth="1"/>
    <col min="12" max="16384" width="9.140625" style="2"/>
  </cols>
  <sheetData>
    <row r="2" spans="2:11" ht="20.100000000000001" customHeight="1" thickBot="1" x14ac:dyDescent="0.3">
      <c r="B2" s="12" t="s">
        <v>45</v>
      </c>
      <c r="C2" s="12"/>
      <c r="D2" s="12"/>
      <c r="E2" s="12"/>
      <c r="H2" s="19" t="s">
        <v>51</v>
      </c>
      <c r="I2" s="19"/>
      <c r="J2" s="19"/>
      <c r="K2" s="19"/>
    </row>
    <row r="3" spans="2:11" ht="20.100000000000001" customHeight="1" thickTop="1" x14ac:dyDescent="0.25"/>
    <row r="4" spans="2:11" ht="20.100000000000001" customHeight="1" thickBot="1" x14ac:dyDescent="0.3">
      <c r="B4" s="4" t="s">
        <v>0</v>
      </c>
      <c r="C4" s="4" t="s">
        <v>2</v>
      </c>
      <c r="D4" s="4" t="s">
        <v>1</v>
      </c>
      <c r="E4" s="4" t="s">
        <v>3</v>
      </c>
      <c r="H4" s="12" t="s">
        <v>45</v>
      </c>
      <c r="I4" s="12"/>
      <c r="J4" s="12"/>
      <c r="K4" s="12"/>
    </row>
    <row r="5" spans="2:11" ht="20.100000000000001" customHeight="1" thickTop="1" x14ac:dyDescent="0.25">
      <c r="B5" s="3" t="s">
        <v>6</v>
      </c>
      <c r="C5" s="1" t="s">
        <v>7</v>
      </c>
      <c r="D5" s="1">
        <v>1847</v>
      </c>
      <c r="E5" s="1" t="s">
        <v>5</v>
      </c>
    </row>
    <row r="6" spans="2:11" ht="20.100000000000001" customHeight="1" x14ac:dyDescent="0.25">
      <c r="B6" s="1" t="s">
        <v>28</v>
      </c>
      <c r="C6" s="1" t="s">
        <v>29</v>
      </c>
      <c r="D6" s="1">
        <v>1922</v>
      </c>
      <c r="E6" s="1" t="s">
        <v>27</v>
      </c>
      <c r="H6" s="4" t="s">
        <v>0</v>
      </c>
      <c r="I6" s="4" t="s">
        <v>2</v>
      </c>
      <c r="J6" s="4" t="s">
        <v>1</v>
      </c>
      <c r="K6" s="4" t="s">
        <v>3</v>
      </c>
    </row>
    <row r="7" spans="2:11" ht="20.100000000000001" customHeight="1" x14ac:dyDescent="0.25">
      <c r="B7" s="3" t="s">
        <v>8</v>
      </c>
      <c r="C7" s="1" t="s">
        <v>9</v>
      </c>
      <c r="D7" s="1">
        <v>1878</v>
      </c>
      <c r="E7" s="1" t="s">
        <v>10</v>
      </c>
      <c r="H7" s="3" t="s">
        <v>6</v>
      </c>
      <c r="I7" s="1" t="s">
        <v>7</v>
      </c>
      <c r="J7" s="1">
        <v>1847</v>
      </c>
      <c r="K7" s="1" t="s">
        <v>5</v>
      </c>
    </row>
    <row r="8" spans="2:11" ht="20.100000000000001" customHeight="1" x14ac:dyDescent="0.25">
      <c r="B8" s="3" t="s">
        <v>11</v>
      </c>
      <c r="C8" s="1" t="s">
        <v>7</v>
      </c>
      <c r="D8" s="1">
        <v>1849</v>
      </c>
      <c r="E8" s="1" t="s">
        <v>5</v>
      </c>
      <c r="H8" s="1" t="s">
        <v>28</v>
      </c>
      <c r="I8" s="1" t="s">
        <v>29</v>
      </c>
      <c r="J8" s="1">
        <v>1922</v>
      </c>
      <c r="K8" s="1" t="s">
        <v>27</v>
      </c>
    </row>
    <row r="9" spans="2:11" ht="20.100000000000001" customHeight="1" x14ac:dyDescent="0.25">
      <c r="B9" s="3" t="s">
        <v>12</v>
      </c>
      <c r="C9" s="1" t="s">
        <v>13</v>
      </c>
      <c r="D9" s="1">
        <v>1927</v>
      </c>
      <c r="E9" s="1" t="s">
        <v>14</v>
      </c>
      <c r="H9" s="3" t="s">
        <v>8</v>
      </c>
      <c r="I9" s="1" t="s">
        <v>9</v>
      </c>
      <c r="J9" s="1">
        <v>1878</v>
      </c>
      <c r="K9" s="1" t="s">
        <v>10</v>
      </c>
    </row>
    <row r="10" spans="2:11" ht="20.100000000000001" customHeight="1" x14ac:dyDescent="0.25">
      <c r="B10" s="1" t="s">
        <v>25</v>
      </c>
      <c r="C10" s="1" t="s">
        <v>26</v>
      </c>
      <c r="D10" s="1">
        <v>1855</v>
      </c>
      <c r="E10" s="1" t="s">
        <v>27</v>
      </c>
      <c r="H10" s="3" t="s">
        <v>11</v>
      </c>
      <c r="I10" s="1" t="s">
        <v>7</v>
      </c>
      <c r="J10" s="1">
        <v>1849</v>
      </c>
      <c r="K10" s="1" t="s">
        <v>5</v>
      </c>
    </row>
    <row r="11" spans="2:11" ht="20.100000000000001" customHeight="1" x14ac:dyDescent="0.25">
      <c r="B11" s="3" t="s">
        <v>15</v>
      </c>
      <c r="C11" s="1" t="s">
        <v>16</v>
      </c>
      <c r="D11" s="1">
        <v>1945</v>
      </c>
      <c r="E11" s="1" t="s">
        <v>17</v>
      </c>
      <c r="H11" s="3" t="s">
        <v>12</v>
      </c>
      <c r="I11" s="1" t="s">
        <v>13</v>
      </c>
      <c r="J11" s="1">
        <v>1927</v>
      </c>
      <c r="K11" s="1" t="s">
        <v>14</v>
      </c>
    </row>
    <row r="12" spans="2:11" ht="20.100000000000001" customHeight="1" x14ac:dyDescent="0.25">
      <c r="B12" s="3" t="s">
        <v>18</v>
      </c>
      <c r="C12" s="1" t="s">
        <v>19</v>
      </c>
      <c r="D12" s="1">
        <v>1847</v>
      </c>
      <c r="E12" s="1" t="s">
        <v>5</v>
      </c>
      <c r="H12" s="1" t="s">
        <v>25</v>
      </c>
      <c r="I12" s="1" t="s">
        <v>26</v>
      </c>
      <c r="J12" s="1">
        <v>1855</v>
      </c>
      <c r="K12" s="1" t="s">
        <v>27</v>
      </c>
    </row>
    <row r="13" spans="2:11" ht="20.100000000000001" customHeight="1" x14ac:dyDescent="0.25">
      <c r="B13" s="3" t="s">
        <v>20</v>
      </c>
      <c r="C13" s="1" t="s">
        <v>4</v>
      </c>
      <c r="D13" s="1">
        <v>1859</v>
      </c>
      <c r="E13" s="1" t="s">
        <v>21</v>
      </c>
      <c r="H13" s="3" t="s">
        <v>15</v>
      </c>
      <c r="I13" s="1" t="s">
        <v>16</v>
      </c>
      <c r="J13" s="1">
        <v>1945</v>
      </c>
      <c r="K13" s="1" t="s">
        <v>17</v>
      </c>
    </row>
    <row r="14" spans="2:11" ht="20.100000000000001" customHeight="1" x14ac:dyDescent="0.25">
      <c r="B14" s="3" t="s">
        <v>22</v>
      </c>
      <c r="C14" s="1" t="s">
        <v>23</v>
      </c>
      <c r="D14" s="1">
        <v>1860</v>
      </c>
      <c r="E14" s="1" t="s">
        <v>24</v>
      </c>
      <c r="H14" s="3" t="s">
        <v>18</v>
      </c>
      <c r="I14" s="1" t="s">
        <v>19</v>
      </c>
      <c r="J14" s="1">
        <v>1847</v>
      </c>
      <c r="K14" s="1" t="s">
        <v>5</v>
      </c>
    </row>
    <row r="15" spans="2:11" ht="20.100000000000001" customHeight="1" x14ac:dyDescent="0.25">
      <c r="B15" s="1" t="s">
        <v>30</v>
      </c>
      <c r="C15" s="1" t="s">
        <v>4</v>
      </c>
      <c r="D15" s="1">
        <v>1850</v>
      </c>
      <c r="E15" s="1" t="s">
        <v>10</v>
      </c>
      <c r="H15" s="3" t="s">
        <v>20</v>
      </c>
      <c r="I15" s="1" t="s">
        <v>4</v>
      </c>
      <c r="J15" s="1">
        <v>1859</v>
      </c>
      <c r="K15" s="1" t="s">
        <v>21</v>
      </c>
    </row>
    <row r="16" spans="2:11" ht="20.100000000000001" customHeight="1" x14ac:dyDescent="0.25">
      <c r="H16" s="3" t="s">
        <v>22</v>
      </c>
      <c r="I16" s="1" t="s">
        <v>23</v>
      </c>
      <c r="J16" s="1">
        <v>1860</v>
      </c>
      <c r="K16" s="1" t="s">
        <v>24</v>
      </c>
    </row>
    <row r="17" spans="2:11" ht="20.100000000000001" customHeight="1" x14ac:dyDescent="0.25">
      <c r="B17" s="15" t="s">
        <v>46</v>
      </c>
      <c r="C17" s="15"/>
      <c r="D17" s="9">
        <f>_xlfn.AGGREGATE(2,3,D5:D15)</f>
        <v>11</v>
      </c>
      <c r="H17" s="1" t="s">
        <v>30</v>
      </c>
      <c r="I17" s="1" t="s">
        <v>4</v>
      </c>
      <c r="J17" s="1">
        <v>1850</v>
      </c>
      <c r="K17" s="1" t="s">
        <v>10</v>
      </c>
    </row>
    <row r="19" spans="2:11" ht="20.100000000000001" customHeight="1" x14ac:dyDescent="0.25">
      <c r="H19" s="15" t="s">
        <v>46</v>
      </c>
      <c r="I19" s="15"/>
      <c r="J19" s="9"/>
    </row>
  </sheetData>
  <autoFilter ref="B4:E15" xr:uid="{84151140-192B-4E54-BE2D-D7EBA7B97F79}"/>
  <mergeCells count="5">
    <mergeCell ref="B2:E2"/>
    <mergeCell ref="B17:C17"/>
    <mergeCell ref="H2:K2"/>
    <mergeCell ref="H4:K4"/>
    <mergeCell ref="H19:I1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C6E17-31F9-4D7D-BBB2-0888D335FA9C}">
  <dimension ref="B2:K19"/>
  <sheetViews>
    <sheetView showGridLines="0" workbookViewId="0">
      <selection activeCell="I19" sqref="I19"/>
    </sheetView>
  </sheetViews>
  <sheetFormatPr defaultRowHeight="20.100000000000001" customHeight="1" x14ac:dyDescent="0.25"/>
  <cols>
    <col min="1" max="1" width="4.42578125" style="2" customWidth="1"/>
    <col min="2" max="2" width="23.140625" style="2" bestFit="1" customWidth="1"/>
    <col min="3" max="3" width="20.28515625" style="2" bestFit="1" customWidth="1"/>
    <col min="4" max="4" width="15.5703125" style="2" bestFit="1" customWidth="1"/>
    <col min="5" max="5" width="18.85546875" style="2" bestFit="1" customWidth="1"/>
    <col min="6" max="7" width="9.140625" style="2"/>
    <col min="8" max="8" width="23.140625" style="2" bestFit="1" customWidth="1"/>
    <col min="9" max="9" width="20.28515625" style="2" bestFit="1" customWidth="1"/>
    <col min="10" max="10" width="15.5703125" style="2" bestFit="1" customWidth="1"/>
    <col min="11" max="11" width="18.85546875" style="2" bestFit="1" customWidth="1"/>
    <col min="12" max="16384" width="9.140625" style="2"/>
  </cols>
  <sheetData>
    <row r="2" spans="2:11" ht="20.100000000000001" customHeight="1" thickBot="1" x14ac:dyDescent="0.3">
      <c r="B2" s="12" t="s">
        <v>47</v>
      </c>
      <c r="C2" s="12"/>
      <c r="D2" s="12"/>
      <c r="E2" s="12"/>
      <c r="H2" s="19" t="s">
        <v>51</v>
      </c>
      <c r="I2" s="19"/>
      <c r="J2" s="19"/>
      <c r="K2" s="19"/>
    </row>
    <row r="3" spans="2:11" ht="20.100000000000001" customHeight="1" thickTop="1" x14ac:dyDescent="0.25"/>
    <row r="4" spans="2:11" ht="20.100000000000001" customHeight="1" thickBot="1" x14ac:dyDescent="0.3">
      <c r="B4" s="4" t="s">
        <v>0</v>
      </c>
      <c r="C4" s="4" t="s">
        <v>2</v>
      </c>
      <c r="D4" s="4" t="s">
        <v>1</v>
      </c>
      <c r="E4" s="4" t="s">
        <v>3</v>
      </c>
      <c r="H4" s="12" t="s">
        <v>47</v>
      </c>
      <c r="I4" s="12"/>
      <c r="J4" s="12"/>
      <c r="K4" s="12"/>
    </row>
    <row r="5" spans="2:11" ht="20.100000000000001" customHeight="1" thickTop="1" x14ac:dyDescent="0.25">
      <c r="B5" s="3" t="s">
        <v>6</v>
      </c>
      <c r="C5" s="1" t="s">
        <v>7</v>
      </c>
      <c r="D5" s="1">
        <v>1847</v>
      </c>
      <c r="E5" s="1" t="s">
        <v>5</v>
      </c>
    </row>
    <row r="6" spans="2:11" ht="20.100000000000001" customHeight="1" x14ac:dyDescent="0.25">
      <c r="B6" s="1" t="s">
        <v>28</v>
      </c>
      <c r="C6" s="1" t="s">
        <v>29</v>
      </c>
      <c r="D6" s="1">
        <v>1922</v>
      </c>
      <c r="E6" s="1" t="s">
        <v>27</v>
      </c>
      <c r="H6" s="4" t="s">
        <v>0</v>
      </c>
      <c r="I6" s="4" t="s">
        <v>2</v>
      </c>
      <c r="J6" s="4" t="s">
        <v>1</v>
      </c>
      <c r="K6" s="4" t="s">
        <v>3</v>
      </c>
    </row>
    <row r="7" spans="2:11" ht="20.100000000000001" customHeight="1" x14ac:dyDescent="0.25">
      <c r="B7" s="3" t="s">
        <v>8</v>
      </c>
      <c r="C7" s="1" t="s">
        <v>9</v>
      </c>
      <c r="D7" s="1">
        <v>1878</v>
      </c>
      <c r="E7" s="1" t="s">
        <v>10</v>
      </c>
      <c r="H7" s="3" t="s">
        <v>6</v>
      </c>
      <c r="I7" s="1" t="s">
        <v>7</v>
      </c>
      <c r="J7" s="1">
        <v>1847</v>
      </c>
      <c r="K7" s="1" t="s">
        <v>5</v>
      </c>
    </row>
    <row r="8" spans="2:11" ht="20.100000000000001" customHeight="1" x14ac:dyDescent="0.25">
      <c r="B8" s="3" t="s">
        <v>11</v>
      </c>
      <c r="C8" s="1" t="s">
        <v>7</v>
      </c>
      <c r="D8" s="1">
        <v>1849</v>
      </c>
      <c r="E8" s="1" t="s">
        <v>5</v>
      </c>
      <c r="H8" s="1" t="s">
        <v>28</v>
      </c>
      <c r="I8" s="1" t="s">
        <v>29</v>
      </c>
      <c r="J8" s="1">
        <v>1922</v>
      </c>
      <c r="K8" s="1" t="s">
        <v>27</v>
      </c>
    </row>
    <row r="9" spans="2:11" ht="20.100000000000001" customHeight="1" x14ac:dyDescent="0.25">
      <c r="B9" s="3" t="s">
        <v>12</v>
      </c>
      <c r="C9" s="1" t="s">
        <v>13</v>
      </c>
      <c r="D9" s="1">
        <v>1927</v>
      </c>
      <c r="E9" s="1" t="s">
        <v>14</v>
      </c>
      <c r="H9" s="3" t="s">
        <v>8</v>
      </c>
      <c r="I9" s="1" t="s">
        <v>9</v>
      </c>
      <c r="J9" s="1">
        <v>1878</v>
      </c>
      <c r="K9" s="1" t="s">
        <v>10</v>
      </c>
    </row>
    <row r="10" spans="2:11" ht="20.100000000000001" customHeight="1" x14ac:dyDescent="0.25">
      <c r="B10" s="1" t="s">
        <v>25</v>
      </c>
      <c r="C10" s="1" t="s">
        <v>26</v>
      </c>
      <c r="D10" s="1">
        <v>1855</v>
      </c>
      <c r="E10" s="1" t="s">
        <v>27</v>
      </c>
      <c r="H10" s="3" t="s">
        <v>11</v>
      </c>
      <c r="I10" s="1" t="s">
        <v>7</v>
      </c>
      <c r="J10" s="1">
        <v>1849</v>
      </c>
      <c r="K10" s="1" t="s">
        <v>5</v>
      </c>
    </row>
    <row r="11" spans="2:11" ht="20.100000000000001" customHeight="1" x14ac:dyDescent="0.25">
      <c r="B11" s="3" t="s">
        <v>15</v>
      </c>
      <c r="C11" s="1" t="s">
        <v>16</v>
      </c>
      <c r="D11" s="1">
        <v>1945</v>
      </c>
      <c r="E11" s="1" t="s">
        <v>17</v>
      </c>
      <c r="H11" s="3" t="s">
        <v>12</v>
      </c>
      <c r="I11" s="1" t="s">
        <v>13</v>
      </c>
      <c r="J11" s="1">
        <v>1927</v>
      </c>
      <c r="K11" s="1" t="s">
        <v>14</v>
      </c>
    </row>
    <row r="12" spans="2:11" ht="20.100000000000001" customHeight="1" x14ac:dyDescent="0.25">
      <c r="B12" s="3" t="s">
        <v>18</v>
      </c>
      <c r="C12" s="1" t="s">
        <v>19</v>
      </c>
      <c r="D12" s="1">
        <v>1847</v>
      </c>
      <c r="E12" s="1" t="s">
        <v>5</v>
      </c>
      <c r="H12" s="1" t="s">
        <v>25</v>
      </c>
      <c r="I12" s="1" t="s">
        <v>26</v>
      </c>
      <c r="J12" s="1">
        <v>1855</v>
      </c>
      <c r="K12" s="1" t="s">
        <v>27</v>
      </c>
    </row>
    <row r="13" spans="2:11" ht="20.100000000000001" customHeight="1" x14ac:dyDescent="0.25">
      <c r="B13" s="3" t="s">
        <v>20</v>
      </c>
      <c r="C13" s="1" t="s">
        <v>4</v>
      </c>
      <c r="D13" s="1">
        <v>1859</v>
      </c>
      <c r="E13" s="1" t="s">
        <v>21</v>
      </c>
      <c r="H13" s="3" t="s">
        <v>15</v>
      </c>
      <c r="I13" s="1" t="s">
        <v>16</v>
      </c>
      <c r="J13" s="1">
        <v>1945</v>
      </c>
      <c r="K13" s="1" t="s">
        <v>17</v>
      </c>
    </row>
    <row r="14" spans="2:11" ht="20.100000000000001" customHeight="1" x14ac:dyDescent="0.25">
      <c r="B14" s="3" t="s">
        <v>22</v>
      </c>
      <c r="C14" s="1" t="s">
        <v>23</v>
      </c>
      <c r="D14" s="1">
        <v>1860</v>
      </c>
      <c r="E14" s="1" t="s">
        <v>24</v>
      </c>
      <c r="H14" s="3" t="s">
        <v>18</v>
      </c>
      <c r="I14" s="1" t="s">
        <v>19</v>
      </c>
      <c r="J14" s="1">
        <v>1847</v>
      </c>
      <c r="K14" s="1" t="s">
        <v>5</v>
      </c>
    </row>
    <row r="15" spans="2:11" ht="20.100000000000001" customHeight="1" x14ac:dyDescent="0.25">
      <c r="B15" s="1" t="s">
        <v>30</v>
      </c>
      <c r="C15" s="1" t="s">
        <v>4</v>
      </c>
      <c r="D15" s="1">
        <v>1850</v>
      </c>
      <c r="E15" s="1" t="s">
        <v>10</v>
      </c>
      <c r="H15" s="3" t="s">
        <v>20</v>
      </c>
      <c r="I15" s="1" t="s">
        <v>4</v>
      </c>
      <c r="J15" s="1">
        <v>1859</v>
      </c>
      <c r="K15" s="1" t="s">
        <v>21</v>
      </c>
    </row>
    <row r="16" spans="2:11" ht="12.75" customHeight="1" x14ac:dyDescent="0.25">
      <c r="H16" s="3" t="s">
        <v>22</v>
      </c>
      <c r="I16" s="1" t="s">
        <v>23</v>
      </c>
      <c r="J16" s="1">
        <v>1860</v>
      </c>
      <c r="K16" s="1" t="s">
        <v>24</v>
      </c>
    </row>
    <row r="17" spans="2:11" ht="20.100000000000001" customHeight="1" x14ac:dyDescent="0.25">
      <c r="B17" s="9" t="s">
        <v>48</v>
      </c>
      <c r="C17" s="9">
        <f>ROWS(B5:E15)*COLUMNS(B5:E15)</f>
        <v>44</v>
      </c>
      <c r="H17" s="1" t="s">
        <v>30</v>
      </c>
      <c r="I17" s="1" t="s">
        <v>4</v>
      </c>
      <c r="J17" s="1">
        <v>1850</v>
      </c>
      <c r="K17" s="1" t="s">
        <v>10</v>
      </c>
    </row>
    <row r="19" spans="2:11" ht="20.100000000000001" customHeight="1" x14ac:dyDescent="0.25">
      <c r="H19" s="9" t="s">
        <v>48</v>
      </c>
      <c r="I19" s="9"/>
    </row>
  </sheetData>
  <mergeCells count="3">
    <mergeCell ref="B2:E2"/>
    <mergeCell ref="H2:K2"/>
    <mergeCell ref="H4:K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EDAB9-5041-41D1-B53C-34B6677209E9}">
  <dimension ref="B2:K19"/>
  <sheetViews>
    <sheetView showGridLines="0" workbookViewId="0">
      <selection activeCell="J19" sqref="J19"/>
    </sheetView>
  </sheetViews>
  <sheetFormatPr defaultRowHeight="20.100000000000001" customHeight="1" x14ac:dyDescent="0.25"/>
  <cols>
    <col min="1" max="1" width="4.42578125" style="2" customWidth="1"/>
    <col min="2" max="2" width="23.140625" style="2" bestFit="1" customWidth="1"/>
    <col min="3" max="3" width="20.28515625" style="2" bestFit="1" customWidth="1"/>
    <col min="4" max="4" width="15.5703125" style="2" bestFit="1" customWidth="1"/>
    <col min="5" max="5" width="18.85546875" style="2" bestFit="1" customWidth="1"/>
    <col min="6" max="7" width="9.140625" style="2"/>
    <col min="8" max="8" width="23.140625" style="2" bestFit="1" customWidth="1"/>
    <col min="9" max="9" width="20.28515625" style="2" bestFit="1" customWidth="1"/>
    <col min="10" max="10" width="15.5703125" style="2" bestFit="1" customWidth="1"/>
    <col min="11" max="11" width="18.85546875" style="2" bestFit="1" customWidth="1"/>
    <col min="12" max="16384" width="9.140625" style="2"/>
  </cols>
  <sheetData>
    <row r="2" spans="2:11" ht="20.100000000000001" customHeight="1" thickBot="1" x14ac:dyDescent="0.3">
      <c r="B2" s="12" t="s">
        <v>37</v>
      </c>
      <c r="C2" s="12"/>
      <c r="D2" s="12"/>
      <c r="E2" s="12"/>
      <c r="H2" s="19" t="s">
        <v>51</v>
      </c>
      <c r="I2" s="19"/>
      <c r="J2" s="19"/>
      <c r="K2" s="19"/>
    </row>
    <row r="3" spans="2:11" ht="20.100000000000001" customHeight="1" thickTop="1" x14ac:dyDescent="0.25"/>
    <row r="4" spans="2:11" ht="20.100000000000001" customHeight="1" thickBot="1" x14ac:dyDescent="0.3">
      <c r="B4" s="4" t="s">
        <v>0</v>
      </c>
      <c r="C4" s="4" t="s">
        <v>2</v>
      </c>
      <c r="D4" s="4" t="s">
        <v>1</v>
      </c>
      <c r="E4" s="4" t="s">
        <v>3</v>
      </c>
      <c r="H4" s="12" t="s">
        <v>37</v>
      </c>
      <c r="I4" s="12"/>
      <c r="J4" s="12"/>
      <c r="K4" s="12"/>
    </row>
    <row r="5" spans="2:11" ht="20.100000000000001" customHeight="1" thickTop="1" x14ac:dyDescent="0.25">
      <c r="B5" s="3" t="s">
        <v>6</v>
      </c>
      <c r="C5" s="1" t="s">
        <v>7</v>
      </c>
      <c r="D5" s="1">
        <v>1847</v>
      </c>
      <c r="E5" s="1" t="s">
        <v>5</v>
      </c>
    </row>
    <row r="6" spans="2:11" ht="20.100000000000001" customHeight="1" x14ac:dyDescent="0.25">
      <c r="B6" s="1" t="s">
        <v>28</v>
      </c>
      <c r="C6" s="1" t="s">
        <v>29</v>
      </c>
      <c r="D6" s="1">
        <v>1922</v>
      </c>
      <c r="E6" s="1" t="s">
        <v>27</v>
      </c>
      <c r="H6" s="4" t="s">
        <v>0</v>
      </c>
      <c r="I6" s="4" t="s">
        <v>2</v>
      </c>
      <c r="J6" s="4" t="s">
        <v>1</v>
      </c>
      <c r="K6" s="4" t="s">
        <v>3</v>
      </c>
    </row>
    <row r="7" spans="2:11" ht="20.100000000000001" customHeight="1" x14ac:dyDescent="0.25">
      <c r="B7" s="3" t="s">
        <v>8</v>
      </c>
      <c r="C7" s="1" t="s">
        <v>9</v>
      </c>
      <c r="D7" s="1">
        <v>1878</v>
      </c>
      <c r="E7" s="1" t="s">
        <v>10</v>
      </c>
      <c r="H7" s="3" t="s">
        <v>6</v>
      </c>
      <c r="I7" s="1" t="s">
        <v>7</v>
      </c>
      <c r="J7" s="1">
        <v>1847</v>
      </c>
      <c r="K7" s="1" t="s">
        <v>5</v>
      </c>
    </row>
    <row r="8" spans="2:11" ht="20.100000000000001" customHeight="1" x14ac:dyDescent="0.25">
      <c r="B8" s="3" t="s">
        <v>11</v>
      </c>
      <c r="C8" s="1" t="s">
        <v>7</v>
      </c>
      <c r="D8" s="1">
        <v>1849</v>
      </c>
      <c r="E8" s="1" t="s">
        <v>5</v>
      </c>
      <c r="H8" s="1" t="s">
        <v>28</v>
      </c>
      <c r="I8" s="1" t="s">
        <v>29</v>
      </c>
      <c r="J8" s="1">
        <v>1922</v>
      </c>
      <c r="K8" s="1" t="s">
        <v>27</v>
      </c>
    </row>
    <row r="9" spans="2:11" ht="20.100000000000001" customHeight="1" x14ac:dyDescent="0.25">
      <c r="B9" s="3" t="s">
        <v>12</v>
      </c>
      <c r="C9" s="1" t="s">
        <v>13</v>
      </c>
      <c r="D9" s="1">
        <v>1927</v>
      </c>
      <c r="E9" s="1" t="s">
        <v>14</v>
      </c>
      <c r="H9" s="3" t="s">
        <v>8</v>
      </c>
      <c r="I9" s="1" t="s">
        <v>9</v>
      </c>
      <c r="J9" s="1">
        <v>1878</v>
      </c>
      <c r="K9" s="1" t="s">
        <v>10</v>
      </c>
    </row>
    <row r="10" spans="2:11" ht="20.100000000000001" customHeight="1" x14ac:dyDescent="0.25">
      <c r="B10" s="1" t="s">
        <v>25</v>
      </c>
      <c r="C10" s="1" t="s">
        <v>26</v>
      </c>
      <c r="D10" s="1">
        <v>1855</v>
      </c>
      <c r="E10" s="1" t="s">
        <v>27</v>
      </c>
      <c r="H10" s="3" t="s">
        <v>11</v>
      </c>
      <c r="I10" s="1" t="s">
        <v>7</v>
      </c>
      <c r="J10" s="1">
        <v>1849</v>
      </c>
      <c r="K10" s="1" t="s">
        <v>5</v>
      </c>
    </row>
    <row r="11" spans="2:11" ht="20.100000000000001" customHeight="1" x14ac:dyDescent="0.25">
      <c r="B11" s="3" t="s">
        <v>15</v>
      </c>
      <c r="C11" s="1" t="s">
        <v>16</v>
      </c>
      <c r="D11" s="1">
        <v>1945</v>
      </c>
      <c r="E11" s="1" t="s">
        <v>17</v>
      </c>
      <c r="H11" s="3" t="s">
        <v>12</v>
      </c>
      <c r="I11" s="1" t="s">
        <v>13</v>
      </c>
      <c r="J11" s="1">
        <v>1927</v>
      </c>
      <c r="K11" s="1" t="s">
        <v>14</v>
      </c>
    </row>
    <row r="12" spans="2:11" ht="20.100000000000001" customHeight="1" x14ac:dyDescent="0.25">
      <c r="B12" s="3" t="s">
        <v>18</v>
      </c>
      <c r="C12" s="1" t="s">
        <v>19</v>
      </c>
      <c r="D12" s="1">
        <v>1847</v>
      </c>
      <c r="E12" s="1" t="s">
        <v>5</v>
      </c>
      <c r="H12" s="1" t="s">
        <v>25</v>
      </c>
      <c r="I12" s="1" t="s">
        <v>26</v>
      </c>
      <c r="J12" s="1">
        <v>1855</v>
      </c>
      <c r="K12" s="1" t="s">
        <v>27</v>
      </c>
    </row>
    <row r="13" spans="2:11" ht="20.100000000000001" customHeight="1" x14ac:dyDescent="0.25">
      <c r="B13" s="3" t="s">
        <v>20</v>
      </c>
      <c r="C13" s="1" t="s">
        <v>4</v>
      </c>
      <c r="D13" s="1">
        <v>1859</v>
      </c>
      <c r="E13" s="1" t="s">
        <v>21</v>
      </c>
      <c r="H13" s="3" t="s">
        <v>15</v>
      </c>
      <c r="I13" s="1" t="s">
        <v>16</v>
      </c>
      <c r="J13" s="1">
        <v>1945</v>
      </c>
      <c r="K13" s="1" t="s">
        <v>17</v>
      </c>
    </row>
    <row r="14" spans="2:11" ht="20.100000000000001" customHeight="1" x14ac:dyDescent="0.25">
      <c r="B14" s="3" t="s">
        <v>22</v>
      </c>
      <c r="C14" s="1" t="s">
        <v>23</v>
      </c>
      <c r="D14" s="1">
        <v>1860</v>
      </c>
      <c r="E14" s="1" t="s">
        <v>24</v>
      </c>
      <c r="H14" s="3" t="s">
        <v>18</v>
      </c>
      <c r="I14" s="1" t="s">
        <v>19</v>
      </c>
      <c r="J14" s="1">
        <v>1847</v>
      </c>
      <c r="K14" s="1" t="s">
        <v>5</v>
      </c>
    </row>
    <row r="15" spans="2:11" ht="20.100000000000001" customHeight="1" x14ac:dyDescent="0.25">
      <c r="B15" s="1" t="s">
        <v>30</v>
      </c>
      <c r="C15" s="1" t="s">
        <v>4</v>
      </c>
      <c r="D15" s="1">
        <v>1850</v>
      </c>
      <c r="E15" s="1" t="s">
        <v>10</v>
      </c>
      <c r="H15" s="3" t="s">
        <v>20</v>
      </c>
      <c r="I15" s="1" t="s">
        <v>4</v>
      </c>
      <c r="J15" s="1">
        <v>1859</v>
      </c>
      <c r="K15" s="1" t="s">
        <v>21</v>
      </c>
    </row>
    <row r="16" spans="2:11" ht="9" customHeight="1" x14ac:dyDescent="0.25">
      <c r="H16" s="3" t="s">
        <v>22</v>
      </c>
      <c r="I16" s="1" t="s">
        <v>23</v>
      </c>
      <c r="J16" s="1">
        <v>1860</v>
      </c>
      <c r="K16" s="1" t="s">
        <v>24</v>
      </c>
    </row>
    <row r="17" spans="2:11" ht="20.100000000000001" customHeight="1" x14ac:dyDescent="0.25">
      <c r="B17" s="13" t="s">
        <v>38</v>
      </c>
      <c r="C17" s="13"/>
      <c r="D17" s="8">
        <f>COUNTIF(E5:E15,"*Novel")</f>
        <v>9</v>
      </c>
      <c r="H17" s="1" t="s">
        <v>30</v>
      </c>
      <c r="I17" s="1" t="s">
        <v>4</v>
      </c>
      <c r="J17" s="1">
        <v>1850</v>
      </c>
      <c r="K17" s="1" t="s">
        <v>10</v>
      </c>
    </row>
    <row r="19" spans="2:11" ht="20.100000000000001" customHeight="1" x14ac:dyDescent="0.25">
      <c r="H19" s="13" t="s">
        <v>38</v>
      </c>
      <c r="I19" s="13"/>
      <c r="J19" s="8"/>
    </row>
  </sheetData>
  <mergeCells count="5">
    <mergeCell ref="B2:E2"/>
    <mergeCell ref="B17:C17"/>
    <mergeCell ref="H2:K2"/>
    <mergeCell ref="H4:K4"/>
    <mergeCell ref="H19:I1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D73E39-338B-472E-B9A4-A0DDBB34DE80}">
  <dimension ref="B2:K19"/>
  <sheetViews>
    <sheetView showGridLines="0" workbookViewId="0">
      <selection activeCell="J19" sqref="J19"/>
    </sheetView>
  </sheetViews>
  <sheetFormatPr defaultRowHeight="20.100000000000001" customHeight="1" x14ac:dyDescent="0.25"/>
  <cols>
    <col min="1" max="1" width="4.42578125" style="2" customWidth="1"/>
    <col min="2" max="2" width="23.140625" style="2" bestFit="1" customWidth="1"/>
    <col min="3" max="3" width="20.28515625" style="2" bestFit="1" customWidth="1"/>
    <col min="4" max="4" width="15.5703125" style="2" bestFit="1" customWidth="1"/>
    <col min="5" max="5" width="18.85546875" style="2" bestFit="1" customWidth="1"/>
    <col min="6" max="7" width="9.140625" style="2"/>
    <col min="8" max="8" width="23.140625" style="2" bestFit="1" customWidth="1"/>
    <col min="9" max="9" width="20.28515625" style="2" bestFit="1" customWidth="1"/>
    <col min="10" max="10" width="15.5703125" style="2" bestFit="1" customWidth="1"/>
    <col min="11" max="11" width="18.85546875" style="2" bestFit="1" customWidth="1"/>
    <col min="12" max="16384" width="9.140625" style="2"/>
  </cols>
  <sheetData>
    <row r="2" spans="2:11" ht="20.100000000000001" customHeight="1" thickBot="1" x14ac:dyDescent="0.3">
      <c r="B2" s="12" t="s">
        <v>39</v>
      </c>
      <c r="C2" s="12"/>
      <c r="D2" s="12"/>
      <c r="E2" s="12"/>
      <c r="H2" s="19" t="s">
        <v>51</v>
      </c>
      <c r="I2" s="19"/>
      <c r="J2" s="19"/>
      <c r="K2" s="19"/>
    </row>
    <row r="3" spans="2:11" ht="20.100000000000001" customHeight="1" thickTop="1" x14ac:dyDescent="0.25"/>
    <row r="4" spans="2:11" ht="20.100000000000001" customHeight="1" thickBot="1" x14ac:dyDescent="0.3">
      <c r="B4" s="4" t="s">
        <v>0</v>
      </c>
      <c r="C4" s="4" t="s">
        <v>2</v>
      </c>
      <c r="D4" s="4" t="s">
        <v>1</v>
      </c>
      <c r="E4" s="4" t="s">
        <v>3</v>
      </c>
      <c r="H4" s="12" t="s">
        <v>39</v>
      </c>
      <c r="I4" s="12"/>
      <c r="J4" s="12"/>
      <c r="K4" s="12"/>
    </row>
    <row r="5" spans="2:11" ht="20.100000000000001" customHeight="1" thickTop="1" x14ac:dyDescent="0.25">
      <c r="B5" s="3" t="s">
        <v>6</v>
      </c>
      <c r="C5" s="1" t="s">
        <v>7</v>
      </c>
      <c r="D5" s="1">
        <v>1847</v>
      </c>
      <c r="E5" s="1" t="s">
        <v>5</v>
      </c>
    </row>
    <row r="6" spans="2:11" ht="20.100000000000001" customHeight="1" x14ac:dyDescent="0.25">
      <c r="B6" s="1" t="s">
        <v>28</v>
      </c>
      <c r="C6" s="1" t="s">
        <v>29</v>
      </c>
      <c r="D6" s="1">
        <v>1922</v>
      </c>
      <c r="E6" s="1" t="s">
        <v>27</v>
      </c>
      <c r="H6" s="4" t="s">
        <v>0</v>
      </c>
      <c r="I6" s="4" t="s">
        <v>2</v>
      </c>
      <c r="J6" s="4" t="s">
        <v>1</v>
      </c>
      <c r="K6" s="4" t="s">
        <v>3</v>
      </c>
    </row>
    <row r="7" spans="2:11" ht="20.100000000000001" customHeight="1" x14ac:dyDescent="0.25">
      <c r="B7" s="3" t="s">
        <v>8</v>
      </c>
      <c r="C7" s="1" t="s">
        <v>9</v>
      </c>
      <c r="D7" s="1">
        <v>1878</v>
      </c>
      <c r="E7" s="1" t="s">
        <v>10</v>
      </c>
      <c r="H7" s="3" t="s">
        <v>6</v>
      </c>
      <c r="I7" s="1" t="s">
        <v>7</v>
      </c>
      <c r="J7" s="1">
        <v>1847</v>
      </c>
      <c r="K7" s="1" t="s">
        <v>5</v>
      </c>
    </row>
    <row r="8" spans="2:11" ht="20.100000000000001" customHeight="1" x14ac:dyDescent="0.25">
      <c r="B8" s="3" t="s">
        <v>11</v>
      </c>
      <c r="C8" s="1" t="s">
        <v>7</v>
      </c>
      <c r="D8" s="1">
        <v>1849</v>
      </c>
      <c r="E8" s="1" t="s">
        <v>5</v>
      </c>
      <c r="H8" s="1" t="s">
        <v>28</v>
      </c>
      <c r="I8" s="1" t="s">
        <v>29</v>
      </c>
      <c r="J8" s="1">
        <v>1922</v>
      </c>
      <c r="K8" s="1" t="s">
        <v>27</v>
      </c>
    </row>
    <row r="9" spans="2:11" ht="20.100000000000001" customHeight="1" x14ac:dyDescent="0.25">
      <c r="B9" s="3" t="s">
        <v>12</v>
      </c>
      <c r="C9" s="1" t="s">
        <v>13</v>
      </c>
      <c r="D9" s="1">
        <v>1927</v>
      </c>
      <c r="E9" s="1" t="s">
        <v>14</v>
      </c>
      <c r="H9" s="3" t="s">
        <v>8</v>
      </c>
      <c r="I9" s="1" t="s">
        <v>9</v>
      </c>
      <c r="J9" s="1">
        <v>1878</v>
      </c>
      <c r="K9" s="1" t="s">
        <v>10</v>
      </c>
    </row>
    <row r="10" spans="2:11" ht="20.100000000000001" customHeight="1" x14ac:dyDescent="0.25">
      <c r="B10" s="1" t="s">
        <v>25</v>
      </c>
      <c r="C10" s="1" t="s">
        <v>26</v>
      </c>
      <c r="D10" s="1">
        <v>1855</v>
      </c>
      <c r="E10" s="1" t="s">
        <v>27</v>
      </c>
      <c r="H10" s="3" t="s">
        <v>11</v>
      </c>
      <c r="I10" s="1" t="s">
        <v>7</v>
      </c>
      <c r="J10" s="1">
        <v>1849</v>
      </c>
      <c r="K10" s="1" t="s">
        <v>5</v>
      </c>
    </row>
    <row r="11" spans="2:11" ht="20.100000000000001" customHeight="1" x14ac:dyDescent="0.25">
      <c r="B11" s="3" t="s">
        <v>15</v>
      </c>
      <c r="C11" s="1" t="s">
        <v>16</v>
      </c>
      <c r="D11" s="1">
        <v>1945</v>
      </c>
      <c r="E11" s="1" t="s">
        <v>17</v>
      </c>
      <c r="H11" s="3" t="s">
        <v>12</v>
      </c>
      <c r="I11" s="1" t="s">
        <v>13</v>
      </c>
      <c r="J11" s="1">
        <v>1927</v>
      </c>
      <c r="K11" s="1" t="s">
        <v>14</v>
      </c>
    </row>
    <row r="12" spans="2:11" ht="20.100000000000001" customHeight="1" x14ac:dyDescent="0.25">
      <c r="B12" s="3" t="s">
        <v>18</v>
      </c>
      <c r="C12" s="1" t="s">
        <v>19</v>
      </c>
      <c r="D12" s="1">
        <v>1847</v>
      </c>
      <c r="E12" s="1" t="s">
        <v>5</v>
      </c>
      <c r="H12" s="1" t="s">
        <v>25</v>
      </c>
      <c r="I12" s="1" t="s">
        <v>26</v>
      </c>
      <c r="J12" s="1">
        <v>1855</v>
      </c>
      <c r="K12" s="1" t="s">
        <v>27</v>
      </c>
    </row>
    <row r="13" spans="2:11" ht="20.100000000000001" customHeight="1" x14ac:dyDescent="0.25">
      <c r="B13" s="3" t="s">
        <v>20</v>
      </c>
      <c r="C13" s="1" t="s">
        <v>4</v>
      </c>
      <c r="D13" s="1">
        <v>1859</v>
      </c>
      <c r="E13" s="1" t="s">
        <v>21</v>
      </c>
      <c r="H13" s="3" t="s">
        <v>15</v>
      </c>
      <c r="I13" s="1" t="s">
        <v>16</v>
      </c>
      <c r="J13" s="1">
        <v>1945</v>
      </c>
      <c r="K13" s="1" t="s">
        <v>17</v>
      </c>
    </row>
    <row r="14" spans="2:11" ht="20.100000000000001" customHeight="1" x14ac:dyDescent="0.25">
      <c r="B14" s="3" t="s">
        <v>22</v>
      </c>
      <c r="C14" s="1" t="s">
        <v>23</v>
      </c>
      <c r="D14" s="1">
        <v>1860</v>
      </c>
      <c r="E14" s="1" t="s">
        <v>24</v>
      </c>
      <c r="H14" s="3" t="s">
        <v>18</v>
      </c>
      <c r="I14" s="1" t="s">
        <v>19</v>
      </c>
      <c r="J14" s="1">
        <v>1847</v>
      </c>
      <c r="K14" s="1" t="s">
        <v>5</v>
      </c>
    </row>
    <row r="15" spans="2:11" ht="20.100000000000001" customHeight="1" x14ac:dyDescent="0.25">
      <c r="B15" s="1" t="s">
        <v>30</v>
      </c>
      <c r="C15" s="1" t="s">
        <v>4</v>
      </c>
      <c r="D15" s="1">
        <v>1850</v>
      </c>
      <c r="E15" s="1" t="s">
        <v>10</v>
      </c>
      <c r="H15" s="3" t="s">
        <v>20</v>
      </c>
      <c r="I15" s="1" t="s">
        <v>4</v>
      </c>
      <c r="J15" s="1">
        <v>1859</v>
      </c>
      <c r="K15" s="1" t="s">
        <v>21</v>
      </c>
    </row>
    <row r="16" spans="2:11" ht="9" customHeight="1" x14ac:dyDescent="0.25">
      <c r="H16" s="3" t="s">
        <v>22</v>
      </c>
      <c r="I16" s="1" t="s">
        <v>23</v>
      </c>
      <c r="J16" s="1">
        <v>1860</v>
      </c>
      <c r="K16" s="1" t="s">
        <v>24</v>
      </c>
    </row>
    <row r="17" spans="2:11" ht="20.100000000000001" customHeight="1" x14ac:dyDescent="0.25">
      <c r="B17" s="13" t="s">
        <v>40</v>
      </c>
      <c r="C17" s="13"/>
      <c r="D17" s="8">
        <f>COUNTIF(D5:D15,$D$5)</f>
        <v>2</v>
      </c>
      <c r="H17" s="1" t="s">
        <v>30</v>
      </c>
      <c r="I17" s="1" t="s">
        <v>4</v>
      </c>
      <c r="J17" s="1">
        <v>1850</v>
      </c>
      <c r="K17" s="1" t="s">
        <v>10</v>
      </c>
    </row>
    <row r="19" spans="2:11" ht="20.100000000000001" customHeight="1" x14ac:dyDescent="0.25">
      <c r="H19" s="13" t="s">
        <v>40</v>
      </c>
      <c r="I19" s="13"/>
      <c r="J19" s="8"/>
    </row>
  </sheetData>
  <mergeCells count="5">
    <mergeCell ref="B2:E2"/>
    <mergeCell ref="B17:C17"/>
    <mergeCell ref="H2:K2"/>
    <mergeCell ref="H4:K4"/>
    <mergeCell ref="H19:I19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0DD22-13DC-4A84-B7B7-10D70D9D435B}">
  <dimension ref="B2:K19"/>
  <sheetViews>
    <sheetView showGridLines="0" workbookViewId="0">
      <selection activeCell="J19" sqref="J19"/>
    </sheetView>
  </sheetViews>
  <sheetFormatPr defaultRowHeight="20.100000000000001" customHeight="1" x14ac:dyDescent="0.25"/>
  <cols>
    <col min="1" max="1" width="4.42578125" style="2" customWidth="1"/>
    <col min="2" max="2" width="23.140625" style="2" bestFit="1" customWidth="1"/>
    <col min="3" max="3" width="15.5703125" style="2" bestFit="1" customWidth="1"/>
    <col min="4" max="4" width="20.28515625" style="2" bestFit="1" customWidth="1"/>
    <col min="5" max="5" width="18.85546875" style="2" bestFit="1" customWidth="1"/>
    <col min="6" max="7" width="9.140625" style="2"/>
    <col min="8" max="8" width="23.140625" style="2" bestFit="1" customWidth="1"/>
    <col min="9" max="9" width="15.5703125" style="2" bestFit="1" customWidth="1"/>
    <col min="10" max="10" width="20.28515625" style="2" bestFit="1" customWidth="1"/>
    <col min="11" max="11" width="18.85546875" style="2" bestFit="1" customWidth="1"/>
    <col min="12" max="16384" width="9.140625" style="2"/>
  </cols>
  <sheetData>
    <row r="2" spans="2:11" ht="20.100000000000001" customHeight="1" thickBot="1" x14ac:dyDescent="0.3">
      <c r="B2" s="14" t="s">
        <v>44</v>
      </c>
      <c r="C2" s="14"/>
      <c r="D2" s="14"/>
      <c r="E2" s="14"/>
      <c r="H2" s="19" t="s">
        <v>51</v>
      </c>
      <c r="I2" s="19"/>
      <c r="J2" s="19"/>
      <c r="K2" s="19"/>
    </row>
    <row r="3" spans="2:11" ht="20.100000000000001" customHeight="1" thickTop="1" x14ac:dyDescent="0.25"/>
    <row r="4" spans="2:11" ht="20.100000000000001" customHeight="1" thickBot="1" x14ac:dyDescent="0.3">
      <c r="B4" s="4" t="s">
        <v>0</v>
      </c>
      <c r="C4" s="4" t="s">
        <v>1</v>
      </c>
      <c r="D4" s="4" t="s">
        <v>2</v>
      </c>
      <c r="E4" s="4" t="s">
        <v>3</v>
      </c>
      <c r="H4" s="14" t="s">
        <v>44</v>
      </c>
      <c r="I4" s="14"/>
      <c r="J4" s="14"/>
      <c r="K4" s="14"/>
    </row>
    <row r="5" spans="2:11" ht="20.100000000000001" customHeight="1" thickTop="1" x14ac:dyDescent="0.25">
      <c r="B5" s="3" t="s">
        <v>6</v>
      </c>
      <c r="C5" s="7">
        <v>1847</v>
      </c>
      <c r="D5" s="1" t="s">
        <v>7</v>
      </c>
      <c r="E5" s="7" t="s">
        <v>5</v>
      </c>
    </row>
    <row r="6" spans="2:11" ht="20.100000000000001" customHeight="1" x14ac:dyDescent="0.25">
      <c r="B6" s="1" t="s">
        <v>28</v>
      </c>
      <c r="C6" s="7">
        <v>1922</v>
      </c>
      <c r="D6" s="1" t="s">
        <v>29</v>
      </c>
      <c r="E6" s="7" t="s">
        <v>27</v>
      </c>
      <c r="H6" s="4" t="s">
        <v>0</v>
      </c>
      <c r="I6" s="4" t="s">
        <v>1</v>
      </c>
      <c r="J6" s="4" t="s">
        <v>2</v>
      </c>
      <c r="K6" s="4" t="s">
        <v>3</v>
      </c>
    </row>
    <row r="7" spans="2:11" ht="20.100000000000001" customHeight="1" x14ac:dyDescent="0.25">
      <c r="B7" s="3" t="s">
        <v>8</v>
      </c>
      <c r="C7" s="7">
        <v>1878</v>
      </c>
      <c r="D7" s="1" t="s">
        <v>9</v>
      </c>
      <c r="E7" s="7" t="s">
        <v>10</v>
      </c>
      <c r="H7" s="3" t="s">
        <v>6</v>
      </c>
      <c r="I7" s="7">
        <v>1847</v>
      </c>
      <c r="J7" s="1" t="s">
        <v>7</v>
      </c>
      <c r="K7" s="7" t="s">
        <v>5</v>
      </c>
    </row>
    <row r="8" spans="2:11" ht="20.100000000000001" customHeight="1" x14ac:dyDescent="0.25">
      <c r="B8" s="3" t="s">
        <v>11</v>
      </c>
      <c r="C8" s="7">
        <v>1849</v>
      </c>
      <c r="D8" s="1" t="s">
        <v>7</v>
      </c>
      <c r="E8" s="7" t="s">
        <v>5</v>
      </c>
      <c r="H8" s="1" t="s">
        <v>28</v>
      </c>
      <c r="I8" s="7">
        <v>1922</v>
      </c>
      <c r="J8" s="1" t="s">
        <v>29</v>
      </c>
      <c r="K8" s="7" t="s">
        <v>27</v>
      </c>
    </row>
    <row r="9" spans="2:11" ht="20.100000000000001" customHeight="1" x14ac:dyDescent="0.25">
      <c r="B9" s="3" t="s">
        <v>12</v>
      </c>
      <c r="C9" s="7">
        <v>1927</v>
      </c>
      <c r="D9" s="1" t="s">
        <v>13</v>
      </c>
      <c r="E9" s="7" t="s">
        <v>14</v>
      </c>
      <c r="H9" s="3" t="s">
        <v>8</v>
      </c>
      <c r="I9" s="7">
        <v>1878</v>
      </c>
      <c r="J9" s="1" t="s">
        <v>9</v>
      </c>
      <c r="K9" s="7" t="s">
        <v>10</v>
      </c>
    </row>
    <row r="10" spans="2:11" ht="20.100000000000001" customHeight="1" x14ac:dyDescent="0.25">
      <c r="B10" s="1" t="s">
        <v>25</v>
      </c>
      <c r="C10" s="7">
        <v>1855</v>
      </c>
      <c r="D10" s="1" t="s">
        <v>26</v>
      </c>
      <c r="E10" s="7" t="s">
        <v>27</v>
      </c>
      <c r="H10" s="3" t="s">
        <v>11</v>
      </c>
      <c r="I10" s="7">
        <v>1849</v>
      </c>
      <c r="J10" s="1" t="s">
        <v>7</v>
      </c>
      <c r="K10" s="7" t="s">
        <v>5</v>
      </c>
    </row>
    <row r="11" spans="2:11" ht="20.100000000000001" customHeight="1" x14ac:dyDescent="0.25">
      <c r="B11" s="3" t="s">
        <v>15</v>
      </c>
      <c r="C11" s="7">
        <v>1945</v>
      </c>
      <c r="D11" s="1" t="s">
        <v>16</v>
      </c>
      <c r="E11" s="7" t="s">
        <v>17</v>
      </c>
      <c r="H11" s="3" t="s">
        <v>12</v>
      </c>
      <c r="I11" s="7">
        <v>1927</v>
      </c>
      <c r="J11" s="1" t="s">
        <v>13</v>
      </c>
      <c r="K11" s="7" t="s">
        <v>14</v>
      </c>
    </row>
    <row r="12" spans="2:11" ht="20.100000000000001" customHeight="1" x14ac:dyDescent="0.25">
      <c r="B12" s="3" t="s">
        <v>18</v>
      </c>
      <c r="C12" s="7">
        <v>1847</v>
      </c>
      <c r="D12" s="1" t="s">
        <v>19</v>
      </c>
      <c r="E12" s="7" t="s">
        <v>5</v>
      </c>
      <c r="H12" s="1" t="s">
        <v>25</v>
      </c>
      <c r="I12" s="7">
        <v>1855</v>
      </c>
      <c r="J12" s="1" t="s">
        <v>26</v>
      </c>
      <c r="K12" s="7" t="s">
        <v>27</v>
      </c>
    </row>
    <row r="13" spans="2:11" ht="20.100000000000001" customHeight="1" x14ac:dyDescent="0.25">
      <c r="B13" s="3" t="s">
        <v>20</v>
      </c>
      <c r="C13" s="7">
        <v>1859</v>
      </c>
      <c r="D13" s="1" t="s">
        <v>4</v>
      </c>
      <c r="E13" s="7" t="s">
        <v>21</v>
      </c>
      <c r="H13" s="3" t="s">
        <v>15</v>
      </c>
      <c r="I13" s="7">
        <v>1945</v>
      </c>
      <c r="J13" s="1" t="s">
        <v>16</v>
      </c>
      <c r="K13" s="7" t="s">
        <v>17</v>
      </c>
    </row>
    <row r="14" spans="2:11" ht="20.100000000000001" customHeight="1" x14ac:dyDescent="0.25">
      <c r="B14" s="3" t="s">
        <v>22</v>
      </c>
      <c r="C14" s="7">
        <v>1860</v>
      </c>
      <c r="D14" s="1" t="s">
        <v>23</v>
      </c>
      <c r="E14" s="7" t="s">
        <v>24</v>
      </c>
      <c r="H14" s="3" t="s">
        <v>18</v>
      </c>
      <c r="I14" s="7">
        <v>1847</v>
      </c>
      <c r="J14" s="1" t="s">
        <v>19</v>
      </c>
      <c r="K14" s="7" t="s">
        <v>5</v>
      </c>
    </row>
    <row r="15" spans="2:11" ht="20.100000000000001" customHeight="1" x14ac:dyDescent="0.25">
      <c r="B15" s="1" t="s">
        <v>30</v>
      </c>
      <c r="C15" s="7">
        <v>1850</v>
      </c>
      <c r="D15" s="1" t="s">
        <v>4</v>
      </c>
      <c r="E15" s="7" t="s">
        <v>10</v>
      </c>
      <c r="H15" s="3" t="s">
        <v>20</v>
      </c>
      <c r="I15" s="7">
        <v>1859</v>
      </c>
      <c r="J15" s="1" t="s">
        <v>4</v>
      </c>
      <c r="K15" s="7" t="s">
        <v>21</v>
      </c>
    </row>
    <row r="16" spans="2:11" ht="20.100000000000001" customHeight="1" x14ac:dyDescent="0.25">
      <c r="H16" s="3" t="s">
        <v>22</v>
      </c>
      <c r="I16" s="7">
        <v>1860</v>
      </c>
      <c r="J16" s="1" t="s">
        <v>23</v>
      </c>
      <c r="K16" s="7" t="s">
        <v>24</v>
      </c>
    </row>
    <row r="17" spans="2:11" ht="20.100000000000001" customHeight="1" x14ac:dyDescent="0.25">
      <c r="B17" s="16" t="s">
        <v>43</v>
      </c>
      <c r="C17" s="17"/>
      <c r="D17" s="8" cm="1">
        <f t="array" ref="D17">SUMPRODUCT(--(D5:D15="Charles Dickens"),--(C5:C15&gt;=1855))</f>
        <v>1</v>
      </c>
      <c r="H17" s="1" t="s">
        <v>30</v>
      </c>
      <c r="I17" s="7">
        <v>1850</v>
      </c>
      <c r="J17" s="1" t="s">
        <v>4</v>
      </c>
      <c r="K17" s="7" t="s">
        <v>10</v>
      </c>
    </row>
    <row r="19" spans="2:11" ht="20.100000000000001" customHeight="1" x14ac:dyDescent="0.25">
      <c r="H19" s="16" t="s">
        <v>43</v>
      </c>
      <c r="I19" s="17"/>
      <c r="J19" s="8"/>
    </row>
  </sheetData>
  <mergeCells count="5">
    <mergeCell ref="B2:E2"/>
    <mergeCell ref="B17:C17"/>
    <mergeCell ref="H2:K2"/>
    <mergeCell ref="H4:K4"/>
    <mergeCell ref="H19:I19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F19368831FEDF45ACA6235EA9CB994F" ma:contentTypeVersion="8" ma:contentTypeDescription="Create a new document." ma:contentTypeScope="" ma:versionID="768b7e3adb98231ddb94b6fa2f916a2c">
  <xsd:schema xmlns:xsd="http://www.w3.org/2001/XMLSchema" xmlns:xs="http://www.w3.org/2001/XMLSchema" xmlns:p="http://schemas.microsoft.com/office/2006/metadata/properties" xmlns:ns3="0ef13f3f-246a-4454-9902-bcfe285ee560" targetNamespace="http://schemas.microsoft.com/office/2006/metadata/properties" ma:root="true" ma:fieldsID="cf52f98d90c72efc92c60ac940ff9c48" ns3:_="">
    <xsd:import namespace="0ef13f3f-246a-4454-9902-bcfe285ee560"/>
    <xsd:element name="properties">
      <xsd:complexType>
        <xsd:sequence>
          <xsd:element name="documentManagement">
            <xsd:complexType>
              <xsd:all>
                <xsd:element ref="ns3:_activity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f13f3f-246a-4454-9902-bcfe285ee560" elementFormDefault="qualified">
    <xsd:import namespace="http://schemas.microsoft.com/office/2006/documentManagement/types"/>
    <xsd:import namespace="http://schemas.microsoft.com/office/infopath/2007/PartnerControls"/>
    <xsd:element name="_activity" ma:index="8" nillable="true" ma:displayName="_activity" ma:hidden="true" ma:internalName="_activity">
      <xsd:simpleType>
        <xsd:restriction base="dms:Note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ef13f3f-246a-4454-9902-bcfe285ee560" xsi:nil="true"/>
  </documentManagement>
</p:properties>
</file>

<file path=customXml/itemProps1.xml><?xml version="1.0" encoding="utf-8"?>
<ds:datastoreItem xmlns:ds="http://schemas.openxmlformats.org/officeDocument/2006/customXml" ds:itemID="{398C5086-5A51-49DB-BD6C-60C41BF65C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ef13f3f-246a-4454-9902-bcfe285ee5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C9A558-2DD8-4A00-92FA-4F939C8B9E9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CDAD87A-DA75-4270-8C46-8175264AE03A}">
  <ds:schemaRefs>
    <ds:schemaRef ds:uri="http://www.w3.org/XML/1998/namespace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purl.org/dc/dcmitype/"/>
    <ds:schemaRef ds:uri="0ef13f3f-246a-4454-9902-bcfe285ee560"/>
    <ds:schemaRef ds:uri="http://schemas.microsoft.com/office/2006/metadata/properties"/>
    <ds:schemaRef ds:uri="http://schemas.openxmlformats.org/package/2006/metadata/core-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numbers</vt:lpstr>
      <vt:lpstr>criterion</vt:lpstr>
      <vt:lpstr>multiple criteria</vt:lpstr>
      <vt:lpstr>colored text</vt:lpstr>
      <vt:lpstr>filtered list</vt:lpstr>
      <vt:lpstr>total cells</vt:lpstr>
      <vt:lpstr>partial beginning</vt:lpstr>
      <vt:lpstr>duplicates</vt:lpstr>
      <vt:lpstr>sumproduct</vt:lpstr>
      <vt:lpstr>empty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User058</cp:lastModifiedBy>
  <dcterms:created xsi:type="dcterms:W3CDTF">2023-06-20T05:14:32Z</dcterms:created>
  <dcterms:modified xsi:type="dcterms:W3CDTF">2023-07-04T05:42:25Z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0x010100EF19368831FEDF45ACA6235EA9CB994F</vt:lpwstr>
  </property>
</Properties>
</file>