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lver in Excel\"/>
    </mc:Choice>
  </mc:AlternateContent>
  <xr:revisionPtr revIDLastSave="0" documentId="13_ncr:1_{DB55F375-082A-43A5-B2BF-9451F59F989A}" xr6:coauthVersionLast="47" xr6:coauthVersionMax="47" xr10:uidLastSave="{00000000-0000-0000-0000-000000000000}"/>
  <bookViews>
    <workbookView xWindow="-120" yWindow="-120" windowWidth="20730" windowHeight="11160" firstSheet="4" activeTab="9" xr2:uid="{99C18780-CEA6-4260-896A-0E3C0D5B8652}"/>
  </bookViews>
  <sheets>
    <sheet name="Dataset" sheetId="1" r:id="rId1"/>
    <sheet name="Answer Report 1" sheetId="3" r:id="rId2"/>
    <sheet name="Answer Report 3" sheetId="12" r:id="rId3"/>
    <sheet name="Maximum" sheetId="2" r:id="rId4"/>
    <sheet name="Magic Square" sheetId="4" r:id="rId5"/>
    <sheet name="Sheet7" sheetId="7" r:id="rId6"/>
    <sheet name="Answer Report 2" sheetId="11" r:id="rId7"/>
    <sheet name="Answer Report 4" sheetId="13" r:id="rId8"/>
    <sheet name="Linear Programming" sheetId="6" r:id="rId9"/>
    <sheet name="Sheet1" sheetId="14" r:id="rId10"/>
  </sheets>
  <definedNames>
    <definedName name="solver_adj" localSheetId="8" hidden="1">'Linear Programming'!$C$10:$E$10</definedName>
    <definedName name="solver_adj" localSheetId="4" hidden="1">'Magic Square'!$C$5:$E$7</definedName>
    <definedName name="solver_adj" localSheetId="3" hidden="1">Maximum!$F$5:$F$9</definedName>
    <definedName name="solver_adj" localSheetId="9" hidden="1">Sheet1!$C$14:$D$16,Sheet1!$E$5:$E$10</definedName>
    <definedName name="solver_cvg" localSheetId="8" hidden="1">0.0001</definedName>
    <definedName name="solver_cvg" localSheetId="4" hidden="1">0.0001</definedName>
    <definedName name="solver_cvg" localSheetId="3" hidden="1">0.0001</definedName>
    <definedName name="solver_cvg" localSheetId="9" hidden="1">0.0001</definedName>
    <definedName name="solver_drv" localSheetId="8" hidden="1">2</definedName>
    <definedName name="solver_drv" localSheetId="4" hidden="1">1</definedName>
    <definedName name="solver_drv" localSheetId="3" hidden="1">1</definedName>
    <definedName name="solver_drv" localSheetId="9" hidden="1">2</definedName>
    <definedName name="solver_eng" localSheetId="0" hidden="1">1</definedName>
    <definedName name="solver_eng" localSheetId="8" hidden="1">2</definedName>
    <definedName name="solver_eng" localSheetId="4" hidden="1">1</definedName>
    <definedName name="solver_eng" localSheetId="3" hidden="1">1</definedName>
    <definedName name="solver_eng" localSheetId="9" hidden="1">3</definedName>
    <definedName name="solver_est" localSheetId="8" hidden="1">1</definedName>
    <definedName name="solver_est" localSheetId="4" hidden="1">1</definedName>
    <definedName name="solver_est" localSheetId="3" hidden="1">1</definedName>
    <definedName name="solver_est" localSheetId="9" hidden="1">1</definedName>
    <definedName name="solver_itr" localSheetId="8" hidden="1">2147483647</definedName>
    <definedName name="solver_itr" localSheetId="4" hidden="1">2147483647</definedName>
    <definedName name="solver_itr" localSheetId="3" hidden="1">2147483647</definedName>
    <definedName name="solver_itr" localSheetId="9" hidden="1">2147483647</definedName>
    <definedName name="solver_lhs1" localSheetId="8" hidden="1">'Linear Programming'!$G$7:$G$8</definedName>
    <definedName name="solver_lhs1" localSheetId="4" hidden="1">'Magic Square'!$C$5:$E$7</definedName>
    <definedName name="solver_lhs1" localSheetId="3" hidden="1">Maximum!$E$8</definedName>
    <definedName name="solver_lhs1" localSheetId="9" hidden="1">Sheet1!$C$14:$C$16</definedName>
    <definedName name="solver_lhs2" localSheetId="4" hidden="1">'Magic Square'!$C$5:$E$7</definedName>
    <definedName name="solver_lhs2" localSheetId="3" hidden="1">Maximum!$F$10</definedName>
    <definedName name="solver_lhs2" localSheetId="9" hidden="1">Sheet1!$C$14:$C$16</definedName>
    <definedName name="solver_lhs3" localSheetId="4" hidden="1">'Magic Square'!$C$8:$E$8</definedName>
    <definedName name="solver_lhs3" localSheetId="3" hidden="1">Maximum!$F$5</definedName>
    <definedName name="solver_lhs3" localSheetId="9" hidden="1">Sheet1!$D$14:$D$16</definedName>
    <definedName name="solver_lhs4" localSheetId="4" hidden="1">'Magic Square'!$C$9:$C$10</definedName>
    <definedName name="solver_lhs4" localSheetId="3" hidden="1">Maximum!$F$5:$F$9</definedName>
    <definedName name="solver_lhs4" localSheetId="9" hidden="1">Sheet1!$D$14:$D$16</definedName>
    <definedName name="solver_lhs5" localSheetId="4" hidden="1">'Magic Square'!$F$5:$F$7</definedName>
    <definedName name="solver_lhs5" localSheetId="3" hidden="1">Maximum!$F$6</definedName>
    <definedName name="solver_lhs5" localSheetId="9" hidden="1">Sheet1!$E$5:$E$10</definedName>
    <definedName name="solver_lhs6" localSheetId="3" hidden="1">Maximum!$F$7</definedName>
    <definedName name="solver_lhs6" localSheetId="9" hidden="1">Sheet1!$E$5:$E$10</definedName>
    <definedName name="solver_lhs7" localSheetId="3" hidden="1">Maximum!$F$9</definedName>
    <definedName name="solver_lhs7" localSheetId="9" hidden="1">Sheet1!$E$5:$E$10</definedName>
    <definedName name="solver_mip" localSheetId="8" hidden="1">2147483647</definedName>
    <definedName name="solver_mip" localSheetId="4" hidden="1">2147483647</definedName>
    <definedName name="solver_mip" localSheetId="3" hidden="1">2147483647</definedName>
    <definedName name="solver_mip" localSheetId="9" hidden="1">2147483647</definedName>
    <definedName name="solver_mni" localSheetId="8" hidden="1">30</definedName>
    <definedName name="solver_mni" localSheetId="4" hidden="1">30</definedName>
    <definedName name="solver_mni" localSheetId="3" hidden="1">30</definedName>
    <definedName name="solver_mni" localSheetId="9" hidden="1">30</definedName>
    <definedName name="solver_mrt" localSheetId="8" hidden="1">0.075</definedName>
    <definedName name="solver_mrt" localSheetId="4" hidden="1">0.075</definedName>
    <definedName name="solver_mrt" localSheetId="3" hidden="1">0.075</definedName>
    <definedName name="solver_mrt" localSheetId="9" hidden="1">0.075</definedName>
    <definedName name="solver_msl" localSheetId="8" hidden="1">2</definedName>
    <definedName name="solver_msl" localSheetId="4" hidden="1">2</definedName>
    <definedName name="solver_msl" localSheetId="3" hidden="1">2</definedName>
    <definedName name="solver_msl" localSheetId="9" hidden="1">2</definedName>
    <definedName name="solver_neg" localSheetId="0" hidden="1">1</definedName>
    <definedName name="solver_neg" localSheetId="8" hidden="1">1</definedName>
    <definedName name="solver_neg" localSheetId="4" hidden="1">1</definedName>
    <definedName name="solver_neg" localSheetId="3" hidden="1">1</definedName>
    <definedName name="solver_neg" localSheetId="9" hidden="1">1</definedName>
    <definedName name="solver_nod" localSheetId="8" hidden="1">2147483647</definedName>
    <definedName name="solver_nod" localSheetId="4" hidden="1">2147483647</definedName>
    <definedName name="solver_nod" localSheetId="3" hidden="1">2147483647</definedName>
    <definedName name="solver_nod" localSheetId="9" hidden="1">2147483647</definedName>
    <definedName name="solver_num" localSheetId="0" hidden="1">0</definedName>
    <definedName name="solver_num" localSheetId="8" hidden="1">1</definedName>
    <definedName name="solver_num" localSheetId="4" hidden="1">5</definedName>
    <definedName name="solver_num" localSheetId="3" hidden="1">7</definedName>
    <definedName name="solver_num" localSheetId="9" hidden="1">7</definedName>
    <definedName name="solver_nwt" localSheetId="8" hidden="1">1</definedName>
    <definedName name="solver_nwt" localSheetId="4" hidden="1">1</definedName>
    <definedName name="solver_nwt" localSheetId="3" hidden="1">1</definedName>
    <definedName name="solver_nwt" localSheetId="9" hidden="1">1</definedName>
    <definedName name="solver_opt" localSheetId="0" hidden="1">Dataset!$K$6</definedName>
    <definedName name="solver_opt" localSheetId="8" hidden="1">'Linear Programming'!$H$10</definedName>
    <definedName name="solver_opt" localSheetId="3" hidden="1">Maximum!$G$10</definedName>
    <definedName name="solver_opt" localSheetId="9" hidden="1">Sheet1!$F$14</definedName>
    <definedName name="solver_pre" localSheetId="8" hidden="1">0.000001</definedName>
    <definedName name="solver_pre" localSheetId="4" hidden="1">0.000001</definedName>
    <definedName name="solver_pre" localSheetId="3" hidden="1">0.000001</definedName>
    <definedName name="solver_pre" localSheetId="9" hidden="1">0.000001</definedName>
    <definedName name="solver_rbv" localSheetId="8" hidden="1">2</definedName>
    <definedName name="solver_rbv" localSheetId="4" hidden="1">1</definedName>
    <definedName name="solver_rbv" localSheetId="3" hidden="1">1</definedName>
    <definedName name="solver_rbv" localSheetId="9" hidden="1">2</definedName>
    <definedName name="solver_rel1" localSheetId="8" hidden="1">1</definedName>
    <definedName name="solver_rel1" localSheetId="4" hidden="1">6</definedName>
    <definedName name="solver_rel1" localSheetId="3" hidden="1">1</definedName>
    <definedName name="solver_rel1" localSheetId="9" hidden="1">1</definedName>
    <definedName name="solver_rel2" localSheetId="4" hidden="1">4</definedName>
    <definedName name="solver_rel2" localSheetId="3" hidden="1">1</definedName>
    <definedName name="solver_rel2" localSheetId="9" hidden="1">3</definedName>
    <definedName name="solver_rel3" localSheetId="4" hidden="1">2</definedName>
    <definedName name="solver_rel3" localSheetId="3" hidden="1">1</definedName>
    <definedName name="solver_rel3" localSheetId="9" hidden="1">1</definedName>
    <definedName name="solver_rel4" localSheetId="4" hidden="1">2</definedName>
    <definedName name="solver_rel4" localSheetId="3" hidden="1">3</definedName>
    <definedName name="solver_rel4" localSheetId="9" hidden="1">3</definedName>
    <definedName name="solver_rel5" localSheetId="4" hidden="1">2</definedName>
    <definedName name="solver_rel5" localSheetId="3" hidden="1">1</definedName>
    <definedName name="solver_rel5" localSheetId="9" hidden="1">1</definedName>
    <definedName name="solver_rel6" localSheetId="3" hidden="1">1</definedName>
    <definedName name="solver_rel6" localSheetId="9" hidden="1">4</definedName>
    <definedName name="solver_rel7" localSheetId="3" hidden="1">1</definedName>
    <definedName name="solver_rel7" localSheetId="9" hidden="1">3</definedName>
    <definedName name="solver_rhs1" localSheetId="8" hidden="1">'Linear Programming'!$I$7:$I$8</definedName>
    <definedName name="solver_rhs1" localSheetId="4" hidden="1">"AllDifferent"</definedName>
    <definedName name="solver_rhs1" localSheetId="3" hidden="1">90</definedName>
    <definedName name="solver_rhs1" localSheetId="9" hidden="1">Sheet1!$D$19</definedName>
    <definedName name="solver_rhs2" localSheetId="4" hidden="1">"integer"</definedName>
    <definedName name="solver_rhs2" localSheetId="3" hidden="1">400</definedName>
    <definedName name="solver_rhs2" localSheetId="9" hidden="1">Sheet1!$C$14</definedName>
    <definedName name="solver_rhs3" localSheetId="4" hidden="1">15</definedName>
    <definedName name="solver_rhs3" localSheetId="3" hidden="1">180</definedName>
    <definedName name="solver_rhs3" localSheetId="9" hidden="1">Sheet1!$D$20</definedName>
    <definedName name="solver_rhs4" localSheetId="4" hidden="1">15</definedName>
    <definedName name="solver_rhs4" localSheetId="3" hidden="1">10</definedName>
    <definedName name="solver_rhs4" localSheetId="9" hidden="1">Sheet1!$C$20</definedName>
    <definedName name="solver_rhs5" localSheetId="4" hidden="1">15</definedName>
    <definedName name="solver_rhs5" localSheetId="3" hidden="1">135</definedName>
    <definedName name="solver_rhs5" localSheetId="9" hidden="1">3</definedName>
    <definedName name="solver_rhs6" localSheetId="3" hidden="1">135</definedName>
    <definedName name="solver_rhs6" localSheetId="9" hidden="1">"integer"</definedName>
    <definedName name="solver_rhs7" localSheetId="3" hidden="1">20</definedName>
    <definedName name="solver_rhs7" localSheetId="9" hidden="1">1</definedName>
    <definedName name="solver_rlx" localSheetId="8" hidden="1">2</definedName>
    <definedName name="solver_rlx" localSheetId="4" hidden="1">2</definedName>
    <definedName name="solver_rlx" localSheetId="3" hidden="1">2</definedName>
    <definedName name="solver_rlx" localSheetId="9" hidden="1">2</definedName>
    <definedName name="solver_rsd" localSheetId="8" hidden="1">0</definedName>
    <definedName name="solver_rsd" localSheetId="4" hidden="1">0</definedName>
    <definedName name="solver_rsd" localSheetId="3" hidden="1">0</definedName>
    <definedName name="solver_rsd" localSheetId="9" hidden="1">0</definedName>
    <definedName name="solver_scl" localSheetId="8" hidden="1">2</definedName>
    <definedName name="solver_scl" localSheetId="4" hidden="1">1</definedName>
    <definedName name="solver_scl" localSheetId="3" hidden="1">1</definedName>
    <definedName name="solver_scl" localSheetId="9" hidden="1">2</definedName>
    <definedName name="solver_sho" localSheetId="8" hidden="1">2</definedName>
    <definedName name="solver_sho" localSheetId="4" hidden="1">2</definedName>
    <definedName name="solver_sho" localSheetId="3" hidden="1">2</definedName>
    <definedName name="solver_sho" localSheetId="9" hidden="1">2</definedName>
    <definedName name="solver_ssz" localSheetId="8" hidden="1">100</definedName>
    <definedName name="solver_ssz" localSheetId="4" hidden="1">100</definedName>
    <definedName name="solver_ssz" localSheetId="3" hidden="1">100</definedName>
    <definedName name="solver_ssz" localSheetId="9" hidden="1">100</definedName>
    <definedName name="solver_tim" localSheetId="8" hidden="1">2147483647</definedName>
    <definedName name="solver_tim" localSheetId="4" hidden="1">2147483647</definedName>
    <definedName name="solver_tim" localSheetId="3" hidden="1">2147483647</definedName>
    <definedName name="solver_tim" localSheetId="9" hidden="1">2147483647</definedName>
    <definedName name="solver_tol" localSheetId="8" hidden="1">0.01</definedName>
    <definedName name="solver_tol" localSheetId="4" hidden="1">0.01</definedName>
    <definedName name="solver_tol" localSheetId="3" hidden="1">0.01</definedName>
    <definedName name="solver_tol" localSheetId="9" hidden="1">0.01</definedName>
    <definedName name="solver_typ" localSheetId="0" hidden="1">1</definedName>
    <definedName name="solver_typ" localSheetId="8" hidden="1">1</definedName>
    <definedName name="solver_typ" localSheetId="4" hidden="1">1</definedName>
    <definedName name="solver_typ" localSheetId="3" hidden="1">1</definedName>
    <definedName name="solver_typ" localSheetId="9" hidden="1">2</definedName>
    <definedName name="solver_val" localSheetId="0" hidden="1">0</definedName>
    <definedName name="solver_val" localSheetId="8" hidden="1">0</definedName>
    <definedName name="solver_val" localSheetId="4" hidden="1">0</definedName>
    <definedName name="solver_val" localSheetId="3" hidden="1">0</definedName>
    <definedName name="solver_val" localSheetId="9" hidden="1">0</definedName>
    <definedName name="solver_ver" localSheetId="0" hidden="1">3</definedName>
    <definedName name="solver_ver" localSheetId="8" hidden="1">3</definedName>
    <definedName name="solver_ver" localSheetId="4" hidden="1">3</definedName>
    <definedName name="solver_ver" localSheetId="3" hidden="1">3</definedName>
    <definedName name="solver_ver" localSheetId="9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4" l="1"/>
  <c r="F9" i="14"/>
  <c r="F8" i="14"/>
  <c r="F7" i="14"/>
  <c r="F6" i="14"/>
  <c r="F5" i="14"/>
  <c r="G7" i="6"/>
  <c r="C10" i="7"/>
  <c r="C9" i="7"/>
  <c r="E8" i="7"/>
  <c r="D8" i="7"/>
  <c r="C8" i="7"/>
  <c r="F7" i="7"/>
  <c r="F6" i="7"/>
  <c r="F5" i="7"/>
  <c r="H10" i="6"/>
  <c r="G8" i="6"/>
  <c r="F7" i="4"/>
  <c r="C10" i="4"/>
  <c r="C9" i="4"/>
  <c r="F6" i="4"/>
  <c r="F5" i="4"/>
  <c r="E8" i="4"/>
  <c r="F14" i="14" l="1"/>
  <c r="D8" i="4"/>
  <c r="C8" i="4"/>
  <c r="F10" i="2" l="1"/>
  <c r="E9" i="2"/>
  <c r="G9" i="2" s="1"/>
  <c r="G8" i="2"/>
  <c r="E8" i="2"/>
  <c r="E7" i="2"/>
  <c r="G7" i="2" s="1"/>
  <c r="G6" i="2"/>
  <c r="E6" i="2"/>
  <c r="E5" i="2"/>
  <c r="G5" i="2" s="1"/>
  <c r="F10" i="1"/>
  <c r="E9" i="1"/>
  <c r="G9" i="1" s="1"/>
  <c r="E8" i="1"/>
  <c r="G8" i="1" s="1"/>
  <c r="E7" i="1"/>
  <c r="G7" i="1" s="1"/>
  <c r="E6" i="1"/>
  <c r="G6" i="1" s="1"/>
  <c r="E5" i="1"/>
  <c r="G5" i="1" s="1"/>
  <c r="G10" i="2" l="1"/>
  <c r="G10" i="1"/>
</calcChain>
</file>

<file path=xl/sharedStrings.xml><?xml version="1.0" encoding="utf-8"?>
<sst xmlns="http://schemas.openxmlformats.org/spreadsheetml/2006/main" count="342" uniqueCount="120">
  <si>
    <t>Selling Price</t>
  </si>
  <si>
    <t>Profit</t>
  </si>
  <si>
    <t>Unit</t>
  </si>
  <si>
    <t>Total Profit</t>
  </si>
  <si>
    <t>Total Quantity</t>
  </si>
  <si>
    <t>Dataset</t>
  </si>
  <si>
    <t>Product Name</t>
  </si>
  <si>
    <t>Laptop</t>
  </si>
  <si>
    <t>Monitor</t>
  </si>
  <si>
    <t>Mouse</t>
  </si>
  <si>
    <t>Keyboard</t>
  </si>
  <si>
    <t>Printer</t>
  </si>
  <si>
    <t>Cost Price</t>
  </si>
  <si>
    <t>Finding Maximum</t>
  </si>
  <si>
    <t>Microsoft Excel 16.0 Answer Report</t>
  </si>
  <si>
    <t>Worksheet: [Solver in Excel.xlsx]Sheet2</t>
  </si>
  <si>
    <t>Report Created: 7/5/2023 10:55:32 AM</t>
  </si>
  <si>
    <t>Result: Solver found a solution.  All Constraints and optimality conditions are satisfied.</t>
  </si>
  <si>
    <t>Solver Engine</t>
  </si>
  <si>
    <t>Engine: GRG Nonlinear</t>
  </si>
  <si>
    <t>Solution Time: 0.062 Seconds.</t>
  </si>
  <si>
    <t>Iterations: 6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</si>
  <si>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</si>
  <si>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</si>
  <si>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</si>
  <si>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</si>
  <si>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</si>
  <si>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</si>
  <si>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</si>
  <si>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</si>
  <si>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</si>
  <si>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</si>
  <si>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</si>
  <si>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</si>
  <si>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</si>
  <si>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</si>
  <si>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</si>
  <si>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</si>
  <si>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$G$10</t>
  </si>
  <si>
    <t>Total Quantity Total Profit</t>
  </si>
  <si>
    <t>$F$5</t>
  </si>
  <si>
    <t>Laptop Unit</t>
  </si>
  <si>
    <t>Contin</t>
  </si>
  <si>
    <t>$F$6</t>
  </si>
  <si>
    <t>Monitor Unit</t>
  </si>
  <si>
    <t>$F$7</t>
  </si>
  <si>
    <t>Mouse Unit</t>
  </si>
  <si>
    <t>$F$8</t>
  </si>
  <si>
    <t>Keyboard Unit</t>
  </si>
  <si>
    <t>$F$9</t>
  </si>
  <si>
    <t>Printer Unit</t>
  </si>
  <si>
    <t>$E$8</t>
  </si>
  <si>
    <t>Keyboard Profit</t>
  </si>
  <si>
    <t>$E$8&lt;=90</t>
  </si>
  <si>
    <t>Not Binding</t>
  </si>
  <si>
    <t>$F$10</t>
  </si>
  <si>
    <t>Total Quantity Unit</t>
  </si>
  <si>
    <t>$F$10&lt;=400</t>
  </si>
  <si>
    <t>$F$5&lt;=180</t>
  </si>
  <si>
    <t>Binding</t>
  </si>
  <si>
    <t>$F$5&gt;=10</t>
  </si>
  <si>
    <t>$F$6&gt;=10</t>
  </si>
  <si>
    <t>$F$7&gt;=10</t>
  </si>
  <si>
    <t>$F$8&gt;=10</t>
  </si>
  <si>
    <t>$F$9&gt;=10</t>
  </si>
  <si>
    <t>$F$6&lt;=135</t>
  </si>
  <si>
    <t>$F$7&lt;=135</t>
  </si>
  <si>
    <t>$F$9&lt;=20</t>
  </si>
  <si>
    <t>Finding Magic Square</t>
  </si>
  <si>
    <t>Magic Square</t>
  </si>
  <si>
    <t>Column Sum</t>
  </si>
  <si>
    <t>Diagonal Sum</t>
  </si>
  <si>
    <t>Row Sum</t>
  </si>
  <si>
    <t>Profit/Unit</t>
  </si>
  <si>
    <t>Capital Used</t>
  </si>
  <si>
    <t>Capital Available</t>
  </si>
  <si>
    <t>Cost</t>
  </si>
  <si>
    <t>≤</t>
  </si>
  <si>
    <t>Space Needed</t>
  </si>
  <si>
    <t>Order Amount</t>
  </si>
  <si>
    <t>Solving Linear Programming</t>
  </si>
  <si>
    <t>Worksheet: [Solver in Excel.xlsx]Sheet6</t>
  </si>
  <si>
    <t>Engine: Simplex LP</t>
  </si>
  <si>
    <t>Solution Time: 0.016 Seconds.</t>
  </si>
  <si>
    <t>Max Time Unlimited,  Iterations Unlimited, Precision 0.000001</t>
  </si>
  <si>
    <t>$H$10</t>
  </si>
  <si>
    <t>Total Profit ≤</t>
  </si>
  <si>
    <t>$C$10</t>
  </si>
  <si>
    <t>$D$10</t>
  </si>
  <si>
    <t>$E$10</t>
  </si>
  <si>
    <t>$G$7</t>
  </si>
  <si>
    <t>Cost Capital Used</t>
  </si>
  <si>
    <t>$G$7&lt;=$I$7</t>
  </si>
  <si>
    <t>$G$8</t>
  </si>
  <si>
    <t>Space Needed Capital Used</t>
  </si>
  <si>
    <t>$G$8&lt;=$I$8</t>
  </si>
  <si>
    <t>iPhone</t>
  </si>
  <si>
    <t>Order Amount Laptop</t>
  </si>
  <si>
    <t>Order Amount Monitor</t>
  </si>
  <si>
    <t>Order Amount iPhone</t>
  </si>
  <si>
    <t>Report Created: 7/5/2023 1:14:52 PM</t>
  </si>
  <si>
    <t>Iterations: 1 Subproblems: 0</t>
  </si>
  <si>
    <t>Worksheet: [Solver in Excel.xlsx]Maximum</t>
  </si>
  <si>
    <t>Report Created: 7/5/2023 1:30:42 PM</t>
  </si>
  <si>
    <t>Solution Time: 0.015 Seconds.</t>
  </si>
  <si>
    <t>Iterations: 0 Subproblems: 0</t>
  </si>
  <si>
    <t>Worksheet: [Solver in Excel.xlsx]Linear Programming</t>
  </si>
  <si>
    <t>Report Created: 7/5/2023 3:04:35 PM</t>
  </si>
  <si>
    <t>Store ID</t>
  </si>
  <si>
    <t>X-Coord</t>
  </si>
  <si>
    <t>Y-Coord</t>
  </si>
  <si>
    <t>Depot Assinged</t>
  </si>
  <si>
    <t>Depot Distance</t>
  </si>
  <si>
    <t>Depot ID</t>
  </si>
  <si>
    <t>Total Distance</t>
  </si>
  <si>
    <t>Min</t>
  </si>
  <si>
    <t>Max</t>
  </si>
  <si>
    <t>X</t>
  </si>
  <si>
    <t>Y</t>
  </si>
  <si>
    <t>Use of Excel Evolutionary 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</si>
</sst>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7" fillId="4" borderId="23" applyNumberFormat="0" applyFont="0" applyAlignment="0" applyProtection="0"/>
    <xf numFmtId="0" fontId="8" fillId="6" borderId="1">
      <alignment horizontal="center" vertical="center"/>
    </xf>
    <xf numFmtId="0" fontId="3" fillId="5" borderId="2">
      <alignment horizontal="center" vertical="center"/>
    </xf>
  </cellStyleXfs>
  <cellXfs count="51"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0" fontId="2" fillId="0" borderId="0" xfId="0" applyFont="1"/>
    <xf numFmtId="0" fontId="0" fillId="0" borderId="7" xfId="0" applyBorder="1"/>
    <xf numFmtId="0" fontId="4" fillId="0" borderId="6" xfId="0" applyFont="1" applyBorder="1" applyAlignment="1">
      <alignment horizontal="center"/>
    </xf>
    <xf numFmtId="0" fontId="0" fillId="0" borderId="8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4" applyFill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1" xfId="3" applyFont="1" applyFill="1">
      <alignment horizontal="center" vertical="center"/>
    </xf>
  </cellXfs>
  <cellStyles count="5">
    <cellStyle name="Heading 2" xfId="1" builtinId="17"/>
    <cellStyle name="Normal" xfId="0" builtinId="0"/>
    <cellStyle name="Note" xfId="2" builtinId="10"/>
    <cellStyle name="Table Head" xfId="4" xr:uid="{F918B65C-350A-47E9-A568-3F004F7E626A}"/>
    <cellStyle name="Title custom" xfId="3" xr:uid="{2A49C3C6-6552-4367-8B58-6D5109C22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39EA-540A-48E9-A8AA-05A097DD0789}">
  <dimension ref="B2:G10"/>
  <sheetViews>
    <sheetView showGridLines="0" workbookViewId="0">
      <selection activeCell="E21" sqref="E21"/>
    </sheetView>
  </sheetViews>
  <sheetFormatPr defaultRowHeight="15" x14ac:dyDescent="0.25"/>
  <cols>
    <col min="1" max="1" width="4.28515625" customWidth="1"/>
    <col min="2" max="2" width="15.85546875" customWidth="1"/>
    <col min="3" max="3" width="17" customWidth="1"/>
    <col min="4" max="4" width="14.5703125" customWidth="1"/>
    <col min="7" max="7" width="17.5703125" customWidth="1"/>
  </cols>
  <sheetData>
    <row r="2" spans="2:7" ht="18" thickBot="1" x14ac:dyDescent="0.35">
      <c r="B2" s="39" t="s">
        <v>5</v>
      </c>
      <c r="C2" s="39"/>
      <c r="D2" s="39"/>
      <c r="E2" s="39"/>
      <c r="F2" s="39"/>
      <c r="G2" s="39"/>
    </row>
    <row r="3" spans="2:7" ht="15.75" thickTop="1" x14ac:dyDescent="0.25"/>
    <row r="4" spans="2:7" ht="15.75" x14ac:dyDescent="0.25">
      <c r="B4" s="4" t="s">
        <v>6</v>
      </c>
      <c r="C4" s="4" t="s">
        <v>0</v>
      </c>
      <c r="D4" s="4" t="s">
        <v>12</v>
      </c>
      <c r="E4" s="4" t="s">
        <v>1</v>
      </c>
      <c r="F4" s="4" t="s">
        <v>2</v>
      </c>
      <c r="G4" s="4" t="s">
        <v>3</v>
      </c>
    </row>
    <row r="5" spans="2:7" x14ac:dyDescent="0.25">
      <c r="B5" s="1" t="s">
        <v>7</v>
      </c>
      <c r="C5" s="5">
        <v>4000</v>
      </c>
      <c r="D5" s="5">
        <v>3500</v>
      </c>
      <c r="E5" s="5">
        <f>C5-D5</f>
        <v>500</v>
      </c>
      <c r="F5" s="2">
        <v>20.000000000000046</v>
      </c>
      <c r="G5" s="5">
        <f>E5*F5</f>
        <v>10000.000000000024</v>
      </c>
    </row>
    <row r="6" spans="2:7" x14ac:dyDescent="0.25">
      <c r="B6" s="1" t="s">
        <v>8</v>
      </c>
      <c r="C6" s="5">
        <v>2000</v>
      </c>
      <c r="D6" s="5">
        <v>1700</v>
      </c>
      <c r="E6" s="5">
        <f t="shared" ref="E6:E9" si="0">C6-D6</f>
        <v>300</v>
      </c>
      <c r="F6" s="2">
        <v>135</v>
      </c>
      <c r="G6" s="5">
        <f t="shared" ref="G6:G9" si="1">E6*F6</f>
        <v>40500</v>
      </c>
    </row>
    <row r="7" spans="2:7" x14ac:dyDescent="0.25">
      <c r="B7" s="1" t="s">
        <v>9</v>
      </c>
      <c r="C7" s="5">
        <v>100</v>
      </c>
      <c r="D7" s="5">
        <v>80</v>
      </c>
      <c r="E7" s="5">
        <f t="shared" si="0"/>
        <v>20</v>
      </c>
      <c r="F7" s="2">
        <v>135</v>
      </c>
      <c r="G7" s="5">
        <f t="shared" si="1"/>
        <v>2700</v>
      </c>
    </row>
    <row r="8" spans="2:7" x14ac:dyDescent="0.25">
      <c r="B8" s="1" t="s">
        <v>10</v>
      </c>
      <c r="C8" s="5">
        <v>200</v>
      </c>
      <c r="D8" s="5">
        <v>150</v>
      </c>
      <c r="E8" s="5">
        <f>C8-D8</f>
        <v>50</v>
      </c>
      <c r="F8" s="2">
        <v>90</v>
      </c>
      <c r="G8" s="5">
        <f>E8*F8</f>
        <v>4500</v>
      </c>
    </row>
    <row r="9" spans="2:7" x14ac:dyDescent="0.25">
      <c r="B9" s="1" t="s">
        <v>11</v>
      </c>
      <c r="C9" s="5">
        <v>500</v>
      </c>
      <c r="D9" s="5">
        <v>360</v>
      </c>
      <c r="E9" s="5">
        <f t="shared" si="0"/>
        <v>140</v>
      </c>
      <c r="F9" s="2">
        <v>20</v>
      </c>
      <c r="G9" s="5">
        <f t="shared" si="1"/>
        <v>2800</v>
      </c>
    </row>
    <row r="10" spans="2:7" ht="15.75" x14ac:dyDescent="0.25">
      <c r="B10" s="36" t="s">
        <v>4</v>
      </c>
      <c r="C10" s="37"/>
      <c r="D10" s="37"/>
      <c r="E10" s="38"/>
      <c r="F10" s="3">
        <f>SUM(F5:F9)</f>
        <v>400.00000000000006</v>
      </c>
      <c r="G10" s="6">
        <f>SUM(G5:G9)</f>
        <v>60500.000000000022</v>
      </c>
    </row>
  </sheetData>
  <mergeCells count="2">
    <mergeCell ref="B10:E10"/>
    <mergeCell ref="B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7175-9131-4CFA-B023-3326FAD8CDCD}">
  <dimension ref="B2:M20"/>
  <sheetViews>
    <sheetView showGridLines="0" tabSelected="1" workbookViewId="0">
      <selection activeCell="J17" sqref="J17"/>
    </sheetView>
  </sheetViews>
  <sheetFormatPr defaultRowHeight="15.95" customHeight="1" x14ac:dyDescent="0.25"/>
  <cols>
    <col min="1" max="1" width="2.28515625" style="33" customWidth="1"/>
    <col min="2" max="2" width="11.5703125" style="33" customWidth="1"/>
    <col min="3" max="3" width="11.85546875" style="33" customWidth="1"/>
    <col min="4" max="4" width="11.140625" style="33" customWidth="1"/>
    <col min="5" max="5" width="16.5703125" style="33" customWidth="1"/>
    <col min="6" max="6" width="17.7109375" style="33" customWidth="1"/>
    <col min="7" max="7" width="12.140625" style="33" customWidth="1"/>
    <col min="8" max="8" width="10.28515625" style="33" customWidth="1"/>
    <col min="9" max="9" width="10.85546875" style="33" customWidth="1"/>
    <col min="10" max="10" width="9.7109375" style="33" customWidth="1"/>
    <col min="11" max="11" width="1.85546875" style="33" customWidth="1"/>
    <col min="12" max="12" width="18.140625" style="33" customWidth="1"/>
    <col min="13" max="16384" width="9.140625" style="33"/>
  </cols>
  <sheetData>
    <row r="2" spans="2:13" ht="15.95" customHeight="1" thickBot="1" x14ac:dyDescent="0.3">
      <c r="B2" s="50" t="s">
        <v>119</v>
      </c>
      <c r="C2" s="50"/>
      <c r="D2" s="50"/>
      <c r="E2" s="50"/>
      <c r="F2" s="50"/>
      <c r="M2"/>
    </row>
    <row r="3" spans="2:13" ht="15.95" customHeight="1" thickTop="1" x14ac:dyDescent="0.25"/>
    <row r="4" spans="2:13" ht="15.95" customHeight="1" x14ac:dyDescent="0.25">
      <c r="B4" s="34" t="s">
        <v>108</v>
      </c>
      <c r="C4" s="34" t="s">
        <v>109</v>
      </c>
      <c r="D4" s="34" t="s">
        <v>110</v>
      </c>
      <c r="E4" s="34" t="s">
        <v>111</v>
      </c>
      <c r="F4" s="34" t="s">
        <v>112</v>
      </c>
      <c r="M4"/>
    </row>
    <row r="5" spans="2:13" ht="15.95" customHeight="1" x14ac:dyDescent="0.25">
      <c r="B5" s="2">
        <v>1</v>
      </c>
      <c r="C5" s="1">
        <v>13</v>
      </c>
      <c r="D5" s="1">
        <v>27</v>
      </c>
      <c r="E5" s="1">
        <v>1</v>
      </c>
      <c r="F5" s="1">
        <f t="shared" ref="F5:F10" ca="1" si="0">SQRT((C5-OFFSET($C$13,E5,0))^2+(D5-OFFSET($D$13,E5,0))^2)</f>
        <v>15.264337522842366</v>
      </c>
      <c r="M5"/>
    </row>
    <row r="6" spans="2:13" ht="15.95" customHeight="1" x14ac:dyDescent="0.25">
      <c r="B6" s="2">
        <v>2</v>
      </c>
      <c r="C6" s="1">
        <v>20</v>
      </c>
      <c r="D6" s="1">
        <v>45</v>
      </c>
      <c r="E6" s="1">
        <v>3</v>
      </c>
      <c r="F6" s="1">
        <f t="shared" ca="1" si="0"/>
        <v>15.188794366289352</v>
      </c>
      <c r="M6"/>
    </row>
    <row r="7" spans="2:13" ht="15.95" customHeight="1" x14ac:dyDescent="0.25">
      <c r="B7" s="2">
        <v>3</v>
      </c>
      <c r="C7" s="1">
        <v>5</v>
      </c>
      <c r="D7" s="1">
        <v>14</v>
      </c>
      <c r="E7" s="1">
        <v>1</v>
      </c>
      <c r="F7" s="1">
        <f t="shared" ca="1" si="0"/>
        <v>2.5922849947649157E-8</v>
      </c>
      <c r="M7"/>
    </row>
    <row r="8" spans="2:13" ht="15.95" customHeight="1" x14ac:dyDescent="0.25">
      <c r="B8" s="2">
        <v>4</v>
      </c>
      <c r="C8" s="1">
        <v>38</v>
      </c>
      <c r="D8" s="1">
        <v>34</v>
      </c>
      <c r="E8" s="1">
        <v>3</v>
      </c>
      <c r="F8" s="1">
        <f t="shared" ca="1" si="0"/>
        <v>5.9062287437534424</v>
      </c>
    </row>
    <row r="9" spans="2:13" ht="15.95" customHeight="1" x14ac:dyDescent="0.25">
      <c r="B9" s="2">
        <v>5</v>
      </c>
      <c r="C9" s="1">
        <v>7</v>
      </c>
      <c r="D9" s="1">
        <v>3</v>
      </c>
      <c r="E9" s="1">
        <v>1</v>
      </c>
      <c r="F9" s="1">
        <f t="shared" ca="1" si="0"/>
        <v>11.180339869910105</v>
      </c>
    </row>
    <row r="10" spans="2:13" ht="15.95" customHeight="1" x14ac:dyDescent="0.25">
      <c r="B10" s="2">
        <v>6</v>
      </c>
      <c r="C10" s="1">
        <v>33</v>
      </c>
      <c r="D10" s="1">
        <v>7</v>
      </c>
      <c r="E10" s="1">
        <v>2</v>
      </c>
      <c r="F10" s="1">
        <f t="shared" ca="1" si="0"/>
        <v>1.8124926042581069E-8</v>
      </c>
    </row>
    <row r="13" spans="2:13" ht="15.95" customHeight="1" x14ac:dyDescent="0.25">
      <c r="B13" s="34" t="s">
        <v>113</v>
      </c>
      <c r="C13" s="34" t="s">
        <v>109</v>
      </c>
      <c r="D13" s="34" t="s">
        <v>110</v>
      </c>
      <c r="F13" s="34" t="s">
        <v>114</v>
      </c>
    </row>
    <row r="14" spans="2:13" ht="15.95" customHeight="1" x14ac:dyDescent="0.25">
      <c r="B14" s="2">
        <v>1</v>
      </c>
      <c r="C14" s="2">
        <v>5.0000000218819869</v>
      </c>
      <c r="D14" s="2">
        <v>13.999999986101338</v>
      </c>
      <c r="F14" s="15">
        <f ca="1">SUM(F5:F10)</f>
        <v>47.539700546843051</v>
      </c>
    </row>
    <row r="15" spans="2:13" ht="15.95" customHeight="1" x14ac:dyDescent="0.25">
      <c r="B15" s="2">
        <v>2</v>
      </c>
      <c r="C15" s="2">
        <v>32.99999998640164</v>
      </c>
      <c r="D15" s="2">
        <v>7.0000000119832197</v>
      </c>
      <c r="F15"/>
    </row>
    <row r="16" spans="2:13" ht="15.95" customHeight="1" x14ac:dyDescent="0.25">
      <c r="B16" s="2">
        <v>3</v>
      </c>
      <c r="C16" s="2">
        <v>32.960349247031807</v>
      </c>
      <c r="D16" s="2">
        <v>37.079847116602785</v>
      </c>
      <c r="F16"/>
    </row>
    <row r="18" spans="2:4" ht="15.95" customHeight="1" x14ac:dyDescent="0.25">
      <c r="B18" s="2"/>
      <c r="C18" s="34" t="s">
        <v>115</v>
      </c>
      <c r="D18" s="34" t="s">
        <v>116</v>
      </c>
    </row>
    <row r="19" spans="2:4" ht="15.95" customHeight="1" x14ac:dyDescent="0.25">
      <c r="B19" s="35" t="s">
        <v>117</v>
      </c>
      <c r="C19" s="2">
        <v>0</v>
      </c>
      <c r="D19" s="2">
        <v>50</v>
      </c>
    </row>
    <row r="20" spans="2:4" ht="15.95" customHeight="1" x14ac:dyDescent="0.25">
      <c r="B20" s="35" t="s">
        <v>118</v>
      </c>
      <c r="C20" s="2">
        <v>0</v>
      </c>
      <c r="D20" s="2">
        <v>50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466D-955D-4DE3-BC26-3F89DB51B7E0}">
  <dimension ref="A1:G40"/>
  <sheetViews>
    <sheetView showGridLines="0" zoomScale="80" zoomScaleNormal="80" workbookViewId="0">
      <selection activeCell="K23" sqref="K23"/>
    </sheetView>
  </sheetViews>
  <sheetFormatPr defaultRowHeight="15" x14ac:dyDescent="0.25"/>
  <cols>
    <col min="1" max="1" width="25.42578125" customWidth="1"/>
    <col min="2" max="2" width="6" bestFit="1" customWidth="1"/>
    <col min="3" max="3" width="24.28515625" bestFit="1" customWidth="1"/>
    <col min="4" max="4" width="13.7109375" bestFit="1" customWidth="1"/>
    <col min="5" max="5" width="11" bestFit="1" customWidth="1"/>
    <col min="6" max="6" width="11.42578125" bestFit="1" customWidth="1"/>
    <col min="7" max="7" width="12" bestFit="1" customWidth="1"/>
  </cols>
  <sheetData>
    <row r="1" spans="1:5" x14ac:dyDescent="0.25">
      <c r="A1" s="9" t="s">
        <v>14</v>
      </c>
    </row>
    <row r="2" spans="1:5" x14ac:dyDescent="0.25">
      <c r="A2" s="9" t="s">
        <v>15</v>
      </c>
    </row>
    <row r="3" spans="1:5" x14ac:dyDescent="0.25">
      <c r="A3" s="9" t="s">
        <v>16</v>
      </c>
    </row>
    <row r="4" spans="1:5" x14ac:dyDescent="0.25">
      <c r="A4" s="9" t="s">
        <v>17</v>
      </c>
    </row>
    <row r="5" spans="1:5" x14ac:dyDescent="0.25">
      <c r="A5" s="9" t="s">
        <v>18</v>
      </c>
    </row>
    <row r="6" spans="1:5" x14ac:dyDescent="0.25">
      <c r="A6" s="9"/>
      <c r="B6" t="s">
        <v>19</v>
      </c>
    </row>
    <row r="7" spans="1:5" x14ac:dyDescent="0.25">
      <c r="A7" s="9"/>
      <c r="B7" t="s">
        <v>20</v>
      </c>
    </row>
    <row r="8" spans="1:5" x14ac:dyDescent="0.25">
      <c r="A8" s="9"/>
      <c r="B8" t="s">
        <v>21</v>
      </c>
    </row>
    <row r="9" spans="1:5" x14ac:dyDescent="0.25">
      <c r="A9" s="9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2" spans="1:5" x14ac:dyDescent="0.25">
      <c r="B12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11" t="s">
        <v>27</v>
      </c>
      <c r="C15" s="11" t="s">
        <v>28</v>
      </c>
      <c r="D15" s="11" t="s">
        <v>29</v>
      </c>
      <c r="E15" s="11" t="s">
        <v>30</v>
      </c>
    </row>
    <row r="16" spans="1:5" ht="15.75" thickBot="1" x14ac:dyDescent="0.3">
      <c r="B16" s="10" t="s">
        <v>38</v>
      </c>
      <c r="C16" s="10" t="s">
        <v>39</v>
      </c>
      <c r="D16" s="13">
        <v>60500</v>
      </c>
      <c r="E16" s="13">
        <v>136249.9999</v>
      </c>
    </row>
    <row r="19" spans="1:7" ht="15.75" thickBot="1" x14ac:dyDescent="0.3">
      <c r="A19" t="s">
        <v>31</v>
      </c>
    </row>
    <row r="20" spans="1:7" ht="15.75" thickBot="1" x14ac:dyDescent="0.3">
      <c r="B20" s="11" t="s">
        <v>27</v>
      </c>
      <c r="C20" s="11" t="s">
        <v>28</v>
      </c>
      <c r="D20" s="11" t="s">
        <v>29</v>
      </c>
      <c r="E20" s="11" t="s">
        <v>30</v>
      </c>
      <c r="F20" s="11" t="s">
        <v>32</v>
      </c>
    </row>
    <row r="21" spans="1:7" x14ac:dyDescent="0.25">
      <c r="B21" s="12" t="s">
        <v>40</v>
      </c>
      <c r="C21" s="12" t="s">
        <v>41</v>
      </c>
      <c r="D21" s="12">
        <v>20.000000000000046</v>
      </c>
      <c r="E21" s="12">
        <v>180</v>
      </c>
      <c r="F21" s="12" t="s">
        <v>42</v>
      </c>
    </row>
    <row r="22" spans="1:7" x14ac:dyDescent="0.25">
      <c r="B22" s="12" t="s">
        <v>43</v>
      </c>
      <c r="C22" s="12" t="s">
        <v>44</v>
      </c>
      <c r="D22" s="12">
        <v>135</v>
      </c>
      <c r="E22" s="12">
        <v>135</v>
      </c>
      <c r="F22" s="12" t="s">
        <v>42</v>
      </c>
    </row>
    <row r="23" spans="1:7" x14ac:dyDescent="0.25">
      <c r="B23" s="12" t="s">
        <v>45</v>
      </c>
      <c r="C23" s="12" t="s">
        <v>46</v>
      </c>
      <c r="D23" s="12">
        <v>135</v>
      </c>
      <c r="E23" s="12">
        <v>10</v>
      </c>
      <c r="F23" s="12" t="s">
        <v>42</v>
      </c>
    </row>
    <row r="24" spans="1:7" x14ac:dyDescent="0.25">
      <c r="B24" s="12" t="s">
        <v>47</v>
      </c>
      <c r="C24" s="12" t="s">
        <v>48</v>
      </c>
      <c r="D24" s="12">
        <v>90</v>
      </c>
      <c r="E24" s="12">
        <v>54.999998896210684</v>
      </c>
      <c r="F24" s="12" t="s">
        <v>42</v>
      </c>
    </row>
    <row r="25" spans="1:7" ht="15.75" thickBot="1" x14ac:dyDescent="0.3">
      <c r="B25" s="10" t="s">
        <v>49</v>
      </c>
      <c r="C25" s="10" t="s">
        <v>50</v>
      </c>
      <c r="D25" s="10">
        <v>20</v>
      </c>
      <c r="E25" s="10">
        <v>20</v>
      </c>
      <c r="F25" s="10" t="s">
        <v>42</v>
      </c>
    </row>
    <row r="28" spans="1:7" ht="15.75" thickBot="1" x14ac:dyDescent="0.3">
      <c r="A28" t="s">
        <v>33</v>
      </c>
    </row>
    <row r="29" spans="1:7" ht="15.75" thickBot="1" x14ac:dyDescent="0.3">
      <c r="B29" s="11" t="s">
        <v>27</v>
      </c>
      <c r="C29" s="11" t="s">
        <v>28</v>
      </c>
      <c r="D29" s="11" t="s">
        <v>34</v>
      </c>
      <c r="E29" s="11" t="s">
        <v>35</v>
      </c>
      <c r="F29" s="11" t="s">
        <v>36</v>
      </c>
      <c r="G29" s="11" t="s">
        <v>37</v>
      </c>
    </row>
    <row r="30" spans="1:7" x14ac:dyDescent="0.25">
      <c r="B30" s="12" t="s">
        <v>51</v>
      </c>
      <c r="C30" s="12" t="s">
        <v>52</v>
      </c>
      <c r="D30" s="14">
        <v>50</v>
      </c>
      <c r="E30" s="12" t="s">
        <v>53</v>
      </c>
      <c r="F30" s="12" t="s">
        <v>54</v>
      </c>
      <c r="G30" s="12">
        <v>40</v>
      </c>
    </row>
    <row r="31" spans="1:7" x14ac:dyDescent="0.25">
      <c r="B31" s="12" t="s">
        <v>55</v>
      </c>
      <c r="C31" s="12" t="s">
        <v>56</v>
      </c>
      <c r="D31" s="12">
        <v>399.99999889621068</v>
      </c>
      <c r="E31" s="12" t="s">
        <v>57</v>
      </c>
      <c r="F31" s="12" t="s">
        <v>54</v>
      </c>
      <c r="G31" s="12">
        <v>1.1037893159482337E-6</v>
      </c>
    </row>
    <row r="32" spans="1:7" x14ac:dyDescent="0.25">
      <c r="B32" s="12" t="s">
        <v>40</v>
      </c>
      <c r="C32" s="12" t="s">
        <v>41</v>
      </c>
      <c r="D32" s="12">
        <v>180</v>
      </c>
      <c r="E32" s="12" t="s">
        <v>58</v>
      </c>
      <c r="F32" s="12" t="s">
        <v>59</v>
      </c>
      <c r="G32" s="12">
        <v>0</v>
      </c>
    </row>
    <row r="33" spans="2:7" x14ac:dyDescent="0.25">
      <c r="B33" s="12" t="s">
        <v>40</v>
      </c>
      <c r="C33" s="12" t="s">
        <v>41</v>
      </c>
      <c r="D33" s="12">
        <v>180</v>
      </c>
      <c r="E33" s="12" t="s">
        <v>60</v>
      </c>
      <c r="F33" s="12" t="s">
        <v>54</v>
      </c>
      <c r="G33" s="12">
        <v>170</v>
      </c>
    </row>
    <row r="34" spans="2:7" x14ac:dyDescent="0.25">
      <c r="B34" s="12" t="s">
        <v>43</v>
      </c>
      <c r="C34" s="12" t="s">
        <v>44</v>
      </c>
      <c r="D34" s="12">
        <v>135</v>
      </c>
      <c r="E34" s="12" t="s">
        <v>61</v>
      </c>
      <c r="F34" s="12" t="s">
        <v>54</v>
      </c>
      <c r="G34" s="12">
        <v>125</v>
      </c>
    </row>
    <row r="35" spans="2:7" x14ac:dyDescent="0.25">
      <c r="B35" s="12" t="s">
        <v>45</v>
      </c>
      <c r="C35" s="12" t="s">
        <v>46</v>
      </c>
      <c r="D35" s="12">
        <v>10</v>
      </c>
      <c r="E35" s="12" t="s">
        <v>62</v>
      </c>
      <c r="F35" s="12" t="s">
        <v>59</v>
      </c>
      <c r="G35" s="12">
        <v>0</v>
      </c>
    </row>
    <row r="36" spans="2:7" x14ac:dyDescent="0.25">
      <c r="B36" s="12" t="s">
        <v>47</v>
      </c>
      <c r="C36" s="12" t="s">
        <v>48</v>
      </c>
      <c r="D36" s="12">
        <v>54.999998896210684</v>
      </c>
      <c r="E36" s="12" t="s">
        <v>63</v>
      </c>
      <c r="F36" s="12" t="s">
        <v>54</v>
      </c>
      <c r="G36" s="12">
        <v>44.999998896210684</v>
      </c>
    </row>
    <row r="37" spans="2:7" x14ac:dyDescent="0.25">
      <c r="B37" s="12" t="s">
        <v>49</v>
      </c>
      <c r="C37" s="12" t="s">
        <v>50</v>
      </c>
      <c r="D37" s="12">
        <v>20</v>
      </c>
      <c r="E37" s="12" t="s">
        <v>64</v>
      </c>
      <c r="F37" s="12" t="s">
        <v>54</v>
      </c>
      <c r="G37" s="12">
        <v>10</v>
      </c>
    </row>
    <row r="38" spans="2:7" x14ac:dyDescent="0.25">
      <c r="B38" s="12" t="s">
        <v>43</v>
      </c>
      <c r="C38" s="12" t="s">
        <v>44</v>
      </c>
      <c r="D38" s="12">
        <v>135</v>
      </c>
      <c r="E38" s="12" t="s">
        <v>65</v>
      </c>
      <c r="F38" s="12" t="s">
        <v>59</v>
      </c>
      <c r="G38" s="12">
        <v>0</v>
      </c>
    </row>
    <row r="39" spans="2:7" x14ac:dyDescent="0.25">
      <c r="B39" s="12" t="s">
        <v>45</v>
      </c>
      <c r="C39" s="12" t="s">
        <v>46</v>
      </c>
      <c r="D39" s="12">
        <v>10</v>
      </c>
      <c r="E39" s="12" t="s">
        <v>66</v>
      </c>
      <c r="F39" s="12" t="s">
        <v>54</v>
      </c>
      <c r="G39" s="12">
        <v>125</v>
      </c>
    </row>
    <row r="40" spans="2:7" ht="15.75" thickBot="1" x14ac:dyDescent="0.3">
      <c r="B40" s="10" t="s">
        <v>49</v>
      </c>
      <c r="C40" s="10" t="s">
        <v>50</v>
      </c>
      <c r="D40" s="10">
        <v>20</v>
      </c>
      <c r="E40" s="10" t="s">
        <v>67</v>
      </c>
      <c r="F40" s="10" t="s">
        <v>59</v>
      </c>
      <c r="G40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5225-EF2A-4CFE-A37D-F49ADCCB5891}">
  <dimension ref="A1:G40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24.28515625" bestFit="1" customWidth="1"/>
    <col min="4" max="4" width="13.7109375" bestFit="1" customWidth="1"/>
    <col min="5" max="5" width="11" bestFit="1" customWidth="1"/>
    <col min="6" max="6" width="11.42578125" bestFit="1" customWidth="1"/>
    <col min="7" max="7" width="12" bestFit="1" customWidth="1"/>
  </cols>
  <sheetData>
    <row r="1" spans="1:5" x14ac:dyDescent="0.25">
      <c r="A1" s="9" t="s">
        <v>14</v>
      </c>
    </row>
    <row r="2" spans="1:5" x14ac:dyDescent="0.25">
      <c r="A2" s="9" t="s">
        <v>102</v>
      </c>
    </row>
    <row r="3" spans="1:5" x14ac:dyDescent="0.25">
      <c r="A3" s="9" t="s">
        <v>103</v>
      </c>
    </row>
    <row r="4" spans="1:5" x14ac:dyDescent="0.25">
      <c r="A4" s="9" t="s">
        <v>17</v>
      </c>
    </row>
    <row r="5" spans="1:5" x14ac:dyDescent="0.25">
      <c r="A5" s="9" t="s">
        <v>18</v>
      </c>
    </row>
    <row r="6" spans="1:5" x14ac:dyDescent="0.25">
      <c r="A6" s="9"/>
      <c r="B6" t="s">
        <v>19</v>
      </c>
    </row>
    <row r="7" spans="1:5" x14ac:dyDescent="0.25">
      <c r="A7" s="9"/>
      <c r="B7" t="s">
        <v>104</v>
      </c>
    </row>
    <row r="8" spans="1:5" x14ac:dyDescent="0.25">
      <c r="A8" s="9"/>
      <c r="B8" t="s">
        <v>105</v>
      </c>
    </row>
    <row r="9" spans="1:5" x14ac:dyDescent="0.25">
      <c r="A9" s="9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2" spans="1:5" x14ac:dyDescent="0.25">
      <c r="B12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11" t="s">
        <v>27</v>
      </c>
      <c r="C15" s="11" t="s">
        <v>28</v>
      </c>
      <c r="D15" s="11" t="s">
        <v>29</v>
      </c>
      <c r="E15" s="11" t="s">
        <v>30</v>
      </c>
    </row>
    <row r="16" spans="1:5" ht="15.75" thickBot="1" x14ac:dyDescent="0.3">
      <c r="B16" s="10" t="s">
        <v>38</v>
      </c>
      <c r="C16" s="10" t="s">
        <v>39</v>
      </c>
      <c r="D16" s="13">
        <v>136249.9999</v>
      </c>
      <c r="E16" s="13">
        <v>136249.9999</v>
      </c>
    </row>
    <row r="19" spans="1:7" ht="15.75" thickBot="1" x14ac:dyDescent="0.3">
      <c r="A19" t="s">
        <v>31</v>
      </c>
    </row>
    <row r="20" spans="1:7" ht="15.75" thickBot="1" x14ac:dyDescent="0.3">
      <c r="B20" s="11" t="s">
        <v>27</v>
      </c>
      <c r="C20" s="11" t="s">
        <v>28</v>
      </c>
      <c r="D20" s="11" t="s">
        <v>29</v>
      </c>
      <c r="E20" s="11" t="s">
        <v>30</v>
      </c>
      <c r="F20" s="11" t="s">
        <v>32</v>
      </c>
    </row>
    <row r="21" spans="1:7" x14ac:dyDescent="0.25">
      <c r="B21" s="12" t="s">
        <v>40</v>
      </c>
      <c r="C21" s="12" t="s">
        <v>41</v>
      </c>
      <c r="D21" s="12">
        <v>180</v>
      </c>
      <c r="E21" s="12">
        <v>180</v>
      </c>
      <c r="F21" s="12" t="s">
        <v>42</v>
      </c>
    </row>
    <row r="22" spans="1:7" x14ac:dyDescent="0.25">
      <c r="B22" s="12" t="s">
        <v>43</v>
      </c>
      <c r="C22" s="12" t="s">
        <v>44</v>
      </c>
      <c r="D22" s="12">
        <v>135</v>
      </c>
      <c r="E22" s="12">
        <v>135</v>
      </c>
      <c r="F22" s="12" t="s">
        <v>42</v>
      </c>
    </row>
    <row r="23" spans="1:7" x14ac:dyDescent="0.25">
      <c r="B23" s="12" t="s">
        <v>45</v>
      </c>
      <c r="C23" s="12" t="s">
        <v>46</v>
      </c>
      <c r="D23" s="12">
        <v>10</v>
      </c>
      <c r="E23" s="12">
        <v>10</v>
      </c>
      <c r="F23" s="12" t="s">
        <v>42</v>
      </c>
    </row>
    <row r="24" spans="1:7" x14ac:dyDescent="0.25">
      <c r="B24" s="12" t="s">
        <v>47</v>
      </c>
      <c r="C24" s="12" t="s">
        <v>48</v>
      </c>
      <c r="D24" s="12">
        <v>54.999998896210684</v>
      </c>
      <c r="E24" s="12">
        <v>54.999998896210684</v>
      </c>
      <c r="F24" s="12" t="s">
        <v>42</v>
      </c>
    </row>
    <row r="25" spans="1:7" ht="15.75" thickBot="1" x14ac:dyDescent="0.3">
      <c r="B25" s="10" t="s">
        <v>49</v>
      </c>
      <c r="C25" s="10" t="s">
        <v>50</v>
      </c>
      <c r="D25" s="10">
        <v>20</v>
      </c>
      <c r="E25" s="10">
        <v>20</v>
      </c>
      <c r="F25" s="10" t="s">
        <v>42</v>
      </c>
    </row>
    <row r="28" spans="1:7" ht="15.75" thickBot="1" x14ac:dyDescent="0.3">
      <c r="A28" t="s">
        <v>33</v>
      </c>
    </row>
    <row r="29" spans="1:7" ht="15.75" thickBot="1" x14ac:dyDescent="0.3">
      <c r="B29" s="11" t="s">
        <v>27</v>
      </c>
      <c r="C29" s="11" t="s">
        <v>28</v>
      </c>
      <c r="D29" s="11" t="s">
        <v>34</v>
      </c>
      <c r="E29" s="11" t="s">
        <v>35</v>
      </c>
      <c r="F29" s="11" t="s">
        <v>36</v>
      </c>
      <c r="G29" s="11" t="s">
        <v>37</v>
      </c>
    </row>
    <row r="30" spans="1:7" x14ac:dyDescent="0.25">
      <c r="B30" s="12" t="s">
        <v>51</v>
      </c>
      <c r="C30" s="12" t="s">
        <v>52</v>
      </c>
      <c r="D30" s="14">
        <v>50</v>
      </c>
      <c r="E30" s="12" t="s">
        <v>53</v>
      </c>
      <c r="F30" s="12" t="s">
        <v>54</v>
      </c>
      <c r="G30" s="12">
        <v>40</v>
      </c>
    </row>
    <row r="31" spans="1:7" x14ac:dyDescent="0.25">
      <c r="B31" s="12" t="s">
        <v>55</v>
      </c>
      <c r="C31" s="12" t="s">
        <v>56</v>
      </c>
      <c r="D31" s="12">
        <v>399.99999889621068</v>
      </c>
      <c r="E31" s="12" t="s">
        <v>57</v>
      </c>
      <c r="F31" s="12" t="s">
        <v>54</v>
      </c>
      <c r="G31" s="12">
        <v>1.1037893159482337E-6</v>
      </c>
    </row>
    <row r="32" spans="1:7" x14ac:dyDescent="0.25">
      <c r="B32" s="12" t="s">
        <v>40</v>
      </c>
      <c r="C32" s="12" t="s">
        <v>41</v>
      </c>
      <c r="D32" s="12">
        <v>180</v>
      </c>
      <c r="E32" s="12" t="s">
        <v>58</v>
      </c>
      <c r="F32" s="12" t="s">
        <v>59</v>
      </c>
      <c r="G32" s="12">
        <v>0</v>
      </c>
    </row>
    <row r="33" spans="2:7" x14ac:dyDescent="0.25">
      <c r="B33" s="12" t="s">
        <v>40</v>
      </c>
      <c r="C33" s="12" t="s">
        <v>41</v>
      </c>
      <c r="D33" s="12">
        <v>180</v>
      </c>
      <c r="E33" s="12" t="s">
        <v>60</v>
      </c>
      <c r="F33" s="12" t="s">
        <v>54</v>
      </c>
      <c r="G33" s="12">
        <v>170</v>
      </c>
    </row>
    <row r="34" spans="2:7" x14ac:dyDescent="0.25">
      <c r="B34" s="12" t="s">
        <v>43</v>
      </c>
      <c r="C34" s="12" t="s">
        <v>44</v>
      </c>
      <c r="D34" s="12">
        <v>135</v>
      </c>
      <c r="E34" s="12" t="s">
        <v>61</v>
      </c>
      <c r="F34" s="12" t="s">
        <v>54</v>
      </c>
      <c r="G34" s="12">
        <v>125</v>
      </c>
    </row>
    <row r="35" spans="2:7" x14ac:dyDescent="0.25">
      <c r="B35" s="12" t="s">
        <v>45</v>
      </c>
      <c r="C35" s="12" t="s">
        <v>46</v>
      </c>
      <c r="D35" s="12">
        <v>10</v>
      </c>
      <c r="E35" s="12" t="s">
        <v>62</v>
      </c>
      <c r="F35" s="12" t="s">
        <v>59</v>
      </c>
      <c r="G35" s="12">
        <v>0</v>
      </c>
    </row>
    <row r="36" spans="2:7" x14ac:dyDescent="0.25">
      <c r="B36" s="12" t="s">
        <v>47</v>
      </c>
      <c r="C36" s="12" t="s">
        <v>48</v>
      </c>
      <c r="D36" s="12">
        <v>54.999998896210684</v>
      </c>
      <c r="E36" s="12" t="s">
        <v>63</v>
      </c>
      <c r="F36" s="12" t="s">
        <v>54</v>
      </c>
      <c r="G36" s="12">
        <v>44.999998896210684</v>
      </c>
    </row>
    <row r="37" spans="2:7" x14ac:dyDescent="0.25">
      <c r="B37" s="12" t="s">
        <v>49</v>
      </c>
      <c r="C37" s="12" t="s">
        <v>50</v>
      </c>
      <c r="D37" s="12">
        <v>20</v>
      </c>
      <c r="E37" s="12" t="s">
        <v>64</v>
      </c>
      <c r="F37" s="12" t="s">
        <v>54</v>
      </c>
      <c r="G37" s="12">
        <v>10</v>
      </c>
    </row>
    <row r="38" spans="2:7" x14ac:dyDescent="0.25">
      <c r="B38" s="12" t="s">
        <v>43</v>
      </c>
      <c r="C38" s="12" t="s">
        <v>44</v>
      </c>
      <c r="D38" s="12">
        <v>135</v>
      </c>
      <c r="E38" s="12" t="s">
        <v>65</v>
      </c>
      <c r="F38" s="12" t="s">
        <v>59</v>
      </c>
      <c r="G38" s="12">
        <v>0</v>
      </c>
    </row>
    <row r="39" spans="2:7" x14ac:dyDescent="0.25">
      <c r="B39" s="12" t="s">
        <v>45</v>
      </c>
      <c r="C39" s="12" t="s">
        <v>46</v>
      </c>
      <c r="D39" s="12">
        <v>10</v>
      </c>
      <c r="E39" s="12" t="s">
        <v>66</v>
      </c>
      <c r="F39" s="12" t="s">
        <v>54</v>
      </c>
      <c r="G39" s="12">
        <v>125</v>
      </c>
    </row>
    <row r="40" spans="2:7" ht="15.75" thickBot="1" x14ac:dyDescent="0.3">
      <c r="B40" s="10" t="s">
        <v>49</v>
      </c>
      <c r="C40" s="10" t="s">
        <v>50</v>
      </c>
      <c r="D40" s="10">
        <v>20</v>
      </c>
      <c r="E40" s="10" t="s">
        <v>67</v>
      </c>
      <c r="F40" s="10" t="s">
        <v>59</v>
      </c>
      <c r="G40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41DB-0CD7-4CFD-B0E2-2E65093E71BC}">
  <dimension ref="B2:G10"/>
  <sheetViews>
    <sheetView showGridLines="0" workbookViewId="0">
      <selection activeCell="H14" sqref="H14"/>
    </sheetView>
  </sheetViews>
  <sheetFormatPr defaultRowHeight="15" x14ac:dyDescent="0.25"/>
  <cols>
    <col min="1" max="1" width="2.7109375" customWidth="1"/>
    <col min="2" max="2" width="17.5703125" customWidth="1"/>
    <col min="3" max="3" width="17" customWidth="1"/>
    <col min="4" max="4" width="14.5703125" customWidth="1"/>
    <col min="5" max="5" width="10.85546875" customWidth="1"/>
    <col min="7" max="7" width="17.5703125" customWidth="1"/>
  </cols>
  <sheetData>
    <row r="2" spans="2:7" ht="18" thickBot="1" x14ac:dyDescent="0.35">
      <c r="B2" s="39" t="s">
        <v>13</v>
      </c>
      <c r="C2" s="39"/>
      <c r="D2" s="39"/>
      <c r="E2" s="39"/>
      <c r="F2" s="39"/>
      <c r="G2" s="39"/>
    </row>
    <row r="3" spans="2:7" ht="15.75" thickTop="1" x14ac:dyDescent="0.25"/>
    <row r="4" spans="2:7" ht="15.75" x14ac:dyDescent="0.25">
      <c r="B4" s="4" t="s">
        <v>6</v>
      </c>
      <c r="C4" s="4" t="s">
        <v>0</v>
      </c>
      <c r="D4" s="4" t="s">
        <v>12</v>
      </c>
      <c r="E4" s="4" t="s">
        <v>1</v>
      </c>
      <c r="F4" s="4" t="s">
        <v>2</v>
      </c>
      <c r="G4" s="4" t="s">
        <v>3</v>
      </c>
    </row>
    <row r="5" spans="2:7" x14ac:dyDescent="0.25">
      <c r="B5" s="1" t="s">
        <v>7</v>
      </c>
      <c r="C5" s="5">
        <v>4000</v>
      </c>
      <c r="D5" s="5">
        <v>3500</v>
      </c>
      <c r="E5" s="5">
        <f>C5-D5</f>
        <v>500</v>
      </c>
      <c r="F5" s="2">
        <v>180</v>
      </c>
      <c r="G5" s="5">
        <f>E5*F5</f>
        <v>90000</v>
      </c>
    </row>
    <row r="6" spans="2:7" x14ac:dyDescent="0.25">
      <c r="B6" s="1" t="s">
        <v>8</v>
      </c>
      <c r="C6" s="5">
        <v>2000</v>
      </c>
      <c r="D6" s="5">
        <v>1700</v>
      </c>
      <c r="E6" s="5">
        <f t="shared" ref="E6:E9" si="0">C6-D6</f>
        <v>300</v>
      </c>
      <c r="F6" s="2">
        <v>135</v>
      </c>
      <c r="G6" s="5">
        <f t="shared" ref="G6:G9" si="1">E6*F6</f>
        <v>40500</v>
      </c>
    </row>
    <row r="7" spans="2:7" x14ac:dyDescent="0.25">
      <c r="B7" s="1" t="s">
        <v>9</v>
      </c>
      <c r="C7" s="5">
        <v>100</v>
      </c>
      <c r="D7" s="5">
        <v>80</v>
      </c>
      <c r="E7" s="5">
        <f t="shared" si="0"/>
        <v>20</v>
      </c>
      <c r="F7" s="2">
        <v>10</v>
      </c>
      <c r="G7" s="5">
        <f t="shared" si="1"/>
        <v>200</v>
      </c>
    </row>
    <row r="8" spans="2:7" x14ac:dyDescent="0.25">
      <c r="B8" s="1" t="s">
        <v>10</v>
      </c>
      <c r="C8" s="5">
        <v>200</v>
      </c>
      <c r="D8" s="5">
        <v>150</v>
      </c>
      <c r="E8" s="5">
        <f>C8-D8</f>
        <v>50</v>
      </c>
      <c r="F8" s="2">
        <v>54.999998896210684</v>
      </c>
      <c r="G8" s="5">
        <f>E8*F8</f>
        <v>2749.9999448105341</v>
      </c>
    </row>
    <row r="9" spans="2:7" x14ac:dyDescent="0.25">
      <c r="B9" s="1" t="s">
        <v>11</v>
      </c>
      <c r="C9" s="5">
        <v>500</v>
      </c>
      <c r="D9" s="5">
        <v>360</v>
      </c>
      <c r="E9" s="5">
        <f t="shared" si="0"/>
        <v>140</v>
      </c>
      <c r="F9" s="2">
        <v>20</v>
      </c>
      <c r="G9" s="5">
        <f t="shared" si="1"/>
        <v>2800</v>
      </c>
    </row>
    <row r="10" spans="2:7" ht="15.75" x14ac:dyDescent="0.25">
      <c r="B10" s="36" t="s">
        <v>4</v>
      </c>
      <c r="C10" s="37"/>
      <c r="D10" s="37"/>
      <c r="E10" s="38"/>
      <c r="F10" s="7">
        <f>SUM(F5:F9)</f>
        <v>399.99999889621068</v>
      </c>
      <c r="G10" s="8">
        <f>SUM(G5:G9)</f>
        <v>136249.99994481052</v>
      </c>
    </row>
  </sheetData>
  <mergeCells count="2">
    <mergeCell ref="B2:G2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2241-050B-466B-B55E-F390DB8A5F4C}">
  <dimension ref="B2:F10"/>
  <sheetViews>
    <sheetView showGridLines="0" workbookViewId="0">
      <selection activeCell="I16" sqref="I16"/>
    </sheetView>
  </sheetViews>
  <sheetFormatPr defaultRowHeight="15" x14ac:dyDescent="0.25"/>
  <cols>
    <col min="1" max="1" width="4.28515625" customWidth="1"/>
    <col min="2" max="2" width="17" customWidth="1"/>
    <col min="3" max="3" width="13.5703125" customWidth="1"/>
    <col min="4" max="4" width="10.42578125" customWidth="1"/>
    <col min="5" max="5" width="10.7109375" customWidth="1"/>
    <col min="6" max="6" width="12.42578125" customWidth="1"/>
  </cols>
  <sheetData>
    <row r="2" spans="2:6" ht="18" thickBot="1" x14ac:dyDescent="0.35">
      <c r="B2" s="39" t="s">
        <v>68</v>
      </c>
      <c r="C2" s="39"/>
      <c r="D2" s="39"/>
      <c r="E2" s="39"/>
      <c r="F2" s="39"/>
    </row>
    <row r="3" spans="2:6" ht="15.75" thickTop="1" x14ac:dyDescent="0.25"/>
    <row r="4" spans="2:6" ht="16.5" thickBot="1" x14ac:dyDescent="0.3">
      <c r="C4" s="42" t="s">
        <v>69</v>
      </c>
      <c r="D4" s="43"/>
      <c r="E4" s="44"/>
      <c r="F4" s="4" t="s">
        <v>72</v>
      </c>
    </row>
    <row r="5" spans="2:6" x14ac:dyDescent="0.25">
      <c r="C5" s="23">
        <v>2</v>
      </c>
      <c r="D5" s="24">
        <v>7</v>
      </c>
      <c r="E5" s="25">
        <v>6</v>
      </c>
      <c r="F5" s="17">
        <f>SUM(C5:E5)</f>
        <v>15</v>
      </c>
    </row>
    <row r="6" spans="2:6" x14ac:dyDescent="0.25">
      <c r="C6" s="26">
        <v>9</v>
      </c>
      <c r="D6" s="27">
        <v>5</v>
      </c>
      <c r="E6" s="28">
        <v>1</v>
      </c>
      <c r="F6" s="17">
        <f t="shared" ref="F6" si="0">SUM(C6:E6)</f>
        <v>15</v>
      </c>
    </row>
    <row r="7" spans="2:6" ht="15.75" thickBot="1" x14ac:dyDescent="0.3">
      <c r="C7" s="29">
        <v>4</v>
      </c>
      <c r="D7" s="30">
        <v>3</v>
      </c>
      <c r="E7" s="31">
        <v>8</v>
      </c>
      <c r="F7" s="17">
        <f>SUM(C7:E7)</f>
        <v>15</v>
      </c>
    </row>
    <row r="8" spans="2:6" ht="15.75" x14ac:dyDescent="0.25">
      <c r="B8" s="4" t="s">
        <v>70</v>
      </c>
      <c r="C8" s="16">
        <f>SUM(C5:C7)</f>
        <v>15</v>
      </c>
      <c r="D8" s="16">
        <f>SUM(D5:D7)</f>
        <v>15</v>
      </c>
      <c r="E8" s="16">
        <f>SUM(E5:E7)</f>
        <v>15</v>
      </c>
    </row>
    <row r="9" spans="2:6" ht="15.75" customHeight="1" x14ac:dyDescent="0.25">
      <c r="B9" s="40" t="s">
        <v>71</v>
      </c>
      <c r="C9" s="15">
        <f>SUM(C5,D6,E7)</f>
        <v>15</v>
      </c>
    </row>
    <row r="10" spans="2:6" ht="15.75" customHeight="1" x14ac:dyDescent="0.25">
      <c r="B10" s="41"/>
      <c r="C10" s="15">
        <f>SUM(E5,D6,C7)</f>
        <v>15</v>
      </c>
    </row>
  </sheetData>
  <mergeCells count="3">
    <mergeCell ref="B2:F2"/>
    <mergeCell ref="B9:B10"/>
    <mergeCell ref="C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8349-A158-48B5-B93A-D85E07040430}">
  <dimension ref="B2:F10"/>
  <sheetViews>
    <sheetView showGridLines="0" workbookViewId="0">
      <selection activeCell="I11" sqref="I11"/>
    </sheetView>
  </sheetViews>
  <sheetFormatPr defaultRowHeight="15" x14ac:dyDescent="0.25"/>
  <cols>
    <col min="1" max="1" width="4.28515625" customWidth="1"/>
    <col min="2" max="2" width="17" customWidth="1"/>
    <col min="3" max="3" width="10.28515625" customWidth="1"/>
    <col min="4" max="4" width="9" customWidth="1"/>
    <col min="5" max="5" width="7.85546875" customWidth="1"/>
    <col min="6" max="6" width="13.140625" customWidth="1"/>
  </cols>
  <sheetData>
    <row r="2" spans="2:6" ht="18" thickBot="1" x14ac:dyDescent="0.35">
      <c r="B2" s="39" t="s">
        <v>68</v>
      </c>
      <c r="C2" s="39"/>
      <c r="D2" s="39"/>
      <c r="E2" s="39"/>
      <c r="F2" s="39"/>
    </row>
    <row r="3" spans="2:6" ht="15.75" thickTop="1" x14ac:dyDescent="0.25"/>
    <row r="4" spans="2:6" ht="16.5" thickBot="1" x14ac:dyDescent="0.3">
      <c r="C4" s="42" t="s">
        <v>69</v>
      </c>
      <c r="D4" s="43"/>
      <c r="E4" s="44"/>
      <c r="F4" s="4" t="s">
        <v>72</v>
      </c>
    </row>
    <row r="5" spans="2:6" x14ac:dyDescent="0.25">
      <c r="C5" s="23">
        <v>1</v>
      </c>
      <c r="D5" s="24">
        <v>2</v>
      </c>
      <c r="E5" s="25">
        <v>3</v>
      </c>
      <c r="F5" s="17">
        <f>SUM(C5:E5)</f>
        <v>6</v>
      </c>
    </row>
    <row r="6" spans="2:6" x14ac:dyDescent="0.25">
      <c r="C6" s="26">
        <v>4</v>
      </c>
      <c r="D6" s="27">
        <v>5</v>
      </c>
      <c r="E6" s="28">
        <v>6</v>
      </c>
      <c r="F6" s="17">
        <f t="shared" ref="F6" si="0">SUM(C6:E6)</f>
        <v>15</v>
      </c>
    </row>
    <row r="7" spans="2:6" ht="15.75" thickBot="1" x14ac:dyDescent="0.3">
      <c r="C7" s="29">
        <v>7</v>
      </c>
      <c r="D7" s="30">
        <v>8</v>
      </c>
      <c r="E7" s="31">
        <v>9</v>
      </c>
      <c r="F7" s="17">
        <f>SUM(C7:E7)</f>
        <v>24</v>
      </c>
    </row>
    <row r="8" spans="2:6" ht="15.75" x14ac:dyDescent="0.25">
      <c r="B8" s="4" t="s">
        <v>70</v>
      </c>
      <c r="C8" s="16">
        <f>SUM(C5:C7)</f>
        <v>12</v>
      </c>
      <c r="D8" s="16">
        <f>SUM(D5:D7)</f>
        <v>15</v>
      </c>
      <c r="E8" s="16">
        <f>SUM(E5:E7)</f>
        <v>18</v>
      </c>
    </row>
    <row r="9" spans="2:6" ht="15.75" customHeight="1" x14ac:dyDescent="0.25">
      <c r="B9" s="40" t="s">
        <v>71</v>
      </c>
      <c r="C9" s="45">
        <f>SUM(C5,D6,E7)</f>
        <v>15</v>
      </c>
      <c r="D9" s="46"/>
      <c r="E9" s="47"/>
    </row>
    <row r="10" spans="2:6" ht="15.75" customHeight="1" x14ac:dyDescent="0.25">
      <c r="B10" s="41"/>
      <c r="C10" s="45">
        <f>SUM(E5,D6,C7)</f>
        <v>15</v>
      </c>
      <c r="D10" s="46"/>
      <c r="E10" s="47"/>
    </row>
  </sheetData>
  <mergeCells count="5">
    <mergeCell ref="B2:F2"/>
    <mergeCell ref="C4:E4"/>
    <mergeCell ref="B9:B10"/>
    <mergeCell ref="C9:E9"/>
    <mergeCell ref="C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898B-5697-43CB-BFA1-5B6F5689B788}">
  <dimension ref="A1:G29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25.7109375" bestFit="1" customWidth="1"/>
    <col min="4" max="4" width="13.7109375" bestFit="1" customWidth="1"/>
    <col min="5" max="5" width="12" bestFit="1" customWidth="1"/>
    <col min="6" max="6" width="11.42578125" bestFit="1" customWidth="1"/>
    <col min="7" max="7" width="12" bestFit="1" customWidth="1"/>
  </cols>
  <sheetData>
    <row r="1" spans="1:5" x14ac:dyDescent="0.25">
      <c r="A1" s="9" t="s">
        <v>14</v>
      </c>
    </row>
    <row r="2" spans="1:5" x14ac:dyDescent="0.25">
      <c r="A2" s="9" t="s">
        <v>81</v>
      </c>
    </row>
    <row r="3" spans="1:5" x14ac:dyDescent="0.25">
      <c r="A3" s="9" t="s">
        <v>100</v>
      </c>
    </row>
    <row r="4" spans="1:5" x14ac:dyDescent="0.25">
      <c r="A4" s="9" t="s">
        <v>17</v>
      </c>
    </row>
    <row r="5" spans="1:5" x14ac:dyDescent="0.25">
      <c r="A5" s="9" t="s">
        <v>18</v>
      </c>
    </row>
    <row r="6" spans="1:5" x14ac:dyDescent="0.25">
      <c r="A6" s="9"/>
      <c r="B6" t="s">
        <v>82</v>
      </c>
    </row>
    <row r="7" spans="1:5" x14ac:dyDescent="0.25">
      <c r="A7" s="9"/>
      <c r="B7" t="s">
        <v>83</v>
      </c>
    </row>
    <row r="8" spans="1:5" x14ac:dyDescent="0.25">
      <c r="A8" s="9"/>
      <c r="B8" t="s">
        <v>101</v>
      </c>
    </row>
    <row r="9" spans="1:5" x14ac:dyDescent="0.25">
      <c r="A9" s="9" t="s">
        <v>22</v>
      </c>
    </row>
    <row r="10" spans="1:5" x14ac:dyDescent="0.25">
      <c r="B10" t="s">
        <v>84</v>
      </c>
    </row>
    <row r="11" spans="1:5" x14ac:dyDescent="0.25">
      <c r="B11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11" t="s">
        <v>27</v>
      </c>
      <c r="C15" s="11" t="s">
        <v>28</v>
      </c>
      <c r="D15" s="11" t="s">
        <v>29</v>
      </c>
      <c r="E15" s="11" t="s">
        <v>30</v>
      </c>
    </row>
    <row r="16" spans="1:5" ht="15.75" thickBot="1" x14ac:dyDescent="0.3">
      <c r="B16" s="10" t="s">
        <v>85</v>
      </c>
      <c r="C16" s="10" t="s">
        <v>86</v>
      </c>
      <c r="D16" s="13">
        <v>13846.1538</v>
      </c>
      <c r="E16" s="13">
        <v>13846.1538</v>
      </c>
    </row>
    <row r="19" spans="1:7" ht="15.75" thickBot="1" x14ac:dyDescent="0.3">
      <c r="A19" t="s">
        <v>31</v>
      </c>
    </row>
    <row r="20" spans="1:7" ht="15.75" thickBot="1" x14ac:dyDescent="0.3">
      <c r="B20" s="11" t="s">
        <v>27</v>
      </c>
      <c r="C20" s="11" t="s">
        <v>28</v>
      </c>
      <c r="D20" s="11" t="s">
        <v>29</v>
      </c>
      <c r="E20" s="11" t="s">
        <v>30</v>
      </c>
      <c r="F20" s="11" t="s">
        <v>32</v>
      </c>
    </row>
    <row r="21" spans="1:7" x14ac:dyDescent="0.25">
      <c r="B21" s="12" t="s">
        <v>87</v>
      </c>
      <c r="C21" s="12" t="s">
        <v>97</v>
      </c>
      <c r="D21" s="12">
        <v>0</v>
      </c>
      <c r="E21" s="12">
        <v>0</v>
      </c>
      <c r="F21" s="12" t="s">
        <v>42</v>
      </c>
    </row>
    <row r="22" spans="1:7" x14ac:dyDescent="0.25">
      <c r="B22" s="12" t="s">
        <v>88</v>
      </c>
      <c r="C22" s="12" t="s">
        <v>98</v>
      </c>
      <c r="D22" s="12">
        <v>115.38461538461539</v>
      </c>
      <c r="E22" s="12">
        <v>115.38461538461539</v>
      </c>
      <c r="F22" s="12" t="s">
        <v>42</v>
      </c>
    </row>
    <row r="23" spans="1:7" ht="15.75" thickBot="1" x14ac:dyDescent="0.3">
      <c r="B23" s="10" t="s">
        <v>89</v>
      </c>
      <c r="C23" s="10" t="s">
        <v>99</v>
      </c>
      <c r="D23" s="10">
        <v>0</v>
      </c>
      <c r="E23" s="10">
        <v>0</v>
      </c>
      <c r="F23" s="10" t="s">
        <v>42</v>
      </c>
    </row>
    <row r="26" spans="1:7" ht="15.75" thickBot="1" x14ac:dyDescent="0.3">
      <c r="A26" t="s">
        <v>33</v>
      </c>
    </row>
    <row r="27" spans="1:7" ht="15.75" thickBot="1" x14ac:dyDescent="0.3">
      <c r="B27" s="11" t="s">
        <v>27</v>
      </c>
      <c r="C27" s="11" t="s">
        <v>28</v>
      </c>
      <c r="D27" s="11" t="s">
        <v>34</v>
      </c>
      <c r="E27" s="11" t="s">
        <v>35</v>
      </c>
      <c r="F27" s="11" t="s">
        <v>36</v>
      </c>
      <c r="G27" s="11" t="s">
        <v>37</v>
      </c>
    </row>
    <row r="28" spans="1:7" x14ac:dyDescent="0.25">
      <c r="B28" s="12" t="s">
        <v>90</v>
      </c>
      <c r="C28" s="12" t="s">
        <v>91</v>
      </c>
      <c r="D28" s="14">
        <v>60000</v>
      </c>
      <c r="E28" s="12" t="s">
        <v>92</v>
      </c>
      <c r="F28" s="12" t="s">
        <v>59</v>
      </c>
      <c r="G28" s="12">
        <v>0</v>
      </c>
    </row>
    <row r="29" spans="1:7" ht="15.75" thickBot="1" x14ac:dyDescent="0.3">
      <c r="B29" s="10" t="s">
        <v>93</v>
      </c>
      <c r="C29" s="10" t="s">
        <v>94</v>
      </c>
      <c r="D29" s="13">
        <v>57.69</v>
      </c>
      <c r="E29" s="10" t="s">
        <v>95</v>
      </c>
      <c r="F29" s="10" t="s">
        <v>54</v>
      </c>
      <c r="G29" s="10">
        <v>42.307692307692307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C31F-3708-426B-88A8-D3D5162E4E87}">
  <dimension ref="A1:G29"/>
  <sheetViews>
    <sheetView showGridLines="0" workbookViewId="0">
      <selection activeCell="P6" sqref="P6"/>
    </sheetView>
  </sheetViews>
  <sheetFormatPr defaultRowHeight="15" x14ac:dyDescent="0.25"/>
  <cols>
    <col min="1" max="1" width="2.28515625" customWidth="1"/>
    <col min="2" max="2" width="5.28515625" bestFit="1" customWidth="1"/>
    <col min="3" max="3" width="25.7109375" bestFit="1" customWidth="1"/>
    <col min="4" max="4" width="13.7109375" bestFit="1" customWidth="1"/>
    <col min="5" max="5" width="12" bestFit="1" customWidth="1"/>
    <col min="6" max="6" width="11.42578125" bestFit="1" customWidth="1"/>
    <col min="7" max="7" width="12" bestFit="1" customWidth="1"/>
  </cols>
  <sheetData>
    <row r="1" spans="1:5" x14ac:dyDescent="0.25">
      <c r="A1" s="9" t="s">
        <v>14</v>
      </c>
    </row>
    <row r="2" spans="1:5" x14ac:dyDescent="0.25">
      <c r="A2" s="9" t="s">
        <v>106</v>
      </c>
    </row>
    <row r="3" spans="1:5" x14ac:dyDescent="0.25">
      <c r="A3" s="9" t="s">
        <v>107</v>
      </c>
    </row>
    <row r="4" spans="1:5" x14ac:dyDescent="0.25">
      <c r="A4" s="9" t="s">
        <v>17</v>
      </c>
    </row>
    <row r="5" spans="1:5" x14ac:dyDescent="0.25">
      <c r="A5" s="9" t="s">
        <v>18</v>
      </c>
    </row>
    <row r="6" spans="1:5" x14ac:dyDescent="0.25">
      <c r="A6" s="9"/>
      <c r="B6" t="s">
        <v>82</v>
      </c>
    </row>
    <row r="7" spans="1:5" x14ac:dyDescent="0.25">
      <c r="A7" s="9"/>
      <c r="B7" t="s">
        <v>83</v>
      </c>
    </row>
    <row r="8" spans="1:5" x14ac:dyDescent="0.25">
      <c r="A8" s="9"/>
      <c r="B8" t="s">
        <v>101</v>
      </c>
    </row>
    <row r="9" spans="1:5" x14ac:dyDescent="0.25">
      <c r="A9" s="9" t="s">
        <v>22</v>
      </c>
    </row>
    <row r="10" spans="1:5" x14ac:dyDescent="0.25">
      <c r="B10" t="s">
        <v>84</v>
      </c>
    </row>
    <row r="11" spans="1:5" x14ac:dyDescent="0.25">
      <c r="B11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11" t="s">
        <v>27</v>
      </c>
      <c r="C15" s="11" t="s">
        <v>28</v>
      </c>
      <c r="D15" s="11" t="s">
        <v>29</v>
      </c>
      <c r="E15" s="11" t="s">
        <v>30</v>
      </c>
    </row>
    <row r="16" spans="1:5" ht="15.75" thickBot="1" x14ac:dyDescent="0.3">
      <c r="B16" s="10" t="s">
        <v>85</v>
      </c>
      <c r="C16" s="10" t="s">
        <v>86</v>
      </c>
      <c r="D16" s="13">
        <v>13846.1538</v>
      </c>
      <c r="E16" s="13">
        <v>13846.1538</v>
      </c>
    </row>
    <row r="19" spans="1:7" ht="15.75" thickBot="1" x14ac:dyDescent="0.3">
      <c r="A19" t="s">
        <v>31</v>
      </c>
    </row>
    <row r="20" spans="1:7" ht="15.75" thickBot="1" x14ac:dyDescent="0.3">
      <c r="B20" s="11" t="s">
        <v>27</v>
      </c>
      <c r="C20" s="11" t="s">
        <v>28</v>
      </c>
      <c r="D20" s="11" t="s">
        <v>29</v>
      </c>
      <c r="E20" s="11" t="s">
        <v>30</v>
      </c>
      <c r="F20" s="11" t="s">
        <v>32</v>
      </c>
    </row>
    <row r="21" spans="1:7" x14ac:dyDescent="0.25">
      <c r="B21" s="12" t="s">
        <v>87</v>
      </c>
      <c r="C21" s="12" t="s">
        <v>97</v>
      </c>
      <c r="D21" s="12">
        <v>0</v>
      </c>
      <c r="E21" s="12">
        <v>0</v>
      </c>
      <c r="F21" s="12" t="s">
        <v>42</v>
      </c>
    </row>
    <row r="22" spans="1:7" x14ac:dyDescent="0.25">
      <c r="B22" s="12" t="s">
        <v>88</v>
      </c>
      <c r="C22" s="12" t="s">
        <v>98</v>
      </c>
      <c r="D22" s="12">
        <v>115.38461538461539</v>
      </c>
      <c r="E22" s="12">
        <v>115.38461538461539</v>
      </c>
      <c r="F22" s="12" t="s">
        <v>42</v>
      </c>
    </row>
    <row r="23" spans="1:7" ht="15.75" thickBot="1" x14ac:dyDescent="0.3">
      <c r="B23" s="10" t="s">
        <v>89</v>
      </c>
      <c r="C23" s="10" t="s">
        <v>99</v>
      </c>
      <c r="D23" s="10">
        <v>0</v>
      </c>
      <c r="E23" s="10">
        <v>0</v>
      </c>
      <c r="F23" s="10" t="s">
        <v>42</v>
      </c>
    </row>
    <row r="26" spans="1:7" ht="15.75" thickBot="1" x14ac:dyDescent="0.3">
      <c r="A26" t="s">
        <v>33</v>
      </c>
    </row>
    <row r="27" spans="1:7" ht="15.75" thickBot="1" x14ac:dyDescent="0.3">
      <c r="B27" s="11" t="s">
        <v>27</v>
      </c>
      <c r="C27" s="11" t="s">
        <v>28</v>
      </c>
      <c r="D27" s="11" t="s">
        <v>34</v>
      </c>
      <c r="E27" s="11" t="s">
        <v>35</v>
      </c>
      <c r="F27" s="11" t="s">
        <v>36</v>
      </c>
      <c r="G27" s="11" t="s">
        <v>37</v>
      </c>
    </row>
    <row r="28" spans="1:7" x14ac:dyDescent="0.25">
      <c r="B28" s="12" t="s">
        <v>90</v>
      </c>
      <c r="C28" s="12" t="s">
        <v>91</v>
      </c>
      <c r="D28" s="14">
        <v>60000</v>
      </c>
      <c r="E28" s="12" t="s">
        <v>92</v>
      </c>
      <c r="F28" s="12" t="s">
        <v>59</v>
      </c>
      <c r="G28" s="12">
        <v>0</v>
      </c>
    </row>
    <row r="29" spans="1:7" ht="15.75" thickBot="1" x14ac:dyDescent="0.3">
      <c r="B29" s="10" t="s">
        <v>93</v>
      </c>
      <c r="C29" s="10" t="s">
        <v>94</v>
      </c>
      <c r="D29" s="13">
        <v>57.69</v>
      </c>
      <c r="E29" s="10" t="s">
        <v>95</v>
      </c>
      <c r="F29" s="10" t="s">
        <v>54</v>
      </c>
      <c r="G29" s="10">
        <v>42.307692307692307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AD01-E493-4DBB-B8AC-B0D98DD65C77}">
  <dimension ref="B2:P21"/>
  <sheetViews>
    <sheetView showGridLines="0" workbookViewId="0">
      <selection activeCell="L13" sqref="L13"/>
    </sheetView>
  </sheetViews>
  <sheetFormatPr defaultRowHeight="20.100000000000001" customHeight="1" x14ac:dyDescent="0.25"/>
  <cols>
    <col min="1" max="1" width="4.28515625" style="18" customWidth="1"/>
    <col min="2" max="2" width="16" style="18" customWidth="1"/>
    <col min="3" max="3" width="10.85546875" style="18" customWidth="1"/>
    <col min="4" max="4" width="10.7109375" style="18" customWidth="1"/>
    <col min="5" max="5" width="14.28515625" style="18" customWidth="1"/>
    <col min="6" max="6" width="2.7109375" style="18" customWidth="1"/>
    <col min="7" max="7" width="14.5703125" style="18" customWidth="1"/>
    <col min="8" max="8" width="3.7109375" style="18" customWidth="1"/>
    <col min="9" max="9" width="17" style="18" bestFit="1" customWidth="1"/>
    <col min="10" max="10" width="4.28515625" style="18" customWidth="1"/>
    <col min="11" max="16384" width="9.140625" style="18"/>
  </cols>
  <sheetData>
    <row r="2" spans="2:16" ht="18" thickBot="1" x14ac:dyDescent="0.3">
      <c r="B2" s="48" t="s">
        <v>80</v>
      </c>
      <c r="C2" s="48"/>
      <c r="D2" s="48"/>
      <c r="E2" s="48"/>
      <c r="F2" s="48"/>
      <c r="G2" s="48"/>
      <c r="H2" s="48"/>
      <c r="I2" s="48"/>
    </row>
    <row r="3" spans="2:16" ht="16.5" thickTop="1" x14ac:dyDescent="0.25"/>
    <row r="4" spans="2:16" ht="15.75" x14ac:dyDescent="0.25">
      <c r="B4" s="19"/>
      <c r="C4" s="4" t="s">
        <v>7</v>
      </c>
      <c r="D4" s="4" t="s">
        <v>8</v>
      </c>
      <c r="E4" s="4" t="s">
        <v>96</v>
      </c>
    </row>
    <row r="5" spans="2:16" ht="15.75" x14ac:dyDescent="0.25">
      <c r="B5" s="4" t="s">
        <v>73</v>
      </c>
      <c r="C5" s="21">
        <v>100</v>
      </c>
      <c r="D5" s="21">
        <v>120</v>
      </c>
      <c r="E5" s="21">
        <v>50</v>
      </c>
    </row>
    <row r="6" spans="2:16" ht="15.75" x14ac:dyDescent="0.25">
      <c r="G6" s="4" t="s">
        <v>74</v>
      </c>
      <c r="I6" s="4" t="s">
        <v>75</v>
      </c>
    </row>
    <row r="7" spans="2:16" ht="15.75" x14ac:dyDescent="0.25">
      <c r="B7" s="4" t="s">
        <v>76</v>
      </c>
      <c r="C7" s="22">
        <v>450</v>
      </c>
      <c r="D7" s="22">
        <v>520</v>
      </c>
      <c r="E7" s="22">
        <v>370</v>
      </c>
      <c r="G7" s="22">
        <f>SUMPRODUCT(C7:E7,C10:E10)</f>
        <v>60000</v>
      </c>
      <c r="H7" s="20" t="s">
        <v>77</v>
      </c>
      <c r="I7" s="19">
        <v>60000</v>
      </c>
    </row>
    <row r="8" spans="2:16" ht="15.75" x14ac:dyDescent="0.25">
      <c r="B8" s="4" t="s">
        <v>78</v>
      </c>
      <c r="C8" s="19">
        <v>0.4</v>
      </c>
      <c r="D8" s="19">
        <v>0.5</v>
      </c>
      <c r="E8" s="19">
        <v>1</v>
      </c>
      <c r="G8" s="22">
        <f>SUMPRODUCT(C8:E8,C10:E10)</f>
        <v>57.692307692307693</v>
      </c>
      <c r="H8" s="20" t="s">
        <v>77</v>
      </c>
      <c r="I8" s="19">
        <v>100</v>
      </c>
    </row>
    <row r="10" spans="2:16" ht="15.75" x14ac:dyDescent="0.25">
      <c r="B10" s="4" t="s">
        <v>79</v>
      </c>
      <c r="C10" s="19">
        <v>0</v>
      </c>
      <c r="D10" s="19">
        <v>115.38461538461539</v>
      </c>
      <c r="E10" s="19">
        <v>0</v>
      </c>
      <c r="G10" s="4" t="s">
        <v>3</v>
      </c>
      <c r="H10" s="49">
        <f>SUMPRODUCT(C5:E5,C10:E10)</f>
        <v>13846.153846153846</v>
      </c>
      <c r="I10" s="49"/>
    </row>
    <row r="11" spans="2:16" ht="20.100000000000001" customHeight="1" x14ac:dyDescent="0.25">
      <c r="P11" s="32"/>
    </row>
    <row r="12" spans="2:16" ht="20.100000000000001" customHeight="1" x14ac:dyDescent="0.25">
      <c r="B12" s="32"/>
    </row>
    <row r="21" spans="4:6" ht="15.75" x14ac:dyDescent="0.25">
      <c r="D21" s="18">
        <v>20</v>
      </c>
      <c r="E21" s="18">
        <v>0</v>
      </c>
      <c r="F21" s="18" t="s">
        <v>42</v>
      </c>
    </row>
  </sheetData>
  <mergeCells count="2">
    <mergeCell ref="B2:I2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Answer Report 1</vt:lpstr>
      <vt:lpstr>Answer Report 3</vt:lpstr>
      <vt:lpstr>Maximum</vt:lpstr>
      <vt:lpstr>Magic Square</vt:lpstr>
      <vt:lpstr>Sheet7</vt:lpstr>
      <vt:lpstr>Answer Report 2</vt:lpstr>
      <vt:lpstr>Answer Report 4</vt:lpstr>
      <vt:lpstr>Linear Programming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2023-07-05T02:53:41Z</dcterms:created>
  <dcterms:modified xsi:type="dcterms:W3CDTF">2023-07-06T07:44:53Z</dcterms:modified>
</cp:coreProperties>
</file>