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9815D14F-9388-44EF-A493-CBFB47C0C360}" xr6:coauthVersionLast="47" xr6:coauthVersionMax="47" xr10:uidLastSave="{00000000-0000-0000-0000-000000000000}"/>
  <bookViews>
    <workbookView xWindow="-120" yWindow="-120" windowWidth="29040" windowHeight="15840" xr2:uid="{EAEC7E07-952D-4E80-8AEF-3E3F6C8E4EA5}"/>
  </bookViews>
  <sheets>
    <sheet name="Without Constraints" sheetId="1" r:id="rId1"/>
    <sheet name="With Constraints" sheetId="2" r:id="rId2"/>
    <sheet name="Product Mix" sheetId="3" r:id="rId3"/>
    <sheet name="Retail Store" sheetId="4" r:id="rId4"/>
    <sheet name="Shipping Cost" sheetId="5" r:id="rId5"/>
    <sheet name="Magic Square" sheetId="6" r:id="rId6"/>
  </sheets>
  <definedNames>
    <definedName name="solver_adj" localSheetId="5" hidden="1">'Magic Square'!$C$6:$F$9</definedName>
    <definedName name="solver_adj" localSheetId="2" hidden="1">'Product Mix'!$C$5:$F$5</definedName>
    <definedName name="solver_adj" localSheetId="3" hidden="1">'Retail Store'!$C$5:$C$8</definedName>
    <definedName name="solver_adj" localSheetId="4" hidden="1">'Shipping Cost'!$C$11:$F$12</definedName>
    <definedName name="solver_adj" localSheetId="1" hidden="1">'With Constraints'!$C$4:$C$5</definedName>
    <definedName name="solver_adj" localSheetId="0" hidden="1">'Without Constraints'!$C$4</definedName>
    <definedName name="solver_cvg" localSheetId="5" hidden="1">0.0001</definedName>
    <definedName name="solver_cvg" localSheetId="2" hidden="1">0.0001</definedName>
    <definedName name="solver_cvg" localSheetId="3" hidden="1">0.0001</definedName>
    <definedName name="solver_cvg" localSheetId="4" hidden="1">0.0001</definedName>
    <definedName name="solver_cvg" localSheetId="1" hidden="1">0.0001</definedName>
    <definedName name="solver_cvg" localSheetId="0" hidden="1">0.0001</definedName>
    <definedName name="solver_drv" localSheetId="5" hidden="1">1</definedName>
    <definedName name="solver_drv" localSheetId="2" hidden="1">1</definedName>
    <definedName name="solver_drv" localSheetId="3" hidden="1">1</definedName>
    <definedName name="solver_drv" localSheetId="4" hidden="1">2</definedName>
    <definedName name="solver_drv" localSheetId="1" hidden="1">1</definedName>
    <definedName name="solver_drv" localSheetId="0" hidden="1">2</definedName>
    <definedName name="solver_eng" localSheetId="5" hidden="1">2</definedName>
    <definedName name="solver_eng" localSheetId="2" hidden="1">2</definedName>
    <definedName name="solver_eng" localSheetId="3" hidden="1">2</definedName>
    <definedName name="solver_eng" localSheetId="4" hidden="1">2</definedName>
    <definedName name="solver_eng" localSheetId="1" hidden="1">1</definedName>
    <definedName name="solver_eng" localSheetId="0" hidden="1">2</definedName>
    <definedName name="solver_est" localSheetId="5" hidden="1">1</definedName>
    <definedName name="solver_est" localSheetId="2" hidden="1">1</definedName>
    <definedName name="solver_est" localSheetId="3" hidden="1">1</definedName>
    <definedName name="solver_est" localSheetId="4" hidden="1">1</definedName>
    <definedName name="solver_est" localSheetId="1" hidden="1">1</definedName>
    <definedName name="solver_est" localSheetId="0" hidden="1">1</definedName>
    <definedName name="solver_itr" localSheetId="5" hidden="1">2147483647</definedName>
    <definedName name="solver_itr" localSheetId="2" hidden="1">2147483647</definedName>
    <definedName name="solver_itr" localSheetId="3" hidden="1">2147483647</definedName>
    <definedName name="solver_itr" localSheetId="4" hidden="1">2147483647</definedName>
    <definedName name="solver_itr" localSheetId="1" hidden="1">2147483647</definedName>
    <definedName name="solver_itr" localSheetId="0" hidden="1">2147483647</definedName>
    <definedName name="solver_lhs1" localSheetId="5" hidden="1">'Magic Square'!$C$11:$F$11</definedName>
    <definedName name="solver_lhs1" localSheetId="2" hidden="1">'Product Mix'!$C$5:$F$5</definedName>
    <definedName name="solver_lhs1" localSheetId="3" hidden="1">'Retail Store'!$C$5:$C$8</definedName>
    <definedName name="solver_lhs1" localSheetId="4" hidden="1">'Shipping Cost'!$C$13:$F$13</definedName>
    <definedName name="solver_lhs1" localSheetId="1" hidden="1">'With Constraints'!$C$4</definedName>
    <definedName name="solver_lhs2" localSheetId="5" hidden="1">'Magic Square'!$C$13:$C$14</definedName>
    <definedName name="solver_lhs2" localSheetId="2" hidden="1">'Product Mix'!$G$9:$G$12</definedName>
    <definedName name="solver_lhs2" localSheetId="3" hidden="1">'Retail Store'!$D$9</definedName>
    <definedName name="solver_lhs2" localSheetId="4" hidden="1">'Shipping Cost'!$G$11:$G$12</definedName>
    <definedName name="solver_lhs2" localSheetId="1" hidden="1">'With Constraints'!$C$8</definedName>
    <definedName name="solver_lhs3" localSheetId="5" hidden="1">'Magic Square'!$C$6:$F$9</definedName>
    <definedName name="solver_lhs3" localSheetId="3" hidden="1">'Retail Store'!$E$9</definedName>
    <definedName name="solver_lhs3" localSheetId="1" hidden="1">'With Constraints'!$C$8</definedName>
    <definedName name="solver_lhs4" localSheetId="5" hidden="1">'Magic Square'!$C$6:$F$9</definedName>
    <definedName name="solver_lhs5" localSheetId="5" hidden="1">'Magic Square'!$H$6:$H$9</definedName>
    <definedName name="solver_mip" localSheetId="5" hidden="1">2147483647</definedName>
    <definedName name="solver_mip" localSheetId="2" hidden="1">2147483647</definedName>
    <definedName name="solver_mip" localSheetId="3" hidden="1">2147483647</definedName>
    <definedName name="solver_mip" localSheetId="4" hidden="1">2147483647</definedName>
    <definedName name="solver_mip" localSheetId="1" hidden="1">2147483647</definedName>
    <definedName name="solver_mip" localSheetId="0" hidden="1">2147483647</definedName>
    <definedName name="solver_mni" localSheetId="5" hidden="1">30</definedName>
    <definedName name="solver_mni" localSheetId="2" hidden="1">30</definedName>
    <definedName name="solver_mni" localSheetId="3" hidden="1">30</definedName>
    <definedName name="solver_mni" localSheetId="4" hidden="1">30</definedName>
    <definedName name="solver_mni" localSheetId="1" hidden="1">30</definedName>
    <definedName name="solver_mni" localSheetId="0" hidden="1">30</definedName>
    <definedName name="solver_mrt" localSheetId="5" hidden="1">0.075</definedName>
    <definedName name="solver_mrt" localSheetId="2" hidden="1">0.075</definedName>
    <definedName name="solver_mrt" localSheetId="3" hidden="1">0.075</definedName>
    <definedName name="solver_mrt" localSheetId="4" hidden="1">0.075</definedName>
    <definedName name="solver_mrt" localSheetId="1" hidden="1">0.075</definedName>
    <definedName name="solver_mrt" localSheetId="0" hidden="1">0.075</definedName>
    <definedName name="solver_msl" localSheetId="5" hidden="1">2</definedName>
    <definedName name="solver_msl" localSheetId="2" hidden="1">2</definedName>
    <definedName name="solver_msl" localSheetId="3" hidden="1">2</definedName>
    <definedName name="solver_msl" localSheetId="4" hidden="1">2</definedName>
    <definedName name="solver_msl" localSheetId="1" hidden="1">2</definedName>
    <definedName name="solver_msl" localSheetId="0" hidden="1">2</definedName>
    <definedName name="solver_neg" localSheetId="5" hidden="1">1</definedName>
    <definedName name="solver_neg" localSheetId="2" hidden="1">1</definedName>
    <definedName name="solver_neg" localSheetId="3" hidden="1">1</definedName>
    <definedName name="solver_neg" localSheetId="4" hidden="1">1</definedName>
    <definedName name="solver_neg" localSheetId="1" hidden="1">1</definedName>
    <definedName name="solver_neg" localSheetId="0" hidden="1">1</definedName>
    <definedName name="solver_nod" localSheetId="5" hidden="1">2147483647</definedName>
    <definedName name="solver_nod" localSheetId="2" hidden="1">2147483647</definedName>
    <definedName name="solver_nod" localSheetId="3" hidden="1">2147483647</definedName>
    <definedName name="solver_nod" localSheetId="4" hidden="1">2147483647</definedName>
    <definedName name="solver_nod" localSheetId="1" hidden="1">2147483647</definedName>
    <definedName name="solver_nod" localSheetId="0" hidden="1">2147483647</definedName>
    <definedName name="solver_num" localSheetId="5" hidden="1">5</definedName>
    <definedName name="solver_num" localSheetId="2" hidden="1">2</definedName>
    <definedName name="solver_num" localSheetId="3" hidden="1">3</definedName>
    <definedName name="solver_num" localSheetId="4" hidden="1">2</definedName>
    <definedName name="solver_num" localSheetId="1" hidden="1">2</definedName>
    <definedName name="solver_num" localSheetId="0" hidden="1">0</definedName>
    <definedName name="solver_nwt" localSheetId="5" hidden="1">1</definedName>
    <definedName name="solver_nwt" localSheetId="2" hidden="1">1</definedName>
    <definedName name="solver_nwt" localSheetId="3" hidden="1">1</definedName>
    <definedName name="solver_nwt" localSheetId="4" hidden="1">1</definedName>
    <definedName name="solver_nwt" localSheetId="1" hidden="1">1</definedName>
    <definedName name="solver_nwt" localSheetId="0" hidden="1">1</definedName>
    <definedName name="solver_opt" localSheetId="2" hidden="1">'Product Mix'!$G$6</definedName>
    <definedName name="solver_opt" localSheetId="3" hidden="1">'Retail Store'!$F$9</definedName>
    <definedName name="solver_opt" localSheetId="4" hidden="1">'Shipping Cost'!$D$16</definedName>
    <definedName name="solver_opt" localSheetId="1" hidden="1">'With Constraints'!$C$7</definedName>
    <definedName name="solver_opt" localSheetId="0" hidden="1">'Without Constraints'!$C$7</definedName>
    <definedName name="solver_pre" localSheetId="5" hidden="1">0.000001</definedName>
    <definedName name="solver_pre" localSheetId="2" hidden="1">0.000001</definedName>
    <definedName name="solver_pre" localSheetId="3" hidden="1">0.000001</definedName>
    <definedName name="solver_pre" localSheetId="4" hidden="1">0.000001</definedName>
    <definedName name="solver_pre" localSheetId="1" hidden="1">0.000001</definedName>
    <definedName name="solver_pre" localSheetId="0" hidden="1">0.000001</definedName>
    <definedName name="solver_rbv" localSheetId="5" hidden="1">1</definedName>
    <definedName name="solver_rbv" localSheetId="2" hidden="1">1</definedName>
    <definedName name="solver_rbv" localSheetId="3" hidden="1">1</definedName>
    <definedName name="solver_rbv" localSheetId="4" hidden="1">2</definedName>
    <definedName name="solver_rbv" localSheetId="1" hidden="1">1</definedName>
    <definedName name="solver_rbv" localSheetId="0" hidden="1">2</definedName>
    <definedName name="solver_rel1" localSheetId="5" hidden="1">2</definedName>
    <definedName name="solver_rel1" localSheetId="2" hidden="1">3</definedName>
    <definedName name="solver_rel1" localSheetId="3" hidden="1">3</definedName>
    <definedName name="solver_rel1" localSheetId="4" hidden="1">2</definedName>
    <definedName name="solver_rel1" localSheetId="1" hidden="1">2</definedName>
    <definedName name="solver_rel2" localSheetId="5" hidden="1">2</definedName>
    <definedName name="solver_rel2" localSheetId="2" hidden="1">1</definedName>
    <definedName name="solver_rel2" localSheetId="3" hidden="1">1</definedName>
    <definedName name="solver_rel2" localSheetId="4" hidden="1">1</definedName>
    <definedName name="solver_rel2" localSheetId="1" hidden="1">2</definedName>
    <definedName name="solver_rel3" localSheetId="5" hidden="1">6</definedName>
    <definedName name="solver_rel3" localSheetId="3" hidden="1">1</definedName>
    <definedName name="solver_rel3" localSheetId="1" hidden="1">1</definedName>
    <definedName name="solver_rel4" localSheetId="5" hidden="1">4</definedName>
    <definedName name="solver_rel5" localSheetId="5" hidden="1">2</definedName>
    <definedName name="solver_rhs1" localSheetId="5" hidden="1">34</definedName>
    <definedName name="solver_rhs1" localSheetId="2" hidden="1">0</definedName>
    <definedName name="solver_rhs1" localSheetId="3" hidden="1">0</definedName>
    <definedName name="solver_rhs1" localSheetId="4" hidden="1">'Shipping Cost'!$C$14:$F$14</definedName>
    <definedName name="solver_rhs1" localSheetId="1" hidden="1">2*'With Constraints'!$C$5</definedName>
    <definedName name="solver_rhs2" localSheetId="5" hidden="1">34</definedName>
    <definedName name="solver_rhs2" localSheetId="2" hidden="1">'Product Mix'!$H$9:$H$12</definedName>
    <definedName name="solver_rhs2" localSheetId="3" hidden="1">'Retail Store'!$D$11</definedName>
    <definedName name="solver_rhs2" localSheetId="4" hidden="1">'Shipping Cost'!$H$11:$H$12</definedName>
    <definedName name="solver_rhs2" localSheetId="1" hidden="1">'With Constraints'!$C$9</definedName>
    <definedName name="solver_rhs3" localSheetId="5" hidden="1">"AllDifferent"</definedName>
    <definedName name="solver_rhs3" localSheetId="3" hidden="1">'Retail Store'!$D$12</definedName>
    <definedName name="solver_rhs3" localSheetId="1" hidden="1">'With Constraints'!$C$9</definedName>
    <definedName name="solver_rhs4" localSheetId="5" hidden="1">"integer"</definedName>
    <definedName name="solver_rhs5" localSheetId="5" hidden="1">34</definedName>
    <definedName name="solver_rlx" localSheetId="5" hidden="1">2</definedName>
    <definedName name="solver_rlx" localSheetId="2" hidden="1">2</definedName>
    <definedName name="solver_rlx" localSheetId="3" hidden="1">2</definedName>
    <definedName name="solver_rlx" localSheetId="4" hidden="1">2</definedName>
    <definedName name="solver_rlx" localSheetId="1" hidden="1">2</definedName>
    <definedName name="solver_rlx" localSheetId="0" hidden="1">2</definedName>
    <definedName name="solver_rsd" localSheetId="5" hidden="1">0</definedName>
    <definedName name="solver_rsd" localSheetId="2" hidden="1">0</definedName>
    <definedName name="solver_rsd" localSheetId="3" hidden="1">0</definedName>
    <definedName name="solver_rsd" localSheetId="4" hidden="1">0</definedName>
    <definedName name="solver_rsd" localSheetId="1" hidden="1">0</definedName>
    <definedName name="solver_rsd" localSheetId="0" hidden="1">0</definedName>
    <definedName name="solver_scl" localSheetId="5" hidden="1">1</definedName>
    <definedName name="solver_scl" localSheetId="2" hidden="1">1</definedName>
    <definedName name="solver_scl" localSheetId="3" hidden="1">1</definedName>
    <definedName name="solver_scl" localSheetId="4" hidden="1">2</definedName>
    <definedName name="solver_scl" localSheetId="1" hidden="1">1</definedName>
    <definedName name="solver_scl" localSheetId="0" hidden="1">2</definedName>
    <definedName name="solver_sho" localSheetId="5" hidden="1">2</definedName>
    <definedName name="solver_sho" localSheetId="2" hidden="1">2</definedName>
    <definedName name="solver_sho" localSheetId="3" hidden="1">2</definedName>
    <definedName name="solver_sho" localSheetId="4" hidden="1">2</definedName>
    <definedName name="solver_sho" localSheetId="1" hidden="1">2</definedName>
    <definedName name="solver_sho" localSheetId="0" hidden="1">2</definedName>
    <definedName name="solver_ssz" localSheetId="5" hidden="1">100</definedName>
    <definedName name="solver_ssz" localSheetId="2" hidden="1">100</definedName>
    <definedName name="solver_ssz" localSheetId="3" hidden="1">100</definedName>
    <definedName name="solver_ssz" localSheetId="4" hidden="1">100</definedName>
    <definedName name="solver_ssz" localSheetId="1" hidden="1">100</definedName>
    <definedName name="solver_ssz" localSheetId="0" hidden="1">100</definedName>
    <definedName name="solver_tim" localSheetId="5" hidden="1">2147483647</definedName>
    <definedName name="solver_tim" localSheetId="2" hidden="1">2147483647</definedName>
    <definedName name="solver_tim" localSheetId="3" hidden="1">2147483647</definedName>
    <definedName name="solver_tim" localSheetId="4" hidden="1">2147483647</definedName>
    <definedName name="solver_tim" localSheetId="1" hidden="1">2147483647</definedName>
    <definedName name="solver_tim" localSheetId="0" hidden="1">2147483647</definedName>
    <definedName name="solver_tol" localSheetId="5" hidden="1">0.01</definedName>
    <definedName name="solver_tol" localSheetId="2" hidden="1">0.01</definedName>
    <definedName name="solver_tol" localSheetId="3" hidden="1">0.01</definedName>
    <definedName name="solver_tol" localSheetId="4" hidden="1">0.01</definedName>
    <definedName name="solver_tol" localSheetId="1" hidden="1">0.01</definedName>
    <definedName name="solver_tol" localSheetId="0" hidden="1">0.01</definedName>
    <definedName name="solver_typ" localSheetId="5" hidden="1">1</definedName>
    <definedName name="solver_typ" localSheetId="2" hidden="1">1</definedName>
    <definedName name="solver_typ" localSheetId="3" hidden="1">1</definedName>
    <definedName name="solver_typ" localSheetId="4" hidden="1">2</definedName>
    <definedName name="solver_typ" localSheetId="1" hidden="1">1</definedName>
    <definedName name="solver_typ" localSheetId="0" hidden="1">2</definedName>
    <definedName name="solver_val" localSheetId="5" hidden="1">0</definedName>
    <definedName name="solver_val" localSheetId="2" hidden="1">0</definedName>
    <definedName name="solver_val" localSheetId="3" hidden="1">0</definedName>
    <definedName name="solver_val" localSheetId="4" hidden="1">0</definedName>
    <definedName name="solver_val" localSheetId="1" hidden="1">0</definedName>
    <definedName name="solver_val" localSheetId="0" hidden="1">0</definedName>
    <definedName name="solver_ver" localSheetId="5" hidden="1">3</definedName>
    <definedName name="solver_ver" localSheetId="2" hidden="1">3</definedName>
    <definedName name="solver_ver" localSheetId="3" hidden="1">3</definedName>
    <definedName name="solver_ver" localSheetId="4" hidden="1">3</definedName>
    <definedName name="solver_ver" localSheetId="1" hidden="1">3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E9" i="4"/>
  <c r="F9" i="4"/>
  <c r="C9" i="4"/>
  <c r="G9" i="3"/>
  <c r="G10" i="3"/>
  <c r="G11" i="3"/>
  <c r="G12" i="3"/>
  <c r="G6" i="3"/>
  <c r="C8" i="2"/>
  <c r="C7" i="2"/>
  <c r="C14" i="6"/>
  <c r="C13" i="6"/>
  <c r="D11" i="6"/>
  <c r="E11" i="6"/>
  <c r="F11" i="6"/>
  <c r="C11" i="6"/>
  <c r="H7" i="6"/>
  <c r="H8" i="6"/>
  <c r="H9" i="6"/>
  <c r="H6" i="6"/>
  <c r="D16" i="5"/>
  <c r="D13" i="5"/>
  <c r="E13" i="5"/>
  <c r="F13" i="5"/>
  <c r="C13" i="5"/>
  <c r="G12" i="5"/>
  <c r="G11" i="5"/>
  <c r="C7" i="1"/>
</calcChain>
</file>

<file path=xl/sharedStrings.xml><?xml version="1.0" encoding="utf-8"?>
<sst xmlns="http://schemas.openxmlformats.org/spreadsheetml/2006/main" count="66" uniqueCount="60">
  <si>
    <t>Optimization Without Constraints</t>
  </si>
  <si>
    <t>x</t>
  </si>
  <si>
    <t>f(x)</t>
  </si>
  <si>
    <r>
      <t>x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+3x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-5</t>
    </r>
  </si>
  <si>
    <t>Minimization of f(x)</t>
  </si>
  <si>
    <t>Optimization Under Constraints</t>
  </si>
  <si>
    <t>Height (h)</t>
  </si>
  <si>
    <t>Radius (r)</t>
  </si>
  <si>
    <t>Volume</t>
  </si>
  <si>
    <t>Surface Area</t>
  </si>
  <si>
    <t>Constraint</t>
  </si>
  <si>
    <t>h= 2r</t>
  </si>
  <si>
    <t>Maximizing Profit by Optimization in Product Mix</t>
  </si>
  <si>
    <t>Product A</t>
  </si>
  <si>
    <t>Product B</t>
  </si>
  <si>
    <t>Product C</t>
  </si>
  <si>
    <t>Product D</t>
  </si>
  <si>
    <t>Quantity</t>
  </si>
  <si>
    <t>Profit</t>
  </si>
  <si>
    <t>Total</t>
  </si>
  <si>
    <t>Required Resources</t>
  </si>
  <si>
    <t>Material X</t>
  </si>
  <si>
    <t>Material Y</t>
  </si>
  <si>
    <t>Material Z</t>
  </si>
  <si>
    <t>Others</t>
  </si>
  <si>
    <t>Used Res.</t>
  </si>
  <si>
    <t>Available Res.</t>
  </si>
  <si>
    <r>
      <t>Available Resource (cm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</si>
  <si>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Total Profit</t>
  </si>
  <si>
    <t>Profit Maximization in Retail Store by Optimization</t>
  </si>
  <si>
    <t>Product</t>
  </si>
  <si>
    <t>Unit</t>
  </si>
  <si>
    <t>Cost/Unit</t>
  </si>
  <si>
    <t>Profit/Unit</t>
  </si>
  <si>
    <t>Inventory/Unit</t>
  </si>
  <si>
    <t>TV</t>
  </si>
  <si>
    <t>Speakers</t>
  </si>
  <si>
    <t>AC</t>
  </si>
  <si>
    <t>Refrigerator</t>
  </si>
  <si>
    <t>Total Capital</t>
  </si>
  <si>
    <t>Total Inventory</t>
  </si>
  <si>
    <t>Logistics Cost Optimization with Solver</t>
  </si>
  <si>
    <t>Transportation fees (per Product)</t>
  </si>
  <si>
    <t>Storage 1</t>
  </si>
  <si>
    <t>Storage 2</t>
  </si>
  <si>
    <t>Store 1</t>
  </si>
  <si>
    <t>Store 2</t>
  </si>
  <si>
    <t>Store 3</t>
  </si>
  <si>
    <t>Store 4</t>
  </si>
  <si>
    <t>Product Quantity</t>
  </si>
  <si>
    <t>Total Received</t>
  </si>
  <si>
    <t>Demand</t>
  </si>
  <si>
    <t>Total Logistics Cost</t>
  </si>
  <si>
    <t>Total Shipped</t>
  </si>
  <si>
    <t>Available Products</t>
  </si>
  <si>
    <t>Creating Magic Square with Solver</t>
  </si>
  <si>
    <t>Magic Square</t>
  </si>
  <si>
    <t>Sum of Columns</t>
  </si>
  <si>
    <t>Sum of Rows</t>
  </si>
  <si>
    <t>Diagonal Sums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</si>
</sst>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$&quot;\ * #,##0.00_ ;_ &quot;$&quot;\ * \-#,##0.00_ ;_ &quot;$&quot;\ * &quot;-&quot;??_ ;_ @_ "/>
    <numFmt numFmtId="164" formatCode="_ &quot;$&quot;\ * #,##0.0_ ;_ &quot;$&quot;\ * \-#,##0.0_ ;_ &quot;$&quot;\ * &quot;-&quot;??_ ;_ @_ "/>
    <numFmt numFmtId="165" formatCode="_ &quot;$&quot;\ * #,##0_ ;_ &quot;$&quot;\ * \-#,##0_ ;_ &quot;$&quot;\ * &quot;-&quot;??_ ;_ @_ "/>
    <numFmt numFmtId="169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164" fontId="0" fillId="0" borderId="2" xfId="1" applyNumberFormat="1" applyFont="1" applyBorder="1" applyAlignment="1">
      <alignment vertical="center"/>
    </xf>
    <xf numFmtId="165" fontId="0" fillId="0" borderId="2" xfId="1" applyNumberFormat="1" applyFont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0" fillId="3" borderId="2" xfId="1" applyNumberFormat="1" applyFont="1" applyFill="1" applyBorder="1" applyAlignment="1">
      <alignment vertical="center"/>
    </xf>
    <xf numFmtId="0" fontId="2" fillId="0" borderId="1" xfId="2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9" fontId="0" fillId="0" borderId="2" xfId="0" applyNumberFormat="1" applyBorder="1" applyAlignment="1">
      <alignment vertical="center"/>
    </xf>
    <xf numFmtId="1" fontId="0" fillId="0" borderId="2" xfId="0" applyNumberFormat="1" applyBorder="1" applyAlignment="1">
      <alignment vertical="center"/>
    </xf>
  </cellXfs>
  <cellStyles count="3">
    <cellStyle name="Currency" xfId="1" builtinId="4"/>
    <cellStyle name="Heading 2" xfId="2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26BC3-936D-4416-AAF9-C940FEB96B5E}">
  <sheetPr codeName="Sheet1"/>
  <dimension ref="B2:C7"/>
  <sheetViews>
    <sheetView showGridLines="0" tabSelected="1" zoomScale="110" zoomScaleNormal="110" workbookViewId="0"/>
  </sheetViews>
  <sheetFormatPr defaultRowHeight="15" x14ac:dyDescent="0.25"/>
  <cols>
    <col min="1" max="1" width="3.7109375" style="1" customWidth="1"/>
    <col min="2" max="2" width="20.140625" style="1" customWidth="1"/>
    <col min="3" max="3" width="18.28515625" style="1" customWidth="1"/>
    <col min="4" max="4" width="3.7109375" style="1" customWidth="1"/>
    <col min="5" max="16384" width="9.140625" style="1"/>
  </cols>
  <sheetData>
    <row r="2" spans="2:3" ht="18" thickBot="1" x14ac:dyDescent="0.3">
      <c r="B2" s="8" t="s">
        <v>0</v>
      </c>
      <c r="C2" s="8"/>
    </row>
    <row r="3" spans="2:3" ht="15.75" thickTop="1" x14ac:dyDescent="0.25"/>
    <row r="4" spans="2:3" ht="15.75" x14ac:dyDescent="0.25">
      <c r="B4" s="6" t="s">
        <v>1</v>
      </c>
      <c r="C4" s="2">
        <v>0</v>
      </c>
    </row>
    <row r="5" spans="2:3" ht="17.25" x14ac:dyDescent="0.25">
      <c r="B5" s="6" t="s">
        <v>2</v>
      </c>
      <c r="C5" s="2" t="s">
        <v>3</v>
      </c>
    </row>
    <row r="7" spans="2:3" ht="15.75" x14ac:dyDescent="0.25">
      <c r="B7" s="6" t="s">
        <v>4</v>
      </c>
      <c r="C7" s="2">
        <f>C4^3+3*C4^2-5</f>
        <v>-5</v>
      </c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DF6C8-9445-411B-92E0-585C11F6DE9A}">
  <sheetPr codeName="Sheet2"/>
  <dimension ref="B2:C10"/>
  <sheetViews>
    <sheetView showGridLines="0" zoomScale="110" zoomScaleNormal="110" workbookViewId="0"/>
  </sheetViews>
  <sheetFormatPr defaultRowHeight="15" x14ac:dyDescent="0.25"/>
  <cols>
    <col min="1" max="1" width="3.7109375" style="1" customWidth="1"/>
    <col min="2" max="2" width="25.85546875" style="1" bestFit="1" customWidth="1"/>
    <col min="3" max="3" width="18.28515625" style="1" customWidth="1"/>
    <col min="4" max="4" width="3.7109375" style="1" customWidth="1"/>
    <col min="5" max="16384" width="9.140625" style="1"/>
  </cols>
  <sheetData>
    <row r="2" spans="2:3" ht="18" thickBot="1" x14ac:dyDescent="0.3">
      <c r="B2" s="8" t="s">
        <v>5</v>
      </c>
      <c r="C2" s="8"/>
    </row>
    <row r="3" spans="2:3" ht="15.75" thickTop="1" x14ac:dyDescent="0.25"/>
    <row r="4" spans="2:3" ht="15.75" x14ac:dyDescent="0.25">
      <c r="B4" s="5" t="s">
        <v>6</v>
      </c>
      <c r="C4" s="17">
        <v>22.092423110250401</v>
      </c>
    </row>
    <row r="5" spans="2:3" ht="15.75" x14ac:dyDescent="0.25">
      <c r="B5" s="5" t="s">
        <v>7</v>
      </c>
      <c r="C5" s="17">
        <v>11.0462115551252</v>
      </c>
    </row>
    <row r="7" spans="2:3" ht="15.75" x14ac:dyDescent="0.25">
      <c r="B7" s="5" t="s">
        <v>8</v>
      </c>
      <c r="C7" s="17">
        <f>PI()*C5^2*C4</f>
        <v>8468.7621934283216</v>
      </c>
    </row>
    <row r="8" spans="2:3" ht="15.75" x14ac:dyDescent="0.25">
      <c r="B8" s="5" t="s">
        <v>9</v>
      </c>
      <c r="C8" s="2">
        <f>2*PI()*C5*(C4+C5)</f>
        <v>2300.0000003165796</v>
      </c>
    </row>
    <row r="9" spans="2:3" ht="18" x14ac:dyDescent="0.25">
      <c r="B9" s="5" t="s">
        <v>27</v>
      </c>
      <c r="C9" s="2">
        <v>2300</v>
      </c>
    </row>
    <row r="10" spans="2:3" ht="15.75" x14ac:dyDescent="0.25">
      <c r="B10" s="5" t="s">
        <v>10</v>
      </c>
      <c r="C10" s="2" t="s">
        <v>11</v>
      </c>
    </row>
  </sheetData>
  <mergeCells count="1"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7A27D-2AD5-4DB6-BAB7-AE3DB020BAE5}">
  <sheetPr codeName="Sheet3"/>
  <dimension ref="B2:H12"/>
  <sheetViews>
    <sheetView showGridLines="0" zoomScale="110" zoomScaleNormal="110" workbookViewId="0"/>
  </sheetViews>
  <sheetFormatPr defaultRowHeight="15" x14ac:dyDescent="0.25"/>
  <cols>
    <col min="1" max="1" width="3.7109375" style="1" customWidth="1"/>
    <col min="2" max="2" width="11.85546875" style="1" customWidth="1"/>
    <col min="3" max="4" width="10.85546875" style="1" bestFit="1" customWidth="1"/>
    <col min="5" max="5" width="12.28515625" style="1" bestFit="1" customWidth="1"/>
    <col min="6" max="6" width="10.85546875" style="1" bestFit="1" customWidth="1"/>
    <col min="7" max="7" width="10.7109375" style="1" bestFit="1" customWidth="1"/>
    <col min="8" max="8" width="14.85546875" style="1" bestFit="1" customWidth="1"/>
    <col min="9" max="9" width="3.7109375" style="1" customWidth="1"/>
    <col min="10" max="16384" width="9.140625" style="1"/>
  </cols>
  <sheetData>
    <row r="2" spans="2:8" ht="18" thickBot="1" x14ac:dyDescent="0.3">
      <c r="B2" s="8" t="s">
        <v>12</v>
      </c>
      <c r="C2" s="8"/>
      <c r="D2" s="8"/>
      <c r="E2" s="8"/>
      <c r="F2" s="8"/>
      <c r="G2" s="8"/>
      <c r="H2" s="8"/>
    </row>
    <row r="3" spans="2:8" ht="15.75" thickTop="1" x14ac:dyDescent="0.25"/>
    <row r="4" spans="2:8" ht="15.75" x14ac:dyDescent="0.25">
      <c r="C4" s="6" t="s">
        <v>13</v>
      </c>
      <c r="D4" s="6" t="s">
        <v>14</v>
      </c>
      <c r="E4" s="6" t="s">
        <v>15</v>
      </c>
      <c r="F4" s="6" t="s">
        <v>16</v>
      </c>
      <c r="G4" s="9" t="s">
        <v>28</v>
      </c>
    </row>
    <row r="5" spans="2:8" ht="15.75" x14ac:dyDescent="0.25">
      <c r="B5" s="5" t="s">
        <v>17</v>
      </c>
      <c r="C5" s="18">
        <v>0</v>
      </c>
      <c r="D5" s="18">
        <v>62.307692307692314</v>
      </c>
      <c r="E5" s="18">
        <v>0</v>
      </c>
      <c r="F5" s="18">
        <v>38.07692307692308</v>
      </c>
      <c r="G5" s="10"/>
    </row>
    <row r="6" spans="2:8" ht="15.75" x14ac:dyDescent="0.25">
      <c r="B6" s="5" t="s">
        <v>18</v>
      </c>
      <c r="C6" s="4">
        <v>115</v>
      </c>
      <c r="D6" s="4">
        <v>130</v>
      </c>
      <c r="E6" s="4">
        <v>210</v>
      </c>
      <c r="F6" s="4">
        <v>155</v>
      </c>
      <c r="G6" s="18">
        <f>SUMPRODUCT(C5:F5,C6:F6)</f>
        <v>14001.923076923078</v>
      </c>
    </row>
    <row r="8" spans="2:8" ht="15.75" x14ac:dyDescent="0.25">
      <c r="C8" s="11" t="s">
        <v>20</v>
      </c>
      <c r="D8" s="12"/>
      <c r="E8" s="12"/>
      <c r="F8" s="13"/>
      <c r="G8" s="5" t="s">
        <v>25</v>
      </c>
      <c r="H8" s="5" t="s">
        <v>26</v>
      </c>
    </row>
    <row r="9" spans="2:8" ht="15.75" x14ac:dyDescent="0.25">
      <c r="B9" s="5" t="s">
        <v>21</v>
      </c>
      <c r="C9" s="2">
        <v>50</v>
      </c>
      <c r="D9" s="2">
        <v>30</v>
      </c>
      <c r="E9" s="2">
        <v>20</v>
      </c>
      <c r="F9" s="2">
        <v>40</v>
      </c>
      <c r="G9" s="18">
        <f>SUMPRODUCT(C9:F9,$C$5:$F$5)</f>
        <v>3392.3076923076928</v>
      </c>
      <c r="H9" s="2">
        <v>3500</v>
      </c>
    </row>
    <row r="10" spans="2:8" ht="15.75" x14ac:dyDescent="0.25">
      <c r="B10" s="5" t="s">
        <v>22</v>
      </c>
      <c r="C10" s="2">
        <v>40</v>
      </c>
      <c r="D10" s="2">
        <v>60</v>
      </c>
      <c r="E10" s="2">
        <v>35</v>
      </c>
      <c r="F10" s="2">
        <v>20</v>
      </c>
      <c r="G10" s="2">
        <f t="shared" ref="G10:G12" si="0">SUMPRODUCT(C10:F10,$C$5:$F$5)</f>
        <v>4500.0000000000009</v>
      </c>
      <c r="H10" s="2">
        <v>4500</v>
      </c>
    </row>
    <row r="11" spans="2:8" ht="15.75" x14ac:dyDescent="0.25">
      <c r="B11" s="5" t="s">
        <v>23</v>
      </c>
      <c r="C11" s="2">
        <v>45</v>
      </c>
      <c r="D11" s="2">
        <v>25</v>
      </c>
      <c r="E11" s="2">
        <v>50</v>
      </c>
      <c r="F11" s="2">
        <v>30</v>
      </c>
      <c r="G11" s="2">
        <f t="shared" si="0"/>
        <v>2700</v>
      </c>
      <c r="H11" s="2">
        <v>2700</v>
      </c>
    </row>
    <row r="12" spans="2:8" ht="15.75" x14ac:dyDescent="0.25">
      <c r="B12" s="5" t="s">
        <v>24</v>
      </c>
      <c r="C12" s="2">
        <v>20</v>
      </c>
      <c r="D12" s="2">
        <v>10</v>
      </c>
      <c r="E12" s="2">
        <v>15</v>
      </c>
      <c r="F12" s="2">
        <v>12</v>
      </c>
      <c r="G12" s="2">
        <f t="shared" si="0"/>
        <v>1080</v>
      </c>
      <c r="H12" s="2">
        <v>1800</v>
      </c>
    </row>
  </sheetData>
  <mergeCells count="3">
    <mergeCell ref="G4:G5"/>
    <mergeCell ref="B2:H2"/>
    <mergeCell ref="C8:F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DCD2-4E0B-41B2-A572-38359044EBB7}">
  <sheetPr codeName="Sheet4"/>
  <dimension ref="B2:F12"/>
  <sheetViews>
    <sheetView showGridLines="0" zoomScale="110" zoomScaleNormal="110" workbookViewId="0"/>
  </sheetViews>
  <sheetFormatPr defaultRowHeight="15" x14ac:dyDescent="0.25"/>
  <cols>
    <col min="1" max="1" width="3.7109375" style="1" customWidth="1"/>
    <col min="2" max="2" width="11.7109375" style="1" bestFit="1" customWidth="1"/>
    <col min="3" max="3" width="7.85546875" style="1" customWidth="1"/>
    <col min="4" max="4" width="11.7109375" style="1" customWidth="1"/>
    <col min="5" max="5" width="18.140625" style="1" customWidth="1"/>
    <col min="6" max="6" width="13.42578125" style="1" customWidth="1"/>
    <col min="7" max="7" width="3.7109375" style="1" customWidth="1"/>
    <col min="8" max="16384" width="9.140625" style="1"/>
  </cols>
  <sheetData>
    <row r="2" spans="2:6" ht="18" thickBot="1" x14ac:dyDescent="0.3">
      <c r="B2" s="8" t="s">
        <v>29</v>
      </c>
      <c r="C2" s="8"/>
      <c r="D2" s="8"/>
      <c r="E2" s="8"/>
      <c r="F2" s="8"/>
    </row>
    <row r="3" spans="2:6" ht="15.75" thickTop="1" x14ac:dyDescent="0.25"/>
    <row r="4" spans="2:6" ht="15.75" x14ac:dyDescent="0.25">
      <c r="B4" s="6" t="s">
        <v>30</v>
      </c>
      <c r="C4" s="6" t="s">
        <v>31</v>
      </c>
      <c r="D4" s="6" t="s">
        <v>32</v>
      </c>
      <c r="E4" s="6" t="s">
        <v>34</v>
      </c>
      <c r="F4" s="6" t="s">
        <v>33</v>
      </c>
    </row>
    <row r="5" spans="2:6" x14ac:dyDescent="0.25">
      <c r="B5" s="2" t="s">
        <v>35</v>
      </c>
      <c r="C5" s="2">
        <v>0</v>
      </c>
      <c r="D5" s="4">
        <v>200</v>
      </c>
      <c r="E5" s="2">
        <v>2</v>
      </c>
      <c r="F5" s="4">
        <v>30</v>
      </c>
    </row>
    <row r="6" spans="2:6" x14ac:dyDescent="0.25">
      <c r="B6" s="2" t="s">
        <v>36</v>
      </c>
      <c r="C6" s="2">
        <v>0</v>
      </c>
      <c r="D6" s="4">
        <v>55</v>
      </c>
      <c r="E6" s="2">
        <v>1</v>
      </c>
      <c r="F6" s="4">
        <v>14</v>
      </c>
    </row>
    <row r="7" spans="2:6" x14ac:dyDescent="0.25">
      <c r="B7" s="2" t="s">
        <v>37</v>
      </c>
      <c r="C7" s="18">
        <v>43.333333333333329</v>
      </c>
      <c r="D7" s="4">
        <v>250</v>
      </c>
      <c r="E7" s="2">
        <v>3</v>
      </c>
      <c r="F7" s="4">
        <v>45</v>
      </c>
    </row>
    <row r="8" spans="2:6" x14ac:dyDescent="0.25">
      <c r="B8" s="2" t="s">
        <v>38</v>
      </c>
      <c r="C8" s="2">
        <v>0</v>
      </c>
      <c r="D8" s="4">
        <v>300</v>
      </c>
      <c r="E8" s="2">
        <v>5</v>
      </c>
      <c r="F8" s="4">
        <v>35</v>
      </c>
    </row>
    <row r="9" spans="2:6" ht="15.75" x14ac:dyDescent="0.25">
      <c r="B9" s="5" t="s">
        <v>19</v>
      </c>
      <c r="C9" s="18">
        <f>SUM(C5:C8)</f>
        <v>43.333333333333329</v>
      </c>
      <c r="D9" s="18">
        <f>SUMPRODUCT(C5:C8,D5:D8)</f>
        <v>10833.333333333332</v>
      </c>
      <c r="E9" s="2">
        <f>SUMPRODUCT(C5:C8,E5:E8)</f>
        <v>130</v>
      </c>
      <c r="F9" s="2">
        <f>SUMPRODUCT(C5:C8,F5:F8)</f>
        <v>1949.9999999999998</v>
      </c>
    </row>
    <row r="11" spans="2:6" ht="15.75" x14ac:dyDescent="0.25">
      <c r="B11" s="14" t="s">
        <v>39</v>
      </c>
      <c r="C11" s="14"/>
      <c r="D11" s="4">
        <v>33000</v>
      </c>
    </row>
    <row r="12" spans="2:6" ht="15.75" x14ac:dyDescent="0.25">
      <c r="B12" s="14" t="s">
        <v>40</v>
      </c>
      <c r="C12" s="14"/>
      <c r="D12" s="2">
        <v>130</v>
      </c>
    </row>
  </sheetData>
  <mergeCells count="3">
    <mergeCell ref="B11:C11"/>
    <mergeCell ref="B12:C12"/>
    <mergeCell ref="B2:F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0CAEE-D96A-49E1-A070-9383F6639092}">
  <sheetPr codeName="Sheet5"/>
  <dimension ref="B2:H16"/>
  <sheetViews>
    <sheetView showGridLines="0" zoomScale="110" zoomScaleNormal="110" workbookViewId="0"/>
  </sheetViews>
  <sheetFormatPr defaultRowHeight="15" x14ac:dyDescent="0.25"/>
  <cols>
    <col min="1" max="1" width="3.7109375" style="1" customWidth="1"/>
    <col min="2" max="2" width="16.140625" style="1" customWidth="1"/>
    <col min="3" max="6" width="10" style="1" customWidth="1"/>
    <col min="7" max="7" width="14.85546875" style="1" bestFit="1" customWidth="1"/>
    <col min="8" max="8" width="19.5703125" style="1" bestFit="1" customWidth="1"/>
    <col min="9" max="9" width="3.7109375" style="1" customWidth="1"/>
    <col min="10" max="16384" width="9.140625" style="1"/>
  </cols>
  <sheetData>
    <row r="2" spans="2:8" ht="18" thickBot="1" x14ac:dyDescent="0.3">
      <c r="B2" s="8" t="s">
        <v>41</v>
      </c>
      <c r="C2" s="8"/>
      <c r="D2" s="8"/>
      <c r="E2" s="8"/>
      <c r="F2" s="8"/>
      <c r="G2" s="8"/>
      <c r="H2" s="8"/>
    </row>
    <row r="3" spans="2:8" ht="15.75" thickTop="1" x14ac:dyDescent="0.25"/>
    <row r="4" spans="2:8" ht="15.75" x14ac:dyDescent="0.25">
      <c r="B4" s="15" t="s">
        <v>42</v>
      </c>
      <c r="C4" s="15"/>
      <c r="D4" s="15"/>
      <c r="E4" s="15"/>
      <c r="F4" s="15"/>
    </row>
    <row r="5" spans="2:8" ht="15.75" x14ac:dyDescent="0.25">
      <c r="B5" s="2"/>
      <c r="C5" s="6" t="s">
        <v>45</v>
      </c>
      <c r="D5" s="6" t="s">
        <v>46</v>
      </c>
      <c r="E5" s="6" t="s">
        <v>47</v>
      </c>
      <c r="F5" s="6" t="s">
        <v>48</v>
      </c>
    </row>
    <row r="6" spans="2:8" ht="15.75" x14ac:dyDescent="0.25">
      <c r="B6" s="5" t="s">
        <v>43</v>
      </c>
      <c r="C6" s="3">
        <v>0.5</v>
      </c>
      <c r="D6" s="3">
        <v>1.2</v>
      </c>
      <c r="E6" s="3">
        <v>2.8</v>
      </c>
      <c r="F6" s="3">
        <v>3.1</v>
      </c>
    </row>
    <row r="7" spans="2:8" ht="15.75" x14ac:dyDescent="0.25">
      <c r="B7" s="5" t="s">
        <v>44</v>
      </c>
      <c r="C7" s="3">
        <v>1</v>
      </c>
      <c r="D7" s="3">
        <v>1.5</v>
      </c>
      <c r="E7" s="3">
        <v>2.5</v>
      </c>
      <c r="F7" s="3">
        <v>3.6</v>
      </c>
    </row>
    <row r="9" spans="2:8" ht="15.75" x14ac:dyDescent="0.25">
      <c r="B9" s="15" t="s">
        <v>49</v>
      </c>
      <c r="C9" s="15"/>
      <c r="D9" s="15"/>
      <c r="E9" s="15"/>
      <c r="F9" s="15"/>
      <c r="G9" s="15"/>
      <c r="H9" s="15"/>
    </row>
    <row r="10" spans="2:8" ht="15.75" x14ac:dyDescent="0.25">
      <c r="B10" s="2"/>
      <c r="C10" s="6" t="s">
        <v>45</v>
      </c>
      <c r="D10" s="6" t="s">
        <v>46</v>
      </c>
      <c r="E10" s="6" t="s">
        <v>47</v>
      </c>
      <c r="F10" s="6" t="s">
        <v>48</v>
      </c>
      <c r="G10" s="6" t="s">
        <v>53</v>
      </c>
      <c r="H10" s="6" t="s">
        <v>54</v>
      </c>
    </row>
    <row r="11" spans="2:8" ht="15.75" x14ac:dyDescent="0.25">
      <c r="B11" s="5" t="s">
        <v>43</v>
      </c>
      <c r="C11" s="7">
        <v>25000</v>
      </c>
      <c r="D11" s="7">
        <v>26500</v>
      </c>
      <c r="E11" s="7">
        <v>0</v>
      </c>
      <c r="F11" s="7">
        <v>18000</v>
      </c>
      <c r="G11" s="2">
        <f>SUM(C11:F11)</f>
        <v>69500</v>
      </c>
      <c r="H11" s="2">
        <v>75000</v>
      </c>
    </row>
    <row r="12" spans="2:8" ht="15.75" x14ac:dyDescent="0.25">
      <c r="B12" s="5" t="s">
        <v>44</v>
      </c>
      <c r="C12" s="7">
        <v>0</v>
      </c>
      <c r="D12" s="7">
        <v>0</v>
      </c>
      <c r="E12" s="7">
        <v>30500</v>
      </c>
      <c r="F12" s="7">
        <v>0</v>
      </c>
      <c r="G12" s="2">
        <f>SUM(C12:F12)</f>
        <v>30500</v>
      </c>
      <c r="H12" s="2">
        <v>47500</v>
      </c>
    </row>
    <row r="13" spans="2:8" ht="15.75" x14ac:dyDescent="0.25">
      <c r="B13" s="5" t="s">
        <v>50</v>
      </c>
      <c r="C13" s="2">
        <f>SUM(C11:C12)</f>
        <v>25000</v>
      </c>
      <c r="D13" s="2">
        <f t="shared" ref="D13:F13" si="0">SUM(D11:D12)</f>
        <v>26500</v>
      </c>
      <c r="E13" s="2">
        <f t="shared" si="0"/>
        <v>30500</v>
      </c>
      <c r="F13" s="2">
        <f t="shared" si="0"/>
        <v>18000</v>
      </c>
    </row>
    <row r="14" spans="2:8" ht="15.75" x14ac:dyDescent="0.25">
      <c r="B14" s="5" t="s">
        <v>51</v>
      </c>
      <c r="C14" s="2">
        <v>25000</v>
      </c>
      <c r="D14" s="2">
        <v>26500</v>
      </c>
      <c r="E14" s="2">
        <v>30500</v>
      </c>
      <c r="F14" s="2">
        <v>18000</v>
      </c>
    </row>
    <row r="16" spans="2:8" ht="15.75" x14ac:dyDescent="0.25">
      <c r="B16" s="5" t="s">
        <v>52</v>
      </c>
      <c r="C16" s="5"/>
      <c r="D16" s="2">
        <f>SUMPRODUCT(C6:F7,C11:F12)</f>
        <v>176350</v>
      </c>
    </row>
  </sheetData>
  <mergeCells count="3">
    <mergeCell ref="B9:H9"/>
    <mergeCell ref="B2:H2"/>
    <mergeCell ref="B4:F4"/>
  </mergeCells>
  <phoneticPr fontId="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BC24A-DD2D-4B1C-9D4F-B945D506918A}">
  <sheetPr codeName="Sheet6"/>
  <dimension ref="B2:H14"/>
  <sheetViews>
    <sheetView showGridLines="0" zoomScale="110" zoomScaleNormal="110" workbookViewId="0"/>
  </sheetViews>
  <sheetFormatPr defaultRowHeight="15" x14ac:dyDescent="0.25"/>
  <cols>
    <col min="1" max="1" width="3.7109375" style="1" customWidth="1"/>
    <col min="2" max="2" width="17.42578125" style="1" bestFit="1" customWidth="1"/>
    <col min="3" max="6" width="6.28515625" style="1" customWidth="1"/>
    <col min="7" max="7" width="3.7109375" style="1" customWidth="1"/>
    <col min="8" max="8" width="14" style="1" bestFit="1" customWidth="1"/>
    <col min="9" max="9" width="3.7109375" style="1" customWidth="1"/>
    <col min="10" max="16384" width="9.140625" style="1"/>
  </cols>
  <sheetData>
    <row r="2" spans="2:8" ht="18" thickBot="1" x14ac:dyDescent="0.3">
      <c r="B2" s="8" t="s">
        <v>55</v>
      </c>
      <c r="C2" s="8"/>
      <c r="D2" s="8"/>
      <c r="E2" s="8"/>
      <c r="F2" s="8"/>
      <c r="G2" s="8"/>
      <c r="H2" s="8"/>
    </row>
    <row r="3" spans="2:8" ht="15.75" thickTop="1" x14ac:dyDescent="0.25"/>
    <row r="4" spans="2:8" ht="15.75" x14ac:dyDescent="0.25">
      <c r="C4" s="16" t="s">
        <v>56</v>
      </c>
      <c r="D4" s="16"/>
      <c r="E4" s="16"/>
      <c r="F4" s="16"/>
    </row>
    <row r="5" spans="2:8" ht="15.75" x14ac:dyDescent="0.25">
      <c r="H5" s="6" t="s">
        <v>58</v>
      </c>
    </row>
    <row r="6" spans="2:8" ht="26.25" customHeight="1" x14ac:dyDescent="0.25">
      <c r="C6" s="2">
        <v>14</v>
      </c>
      <c r="D6" s="2">
        <v>1</v>
      </c>
      <c r="E6" s="2">
        <v>4</v>
      </c>
      <c r="F6" s="2">
        <v>15</v>
      </c>
      <c r="H6" s="2">
        <f>SUM(C6:F6)</f>
        <v>34</v>
      </c>
    </row>
    <row r="7" spans="2:8" ht="26.25" customHeight="1" x14ac:dyDescent="0.25">
      <c r="C7" s="2">
        <v>9</v>
      </c>
      <c r="D7" s="2">
        <v>7</v>
      </c>
      <c r="E7" s="2">
        <v>6</v>
      </c>
      <c r="F7" s="2">
        <v>12</v>
      </c>
      <c r="H7" s="2">
        <f t="shared" ref="H7:H9" si="0">SUM(C7:F7)</f>
        <v>34</v>
      </c>
    </row>
    <row r="8" spans="2:8" ht="26.25" customHeight="1" x14ac:dyDescent="0.25">
      <c r="C8" s="2">
        <v>8</v>
      </c>
      <c r="D8" s="2">
        <v>10</v>
      </c>
      <c r="E8" s="2">
        <v>11</v>
      </c>
      <c r="F8" s="2">
        <v>5</v>
      </c>
      <c r="H8" s="2">
        <f t="shared" si="0"/>
        <v>34</v>
      </c>
    </row>
    <row r="9" spans="2:8" ht="26.25" customHeight="1" x14ac:dyDescent="0.25">
      <c r="C9" s="2">
        <v>3</v>
      </c>
      <c r="D9" s="2">
        <v>16</v>
      </c>
      <c r="E9" s="2">
        <v>13</v>
      </c>
      <c r="F9" s="2">
        <v>2</v>
      </c>
      <c r="H9" s="2">
        <f t="shared" si="0"/>
        <v>34</v>
      </c>
    </row>
    <row r="11" spans="2:8" ht="15.75" x14ac:dyDescent="0.25">
      <c r="B11" s="5" t="s">
        <v>57</v>
      </c>
      <c r="C11" s="2">
        <f>SUM(C6:C9)</f>
        <v>34</v>
      </c>
      <c r="D11" s="2">
        <f t="shared" ref="D11:F11" si="1">SUM(D6:D9)</f>
        <v>34</v>
      </c>
      <c r="E11" s="2">
        <f t="shared" si="1"/>
        <v>34</v>
      </c>
      <c r="F11" s="2">
        <f t="shared" si="1"/>
        <v>34</v>
      </c>
    </row>
    <row r="13" spans="2:8" ht="15.75" x14ac:dyDescent="0.25">
      <c r="B13" s="5" t="s">
        <v>59</v>
      </c>
      <c r="C13" s="2">
        <f>SUM(C6,D7,E8,F9)</f>
        <v>34</v>
      </c>
    </row>
    <row r="14" spans="2:8" x14ac:dyDescent="0.25">
      <c r="C14" s="2">
        <f>SUM(F6,E7,D8,C9)</f>
        <v>34</v>
      </c>
    </row>
  </sheetData>
  <mergeCells count="2">
    <mergeCell ref="B2:H2"/>
    <mergeCell ref="C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Without Constraints</vt:lpstr>
      <vt:lpstr>With Constraints</vt:lpstr>
      <vt:lpstr>Product Mix</vt:lpstr>
      <vt:lpstr>Retail Store</vt:lpstr>
      <vt:lpstr>Shipping Cost</vt:lpstr>
      <vt:lpstr>Magic Square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2023-06-20T04:40:06Z</dcterms:created>
  <dcterms:modified xsi:type="dcterms:W3CDTF">2023-06-21T06:58:23Z</dcterms:modified>
</cp:coreProperties>
</file>