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jib\Desktop\Abu Sina_outliers in excel\"/>
    </mc:Choice>
  </mc:AlternateContent>
  <xr:revisionPtr revIDLastSave="0" documentId="13_ncr:1_{9121472F-C997-47DE-BB1E-DD5C2787DFDB}" xr6:coauthVersionLast="47" xr6:coauthVersionMax="47" xr10:uidLastSave="{00000000-0000-0000-0000-000000000000}"/>
  <bookViews>
    <workbookView xWindow="-108" yWindow="-108" windowWidth="23256" windowHeight="12576" xr2:uid="{F6CBC183-59DB-434F-B685-90B33627EA13}"/>
  </bookViews>
  <sheets>
    <sheet name="Dataset" sheetId="1" r:id="rId1"/>
    <sheet name="Sort &amp; Filter" sheetId="2" r:id="rId2"/>
    <sheet name="QUARTILE and OR" sheetId="3" r:id="rId3"/>
    <sheet name="AVERAGE, STDEV.P and ROW" sheetId="5" r:id="rId4"/>
    <sheet name="LARGE, SMALL and ROW" sheetId="4" r:id="rId5"/>
    <sheet name="Z-Score" sheetId="6" r:id="rId6"/>
    <sheet name="Graph" sheetId="7" r:id="rId7"/>
    <sheet name="TRIMMEAN" sheetId="8" r:id="rId8"/>
    <sheet name="AVERAGEIFS" sheetId="12" r:id="rId9"/>
    <sheet name="Interquartile" sheetId="13" r:id="rId10"/>
    <sheet name="SUMIFS and COUNTIFS" sheetId="14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4" l="1"/>
  <c r="G5" i="14"/>
  <c r="G4" i="14"/>
  <c r="G9" i="13"/>
  <c r="D6" i="13"/>
  <c r="D7" i="13"/>
  <c r="D8" i="13"/>
  <c r="D9" i="13"/>
  <c r="D10" i="13"/>
  <c r="D11" i="13"/>
  <c r="D12" i="13"/>
  <c r="D13" i="13"/>
  <c r="D14" i="13"/>
  <c r="D5" i="13"/>
  <c r="G8" i="13"/>
  <c r="G7" i="13"/>
  <c r="G7" i="3"/>
  <c r="G6" i="13"/>
  <c r="G5" i="13"/>
  <c r="G4" i="13"/>
  <c r="C15" i="12"/>
  <c r="C15" i="8"/>
  <c r="E6" i="6"/>
  <c r="E7" i="6"/>
  <c r="E8" i="6"/>
  <c r="E9" i="6"/>
  <c r="E10" i="6"/>
  <c r="E11" i="6"/>
  <c r="E12" i="6"/>
  <c r="E13" i="6"/>
  <c r="E14" i="6"/>
  <c r="E5" i="6"/>
  <c r="D6" i="6"/>
  <c r="D7" i="6"/>
  <c r="D8" i="6"/>
  <c r="D9" i="6"/>
  <c r="D10" i="6"/>
  <c r="D11" i="6"/>
  <c r="D12" i="6"/>
  <c r="D13" i="6"/>
  <c r="D14" i="6"/>
  <c r="D5" i="6"/>
  <c r="H5" i="6"/>
  <c r="H4" i="6"/>
  <c r="G5" i="5"/>
  <c r="G7" i="5" s="1"/>
  <c r="G4" i="5"/>
  <c r="F5" i="4" a="1"/>
  <c r="F5" i="4" s="1"/>
  <c r="E5" i="4" a="1"/>
  <c r="E5" i="4" s="1"/>
  <c r="D6" i="3"/>
  <c r="D7" i="3"/>
  <c r="D8" i="3"/>
  <c r="D9" i="3"/>
  <c r="D10" i="3"/>
  <c r="D11" i="3"/>
  <c r="D12" i="3"/>
  <c r="D13" i="3"/>
  <c r="D14" i="3"/>
  <c r="D5" i="3"/>
  <c r="G6" i="3"/>
  <c r="G8" i="3" s="1"/>
  <c r="G5" i="3"/>
  <c r="G4" i="3"/>
  <c r="G6" i="14" l="1"/>
  <c r="G8" i="14" s="1"/>
  <c r="G6" i="5"/>
  <c r="G7" i="14" l="1"/>
  <c r="D6" i="5"/>
  <c r="D14" i="5"/>
  <c r="D7" i="5"/>
  <c r="D5" i="5"/>
  <c r="D13" i="5"/>
  <c r="D8" i="5"/>
  <c r="D9" i="5"/>
  <c r="D10" i="5"/>
  <c r="D11" i="5"/>
  <c r="D12" i="5"/>
  <c r="D14" i="14" l="1"/>
  <c r="D13" i="14"/>
  <c r="D7" i="14"/>
  <c r="D12" i="14"/>
  <c r="D11" i="14"/>
  <c r="D8" i="14"/>
  <c r="D10" i="14"/>
  <c r="D6" i="14"/>
  <c r="D9" i="14"/>
  <c r="D5" i="1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<sst xmlns="http://schemas.openxmlformats.org/spreadsheetml/2006/main" count="339" uniqueCount="36">
  <si>
    <t>Name</t>
  </si>
  <si>
    <t>Robert</t>
  </si>
  <si>
    <t>Lily</t>
  </si>
  <si>
    <t>Denis</t>
  </si>
  <si>
    <t>Rechards</t>
  </si>
  <si>
    <t>Rebecca</t>
  </si>
  <si>
    <t>Julian</t>
  </si>
  <si>
    <t>Ronald</t>
  </si>
  <si>
    <t>Ana</t>
  </si>
  <si>
    <t>David</t>
  </si>
  <si>
    <t>Jacob</t>
  </si>
  <si>
    <t>Income per Day</t>
  </si>
  <si>
    <t>Dataset</t>
  </si>
  <si>
    <t>Applying Sort &amp; Filter</t>
  </si>
  <si>
    <t>Quartile 1</t>
  </si>
  <si>
    <t>Quartile 3</t>
  </si>
  <si>
    <t>Upper Bound</t>
  </si>
  <si>
    <t>Lower Bound</t>
  </si>
  <si>
    <t>Outlier</t>
  </si>
  <si>
    <t>Descending</t>
  </si>
  <si>
    <t>Ascending</t>
  </si>
  <si>
    <t>Mean</t>
  </si>
  <si>
    <t>Standard Deviation</t>
  </si>
  <si>
    <t>Z-Score</t>
  </si>
  <si>
    <t>Using TRIMMEAN Function</t>
  </si>
  <si>
    <t>Mean Excluding Outliers</t>
  </si>
  <si>
    <t>Applying AVERAGEIFS Function</t>
  </si>
  <si>
    <t>Interquartile Range</t>
  </si>
  <si>
    <t>Using Interquartile Range</t>
  </si>
  <si>
    <t>Use Graph to Find Outliers</t>
  </si>
  <si>
    <t>Combining AVERAGE, STDEV.P &amp; OR Functions</t>
  </si>
  <si>
    <t>Combining LARGE &amp; SMALL with ROW Function</t>
  </si>
  <si>
    <t>Use Z-Score to Calculate Outliers</t>
  </si>
  <si>
    <t>Combining SUMIFS &amp; COUNTIFS Functions</t>
  </si>
  <si>
    <t>Using Combination of QUARTILE &amp; OR Functions</t>
  </si>
  <si>
    <t>Try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</si>
</sst>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8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44" fontId="0" fillId="0" borderId="2" xfId="0" applyNumberFormat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44" fontId="0" fillId="0" borderId="0" xfId="0" applyNumberFormat="1" applyAlignment="1">
      <alignment vertical="center"/>
    </xf>
    <xf numFmtId="0" fontId="1" fillId="0" borderId="1" xfId="1" applyAlignment="1">
      <alignment horizontal="center" vertical="center"/>
    </xf>
    <xf numFmtId="0" fontId="1" fillId="0" borderId="0" xfId="1" applyBorder="1" applyAlignment="1">
      <alignment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785411198600176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Graph!$C$4</c:f>
              <c:strCache>
                <c:ptCount val="1"/>
                <c:pt idx="0">
                  <c:v>Income per Day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Graph!$B$5:$B$14</c:f>
              <c:strCache>
                <c:ptCount val="10"/>
                <c:pt idx="0">
                  <c:v>Robert</c:v>
                </c:pt>
                <c:pt idx="1">
                  <c:v>Lily</c:v>
                </c:pt>
                <c:pt idx="2">
                  <c:v>Denis</c:v>
                </c:pt>
                <c:pt idx="3">
                  <c:v>Rechards</c:v>
                </c:pt>
                <c:pt idx="4">
                  <c:v>Rebecca</c:v>
                </c:pt>
                <c:pt idx="5">
                  <c:v>Julian</c:v>
                </c:pt>
                <c:pt idx="6">
                  <c:v>Ronald</c:v>
                </c:pt>
                <c:pt idx="7">
                  <c:v>Ana</c:v>
                </c:pt>
                <c:pt idx="8">
                  <c:v>David</c:v>
                </c:pt>
                <c:pt idx="9">
                  <c:v>Jacob</c:v>
                </c:pt>
              </c:strCache>
            </c:strRef>
          </c:xVal>
          <c:yVal>
            <c:numRef>
              <c:f>Graph!$C$5:$C$14</c:f>
              <c:numCache>
                <c:formatCode>_("$"* #,##0.00_);_("$"* \(#,##0.00\);_("$"* "-"??_);_(@_)</c:formatCode>
                <c:ptCount val="10"/>
                <c:pt idx="0">
                  <c:v>400</c:v>
                </c:pt>
                <c:pt idx="1">
                  <c:v>800</c:v>
                </c:pt>
                <c:pt idx="2">
                  <c:v>360</c:v>
                </c:pt>
                <c:pt idx="3">
                  <c:v>345</c:v>
                </c:pt>
                <c:pt idx="4">
                  <c:v>750</c:v>
                </c:pt>
                <c:pt idx="5">
                  <c:v>330</c:v>
                </c:pt>
                <c:pt idx="6">
                  <c:v>100</c:v>
                </c:pt>
                <c:pt idx="7">
                  <c:v>380</c:v>
                </c:pt>
                <c:pt idx="8">
                  <c:v>120</c:v>
                </c:pt>
                <c:pt idx="9">
                  <c:v>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92-4430-B712-1D95248AC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9445807"/>
        <c:axId val="999441007"/>
      </c:scatterChart>
      <c:valAx>
        <c:axId val="9994458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9441007"/>
        <c:crosses val="autoZero"/>
        <c:crossBetween val="midCat"/>
      </c:valAx>
      <c:valAx>
        <c:axId val="999441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94458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3</xdr:row>
      <xdr:rowOff>14287</xdr:rowOff>
    </xdr:from>
    <xdr:to>
      <xdr:col>10</xdr:col>
      <xdr:colOff>571500</xdr:colOff>
      <xdr:row>14</xdr:row>
      <xdr:rowOff>33337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4676EB62-3854-849B-08F9-60E1FF943F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4BF4E-31EA-42B8-AC5E-DEC3F93F2A38}">
  <dimension ref="B2:C14"/>
  <sheetViews>
    <sheetView showGridLines="0" tabSelected="1" workbookViewId="0">
      <selection activeCell="C5" sqref="C5"/>
    </sheetView>
  </sheetViews>
  <sheetFormatPr defaultColWidth="9.109375" defaultRowHeight="20.100000000000001" customHeight="1" x14ac:dyDescent="0.3"/>
  <cols>
    <col min="1" max="1" width="4.44140625" style="1" customWidth="1"/>
    <col min="2" max="2" width="15.21875" style="1" customWidth="1"/>
    <col min="3" max="3" width="17.33203125" style="1" customWidth="1"/>
    <col min="4" max="16384" width="9.109375" style="1"/>
  </cols>
  <sheetData>
    <row r="2" spans="2:3" ht="20.100000000000001" customHeight="1" thickBot="1" x14ac:dyDescent="0.35">
      <c r="B2" s="6" t="s">
        <v>12</v>
      </c>
      <c r="C2" s="6"/>
    </row>
    <row r="3" spans="2:3" ht="20.100000000000001" customHeight="1" thickTop="1" x14ac:dyDescent="0.3"/>
    <row r="4" spans="2:3" ht="20.100000000000001" customHeight="1" x14ac:dyDescent="0.3">
      <c r="B4" s="4" t="s">
        <v>0</v>
      </c>
      <c r="C4" s="4" t="s">
        <v>11</v>
      </c>
    </row>
    <row r="5" spans="2:3" ht="20.100000000000001" customHeight="1" x14ac:dyDescent="0.3">
      <c r="B5" s="2" t="s">
        <v>1</v>
      </c>
      <c r="C5" s="3">
        <v>400</v>
      </c>
    </row>
    <row r="6" spans="2:3" ht="20.100000000000001" customHeight="1" x14ac:dyDescent="0.3">
      <c r="B6" s="2" t="s">
        <v>2</v>
      </c>
      <c r="C6" s="3">
        <v>800</v>
      </c>
    </row>
    <row r="7" spans="2:3" ht="20.100000000000001" customHeight="1" x14ac:dyDescent="0.3">
      <c r="B7" s="2" t="s">
        <v>3</v>
      </c>
      <c r="C7" s="3">
        <v>360</v>
      </c>
    </row>
    <row r="8" spans="2:3" ht="20.100000000000001" customHeight="1" x14ac:dyDescent="0.3">
      <c r="B8" s="2" t="s">
        <v>4</v>
      </c>
      <c r="C8" s="3">
        <v>345</v>
      </c>
    </row>
    <row r="9" spans="2:3" ht="20.100000000000001" customHeight="1" x14ac:dyDescent="0.3">
      <c r="B9" s="2" t="s">
        <v>5</v>
      </c>
      <c r="C9" s="3">
        <v>750</v>
      </c>
    </row>
    <row r="10" spans="2:3" ht="20.100000000000001" customHeight="1" x14ac:dyDescent="0.3">
      <c r="B10" s="2" t="s">
        <v>6</v>
      </c>
      <c r="C10" s="3">
        <v>330</v>
      </c>
    </row>
    <row r="11" spans="2:3" ht="20.100000000000001" customHeight="1" x14ac:dyDescent="0.3">
      <c r="B11" s="2" t="s">
        <v>7</v>
      </c>
      <c r="C11" s="3">
        <v>100</v>
      </c>
    </row>
    <row r="12" spans="2:3" ht="20.100000000000001" customHeight="1" x14ac:dyDescent="0.3">
      <c r="B12" s="2" t="s">
        <v>8</v>
      </c>
      <c r="C12" s="3">
        <v>380</v>
      </c>
    </row>
    <row r="13" spans="2:3" ht="20.100000000000001" customHeight="1" x14ac:dyDescent="0.3">
      <c r="B13" s="2" t="s">
        <v>9</v>
      </c>
      <c r="C13" s="3">
        <v>120</v>
      </c>
    </row>
    <row r="14" spans="2:3" ht="20.100000000000001" customHeight="1" x14ac:dyDescent="0.3">
      <c r="B14" s="2" t="s">
        <v>10</v>
      </c>
      <c r="C14" s="3">
        <v>385</v>
      </c>
    </row>
  </sheetData>
  <mergeCells count="1">
    <mergeCell ref="B2:C2"/>
  </mergeCells>
  <pageMargins left="0.7" right="0.7" top="0.75" bottom="0.75" header="0.3" footer="0.3"/>
  <pageSetup paperSize="9"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1567D-FA08-48F6-9758-EF43BBCB8065}">
  <dimension ref="B2:P14"/>
  <sheetViews>
    <sheetView showGridLines="0" workbookViewId="0">
      <selection activeCell="G9" sqref="G9"/>
    </sheetView>
  </sheetViews>
  <sheetFormatPr defaultColWidth="9.109375" defaultRowHeight="20.100000000000001" customHeight="1" x14ac:dyDescent="0.3"/>
  <cols>
    <col min="1" max="1" width="4.44140625" style="1" customWidth="1"/>
    <col min="2" max="2" width="16.33203125" style="1" customWidth="1"/>
    <col min="3" max="3" width="17.33203125" style="1" customWidth="1"/>
    <col min="4" max="4" width="14.109375" style="1" customWidth="1"/>
    <col min="5" max="5" width="2.88671875" style="1" customWidth="1"/>
    <col min="6" max="6" width="25.109375" style="1" bestFit="1" customWidth="1"/>
    <col min="7" max="7" width="12.5546875" style="1" customWidth="1"/>
    <col min="8" max="10" width="9.109375" style="1"/>
    <col min="11" max="11" width="8.44140625" style="1" bestFit="1" customWidth="1"/>
    <col min="12" max="12" width="15.6640625" style="1" bestFit="1" customWidth="1"/>
    <col min="13" max="13" width="10" style="1" customWidth="1"/>
    <col min="14" max="14" width="2.109375" style="1" customWidth="1"/>
    <col min="15" max="15" width="24" style="1" bestFit="1" customWidth="1"/>
    <col min="16" max="16" width="8.6640625" style="1" bestFit="1" customWidth="1"/>
    <col min="17" max="16384" width="9.109375" style="1"/>
  </cols>
  <sheetData>
    <row r="2" spans="2:16" ht="20.100000000000001" customHeight="1" thickBot="1" x14ac:dyDescent="0.35">
      <c r="B2" s="6" t="s">
        <v>28</v>
      </c>
      <c r="C2" s="6"/>
      <c r="D2" s="6"/>
      <c r="E2" s="6"/>
      <c r="F2" s="6"/>
      <c r="G2" s="6"/>
      <c r="K2" s="6" t="s">
        <v>35</v>
      </c>
      <c r="L2" s="6"/>
      <c r="M2" s="6"/>
      <c r="N2" s="6"/>
      <c r="O2" s="6"/>
      <c r="P2" s="6"/>
    </row>
    <row r="3" spans="2:16" ht="20.100000000000001" customHeight="1" thickTop="1" x14ac:dyDescent="0.3"/>
    <row r="4" spans="2:16" ht="20.100000000000001" customHeight="1" x14ac:dyDescent="0.3">
      <c r="B4" s="4" t="s">
        <v>0</v>
      </c>
      <c r="C4" s="4" t="s">
        <v>11</v>
      </c>
      <c r="D4" s="4" t="s">
        <v>18</v>
      </c>
      <c r="F4" s="4" t="s">
        <v>14</v>
      </c>
      <c r="G4" s="3">
        <f>QUARTILE(C5:C14,1)</f>
        <v>333.75</v>
      </c>
      <c r="K4" s="4" t="s">
        <v>0</v>
      </c>
      <c r="L4" s="4" t="s">
        <v>11</v>
      </c>
      <c r="M4" s="4" t="s">
        <v>18</v>
      </c>
      <c r="O4" s="4" t="s">
        <v>14</v>
      </c>
      <c r="P4" s="3"/>
    </row>
    <row r="5" spans="2:16" ht="20.100000000000001" customHeight="1" x14ac:dyDescent="0.3">
      <c r="B5" s="2" t="s">
        <v>1</v>
      </c>
      <c r="C5" s="3">
        <v>400</v>
      </c>
      <c r="D5" s="2" t="b">
        <f>OR(C5&gt;$G$7, C5&lt;$G$8)</f>
        <v>0</v>
      </c>
      <c r="F5" s="4" t="s">
        <v>15</v>
      </c>
      <c r="G5" s="3">
        <f>QUARTILE(C5:C14,3)</f>
        <v>396.25</v>
      </c>
      <c r="K5" s="2" t="s">
        <v>1</v>
      </c>
      <c r="L5" s="3">
        <v>400</v>
      </c>
      <c r="M5" s="2"/>
      <c r="O5" s="4" t="s">
        <v>15</v>
      </c>
      <c r="P5" s="3"/>
    </row>
    <row r="6" spans="2:16" ht="20.100000000000001" customHeight="1" x14ac:dyDescent="0.3">
      <c r="B6" s="2" t="s">
        <v>2</v>
      </c>
      <c r="C6" s="3">
        <v>800</v>
      </c>
      <c r="D6" s="2" t="b">
        <f t="shared" ref="D6:D14" si="0">OR(C6&gt;$G$7, C6&lt;$G$8)</f>
        <v>1</v>
      </c>
      <c r="F6" s="4" t="s">
        <v>27</v>
      </c>
      <c r="G6" s="3">
        <f>G5-G4</f>
        <v>62.5</v>
      </c>
      <c r="K6" s="2" t="s">
        <v>2</v>
      </c>
      <c r="L6" s="3">
        <v>800</v>
      </c>
      <c r="M6" s="2"/>
      <c r="O6" s="4" t="s">
        <v>27</v>
      </c>
      <c r="P6" s="3"/>
    </row>
    <row r="7" spans="2:16" ht="20.100000000000001" customHeight="1" x14ac:dyDescent="0.3">
      <c r="B7" s="2" t="s">
        <v>3</v>
      </c>
      <c r="C7" s="3">
        <v>360</v>
      </c>
      <c r="D7" s="2" t="b">
        <f t="shared" si="0"/>
        <v>0</v>
      </c>
      <c r="F7" s="4" t="s">
        <v>16</v>
      </c>
      <c r="G7" s="3">
        <f>G5+(1.5*G6)</f>
        <v>490</v>
      </c>
      <c r="K7" s="2" t="s">
        <v>3</v>
      </c>
      <c r="L7" s="3">
        <v>360</v>
      </c>
      <c r="M7" s="2"/>
      <c r="O7" s="4" t="s">
        <v>16</v>
      </c>
      <c r="P7" s="3"/>
    </row>
    <row r="8" spans="2:16" ht="20.100000000000001" customHeight="1" x14ac:dyDescent="0.3">
      <c r="B8" s="2" t="s">
        <v>4</v>
      </c>
      <c r="C8" s="3">
        <v>345</v>
      </c>
      <c r="D8" s="2" t="b">
        <f t="shared" si="0"/>
        <v>0</v>
      </c>
      <c r="F8" s="4" t="s">
        <v>17</v>
      </c>
      <c r="G8" s="3">
        <f>G4-(1.5*G6)</f>
        <v>240</v>
      </c>
      <c r="K8" s="2" t="s">
        <v>4</v>
      </c>
      <c r="L8" s="3">
        <v>345</v>
      </c>
      <c r="M8" s="2"/>
      <c r="O8" s="4" t="s">
        <v>17</v>
      </c>
      <c r="P8" s="3"/>
    </row>
    <row r="9" spans="2:16" ht="20.100000000000001" customHeight="1" x14ac:dyDescent="0.3">
      <c r="B9" s="2" t="s">
        <v>5</v>
      </c>
      <c r="C9" s="3">
        <v>750</v>
      </c>
      <c r="D9" s="2" t="b">
        <f t="shared" si="0"/>
        <v>1</v>
      </c>
      <c r="F9" s="4" t="s">
        <v>25</v>
      </c>
      <c r="G9" s="3">
        <f>AVERAGEIFS(C5:C14,D5:D14,"False")</f>
        <v>366.66666666666669</v>
      </c>
      <c r="K9" s="2" t="s">
        <v>5</v>
      </c>
      <c r="L9" s="3">
        <v>750</v>
      </c>
      <c r="M9" s="2"/>
      <c r="O9" s="4" t="s">
        <v>25</v>
      </c>
      <c r="P9" s="3"/>
    </row>
    <row r="10" spans="2:16" ht="20.100000000000001" customHeight="1" x14ac:dyDescent="0.3">
      <c r="B10" s="2" t="s">
        <v>6</v>
      </c>
      <c r="C10" s="3">
        <v>330</v>
      </c>
      <c r="D10" s="2" t="b">
        <f t="shared" si="0"/>
        <v>0</v>
      </c>
      <c r="K10" s="2" t="s">
        <v>6</v>
      </c>
      <c r="L10" s="3">
        <v>330</v>
      </c>
      <c r="M10" s="2"/>
    </row>
    <row r="11" spans="2:16" ht="20.100000000000001" customHeight="1" x14ac:dyDescent="0.3">
      <c r="B11" s="2" t="s">
        <v>7</v>
      </c>
      <c r="C11" s="3">
        <v>100</v>
      </c>
      <c r="D11" s="2" t="b">
        <f t="shared" si="0"/>
        <v>1</v>
      </c>
      <c r="K11" s="2" t="s">
        <v>7</v>
      </c>
      <c r="L11" s="3">
        <v>100</v>
      </c>
      <c r="M11" s="2"/>
    </row>
    <row r="12" spans="2:16" ht="20.100000000000001" customHeight="1" x14ac:dyDescent="0.3">
      <c r="B12" s="2" t="s">
        <v>8</v>
      </c>
      <c r="C12" s="3">
        <v>380</v>
      </c>
      <c r="D12" s="2" t="b">
        <f t="shared" si="0"/>
        <v>0</v>
      </c>
      <c r="K12" s="2" t="s">
        <v>8</v>
      </c>
      <c r="L12" s="3">
        <v>380</v>
      </c>
      <c r="M12" s="2"/>
    </row>
    <row r="13" spans="2:16" ht="20.100000000000001" customHeight="1" x14ac:dyDescent="0.3">
      <c r="B13" s="2" t="s">
        <v>9</v>
      </c>
      <c r="C13" s="3">
        <v>120</v>
      </c>
      <c r="D13" s="2" t="b">
        <f t="shared" si="0"/>
        <v>1</v>
      </c>
      <c r="K13" s="2" t="s">
        <v>9</v>
      </c>
      <c r="L13" s="3">
        <v>120</v>
      </c>
      <c r="M13" s="2"/>
    </row>
    <row r="14" spans="2:16" ht="20.100000000000001" customHeight="1" x14ac:dyDescent="0.3">
      <c r="B14" s="2" t="s">
        <v>10</v>
      </c>
      <c r="C14" s="3">
        <v>385</v>
      </c>
      <c r="D14" s="2" t="b">
        <f t="shared" si="0"/>
        <v>0</v>
      </c>
      <c r="K14" s="2" t="s">
        <v>10</v>
      </c>
      <c r="L14" s="3">
        <v>385</v>
      </c>
      <c r="M14" s="2"/>
    </row>
  </sheetData>
  <mergeCells count="2">
    <mergeCell ref="B2:G2"/>
    <mergeCell ref="K2:P2"/>
  </mergeCells>
  <pageMargins left="0.7" right="0.7" top="0.75" bottom="0.75" header="0.3" footer="0.3"/>
  <pageSetup paperSize="9" orientation="portrait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7C972-44C6-456B-8F57-AAC2C16182DD}">
  <dimension ref="B2:P29"/>
  <sheetViews>
    <sheetView showGridLines="0" workbookViewId="0">
      <selection activeCell="G9" sqref="G9"/>
    </sheetView>
  </sheetViews>
  <sheetFormatPr defaultColWidth="9.109375" defaultRowHeight="20.100000000000001" customHeight="1" x14ac:dyDescent="0.3"/>
  <cols>
    <col min="1" max="1" width="4.44140625" style="1" customWidth="1"/>
    <col min="2" max="2" width="26.6640625" style="1" customWidth="1"/>
    <col min="3" max="3" width="17.33203125" style="1" customWidth="1"/>
    <col min="4" max="4" width="14.109375" style="1" customWidth="1"/>
    <col min="5" max="5" width="2.88671875" style="1" customWidth="1"/>
    <col min="6" max="6" width="25.109375" style="1" bestFit="1" customWidth="1"/>
    <col min="7" max="7" width="12.5546875" style="1" customWidth="1"/>
    <col min="8" max="10" width="9.109375" style="1"/>
    <col min="11" max="11" width="8.44140625" style="1" bestFit="1" customWidth="1"/>
    <col min="12" max="12" width="15.6640625" style="1" bestFit="1" customWidth="1"/>
    <col min="13" max="13" width="9.6640625" style="1" customWidth="1"/>
    <col min="14" max="14" width="2.6640625" style="1" customWidth="1"/>
    <col min="15" max="15" width="24" style="1" bestFit="1" customWidth="1"/>
    <col min="16" max="16" width="8.6640625" style="1" bestFit="1" customWidth="1"/>
    <col min="17" max="16384" width="9.109375" style="1"/>
  </cols>
  <sheetData>
    <row r="2" spans="2:16" ht="20.100000000000001" customHeight="1" thickBot="1" x14ac:dyDescent="0.35">
      <c r="B2" s="6" t="s">
        <v>33</v>
      </c>
      <c r="C2" s="6"/>
      <c r="D2" s="6"/>
      <c r="E2" s="6"/>
      <c r="F2" s="6"/>
      <c r="G2" s="6"/>
      <c r="K2" s="6" t="s">
        <v>35</v>
      </c>
      <c r="L2" s="6"/>
      <c r="M2" s="6"/>
      <c r="N2" s="6"/>
      <c r="O2" s="6"/>
      <c r="P2" s="6"/>
    </row>
    <row r="3" spans="2:16" ht="20.100000000000001" customHeight="1" thickTop="1" x14ac:dyDescent="0.3"/>
    <row r="4" spans="2:16" ht="20.100000000000001" customHeight="1" x14ac:dyDescent="0.3">
      <c r="B4" s="4" t="s">
        <v>0</v>
      </c>
      <c r="C4" s="4" t="s">
        <v>11</v>
      </c>
      <c r="D4" s="4" t="s">
        <v>18</v>
      </c>
      <c r="F4" s="4" t="s">
        <v>14</v>
      </c>
      <c r="G4" s="3">
        <f>QUARTILE(C5:C14,1)</f>
        <v>333.75</v>
      </c>
      <c r="K4" s="4" t="s">
        <v>0</v>
      </c>
      <c r="L4" s="4" t="s">
        <v>11</v>
      </c>
      <c r="M4" s="4" t="s">
        <v>18</v>
      </c>
      <c r="O4" s="4" t="s">
        <v>14</v>
      </c>
      <c r="P4" s="3"/>
    </row>
    <row r="5" spans="2:16" ht="20.100000000000001" customHeight="1" x14ac:dyDescent="0.3">
      <c r="B5" s="2" t="s">
        <v>1</v>
      </c>
      <c r="C5" s="3">
        <v>400</v>
      </c>
      <c r="D5" s="2" t="b">
        <f>OR(C5&gt;$G$7, C5&lt;$G$8)</f>
        <v>0</v>
      </c>
      <c r="F5" s="4" t="s">
        <v>15</v>
      </c>
      <c r="G5" s="3">
        <f>QUARTILE(C5:C14,3)</f>
        <v>396.25</v>
      </c>
      <c r="K5" s="2" t="s">
        <v>1</v>
      </c>
      <c r="L5" s="3">
        <v>400</v>
      </c>
      <c r="M5" s="2"/>
      <c r="O5" s="4" t="s">
        <v>15</v>
      </c>
      <c r="P5" s="3"/>
    </row>
    <row r="6" spans="2:16" ht="20.100000000000001" customHeight="1" x14ac:dyDescent="0.3">
      <c r="B6" s="2" t="s">
        <v>2</v>
      </c>
      <c r="C6" s="3">
        <v>800</v>
      </c>
      <c r="D6" s="2" t="b">
        <f t="shared" ref="D6:D14" si="0">OR(C6&gt;$G$7, C6&lt;$G$8)</f>
        <v>1</v>
      </c>
      <c r="F6" s="4" t="s">
        <v>27</v>
      </c>
      <c r="G6" s="3">
        <f>G5-G4</f>
        <v>62.5</v>
      </c>
      <c r="K6" s="2" t="s">
        <v>2</v>
      </c>
      <c r="L6" s="3">
        <v>800</v>
      </c>
      <c r="M6" s="2"/>
      <c r="O6" s="4" t="s">
        <v>27</v>
      </c>
      <c r="P6" s="3"/>
    </row>
    <row r="7" spans="2:16" ht="20.100000000000001" customHeight="1" x14ac:dyDescent="0.3">
      <c r="B7" s="2" t="s">
        <v>3</v>
      </c>
      <c r="C7" s="3">
        <v>360</v>
      </c>
      <c r="D7" s="2" t="b">
        <f t="shared" si="0"/>
        <v>0</v>
      </c>
      <c r="F7" s="4" t="s">
        <v>16</v>
      </c>
      <c r="G7" s="3">
        <f>G5+(1.5*G6)</f>
        <v>490</v>
      </c>
      <c r="K7" s="2" t="s">
        <v>3</v>
      </c>
      <c r="L7" s="3">
        <v>360</v>
      </c>
      <c r="M7" s="2"/>
      <c r="O7" s="4" t="s">
        <v>16</v>
      </c>
      <c r="P7" s="3"/>
    </row>
    <row r="8" spans="2:16" ht="20.100000000000001" customHeight="1" x14ac:dyDescent="0.3">
      <c r="B8" s="2" t="s">
        <v>4</v>
      </c>
      <c r="C8" s="3">
        <v>345</v>
      </c>
      <c r="D8" s="2" t="b">
        <f t="shared" si="0"/>
        <v>0</v>
      </c>
      <c r="F8" s="4" t="s">
        <v>17</v>
      </c>
      <c r="G8" s="3">
        <f>G4-(1.5*G6)</f>
        <v>240</v>
      </c>
      <c r="K8" s="2" t="s">
        <v>4</v>
      </c>
      <c r="L8" s="3">
        <v>345</v>
      </c>
      <c r="M8" s="2"/>
      <c r="O8" s="4" t="s">
        <v>17</v>
      </c>
      <c r="P8" s="3"/>
    </row>
    <row r="9" spans="2:16" ht="20.100000000000001" customHeight="1" x14ac:dyDescent="0.3">
      <c r="B9" s="2" t="s">
        <v>5</v>
      </c>
      <c r="C9" s="3">
        <v>750</v>
      </c>
      <c r="D9" s="2" t="b">
        <f t="shared" si="0"/>
        <v>1</v>
      </c>
      <c r="F9" s="4" t="s">
        <v>25</v>
      </c>
      <c r="G9" s="3">
        <f>SUMIFS(C5:C14,D5:D14,"False")/COUNTIFS(D5:D14,"False")</f>
        <v>366.66666666666669</v>
      </c>
      <c r="K9" s="2" t="s">
        <v>5</v>
      </c>
      <c r="L9" s="3">
        <v>750</v>
      </c>
      <c r="M9" s="2"/>
      <c r="O9" s="4" t="s">
        <v>25</v>
      </c>
      <c r="P9" s="3"/>
    </row>
    <row r="10" spans="2:16" ht="20.100000000000001" customHeight="1" x14ac:dyDescent="0.3">
      <c r="B10" s="2" t="s">
        <v>6</v>
      </c>
      <c r="C10" s="3">
        <v>330</v>
      </c>
      <c r="D10" s="2" t="b">
        <f t="shared" si="0"/>
        <v>0</v>
      </c>
      <c r="K10" s="2" t="s">
        <v>6</v>
      </c>
      <c r="L10" s="3">
        <v>330</v>
      </c>
      <c r="M10" s="2"/>
    </row>
    <row r="11" spans="2:16" ht="20.100000000000001" customHeight="1" x14ac:dyDescent="0.3">
      <c r="B11" s="2" t="s">
        <v>7</v>
      </c>
      <c r="C11" s="3">
        <v>100</v>
      </c>
      <c r="D11" s="2" t="b">
        <f t="shared" si="0"/>
        <v>1</v>
      </c>
      <c r="K11" s="2" t="s">
        <v>7</v>
      </c>
      <c r="L11" s="3">
        <v>100</v>
      </c>
      <c r="M11" s="2"/>
    </row>
    <row r="12" spans="2:16" ht="20.100000000000001" customHeight="1" x14ac:dyDescent="0.3">
      <c r="B12" s="2" t="s">
        <v>8</v>
      </c>
      <c r="C12" s="3">
        <v>380</v>
      </c>
      <c r="D12" s="2" t="b">
        <f t="shared" si="0"/>
        <v>0</v>
      </c>
      <c r="K12" s="2" t="s">
        <v>8</v>
      </c>
      <c r="L12" s="3">
        <v>380</v>
      </c>
      <c r="M12" s="2"/>
    </row>
    <row r="13" spans="2:16" ht="20.100000000000001" customHeight="1" x14ac:dyDescent="0.3">
      <c r="B13" s="2" t="s">
        <v>9</v>
      </c>
      <c r="C13" s="3">
        <v>120</v>
      </c>
      <c r="D13" s="2" t="b">
        <f t="shared" si="0"/>
        <v>1</v>
      </c>
      <c r="K13" s="2" t="s">
        <v>9</v>
      </c>
      <c r="L13" s="3">
        <v>120</v>
      </c>
      <c r="M13" s="2"/>
    </row>
    <row r="14" spans="2:16" ht="20.100000000000001" customHeight="1" x14ac:dyDescent="0.3">
      <c r="B14" s="2" t="s">
        <v>10</v>
      </c>
      <c r="C14" s="3">
        <v>385</v>
      </c>
      <c r="D14" s="2" t="b">
        <f t="shared" si="0"/>
        <v>0</v>
      </c>
      <c r="K14" s="2" t="s">
        <v>10</v>
      </c>
      <c r="L14" s="3">
        <v>385</v>
      </c>
      <c r="M14" s="2"/>
    </row>
    <row r="29" ht="21" customHeight="1" x14ac:dyDescent="0.3"/>
  </sheetData>
  <mergeCells count="2">
    <mergeCell ref="B2:G2"/>
    <mergeCell ref="K2:P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0A984-7B2B-4A77-BF37-96669B3A492E}">
  <dimension ref="B2:H14"/>
  <sheetViews>
    <sheetView showGridLines="0" workbookViewId="0">
      <selection activeCell="C5" sqref="C5"/>
    </sheetView>
  </sheetViews>
  <sheetFormatPr defaultColWidth="9.109375" defaultRowHeight="20.100000000000001" customHeight="1" x14ac:dyDescent="0.3"/>
  <cols>
    <col min="1" max="1" width="4.44140625" style="1" customWidth="1"/>
    <col min="2" max="2" width="9.109375" style="1"/>
    <col min="3" max="3" width="17.33203125" style="1" customWidth="1"/>
    <col min="4" max="6" width="9.109375" style="1"/>
    <col min="7" max="7" width="14.33203125" style="1" customWidth="1"/>
    <col min="8" max="8" width="15.6640625" style="1" bestFit="1" customWidth="1"/>
    <col min="9" max="16384" width="9.109375" style="1"/>
  </cols>
  <sheetData>
    <row r="2" spans="2:8" ht="20.100000000000001" customHeight="1" thickBot="1" x14ac:dyDescent="0.35">
      <c r="B2" s="6" t="s">
        <v>13</v>
      </c>
      <c r="C2" s="6"/>
      <c r="G2" s="6" t="s">
        <v>35</v>
      </c>
      <c r="H2" s="6"/>
    </row>
    <row r="3" spans="2:8" ht="20.100000000000001" customHeight="1" thickTop="1" x14ac:dyDescent="0.3"/>
    <row r="4" spans="2:8" ht="20.100000000000001" customHeight="1" x14ac:dyDescent="0.3">
      <c r="B4" s="4" t="s">
        <v>0</v>
      </c>
      <c r="C4" s="4" t="s">
        <v>11</v>
      </c>
      <c r="G4" s="4" t="s">
        <v>0</v>
      </c>
      <c r="H4" s="4" t="s">
        <v>11</v>
      </c>
    </row>
    <row r="5" spans="2:8" ht="20.100000000000001" customHeight="1" x14ac:dyDescent="0.3">
      <c r="B5" s="2" t="s">
        <v>7</v>
      </c>
      <c r="C5" s="3">
        <v>100</v>
      </c>
      <c r="G5" s="2" t="s">
        <v>1</v>
      </c>
      <c r="H5" s="3">
        <v>400</v>
      </c>
    </row>
    <row r="6" spans="2:8" ht="20.100000000000001" customHeight="1" x14ac:dyDescent="0.3">
      <c r="B6" s="2" t="s">
        <v>9</v>
      </c>
      <c r="C6" s="3">
        <v>120</v>
      </c>
      <c r="G6" s="2" t="s">
        <v>2</v>
      </c>
      <c r="H6" s="3">
        <v>800</v>
      </c>
    </row>
    <row r="7" spans="2:8" ht="20.100000000000001" customHeight="1" x14ac:dyDescent="0.3">
      <c r="B7" s="2" t="s">
        <v>6</v>
      </c>
      <c r="C7" s="3">
        <v>330</v>
      </c>
      <c r="G7" s="2" t="s">
        <v>3</v>
      </c>
      <c r="H7" s="3">
        <v>360</v>
      </c>
    </row>
    <row r="8" spans="2:8" ht="20.100000000000001" customHeight="1" x14ac:dyDescent="0.3">
      <c r="B8" s="2" t="s">
        <v>4</v>
      </c>
      <c r="C8" s="3">
        <v>345</v>
      </c>
      <c r="G8" s="2" t="s">
        <v>4</v>
      </c>
      <c r="H8" s="3">
        <v>345</v>
      </c>
    </row>
    <row r="9" spans="2:8" ht="20.100000000000001" customHeight="1" x14ac:dyDescent="0.3">
      <c r="B9" s="2" t="s">
        <v>3</v>
      </c>
      <c r="C9" s="3">
        <v>360</v>
      </c>
      <c r="G9" s="2" t="s">
        <v>5</v>
      </c>
      <c r="H9" s="3">
        <v>750</v>
      </c>
    </row>
    <row r="10" spans="2:8" ht="20.100000000000001" customHeight="1" x14ac:dyDescent="0.3">
      <c r="B10" s="2" t="s">
        <v>8</v>
      </c>
      <c r="C10" s="3">
        <v>380</v>
      </c>
      <c r="G10" s="2" t="s">
        <v>6</v>
      </c>
      <c r="H10" s="3">
        <v>330</v>
      </c>
    </row>
    <row r="11" spans="2:8" ht="20.100000000000001" customHeight="1" x14ac:dyDescent="0.3">
      <c r="B11" s="2" t="s">
        <v>10</v>
      </c>
      <c r="C11" s="3">
        <v>385</v>
      </c>
      <c r="G11" s="2" t="s">
        <v>7</v>
      </c>
      <c r="H11" s="3">
        <v>100</v>
      </c>
    </row>
    <row r="12" spans="2:8" ht="20.100000000000001" customHeight="1" x14ac:dyDescent="0.3">
      <c r="B12" s="2" t="s">
        <v>1</v>
      </c>
      <c r="C12" s="3">
        <v>400</v>
      </c>
      <c r="G12" s="2" t="s">
        <v>8</v>
      </c>
      <c r="H12" s="3">
        <v>380</v>
      </c>
    </row>
    <row r="13" spans="2:8" ht="20.100000000000001" customHeight="1" x14ac:dyDescent="0.3">
      <c r="B13" s="2" t="s">
        <v>5</v>
      </c>
      <c r="C13" s="3">
        <v>750</v>
      </c>
      <c r="G13" s="2" t="s">
        <v>9</v>
      </c>
      <c r="H13" s="3">
        <v>120</v>
      </c>
    </row>
    <row r="14" spans="2:8" ht="20.100000000000001" customHeight="1" x14ac:dyDescent="0.3">
      <c r="B14" s="2" t="s">
        <v>2</v>
      </c>
      <c r="C14" s="3">
        <v>800</v>
      </c>
      <c r="G14" s="2" t="s">
        <v>10</v>
      </c>
      <c r="H14" s="3">
        <v>385</v>
      </c>
    </row>
  </sheetData>
  <sortState xmlns:xlrd2="http://schemas.microsoft.com/office/spreadsheetml/2017/richdata2" ref="B5:C14">
    <sortCondition ref="C4:C14"/>
  </sortState>
  <mergeCells count="2">
    <mergeCell ref="B2:C2"/>
    <mergeCell ref="G2:H2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8DF4F-4869-4C10-9107-FB92293F7E03}">
  <dimension ref="B2:P14"/>
  <sheetViews>
    <sheetView showGridLines="0" workbookViewId="0">
      <selection activeCell="D5" sqref="D5"/>
    </sheetView>
  </sheetViews>
  <sheetFormatPr defaultColWidth="9.109375" defaultRowHeight="20.100000000000001" customHeight="1" x14ac:dyDescent="0.3"/>
  <cols>
    <col min="1" max="1" width="4.44140625" style="1" customWidth="1"/>
    <col min="2" max="2" width="9.109375" style="1"/>
    <col min="3" max="3" width="17.33203125" style="1" customWidth="1"/>
    <col min="4" max="4" width="11.33203125" style="1" customWidth="1"/>
    <col min="5" max="5" width="2.44140625" style="1" customWidth="1"/>
    <col min="6" max="6" width="22" style="1" customWidth="1"/>
    <col min="7" max="7" width="10.5546875" style="1" customWidth="1"/>
    <col min="8" max="10" width="9.109375" style="1"/>
    <col min="11" max="11" width="8.44140625" style="1" bestFit="1" customWidth="1"/>
    <col min="12" max="12" width="15.6640625" style="1" bestFit="1" customWidth="1"/>
    <col min="13" max="13" width="9.44140625" style="1" customWidth="1"/>
    <col min="14" max="14" width="2.21875" style="1" customWidth="1"/>
    <col min="15" max="15" width="19.21875" style="1" bestFit="1" customWidth="1"/>
    <col min="16" max="16" width="8.6640625" style="1" bestFit="1" customWidth="1"/>
    <col min="17" max="16384" width="9.109375" style="1"/>
  </cols>
  <sheetData>
    <row r="2" spans="2:16" ht="20.100000000000001" customHeight="1" thickBot="1" x14ac:dyDescent="0.35">
      <c r="B2" s="6" t="s">
        <v>34</v>
      </c>
      <c r="C2" s="6"/>
      <c r="D2" s="6"/>
      <c r="E2" s="6"/>
      <c r="F2" s="6"/>
      <c r="G2" s="6"/>
      <c r="K2" s="6" t="s">
        <v>35</v>
      </c>
      <c r="L2" s="6"/>
      <c r="M2" s="6"/>
      <c r="N2" s="6"/>
      <c r="O2" s="6"/>
      <c r="P2" s="6"/>
    </row>
    <row r="3" spans="2:16" ht="20.100000000000001" customHeight="1" thickTop="1" x14ac:dyDescent="0.3"/>
    <row r="4" spans="2:16" ht="20.100000000000001" customHeight="1" x14ac:dyDescent="0.3">
      <c r="B4" s="4" t="s">
        <v>0</v>
      </c>
      <c r="C4" s="4" t="s">
        <v>11</v>
      </c>
      <c r="D4" s="4" t="s">
        <v>18</v>
      </c>
      <c r="F4" s="4" t="s">
        <v>14</v>
      </c>
      <c r="G4" s="3">
        <f>QUARTILE(C5:C14,1)</f>
        <v>333.75</v>
      </c>
      <c r="K4" s="4" t="s">
        <v>0</v>
      </c>
      <c r="L4" s="4" t="s">
        <v>11</v>
      </c>
      <c r="M4" s="4" t="s">
        <v>18</v>
      </c>
      <c r="O4" s="4" t="s">
        <v>14</v>
      </c>
      <c r="P4" s="3"/>
    </row>
    <row r="5" spans="2:16" ht="20.100000000000001" customHeight="1" x14ac:dyDescent="0.3">
      <c r="B5" s="2" t="s">
        <v>1</v>
      </c>
      <c r="C5" s="3">
        <v>400</v>
      </c>
      <c r="D5" s="2" t="b">
        <f>OR(C5&gt;$G$7, C5&lt;$G$8)</f>
        <v>0</v>
      </c>
      <c r="F5" s="4" t="s">
        <v>15</v>
      </c>
      <c r="G5" s="3">
        <f>QUARTILE(C5:C14,3)</f>
        <v>396.25</v>
      </c>
      <c r="K5" s="2" t="s">
        <v>1</v>
      </c>
      <c r="L5" s="3">
        <v>400</v>
      </c>
      <c r="M5" s="2"/>
      <c r="O5" s="4" t="s">
        <v>15</v>
      </c>
      <c r="P5" s="3"/>
    </row>
    <row r="6" spans="2:16" ht="20.100000000000001" customHeight="1" x14ac:dyDescent="0.3">
      <c r="B6" s="2" t="s">
        <v>2</v>
      </c>
      <c r="C6" s="3">
        <v>800</v>
      </c>
      <c r="D6" s="2" t="b">
        <f t="shared" ref="D6:D14" si="0">OR(C6&gt;$G$7, C6&lt;$G$8)</f>
        <v>1</v>
      </c>
      <c r="F6" s="4" t="s">
        <v>27</v>
      </c>
      <c r="G6" s="3">
        <f>G5-G4</f>
        <v>62.5</v>
      </c>
      <c r="K6" s="2" t="s">
        <v>2</v>
      </c>
      <c r="L6" s="3">
        <v>800</v>
      </c>
      <c r="M6" s="2"/>
      <c r="O6" s="4" t="s">
        <v>27</v>
      </c>
      <c r="P6" s="3"/>
    </row>
    <row r="7" spans="2:16" ht="20.100000000000001" customHeight="1" x14ac:dyDescent="0.3">
      <c r="B7" s="2" t="s">
        <v>3</v>
      </c>
      <c r="C7" s="3">
        <v>360</v>
      </c>
      <c r="D7" s="2" t="b">
        <f t="shared" si="0"/>
        <v>0</v>
      </c>
      <c r="F7" s="4" t="s">
        <v>16</v>
      </c>
      <c r="G7" s="3">
        <f>G5+(1.5*G6)</f>
        <v>490</v>
      </c>
      <c r="K7" s="2" t="s">
        <v>3</v>
      </c>
      <c r="L7" s="3">
        <v>360</v>
      </c>
      <c r="M7" s="2"/>
      <c r="O7" s="4" t="s">
        <v>16</v>
      </c>
      <c r="P7" s="3"/>
    </row>
    <row r="8" spans="2:16" ht="20.100000000000001" customHeight="1" x14ac:dyDescent="0.3">
      <c r="B8" s="2" t="s">
        <v>4</v>
      </c>
      <c r="C8" s="3">
        <v>345</v>
      </c>
      <c r="D8" s="2" t="b">
        <f t="shared" si="0"/>
        <v>0</v>
      </c>
      <c r="F8" s="4" t="s">
        <v>17</v>
      </c>
      <c r="G8" s="3">
        <f>G4-(1.5*G6)</f>
        <v>240</v>
      </c>
      <c r="K8" s="2" t="s">
        <v>4</v>
      </c>
      <c r="L8" s="3">
        <v>345</v>
      </c>
      <c r="M8" s="2"/>
      <c r="O8" s="4" t="s">
        <v>17</v>
      </c>
      <c r="P8" s="3"/>
    </row>
    <row r="9" spans="2:16" ht="20.100000000000001" customHeight="1" x14ac:dyDescent="0.3">
      <c r="B9" s="2" t="s">
        <v>5</v>
      </c>
      <c r="C9" s="3">
        <v>750</v>
      </c>
      <c r="D9" s="2" t="b">
        <f t="shared" si="0"/>
        <v>1</v>
      </c>
      <c r="K9" s="2" t="s">
        <v>5</v>
      </c>
      <c r="L9" s="3">
        <v>750</v>
      </c>
      <c r="M9" s="2"/>
    </row>
    <row r="10" spans="2:16" ht="20.100000000000001" customHeight="1" x14ac:dyDescent="0.3">
      <c r="B10" s="2" t="s">
        <v>6</v>
      </c>
      <c r="C10" s="3">
        <v>330</v>
      </c>
      <c r="D10" s="2" t="b">
        <f t="shared" si="0"/>
        <v>0</v>
      </c>
      <c r="K10" s="2" t="s">
        <v>6</v>
      </c>
      <c r="L10" s="3">
        <v>330</v>
      </c>
      <c r="M10" s="2"/>
    </row>
    <row r="11" spans="2:16" ht="20.100000000000001" customHeight="1" x14ac:dyDescent="0.3">
      <c r="B11" s="2" t="s">
        <v>7</v>
      </c>
      <c r="C11" s="3">
        <v>100</v>
      </c>
      <c r="D11" s="2" t="b">
        <f t="shared" si="0"/>
        <v>1</v>
      </c>
      <c r="K11" s="2" t="s">
        <v>7</v>
      </c>
      <c r="L11" s="3">
        <v>100</v>
      </c>
      <c r="M11" s="2"/>
    </row>
    <row r="12" spans="2:16" ht="20.100000000000001" customHeight="1" x14ac:dyDescent="0.3">
      <c r="B12" s="2" t="s">
        <v>8</v>
      </c>
      <c r="C12" s="3">
        <v>380</v>
      </c>
      <c r="D12" s="2" t="b">
        <f t="shared" si="0"/>
        <v>0</v>
      </c>
      <c r="K12" s="2" t="s">
        <v>8</v>
      </c>
      <c r="L12" s="3">
        <v>380</v>
      </c>
      <c r="M12" s="2"/>
    </row>
    <row r="13" spans="2:16" ht="20.100000000000001" customHeight="1" x14ac:dyDescent="0.3">
      <c r="B13" s="2" t="s">
        <v>9</v>
      </c>
      <c r="C13" s="3">
        <v>120</v>
      </c>
      <c r="D13" s="2" t="b">
        <f t="shared" si="0"/>
        <v>1</v>
      </c>
      <c r="K13" s="2" t="s">
        <v>9</v>
      </c>
      <c r="L13" s="3">
        <v>120</v>
      </c>
      <c r="M13" s="2"/>
    </row>
    <row r="14" spans="2:16" ht="20.100000000000001" customHeight="1" x14ac:dyDescent="0.3">
      <c r="B14" s="2" t="s">
        <v>10</v>
      </c>
      <c r="C14" s="3">
        <v>385</v>
      </c>
      <c r="D14" s="2" t="b">
        <f t="shared" si="0"/>
        <v>0</v>
      </c>
      <c r="K14" s="2" t="s">
        <v>10</v>
      </c>
      <c r="L14" s="3">
        <v>385</v>
      </c>
      <c r="M14" s="2"/>
    </row>
  </sheetData>
  <mergeCells count="2">
    <mergeCell ref="B2:G2"/>
    <mergeCell ref="K2:P2"/>
  </mergeCells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609B6-81EF-43DE-B8E8-CA20762A95E2}">
  <dimension ref="B2:P14"/>
  <sheetViews>
    <sheetView showGridLines="0" workbookViewId="0">
      <selection activeCell="D5" sqref="D5"/>
    </sheetView>
  </sheetViews>
  <sheetFormatPr defaultColWidth="9.109375" defaultRowHeight="20.100000000000001" customHeight="1" x14ac:dyDescent="0.3"/>
  <cols>
    <col min="1" max="1" width="4.44140625" style="1" customWidth="1"/>
    <col min="2" max="2" width="9.109375" style="1"/>
    <col min="3" max="3" width="17.33203125" style="1" customWidth="1"/>
    <col min="4" max="4" width="11.109375" style="1" customWidth="1"/>
    <col min="5" max="5" width="2.88671875" style="1" customWidth="1"/>
    <col min="6" max="6" width="20.33203125" style="1" bestFit="1" customWidth="1"/>
    <col min="7" max="10" width="9.109375" style="1"/>
    <col min="11" max="11" width="8.44140625" style="1" bestFit="1" customWidth="1"/>
    <col min="12" max="12" width="15.6640625" style="1" bestFit="1" customWidth="1"/>
    <col min="13" max="13" width="9.88671875" style="1" customWidth="1"/>
    <col min="14" max="14" width="2.44140625" style="1" customWidth="1"/>
    <col min="15" max="15" width="19.21875" style="1" bestFit="1" customWidth="1"/>
    <col min="16" max="16" width="8.6640625" style="1" bestFit="1" customWidth="1"/>
    <col min="17" max="16384" width="9.109375" style="1"/>
  </cols>
  <sheetData>
    <row r="2" spans="2:16" ht="20.100000000000001" customHeight="1" thickBot="1" x14ac:dyDescent="0.35">
      <c r="B2" s="6" t="s">
        <v>30</v>
      </c>
      <c r="C2" s="6"/>
      <c r="D2" s="6"/>
      <c r="E2" s="6"/>
      <c r="F2" s="6"/>
      <c r="G2" s="6"/>
      <c r="K2" s="6" t="s">
        <v>35</v>
      </c>
      <c r="L2" s="6"/>
      <c r="M2" s="6"/>
      <c r="N2" s="6"/>
      <c r="O2" s="6"/>
      <c r="P2" s="6"/>
    </row>
    <row r="3" spans="2:16" ht="20.100000000000001" customHeight="1" thickTop="1" x14ac:dyDescent="0.3"/>
    <row r="4" spans="2:16" ht="20.100000000000001" customHeight="1" x14ac:dyDescent="0.3">
      <c r="B4" s="4" t="s">
        <v>0</v>
      </c>
      <c r="C4" s="4" t="s">
        <v>11</v>
      </c>
      <c r="D4" s="4" t="s">
        <v>18</v>
      </c>
      <c r="F4" s="4" t="s">
        <v>21</v>
      </c>
      <c r="G4" s="3">
        <f>AVERAGE(C5:C14)</f>
        <v>397</v>
      </c>
      <c r="K4" s="4" t="s">
        <v>0</v>
      </c>
      <c r="L4" s="4" t="s">
        <v>11</v>
      </c>
      <c r="M4" s="4" t="s">
        <v>18</v>
      </c>
      <c r="O4" s="4" t="s">
        <v>21</v>
      </c>
      <c r="P4" s="3"/>
    </row>
    <row r="5" spans="2:16" ht="20.100000000000001" customHeight="1" x14ac:dyDescent="0.3">
      <c r="B5" s="2" t="s">
        <v>1</v>
      </c>
      <c r="C5" s="3">
        <v>400</v>
      </c>
      <c r="D5" s="2" t="b">
        <f>OR(C5&gt;$G$6, C5&lt;$G$7)</f>
        <v>0</v>
      </c>
      <c r="F5" s="4" t="s">
        <v>22</v>
      </c>
      <c r="G5" s="3">
        <f>_xlfn.STDEV.P(C5:C14)</f>
        <v>214.69979040511427</v>
      </c>
      <c r="K5" s="2" t="s">
        <v>1</v>
      </c>
      <c r="L5" s="3">
        <v>400</v>
      </c>
      <c r="M5" s="2"/>
      <c r="O5" s="4" t="s">
        <v>22</v>
      </c>
      <c r="P5" s="3"/>
    </row>
    <row r="6" spans="2:16" ht="20.100000000000001" customHeight="1" x14ac:dyDescent="0.3">
      <c r="B6" s="2" t="s">
        <v>2</v>
      </c>
      <c r="C6" s="3">
        <v>800</v>
      </c>
      <c r="D6" s="2" t="b">
        <f t="shared" ref="D6:D14" si="0">OR(C6&gt;$G$6, C6&lt;$G$7)</f>
        <v>1</v>
      </c>
      <c r="F6" s="4" t="s">
        <v>16</v>
      </c>
      <c r="G6" s="3">
        <f>G4+(1.5*G5)</f>
        <v>719.04968560767134</v>
      </c>
      <c r="K6" s="2" t="s">
        <v>2</v>
      </c>
      <c r="L6" s="3">
        <v>800</v>
      </c>
      <c r="M6" s="2"/>
      <c r="O6" s="4" t="s">
        <v>16</v>
      </c>
      <c r="P6" s="3"/>
    </row>
    <row r="7" spans="2:16" ht="20.100000000000001" customHeight="1" x14ac:dyDescent="0.3">
      <c r="B7" s="2" t="s">
        <v>3</v>
      </c>
      <c r="C7" s="3">
        <v>360</v>
      </c>
      <c r="D7" s="2" t="b">
        <f t="shared" si="0"/>
        <v>0</v>
      </c>
      <c r="F7" s="4" t="s">
        <v>17</v>
      </c>
      <c r="G7" s="3">
        <f>G4-(1.25*G5)</f>
        <v>128.62526199360718</v>
      </c>
      <c r="K7" s="2" t="s">
        <v>3</v>
      </c>
      <c r="L7" s="3">
        <v>360</v>
      </c>
      <c r="M7" s="2"/>
      <c r="O7" s="4" t="s">
        <v>17</v>
      </c>
      <c r="P7" s="3"/>
    </row>
    <row r="8" spans="2:16" ht="20.100000000000001" customHeight="1" x14ac:dyDescent="0.3">
      <c r="B8" s="2" t="s">
        <v>4</v>
      </c>
      <c r="C8" s="3">
        <v>345</v>
      </c>
      <c r="D8" s="2" t="b">
        <f t="shared" si="0"/>
        <v>0</v>
      </c>
      <c r="K8" s="2" t="s">
        <v>4</v>
      </c>
      <c r="L8" s="3">
        <v>345</v>
      </c>
      <c r="M8" s="2"/>
    </row>
    <row r="9" spans="2:16" ht="20.100000000000001" customHeight="1" x14ac:dyDescent="0.3">
      <c r="B9" s="2" t="s">
        <v>5</v>
      </c>
      <c r="C9" s="3">
        <v>750</v>
      </c>
      <c r="D9" s="2" t="b">
        <f t="shared" si="0"/>
        <v>1</v>
      </c>
      <c r="K9" s="2" t="s">
        <v>5</v>
      </c>
      <c r="L9" s="3">
        <v>750</v>
      </c>
      <c r="M9" s="2"/>
    </row>
    <row r="10" spans="2:16" ht="20.100000000000001" customHeight="1" x14ac:dyDescent="0.3">
      <c r="B10" s="2" t="s">
        <v>6</v>
      </c>
      <c r="C10" s="3">
        <v>330</v>
      </c>
      <c r="D10" s="2" t="b">
        <f t="shared" si="0"/>
        <v>0</v>
      </c>
      <c r="G10" s="5"/>
      <c r="K10" s="2" t="s">
        <v>6</v>
      </c>
      <c r="L10" s="3">
        <v>330</v>
      </c>
      <c r="M10" s="2"/>
      <c r="P10" s="5"/>
    </row>
    <row r="11" spans="2:16" ht="20.100000000000001" customHeight="1" x14ac:dyDescent="0.3">
      <c r="B11" s="2" t="s">
        <v>7</v>
      </c>
      <c r="C11" s="3">
        <v>100</v>
      </c>
      <c r="D11" s="2" t="b">
        <f t="shared" si="0"/>
        <v>1</v>
      </c>
      <c r="K11" s="2" t="s">
        <v>7</v>
      </c>
      <c r="L11" s="3">
        <v>100</v>
      </c>
      <c r="M11" s="2"/>
    </row>
    <row r="12" spans="2:16" ht="20.100000000000001" customHeight="1" x14ac:dyDescent="0.3">
      <c r="B12" s="2" t="s">
        <v>8</v>
      </c>
      <c r="C12" s="3">
        <v>380</v>
      </c>
      <c r="D12" s="2" t="b">
        <f t="shared" si="0"/>
        <v>0</v>
      </c>
      <c r="K12" s="2" t="s">
        <v>8</v>
      </c>
      <c r="L12" s="3">
        <v>380</v>
      </c>
      <c r="M12" s="2"/>
    </row>
    <row r="13" spans="2:16" ht="20.100000000000001" customHeight="1" x14ac:dyDescent="0.3">
      <c r="B13" s="2" t="s">
        <v>9</v>
      </c>
      <c r="C13" s="3">
        <v>120</v>
      </c>
      <c r="D13" s="2" t="b">
        <f t="shared" si="0"/>
        <v>1</v>
      </c>
      <c r="K13" s="2" t="s">
        <v>9</v>
      </c>
      <c r="L13" s="3">
        <v>120</v>
      </c>
      <c r="M13" s="2"/>
    </row>
    <row r="14" spans="2:16" ht="20.100000000000001" customHeight="1" x14ac:dyDescent="0.3">
      <c r="B14" s="2" t="s">
        <v>10</v>
      </c>
      <c r="C14" s="3">
        <v>385</v>
      </c>
      <c r="D14" s="2" t="b">
        <f t="shared" si="0"/>
        <v>0</v>
      </c>
      <c r="K14" s="2" t="s">
        <v>10</v>
      </c>
      <c r="L14" s="3">
        <v>385</v>
      </c>
      <c r="M14" s="2"/>
    </row>
  </sheetData>
  <mergeCells count="2">
    <mergeCell ref="B2:G2"/>
    <mergeCell ref="K2:P2"/>
  </mergeCells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1B4E0-E406-42FC-8928-4DF9ED8D8DB4}">
  <dimension ref="B2:N14"/>
  <sheetViews>
    <sheetView showGridLines="0" workbookViewId="0">
      <selection activeCell="E5" sqref="E5"/>
    </sheetView>
  </sheetViews>
  <sheetFormatPr defaultColWidth="9.109375" defaultRowHeight="20.100000000000001" customHeight="1" x14ac:dyDescent="0.3"/>
  <cols>
    <col min="1" max="1" width="4.44140625" style="1" customWidth="1"/>
    <col min="2" max="2" width="10.6640625" style="1" customWidth="1"/>
    <col min="3" max="3" width="18.88671875" style="1" customWidth="1"/>
    <col min="4" max="4" width="2.44140625" style="1" customWidth="1"/>
    <col min="5" max="5" width="16.44140625" style="1" customWidth="1"/>
    <col min="6" max="6" width="17.44140625" style="1" customWidth="1"/>
    <col min="7" max="9" width="9.109375" style="1"/>
    <col min="10" max="10" width="8.44140625" style="1" bestFit="1" customWidth="1"/>
    <col min="11" max="11" width="15.6640625" style="1" bestFit="1" customWidth="1"/>
    <col min="12" max="12" width="9.109375" style="1"/>
    <col min="13" max="13" width="11.6640625" style="1" bestFit="1" customWidth="1"/>
    <col min="14" max="14" width="10.44140625" style="1" bestFit="1" customWidth="1"/>
    <col min="15" max="16384" width="9.109375" style="1"/>
  </cols>
  <sheetData>
    <row r="2" spans="2:14" ht="20.100000000000001" customHeight="1" thickBot="1" x14ac:dyDescent="0.35">
      <c r="B2" s="6" t="s">
        <v>31</v>
      </c>
      <c r="C2" s="6"/>
      <c r="D2" s="6"/>
      <c r="E2" s="6"/>
      <c r="F2" s="6"/>
      <c r="J2" s="6" t="s">
        <v>35</v>
      </c>
      <c r="K2" s="6"/>
      <c r="L2" s="6"/>
      <c r="M2" s="6"/>
      <c r="N2" s="6"/>
    </row>
    <row r="3" spans="2:14" ht="20.100000000000001" customHeight="1" thickTop="1" x14ac:dyDescent="0.3"/>
    <row r="4" spans="2:14" ht="20.100000000000001" customHeight="1" x14ac:dyDescent="0.3">
      <c r="B4" s="4" t="s">
        <v>0</v>
      </c>
      <c r="C4" s="4" t="s">
        <v>11</v>
      </c>
      <c r="E4" s="4" t="s">
        <v>19</v>
      </c>
      <c r="F4" s="4" t="s">
        <v>20</v>
      </c>
      <c r="J4" s="4" t="s">
        <v>0</v>
      </c>
      <c r="K4" s="4" t="s">
        <v>11</v>
      </c>
      <c r="M4" s="4" t="s">
        <v>19</v>
      </c>
      <c r="N4" s="4" t="s">
        <v>20</v>
      </c>
    </row>
    <row r="5" spans="2:14" ht="20.100000000000001" customHeight="1" x14ac:dyDescent="0.3">
      <c r="B5" s="2" t="s">
        <v>1</v>
      </c>
      <c r="C5" s="3">
        <v>400</v>
      </c>
      <c r="E5" s="3" cm="1">
        <f t="array" ref="E5:E9">LARGE($C$5:$C$14,ROW($1:5))</f>
        <v>800</v>
      </c>
      <c r="F5" s="3" cm="1">
        <f t="array" ref="F5:F9">SMALL($C$5:$C$14,ROW($1:5))</f>
        <v>100</v>
      </c>
      <c r="J5" s="2" t="s">
        <v>1</v>
      </c>
      <c r="K5" s="3">
        <v>400</v>
      </c>
      <c r="M5" s="3"/>
      <c r="N5" s="3"/>
    </row>
    <row r="6" spans="2:14" ht="20.100000000000001" customHeight="1" x14ac:dyDescent="0.3">
      <c r="B6" s="2" t="s">
        <v>2</v>
      </c>
      <c r="C6" s="3">
        <v>800</v>
      </c>
      <c r="E6" s="3">
        <v>750</v>
      </c>
      <c r="F6" s="3">
        <v>120</v>
      </c>
      <c r="J6" s="2" t="s">
        <v>2</v>
      </c>
      <c r="K6" s="3">
        <v>800</v>
      </c>
      <c r="M6" s="3"/>
      <c r="N6" s="3"/>
    </row>
    <row r="7" spans="2:14" ht="20.100000000000001" customHeight="1" x14ac:dyDescent="0.3">
      <c r="B7" s="2" t="s">
        <v>3</v>
      </c>
      <c r="C7" s="3">
        <v>360</v>
      </c>
      <c r="E7" s="3">
        <v>400</v>
      </c>
      <c r="F7" s="3">
        <v>330</v>
      </c>
      <c r="J7" s="2" t="s">
        <v>3</v>
      </c>
      <c r="K7" s="3">
        <v>360</v>
      </c>
      <c r="M7" s="3"/>
      <c r="N7" s="3"/>
    </row>
    <row r="8" spans="2:14" ht="20.100000000000001" customHeight="1" x14ac:dyDescent="0.3">
      <c r="B8" s="2" t="s">
        <v>4</v>
      </c>
      <c r="C8" s="3">
        <v>345</v>
      </c>
      <c r="E8" s="3">
        <v>385</v>
      </c>
      <c r="F8" s="3">
        <v>345</v>
      </c>
      <c r="J8" s="2" t="s">
        <v>4</v>
      </c>
      <c r="K8" s="3">
        <v>345</v>
      </c>
      <c r="M8" s="3"/>
      <c r="N8" s="3"/>
    </row>
    <row r="9" spans="2:14" ht="20.100000000000001" customHeight="1" x14ac:dyDescent="0.3">
      <c r="B9" s="2" t="s">
        <v>5</v>
      </c>
      <c r="C9" s="3">
        <v>750</v>
      </c>
      <c r="E9" s="3">
        <v>380</v>
      </c>
      <c r="F9" s="3">
        <v>360</v>
      </c>
      <c r="J9" s="2" t="s">
        <v>5</v>
      </c>
      <c r="K9" s="3">
        <v>750</v>
      </c>
      <c r="M9" s="3"/>
      <c r="N9" s="3"/>
    </row>
    <row r="10" spans="2:14" ht="20.100000000000001" customHeight="1" x14ac:dyDescent="0.3">
      <c r="B10" s="2" t="s">
        <v>6</v>
      </c>
      <c r="C10" s="3">
        <v>330</v>
      </c>
      <c r="E10"/>
      <c r="F10"/>
      <c r="J10" s="2" t="s">
        <v>6</v>
      </c>
      <c r="K10" s="3">
        <v>330</v>
      </c>
      <c r="M10"/>
      <c r="N10"/>
    </row>
    <row r="11" spans="2:14" ht="20.100000000000001" customHeight="1" x14ac:dyDescent="0.3">
      <c r="B11" s="2" t="s">
        <v>7</v>
      </c>
      <c r="C11" s="3">
        <v>100</v>
      </c>
      <c r="E11"/>
      <c r="F11"/>
      <c r="J11" s="2" t="s">
        <v>7</v>
      </c>
      <c r="K11" s="3">
        <v>100</v>
      </c>
      <c r="M11"/>
      <c r="N11"/>
    </row>
    <row r="12" spans="2:14" ht="20.100000000000001" customHeight="1" x14ac:dyDescent="0.3">
      <c r="B12" s="2" t="s">
        <v>8</v>
      </c>
      <c r="C12" s="3">
        <v>380</v>
      </c>
      <c r="E12"/>
      <c r="F12"/>
      <c r="J12" s="2" t="s">
        <v>8</v>
      </c>
      <c r="K12" s="3">
        <v>380</v>
      </c>
      <c r="M12"/>
      <c r="N12"/>
    </row>
    <row r="13" spans="2:14" ht="20.100000000000001" customHeight="1" x14ac:dyDescent="0.3">
      <c r="B13" s="2" t="s">
        <v>9</v>
      </c>
      <c r="C13" s="3">
        <v>120</v>
      </c>
      <c r="E13"/>
      <c r="F13"/>
      <c r="J13" s="2" t="s">
        <v>9</v>
      </c>
      <c r="K13" s="3">
        <v>120</v>
      </c>
      <c r="M13"/>
      <c r="N13"/>
    </row>
    <row r="14" spans="2:14" ht="20.100000000000001" customHeight="1" x14ac:dyDescent="0.3">
      <c r="B14" s="2" t="s">
        <v>10</v>
      </c>
      <c r="C14" s="3">
        <v>385</v>
      </c>
      <c r="E14"/>
      <c r="F14"/>
      <c r="J14" s="2" t="s">
        <v>10</v>
      </c>
      <c r="K14" s="3">
        <v>385</v>
      </c>
      <c r="M14"/>
      <c r="N14"/>
    </row>
  </sheetData>
  <mergeCells count="2">
    <mergeCell ref="B2:F2"/>
    <mergeCell ref="J2:N2"/>
  </mergeCells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A7E42-E1F8-4A3C-B3B1-A325F7A25D23}">
  <dimension ref="B2:R14"/>
  <sheetViews>
    <sheetView showGridLines="0" workbookViewId="0">
      <selection activeCell="E5" sqref="E5"/>
    </sheetView>
  </sheetViews>
  <sheetFormatPr defaultColWidth="9.109375" defaultRowHeight="20.100000000000001" customHeight="1" x14ac:dyDescent="0.3"/>
  <cols>
    <col min="1" max="1" width="4.44140625" style="1" customWidth="1"/>
    <col min="2" max="2" width="9.109375" style="1"/>
    <col min="3" max="3" width="17.33203125" style="1" customWidth="1"/>
    <col min="4" max="4" width="9.109375" style="1"/>
    <col min="5" max="5" width="10" style="1" customWidth="1"/>
    <col min="6" max="6" width="2.6640625" style="1" customWidth="1"/>
    <col min="7" max="7" width="20.33203125" style="1" bestFit="1" customWidth="1"/>
    <col min="8" max="11" width="9.109375" style="1"/>
    <col min="12" max="12" width="8.44140625" style="1" bestFit="1" customWidth="1"/>
    <col min="13" max="13" width="15.6640625" style="1" bestFit="1" customWidth="1"/>
    <col min="14" max="14" width="12.6640625" style="1" bestFit="1" customWidth="1"/>
    <col min="15" max="15" width="11.44140625" style="1" customWidth="1"/>
    <col min="16" max="16" width="9.109375" style="1"/>
    <col min="17" max="17" width="19.21875" style="1" bestFit="1" customWidth="1"/>
    <col min="18" max="18" width="8.6640625" style="1" bestFit="1" customWidth="1"/>
    <col min="19" max="16384" width="9.109375" style="1"/>
  </cols>
  <sheetData>
    <row r="2" spans="2:18" ht="20.100000000000001" customHeight="1" thickBot="1" x14ac:dyDescent="0.35">
      <c r="B2" s="6" t="s">
        <v>32</v>
      </c>
      <c r="C2" s="6"/>
      <c r="D2" s="6"/>
      <c r="E2" s="6"/>
      <c r="F2" s="6"/>
      <c r="G2" s="6"/>
      <c r="H2" s="6"/>
      <c r="L2" s="6" t="s">
        <v>35</v>
      </c>
      <c r="M2" s="6"/>
      <c r="N2" s="6"/>
      <c r="O2" s="6"/>
      <c r="P2" s="6"/>
      <c r="Q2" s="6"/>
      <c r="R2" s="6"/>
    </row>
    <row r="3" spans="2:18" ht="20.100000000000001" customHeight="1" thickTop="1" x14ac:dyDescent="0.3"/>
    <row r="4" spans="2:18" ht="20.100000000000001" customHeight="1" x14ac:dyDescent="0.3">
      <c r="B4" s="4" t="s">
        <v>0</v>
      </c>
      <c r="C4" s="4" t="s">
        <v>11</v>
      </c>
      <c r="D4" s="4" t="s">
        <v>23</v>
      </c>
      <c r="E4" s="4" t="s">
        <v>18</v>
      </c>
      <c r="G4" s="4" t="s">
        <v>21</v>
      </c>
      <c r="H4" s="3">
        <f>AVERAGE(C5:C14)</f>
        <v>397</v>
      </c>
      <c r="L4" s="4" t="s">
        <v>0</v>
      </c>
      <c r="M4" s="4" t="s">
        <v>11</v>
      </c>
      <c r="N4" s="4" t="s">
        <v>23</v>
      </c>
      <c r="O4" s="4" t="s">
        <v>18</v>
      </c>
      <c r="Q4" s="4" t="s">
        <v>21</v>
      </c>
      <c r="R4" s="3"/>
    </row>
    <row r="5" spans="2:18" ht="20.100000000000001" customHeight="1" x14ac:dyDescent="0.3">
      <c r="B5" s="2" t="s">
        <v>1</v>
      </c>
      <c r="C5" s="3">
        <v>400</v>
      </c>
      <c r="D5" s="2">
        <f>(C5-$H$4)/$H$5</f>
        <v>1.3972999201998933E-2</v>
      </c>
      <c r="E5" s="2" t="b">
        <f>OR(D5&gt;1.5, D5&lt;-1.25)</f>
        <v>0</v>
      </c>
      <c r="G5" s="4" t="s">
        <v>22</v>
      </c>
      <c r="H5" s="3">
        <f>_xlfn.STDEV.P(C5:C14)</f>
        <v>214.69979040511427</v>
      </c>
      <c r="L5" s="2" t="s">
        <v>1</v>
      </c>
      <c r="M5" s="3">
        <v>400</v>
      </c>
      <c r="N5" s="2"/>
      <c r="O5" s="2"/>
      <c r="Q5" s="4" t="s">
        <v>22</v>
      </c>
      <c r="R5" s="3"/>
    </row>
    <row r="6" spans="2:18" ht="20.100000000000001" customHeight="1" x14ac:dyDescent="0.3">
      <c r="B6" s="2" t="s">
        <v>2</v>
      </c>
      <c r="C6" s="3">
        <v>800</v>
      </c>
      <c r="D6" s="2">
        <f t="shared" ref="D6:D14" si="0">(C6-$H$4)/$H$5</f>
        <v>1.8770395594685234</v>
      </c>
      <c r="E6" s="2" t="b">
        <f t="shared" ref="E6:E14" si="1">OR(D6&gt;1.5, D6&lt;-1.25)</f>
        <v>1</v>
      </c>
      <c r="L6" s="2" t="s">
        <v>2</v>
      </c>
      <c r="M6" s="3">
        <v>800</v>
      </c>
      <c r="N6" s="2"/>
      <c r="O6" s="2"/>
    </row>
    <row r="7" spans="2:18" ht="20.100000000000001" customHeight="1" x14ac:dyDescent="0.3">
      <c r="B7" s="2" t="s">
        <v>3</v>
      </c>
      <c r="C7" s="3">
        <v>360</v>
      </c>
      <c r="D7" s="2">
        <f t="shared" si="0"/>
        <v>-0.17233365682465351</v>
      </c>
      <c r="E7" s="2" t="b">
        <f t="shared" si="1"/>
        <v>0</v>
      </c>
      <c r="L7" s="2" t="s">
        <v>3</v>
      </c>
      <c r="M7" s="3">
        <v>360</v>
      </c>
      <c r="N7" s="2"/>
      <c r="O7" s="2"/>
    </row>
    <row r="8" spans="2:18" ht="20.100000000000001" customHeight="1" x14ac:dyDescent="0.3">
      <c r="B8" s="2" t="s">
        <v>4</v>
      </c>
      <c r="C8" s="3">
        <v>345</v>
      </c>
      <c r="D8" s="2">
        <f t="shared" si="0"/>
        <v>-0.24219865283464817</v>
      </c>
      <c r="E8" s="2" t="b">
        <f t="shared" si="1"/>
        <v>0</v>
      </c>
      <c r="L8" s="2" t="s">
        <v>4</v>
      </c>
      <c r="M8" s="3">
        <v>345</v>
      </c>
      <c r="N8" s="2"/>
      <c r="O8" s="2"/>
    </row>
    <row r="9" spans="2:18" ht="20.100000000000001" customHeight="1" x14ac:dyDescent="0.3">
      <c r="B9" s="2" t="s">
        <v>5</v>
      </c>
      <c r="C9" s="3">
        <v>750</v>
      </c>
      <c r="D9" s="2">
        <f t="shared" si="0"/>
        <v>1.6441562394352078</v>
      </c>
      <c r="E9" s="2" t="b">
        <f t="shared" si="1"/>
        <v>1</v>
      </c>
      <c r="L9" s="2" t="s">
        <v>5</v>
      </c>
      <c r="M9" s="3">
        <v>750</v>
      </c>
      <c r="N9" s="2"/>
      <c r="O9" s="2"/>
    </row>
    <row r="10" spans="2:18" ht="20.100000000000001" customHeight="1" x14ac:dyDescent="0.3">
      <c r="B10" s="2" t="s">
        <v>6</v>
      </c>
      <c r="C10" s="3">
        <v>330</v>
      </c>
      <c r="D10" s="2">
        <f t="shared" si="0"/>
        <v>-0.31206364884464283</v>
      </c>
      <c r="E10" s="2" t="b">
        <f t="shared" si="1"/>
        <v>0</v>
      </c>
      <c r="L10" s="2" t="s">
        <v>6</v>
      </c>
      <c r="M10" s="3">
        <v>330</v>
      </c>
      <c r="N10" s="2"/>
      <c r="O10" s="2"/>
    </row>
    <row r="11" spans="2:18" ht="20.100000000000001" customHeight="1" x14ac:dyDescent="0.3">
      <c r="B11" s="2" t="s">
        <v>7</v>
      </c>
      <c r="C11" s="3">
        <v>100</v>
      </c>
      <c r="D11" s="2">
        <f t="shared" si="0"/>
        <v>-1.3833269209978944</v>
      </c>
      <c r="E11" s="2" t="b">
        <f t="shared" si="1"/>
        <v>1</v>
      </c>
      <c r="L11" s="2" t="s">
        <v>7</v>
      </c>
      <c r="M11" s="3">
        <v>100</v>
      </c>
      <c r="N11" s="2"/>
      <c r="O11" s="2"/>
    </row>
    <row r="12" spans="2:18" ht="20.100000000000001" customHeight="1" x14ac:dyDescent="0.3">
      <c r="B12" s="2" t="s">
        <v>8</v>
      </c>
      <c r="C12" s="3">
        <v>380</v>
      </c>
      <c r="D12" s="2">
        <f t="shared" si="0"/>
        <v>-7.9180328811327291E-2</v>
      </c>
      <c r="E12" s="2" t="b">
        <f t="shared" si="1"/>
        <v>0</v>
      </c>
      <c r="L12" s="2" t="s">
        <v>8</v>
      </c>
      <c r="M12" s="3">
        <v>380</v>
      </c>
      <c r="N12" s="2"/>
      <c r="O12" s="2"/>
    </row>
    <row r="13" spans="2:18" ht="20.100000000000001" customHeight="1" x14ac:dyDescent="0.3">
      <c r="B13" s="2" t="s">
        <v>9</v>
      </c>
      <c r="C13" s="3">
        <v>120</v>
      </c>
      <c r="D13" s="2">
        <f t="shared" si="0"/>
        <v>-1.2901735929845681</v>
      </c>
      <c r="E13" s="2" t="b">
        <f t="shared" si="1"/>
        <v>1</v>
      </c>
      <c r="L13" s="2" t="s">
        <v>9</v>
      </c>
      <c r="M13" s="3">
        <v>120</v>
      </c>
      <c r="N13" s="2"/>
      <c r="O13" s="2"/>
    </row>
    <row r="14" spans="2:18" ht="20.100000000000001" customHeight="1" x14ac:dyDescent="0.3">
      <c r="B14" s="2" t="s">
        <v>10</v>
      </c>
      <c r="C14" s="3">
        <v>385</v>
      </c>
      <c r="D14" s="2">
        <f t="shared" si="0"/>
        <v>-5.5891996807995732E-2</v>
      </c>
      <c r="E14" s="2" t="b">
        <f t="shared" si="1"/>
        <v>0</v>
      </c>
      <c r="L14" s="2" t="s">
        <v>10</v>
      </c>
      <c r="M14" s="3">
        <v>385</v>
      </c>
      <c r="N14" s="2"/>
      <c r="O14" s="2"/>
    </row>
  </sheetData>
  <mergeCells count="2">
    <mergeCell ref="B2:H2"/>
    <mergeCell ref="L2:R2"/>
  </mergeCells>
  <pageMargins left="0.7" right="0.7" top="0.75" bottom="0.75" header="0.3" footer="0.3"/>
  <pageSetup paperSize="9"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A679E-0469-495E-B7DD-F51AF98B4C2E}">
  <dimension ref="B2:X14"/>
  <sheetViews>
    <sheetView showGridLines="0" workbookViewId="0">
      <selection activeCell="C5" sqref="C5"/>
    </sheetView>
  </sheetViews>
  <sheetFormatPr defaultColWidth="9.109375" defaultRowHeight="20.100000000000001" customHeight="1" x14ac:dyDescent="0.3"/>
  <cols>
    <col min="1" max="1" width="4.44140625" style="1" customWidth="1"/>
    <col min="2" max="2" width="17.5546875" style="1" customWidth="1"/>
    <col min="3" max="3" width="23.44140625" style="1" customWidth="1"/>
    <col min="4" max="14" width="9.109375" style="1"/>
    <col min="15" max="15" width="13.88671875" style="1" customWidth="1"/>
    <col min="16" max="16" width="15.6640625" style="1" bestFit="1" customWidth="1"/>
    <col min="17" max="16384" width="9.109375" style="1"/>
  </cols>
  <sheetData>
    <row r="2" spans="2:24" ht="20.100000000000001" customHeight="1" thickBot="1" x14ac:dyDescent="0.35">
      <c r="B2" s="6" t="s">
        <v>29</v>
      </c>
      <c r="C2" s="6"/>
      <c r="D2" s="6"/>
      <c r="E2" s="6"/>
      <c r="F2" s="6"/>
      <c r="G2" s="6"/>
      <c r="H2" s="6"/>
      <c r="I2" s="6"/>
      <c r="J2" s="6"/>
      <c r="K2" s="6"/>
      <c r="O2" s="6" t="s">
        <v>35</v>
      </c>
      <c r="P2" s="6"/>
      <c r="Q2" s="7"/>
      <c r="R2" s="7"/>
      <c r="S2" s="7"/>
      <c r="T2" s="7"/>
      <c r="U2" s="7"/>
      <c r="V2" s="7"/>
      <c r="W2" s="7"/>
      <c r="X2" s="7"/>
    </row>
    <row r="3" spans="2:24" ht="20.100000000000001" customHeight="1" thickTop="1" x14ac:dyDescent="0.3"/>
    <row r="4" spans="2:24" ht="20.100000000000001" customHeight="1" x14ac:dyDescent="0.3">
      <c r="B4" s="4" t="s">
        <v>0</v>
      </c>
      <c r="C4" s="4" t="s">
        <v>11</v>
      </c>
      <c r="O4" s="4" t="s">
        <v>0</v>
      </c>
      <c r="P4" s="4" t="s">
        <v>11</v>
      </c>
    </row>
    <row r="5" spans="2:24" ht="20.100000000000001" customHeight="1" x14ac:dyDescent="0.3">
      <c r="B5" s="2" t="s">
        <v>1</v>
      </c>
      <c r="C5" s="3">
        <v>400</v>
      </c>
      <c r="O5" s="2" t="s">
        <v>1</v>
      </c>
      <c r="P5" s="3">
        <v>400</v>
      </c>
    </row>
    <row r="6" spans="2:24" ht="20.100000000000001" customHeight="1" x14ac:dyDescent="0.3">
      <c r="B6" s="2" t="s">
        <v>2</v>
      </c>
      <c r="C6" s="3">
        <v>800</v>
      </c>
      <c r="O6" s="2" t="s">
        <v>2</v>
      </c>
      <c r="P6" s="3">
        <v>800</v>
      </c>
    </row>
    <row r="7" spans="2:24" ht="20.100000000000001" customHeight="1" x14ac:dyDescent="0.3">
      <c r="B7" s="2" t="s">
        <v>3</v>
      </c>
      <c r="C7" s="3">
        <v>360</v>
      </c>
      <c r="O7" s="2" t="s">
        <v>3</v>
      </c>
      <c r="P7" s="3">
        <v>360</v>
      </c>
    </row>
    <row r="8" spans="2:24" ht="20.100000000000001" customHeight="1" x14ac:dyDescent="0.3">
      <c r="B8" s="2" t="s">
        <v>4</v>
      </c>
      <c r="C8" s="3">
        <v>345</v>
      </c>
      <c r="O8" s="2" t="s">
        <v>4</v>
      </c>
      <c r="P8" s="3">
        <v>345</v>
      </c>
    </row>
    <row r="9" spans="2:24" ht="20.100000000000001" customHeight="1" x14ac:dyDescent="0.3">
      <c r="B9" s="2" t="s">
        <v>5</v>
      </c>
      <c r="C9" s="3">
        <v>750</v>
      </c>
      <c r="O9" s="2" t="s">
        <v>5</v>
      </c>
      <c r="P9" s="3">
        <v>750</v>
      </c>
    </row>
    <row r="10" spans="2:24" ht="20.100000000000001" customHeight="1" x14ac:dyDescent="0.3">
      <c r="B10" s="2" t="s">
        <v>6</v>
      </c>
      <c r="C10" s="3">
        <v>330</v>
      </c>
      <c r="O10" s="2" t="s">
        <v>6</v>
      </c>
      <c r="P10" s="3">
        <v>330</v>
      </c>
    </row>
    <row r="11" spans="2:24" ht="20.100000000000001" customHeight="1" x14ac:dyDescent="0.3">
      <c r="B11" s="2" t="s">
        <v>7</v>
      </c>
      <c r="C11" s="3">
        <v>100</v>
      </c>
      <c r="O11" s="2" t="s">
        <v>7</v>
      </c>
      <c r="P11" s="3">
        <v>100</v>
      </c>
    </row>
    <row r="12" spans="2:24" ht="20.100000000000001" customHeight="1" x14ac:dyDescent="0.3">
      <c r="B12" s="2" t="s">
        <v>8</v>
      </c>
      <c r="C12" s="3">
        <v>380</v>
      </c>
      <c r="O12" s="2" t="s">
        <v>8</v>
      </c>
      <c r="P12" s="3">
        <v>380</v>
      </c>
    </row>
    <row r="13" spans="2:24" ht="20.100000000000001" customHeight="1" x14ac:dyDescent="0.3">
      <c r="B13" s="2" t="s">
        <v>9</v>
      </c>
      <c r="C13" s="3">
        <v>120</v>
      </c>
      <c r="O13" s="2" t="s">
        <v>9</v>
      </c>
      <c r="P13" s="3">
        <v>120</v>
      </c>
    </row>
    <row r="14" spans="2:24" ht="20.100000000000001" customHeight="1" x14ac:dyDescent="0.3">
      <c r="B14" s="2" t="s">
        <v>10</v>
      </c>
      <c r="C14" s="3">
        <v>385</v>
      </c>
      <c r="O14" s="2" t="s">
        <v>10</v>
      </c>
      <c r="P14" s="3">
        <v>385</v>
      </c>
    </row>
  </sheetData>
  <mergeCells count="2">
    <mergeCell ref="B2:K2"/>
    <mergeCell ref="O2:P2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31D2-AFD0-418A-9E4E-8B7E7B87FCC6}">
  <dimension ref="B2:H15"/>
  <sheetViews>
    <sheetView showGridLines="0" workbookViewId="0">
      <selection activeCell="C15" sqref="C15"/>
    </sheetView>
  </sheetViews>
  <sheetFormatPr defaultColWidth="9.109375" defaultRowHeight="20.100000000000001" customHeight="1" x14ac:dyDescent="0.3"/>
  <cols>
    <col min="1" max="1" width="4.44140625" style="1" customWidth="1"/>
    <col min="2" max="2" width="26.6640625" style="1" customWidth="1"/>
    <col min="3" max="3" width="17.33203125" style="1" customWidth="1"/>
    <col min="4" max="6" width="9.109375" style="1"/>
    <col min="7" max="7" width="24" style="1" bestFit="1" customWidth="1"/>
    <col min="8" max="8" width="15.6640625" style="1" bestFit="1" customWidth="1"/>
    <col min="9" max="16384" width="9.109375" style="1"/>
  </cols>
  <sheetData>
    <row r="2" spans="2:8" ht="20.100000000000001" customHeight="1" thickBot="1" x14ac:dyDescent="0.35">
      <c r="B2" s="6" t="s">
        <v>24</v>
      </c>
      <c r="C2" s="6"/>
      <c r="G2" s="6" t="s">
        <v>35</v>
      </c>
      <c r="H2" s="6"/>
    </row>
    <row r="3" spans="2:8" ht="20.100000000000001" customHeight="1" thickTop="1" x14ac:dyDescent="0.3"/>
    <row r="4" spans="2:8" ht="20.100000000000001" customHeight="1" x14ac:dyDescent="0.3">
      <c r="B4" s="4" t="s">
        <v>0</v>
      </c>
      <c r="C4" s="4" t="s">
        <v>11</v>
      </c>
      <c r="G4" s="4" t="s">
        <v>0</v>
      </c>
      <c r="H4" s="4" t="s">
        <v>11</v>
      </c>
    </row>
    <row r="5" spans="2:8" ht="20.100000000000001" customHeight="1" x14ac:dyDescent="0.3">
      <c r="B5" s="2" t="s">
        <v>1</v>
      </c>
      <c r="C5" s="3">
        <v>400</v>
      </c>
      <c r="G5" s="2" t="s">
        <v>1</v>
      </c>
      <c r="H5" s="3">
        <v>400</v>
      </c>
    </row>
    <row r="6" spans="2:8" ht="20.100000000000001" customHeight="1" x14ac:dyDescent="0.3">
      <c r="B6" s="2" t="s">
        <v>2</v>
      </c>
      <c r="C6" s="3">
        <v>800</v>
      </c>
      <c r="G6" s="2" t="s">
        <v>2</v>
      </c>
      <c r="H6" s="3">
        <v>800</v>
      </c>
    </row>
    <row r="7" spans="2:8" ht="20.100000000000001" customHeight="1" x14ac:dyDescent="0.3">
      <c r="B7" s="2" t="s">
        <v>3</v>
      </c>
      <c r="C7" s="3">
        <v>360</v>
      </c>
      <c r="G7" s="2" t="s">
        <v>3</v>
      </c>
      <c r="H7" s="3">
        <v>360</v>
      </c>
    </row>
    <row r="8" spans="2:8" ht="20.100000000000001" customHeight="1" x14ac:dyDescent="0.3">
      <c r="B8" s="2" t="s">
        <v>4</v>
      </c>
      <c r="C8" s="3">
        <v>345</v>
      </c>
      <c r="G8" s="2" t="s">
        <v>4</v>
      </c>
      <c r="H8" s="3">
        <v>345</v>
      </c>
    </row>
    <row r="9" spans="2:8" ht="20.100000000000001" customHeight="1" x14ac:dyDescent="0.3">
      <c r="B9" s="2" t="s">
        <v>5</v>
      </c>
      <c r="C9" s="3">
        <v>750</v>
      </c>
      <c r="G9" s="2" t="s">
        <v>5</v>
      </c>
      <c r="H9" s="3">
        <v>750</v>
      </c>
    </row>
    <row r="10" spans="2:8" ht="20.100000000000001" customHeight="1" x14ac:dyDescent="0.3">
      <c r="B10" s="2" t="s">
        <v>6</v>
      </c>
      <c r="C10" s="3">
        <v>330</v>
      </c>
      <c r="G10" s="2" t="s">
        <v>6</v>
      </c>
      <c r="H10" s="3">
        <v>330</v>
      </c>
    </row>
    <row r="11" spans="2:8" ht="20.100000000000001" customHeight="1" x14ac:dyDescent="0.3">
      <c r="B11" s="2" t="s">
        <v>7</v>
      </c>
      <c r="C11" s="3">
        <v>100</v>
      </c>
      <c r="G11" s="2" t="s">
        <v>7</v>
      </c>
      <c r="H11" s="3">
        <v>100</v>
      </c>
    </row>
    <row r="12" spans="2:8" ht="20.100000000000001" customHeight="1" x14ac:dyDescent="0.3">
      <c r="B12" s="2" t="s">
        <v>8</v>
      </c>
      <c r="C12" s="3">
        <v>380</v>
      </c>
      <c r="G12" s="2" t="s">
        <v>8</v>
      </c>
      <c r="H12" s="3">
        <v>380</v>
      </c>
    </row>
    <row r="13" spans="2:8" ht="20.100000000000001" customHeight="1" x14ac:dyDescent="0.3">
      <c r="B13" s="2" t="s">
        <v>9</v>
      </c>
      <c r="C13" s="3">
        <v>120</v>
      </c>
      <c r="G13" s="2" t="s">
        <v>9</v>
      </c>
      <c r="H13" s="3">
        <v>120</v>
      </c>
    </row>
    <row r="14" spans="2:8" ht="20.100000000000001" customHeight="1" x14ac:dyDescent="0.3">
      <c r="B14" s="2" t="s">
        <v>10</v>
      </c>
      <c r="C14" s="3">
        <v>385</v>
      </c>
      <c r="G14" s="2" t="s">
        <v>10</v>
      </c>
      <c r="H14" s="3">
        <v>385</v>
      </c>
    </row>
    <row r="15" spans="2:8" ht="20.100000000000001" customHeight="1" x14ac:dyDescent="0.3">
      <c r="B15" s="4" t="s">
        <v>25</v>
      </c>
      <c r="C15" s="3">
        <f>TRIMMEAN(C5:C14,40%)</f>
        <v>366.66666666666669</v>
      </c>
      <c r="G15" s="4" t="s">
        <v>25</v>
      </c>
      <c r="H15" s="3"/>
    </row>
  </sheetData>
  <mergeCells count="2">
    <mergeCell ref="B2:C2"/>
    <mergeCell ref="G2:H2"/>
  </mergeCells>
  <pageMargins left="0.7" right="0.7" top="0.75" bottom="0.75" header="0.3" footer="0.3"/>
  <pageSetup paperSize="9"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9AF34-F462-4D01-A065-314B6DF224F3}">
  <dimension ref="B2:H15"/>
  <sheetViews>
    <sheetView showGridLines="0" workbookViewId="0">
      <selection activeCell="C15" sqref="C15"/>
    </sheetView>
  </sheetViews>
  <sheetFormatPr defaultColWidth="9.109375" defaultRowHeight="20.100000000000001" customHeight="1" x14ac:dyDescent="0.3"/>
  <cols>
    <col min="1" max="1" width="4.44140625" style="1" customWidth="1"/>
    <col min="2" max="2" width="26.6640625" style="1" customWidth="1"/>
    <col min="3" max="3" width="17.33203125" style="1" customWidth="1"/>
    <col min="4" max="4" width="9.109375" style="1" customWidth="1"/>
    <col min="5" max="6" width="9.109375" style="1"/>
    <col min="7" max="7" width="24" style="1" bestFit="1" customWidth="1"/>
    <col min="8" max="8" width="15.6640625" style="1" bestFit="1" customWidth="1"/>
    <col min="9" max="16384" width="9.109375" style="1"/>
  </cols>
  <sheetData>
    <row r="2" spans="2:8" ht="20.100000000000001" customHeight="1" thickBot="1" x14ac:dyDescent="0.35">
      <c r="B2" s="6" t="s">
        <v>26</v>
      </c>
      <c r="C2" s="6"/>
      <c r="G2" s="6" t="s">
        <v>35</v>
      </c>
      <c r="H2" s="6"/>
    </row>
    <row r="3" spans="2:8" ht="20.100000000000001" customHeight="1" thickTop="1" x14ac:dyDescent="0.3"/>
    <row r="4" spans="2:8" ht="20.100000000000001" customHeight="1" x14ac:dyDescent="0.3">
      <c r="B4" s="4" t="s">
        <v>0</v>
      </c>
      <c r="C4" s="4" t="s">
        <v>11</v>
      </c>
      <c r="G4" s="4" t="s">
        <v>0</v>
      </c>
      <c r="H4" s="4" t="s">
        <v>11</v>
      </c>
    </row>
    <row r="5" spans="2:8" ht="20.100000000000001" customHeight="1" x14ac:dyDescent="0.3">
      <c r="B5" s="2" t="s">
        <v>1</v>
      </c>
      <c r="C5" s="3">
        <v>400</v>
      </c>
      <c r="G5" s="2" t="s">
        <v>1</v>
      </c>
      <c r="H5" s="3">
        <v>400</v>
      </c>
    </row>
    <row r="6" spans="2:8" ht="20.100000000000001" customHeight="1" x14ac:dyDescent="0.3">
      <c r="B6" s="2" t="s">
        <v>2</v>
      </c>
      <c r="C6" s="3">
        <v>800</v>
      </c>
      <c r="G6" s="2" t="s">
        <v>2</v>
      </c>
      <c r="H6" s="3">
        <v>800</v>
      </c>
    </row>
    <row r="7" spans="2:8" ht="20.100000000000001" customHeight="1" x14ac:dyDescent="0.3">
      <c r="B7" s="2" t="s">
        <v>3</v>
      </c>
      <c r="C7" s="3">
        <v>360</v>
      </c>
      <c r="G7" s="2" t="s">
        <v>3</v>
      </c>
      <c r="H7" s="3">
        <v>360</v>
      </c>
    </row>
    <row r="8" spans="2:8" ht="20.100000000000001" customHeight="1" x14ac:dyDescent="0.3">
      <c r="B8" s="2" t="s">
        <v>4</v>
      </c>
      <c r="C8" s="3">
        <v>345</v>
      </c>
      <c r="G8" s="2" t="s">
        <v>4</v>
      </c>
      <c r="H8" s="3">
        <v>345</v>
      </c>
    </row>
    <row r="9" spans="2:8" ht="20.100000000000001" customHeight="1" x14ac:dyDescent="0.3">
      <c r="B9" s="2" t="s">
        <v>5</v>
      </c>
      <c r="C9" s="3">
        <v>750</v>
      </c>
      <c r="G9" s="2" t="s">
        <v>5</v>
      </c>
      <c r="H9" s="3">
        <v>750</v>
      </c>
    </row>
    <row r="10" spans="2:8" ht="20.100000000000001" customHeight="1" x14ac:dyDescent="0.3">
      <c r="B10" s="2" t="s">
        <v>6</v>
      </c>
      <c r="C10" s="3">
        <v>330</v>
      </c>
      <c r="G10" s="2" t="s">
        <v>6</v>
      </c>
      <c r="H10" s="3">
        <v>330</v>
      </c>
    </row>
    <row r="11" spans="2:8" ht="20.100000000000001" customHeight="1" x14ac:dyDescent="0.3">
      <c r="B11" s="2" t="s">
        <v>7</v>
      </c>
      <c r="C11" s="3">
        <v>100</v>
      </c>
      <c r="G11" s="2" t="s">
        <v>7</v>
      </c>
      <c r="H11" s="3">
        <v>100</v>
      </c>
    </row>
    <row r="12" spans="2:8" ht="20.100000000000001" customHeight="1" x14ac:dyDescent="0.3">
      <c r="B12" s="2" t="s">
        <v>8</v>
      </c>
      <c r="C12" s="3">
        <v>380</v>
      </c>
      <c r="G12" s="2" t="s">
        <v>8</v>
      </c>
      <c r="H12" s="3">
        <v>380</v>
      </c>
    </row>
    <row r="13" spans="2:8" ht="20.100000000000001" customHeight="1" x14ac:dyDescent="0.3">
      <c r="B13" s="2" t="s">
        <v>9</v>
      </c>
      <c r="C13" s="3">
        <v>120</v>
      </c>
      <c r="G13" s="2" t="s">
        <v>9</v>
      </c>
      <c r="H13" s="3">
        <v>120</v>
      </c>
    </row>
    <row r="14" spans="2:8" ht="20.100000000000001" customHeight="1" x14ac:dyDescent="0.3">
      <c r="B14" s="2" t="s">
        <v>10</v>
      </c>
      <c r="C14" s="3">
        <v>385</v>
      </c>
      <c r="G14" s="2" t="s">
        <v>10</v>
      </c>
      <c r="H14" s="3">
        <v>385</v>
      </c>
    </row>
    <row r="15" spans="2:8" ht="20.100000000000001" customHeight="1" x14ac:dyDescent="0.3">
      <c r="B15" s="4" t="s">
        <v>25</v>
      </c>
      <c r="C15" s="3">
        <f>AVERAGEIFS(C5:C14,C5:C14,"&gt;300",C5:C14,"&lt;500")</f>
        <v>366.66666666666669</v>
      </c>
      <c r="G15" s="4" t="s">
        <v>25</v>
      </c>
      <c r="H15" s="3"/>
    </row>
  </sheetData>
  <mergeCells count="2">
    <mergeCell ref="B2:C2"/>
    <mergeCell ref="G2:H2"/>
  </mergeCells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Dataset</vt:lpstr>
      <vt:lpstr>Sort &amp; Filter</vt:lpstr>
      <vt:lpstr>QUARTILE and OR</vt:lpstr>
      <vt:lpstr>AVERAGE, STDEV.P and ROW</vt:lpstr>
      <vt:lpstr>LARGE, SMALL and ROW</vt:lpstr>
      <vt:lpstr>Z-Score</vt:lpstr>
      <vt:lpstr>Graph</vt:lpstr>
      <vt:lpstr>TRIMMEAN</vt:lpstr>
      <vt:lpstr>AVERAGEIFS</vt:lpstr>
      <vt:lpstr>Interquartile</vt:lpstr>
      <vt:lpstr>SUMIFS and COUNTIFS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04</dc:creator>
  <cp:lastModifiedBy>Rajib</cp:lastModifiedBy>
  <dcterms:created xsi:type="dcterms:W3CDTF">2023-06-13T05:22:35Z</dcterms:created>
  <dcterms:modified xsi:type="dcterms:W3CDTF">2023-06-14T04:31:22Z</dcterms:modified>
</cp:coreProperties>
</file>