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816546aaf09f466/Documents/"/>
    </mc:Choice>
  </mc:AlternateContent>
  <xr:revisionPtr revIDLastSave="46" documentId="8_{650AA953-4869-4F9C-BF48-A538DCBA8519}" xr6:coauthVersionLast="47" xr6:coauthVersionMax="47" xr10:uidLastSave="{3F57827A-4E33-41E7-9679-202A6D444769}"/>
  <bookViews>
    <workbookView xWindow="-120" yWindow="-120" windowWidth="29040" windowHeight="15720" firstSheet="12" activeTab="9" xr2:uid="{00000000-000D-0000-FFFF-FFFF00000000}"/>
  </bookViews>
  <sheets>
    <sheet name="Overview" sheetId="14" r:id="rId1"/>
    <sheet name="Dataset" sheetId="1" r:id="rId2"/>
    <sheet name="Specific Value" sheetId="2" r:id="rId3"/>
    <sheet name="Cell Reference" sheetId="3" r:id="rId4"/>
    <sheet name="Different Range" sheetId="4" r:id="rId5"/>
    <sheet name="Date" sheetId="5" r:id="rId6"/>
    <sheet name="Greater Than 0" sheetId="6" r:id="rId7"/>
    <sheet name="Different Sheet" sheetId="8" r:id="rId8"/>
    <sheet name="Reference Sheet" sheetId="7" r:id="rId9"/>
    <sheet name="Greater or Equal" sheetId="9" r:id="rId10"/>
    <sheet name="Equal" sheetId="10" r:id="rId11"/>
    <sheet name="Text Criterion" sheetId="12" r:id="rId12"/>
    <sheet name="Between 2 values" sheetId="11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1" l="1"/>
  <c r="L16" i="11"/>
  <c r="L15" i="11"/>
  <c r="L14" i="11"/>
  <c r="L13" i="11"/>
  <c r="L12" i="11"/>
  <c r="L11" i="11"/>
  <c r="L10" i="11"/>
  <c r="L9" i="11"/>
  <c r="L8" i="11"/>
  <c r="L7" i="11"/>
  <c r="L6" i="11"/>
  <c r="L5" i="11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C5" i="8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D25" i="14"/>
  <c r="D22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21" i="11"/>
  <c r="C18" i="12"/>
  <c r="D18" i="6"/>
  <c r="D20" i="5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20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20" i="2"/>
  <c r="D20" i="3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17" i="4"/>
  <c r="E16" i="4"/>
  <c r="E15" i="4"/>
  <c r="E14" i="4"/>
  <c r="E13" i="4"/>
  <c r="E12" i="4"/>
  <c r="E11" i="4"/>
  <c r="E10" i="4"/>
  <c r="E9" i="4"/>
  <c r="E8" i="4"/>
  <c r="E7" i="4"/>
  <c r="E20" i="4" s="1"/>
  <c r="E6" i="4"/>
  <c r="E5" i="4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E28" i="14"/>
  <c r="E22" i="14"/>
  <c r="E25" i="14"/>
  <c r="E20" i="9" l="1"/>
  <c r="D28" i="14"/>
</calcChain>
</file>

<file path=xl/sharedStrings.xml><?xml version="1.0" encoding="utf-8"?>
<sst xmlns="http://schemas.openxmlformats.org/spreadsheetml/2006/main" count="371" uniqueCount="50">
  <si>
    <t>Excel SUMIF Greater Than</t>
  </si>
  <si>
    <t>Products</t>
  </si>
  <si>
    <t>Unit Price</t>
  </si>
  <si>
    <t>Quantity Sold</t>
  </si>
  <si>
    <t>Total Sales</t>
  </si>
  <si>
    <t>Apples</t>
  </si>
  <si>
    <t>Oranges</t>
  </si>
  <si>
    <t>Milk</t>
  </si>
  <si>
    <t>Bread</t>
  </si>
  <si>
    <t>Cheese</t>
  </si>
  <si>
    <t>Eggs</t>
  </si>
  <si>
    <t>Chicken</t>
  </si>
  <si>
    <t>Beef</t>
  </si>
  <si>
    <t>Rice</t>
  </si>
  <si>
    <t>Pasta</t>
  </si>
  <si>
    <t>Cereal</t>
  </si>
  <si>
    <t>Yogurt</t>
  </si>
  <si>
    <t>Juice</t>
  </si>
  <si>
    <t>Unit Price Greater Than</t>
  </si>
  <si>
    <t>SUMIF Greater Than Specific Value</t>
  </si>
  <si>
    <t>Sum of Those Unit Prices</t>
  </si>
  <si>
    <t>SUMIF Greater Than Cell Reference</t>
  </si>
  <si>
    <t>SUMIF When Criteria Range is Different</t>
  </si>
  <si>
    <t>Total Sales of Those Products</t>
  </si>
  <si>
    <t>Products Sold in January</t>
  </si>
  <si>
    <t>Try Yourself</t>
  </si>
  <si>
    <t>SUMIF from Different Range Based on Criterion</t>
  </si>
  <si>
    <t>SUMIF Greater Than Given Date</t>
  </si>
  <si>
    <t>Date</t>
  </si>
  <si>
    <t>Units Sold</t>
  </si>
  <si>
    <t>Total Sales After Given Date</t>
  </si>
  <si>
    <t>SUMIF Greater Than 0</t>
  </si>
  <si>
    <t>Products ID</t>
  </si>
  <si>
    <t>More Than 0</t>
  </si>
  <si>
    <t>Total Unit Price of Those Products</t>
  </si>
  <si>
    <t xml:space="preserve">SUMIF from Different Sheet Based on Criteria </t>
  </si>
  <si>
    <t>Reference Sheet</t>
  </si>
  <si>
    <t>SUMIF Greater Than or Equal To Given Value</t>
  </si>
  <si>
    <t>Unit Price Greater Than or Equal To</t>
  </si>
  <si>
    <t>SUMIF When Equal To Given Value</t>
  </si>
  <si>
    <t>Unit Price Equal To</t>
  </si>
  <si>
    <t>SUMIF With Text Criterion</t>
  </si>
  <si>
    <t>Product ID</t>
  </si>
  <si>
    <t>State</t>
  </si>
  <si>
    <t>Frankfurt</t>
  </si>
  <si>
    <t>Berlin</t>
  </si>
  <si>
    <t>Hessen</t>
  </si>
  <si>
    <t>Munich</t>
  </si>
  <si>
    <t>SUMIF Between Two Values</t>
  </si>
  <si>
    <t>Unit Price Less 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</si>
</sst>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 &quot;$&quot;\ * #,##0.00_ ;_ &quot;$&quot;\ * \-#,##0.00_ ;_ &quot;$&quot;\ * &quot;-&quot;??_ ;_ @_ 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2" fontId="0" fillId="0" borderId="1" xfId="0" applyNumberForma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1E56-74C3-467D-9568-D5F4FAB5E1C8}">
  <dimension ref="B2:E29"/>
  <sheetViews>
    <sheetView showGridLines="0" workbookViewId="0">
      <selection activeCell="V36" sqref="V36"/>
    </sheetView>
  </sheetViews>
  <sheetFormatPr defaultColWidth="9.140625" defaultRowHeight="20.100000000000001" customHeight="1"/>
  <cols>
    <col min="1" max="1" width="3.85546875" style="1" customWidth="1"/>
    <col min="2" max="2" width="13.140625" style="1" bestFit="1" customWidth="1"/>
    <col min="3" max="3" width="16.28515625" style="1" customWidth="1"/>
    <col min="4" max="4" width="14.7109375" style="1" bestFit="1" customWidth="1"/>
    <col min="5" max="5" width="11.42578125" style="1" bestFit="1" customWidth="1"/>
    <col min="6" max="16384" width="9.140625" style="1"/>
  </cols>
  <sheetData>
    <row r="2" spans="2:5" ht="20.100000000000001" customHeight="1" thickBot="1">
      <c r="B2" s="14" t="s">
        <v>0</v>
      </c>
      <c r="C2" s="14"/>
      <c r="D2" s="14"/>
      <c r="E2" s="14"/>
    </row>
    <row r="3" spans="2:5" ht="20.100000000000001" customHeight="1" thickTop="1"/>
    <row r="4" spans="2:5" ht="20.100000000000001" customHeight="1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</row>
    <row r="6" spans="2:5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</row>
    <row r="7" spans="2:5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</row>
    <row r="8" spans="2:5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</row>
    <row r="9" spans="2:5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</row>
    <row r="10" spans="2:5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</row>
    <row r="11" spans="2:5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</row>
    <row r="12" spans="2:5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</row>
    <row r="13" spans="2:5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</row>
    <row r="14" spans="2:5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</row>
    <row r="15" spans="2:5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</row>
    <row r="16" spans="2:5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</row>
    <row r="17" spans="2:5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</row>
    <row r="19" spans="2:5" ht="20.100000000000001" customHeight="1">
      <c r="B19" s="15" t="s">
        <v>18</v>
      </c>
      <c r="C19" s="15"/>
      <c r="D19" s="7">
        <v>2</v>
      </c>
    </row>
    <row r="20" spans="2:5" ht="20.100000000000001" customHeight="1">
      <c r="E20" s="13"/>
    </row>
    <row r="21" spans="2:5" ht="20.100000000000001" customHeight="1">
      <c r="B21" s="15" t="s">
        <v>19</v>
      </c>
      <c r="C21" s="15"/>
      <c r="D21" s="15"/>
      <c r="E21" s="13"/>
    </row>
    <row r="22" spans="2:5" ht="20.100000000000001" customHeight="1">
      <c r="B22" s="15" t="s">
        <v>20</v>
      </c>
      <c r="C22" s="15"/>
      <c r="D22" s="7">
        <f>SUMIF(C5:C17,"&gt;2")</f>
        <v>31.220000000000006</v>
      </c>
      <c r="E22" s="12" t="str">
        <f ca="1">_xlfn.FORMULATEXT(D22)</f>
        <v>=SUMIF(C5:C17,"&gt;2")</v>
      </c>
    </row>
    <row r="23" spans="2:5" ht="20.100000000000001" customHeight="1">
      <c r="E23" s="13"/>
    </row>
    <row r="24" spans="2:5" ht="20.100000000000001" customHeight="1">
      <c r="B24" s="15" t="s">
        <v>21</v>
      </c>
      <c r="C24" s="15"/>
      <c r="D24" s="15"/>
      <c r="E24" s="13"/>
    </row>
    <row r="25" spans="2:5" ht="20.100000000000001" customHeight="1">
      <c r="B25" s="15" t="s">
        <v>20</v>
      </c>
      <c r="C25" s="15"/>
      <c r="D25" s="7">
        <f>SUMIF(C5:C17,"&gt;"&amp;D19)</f>
        <v>31.220000000000006</v>
      </c>
      <c r="E25" s="12" t="str">
        <f ca="1">_xlfn.FORMULATEXT(D25)</f>
        <v>=SUMIF(C5:C17,"&gt;"&amp;D19)</v>
      </c>
    </row>
    <row r="26" spans="2:5" ht="20.100000000000001" customHeight="1">
      <c r="E26" s="13"/>
    </row>
    <row r="27" spans="2:5" ht="20.100000000000001" customHeight="1">
      <c r="B27" s="15" t="s">
        <v>22</v>
      </c>
      <c r="C27" s="15"/>
      <c r="D27" s="15"/>
      <c r="E27" s="13"/>
    </row>
    <row r="28" spans="2:5" ht="20.100000000000001" customHeight="1">
      <c r="B28" s="16" t="s">
        <v>23</v>
      </c>
      <c r="C28" s="17"/>
      <c r="D28" s="7">
        <f>SUMIF(C5:C17,"&gt;"&amp;D19,E5:E17)</f>
        <v>4422.91</v>
      </c>
      <c r="E28" s="12" t="str">
        <f ca="1">_xlfn.FORMULATEXT(D28)</f>
        <v>=SUMIF(C5:C17,"&gt;"&amp;D19,E5:E17)</v>
      </c>
    </row>
    <row r="29" spans="2:5" ht="20.100000000000001" customHeight="1">
      <c r="E29" s="13"/>
    </row>
  </sheetData>
  <mergeCells count="8">
    <mergeCell ref="B2:E2"/>
    <mergeCell ref="B19:C19"/>
    <mergeCell ref="B22:C22"/>
    <mergeCell ref="B25:C25"/>
    <mergeCell ref="B28:C28"/>
    <mergeCell ref="B21:D21"/>
    <mergeCell ref="B24:D24"/>
    <mergeCell ref="B27:D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16906-B314-49CF-A222-06B4B6004518}">
  <dimension ref="B2:L20"/>
  <sheetViews>
    <sheetView showGridLines="0" tabSelected="1" workbookViewId="0">
      <selection activeCell="N17" sqref="N17"/>
    </sheetView>
  </sheetViews>
  <sheetFormatPr defaultRowHeight="20.100000000000001" customHeight="1"/>
  <cols>
    <col min="1" max="1" width="3.85546875" customWidth="1"/>
    <col min="2" max="2" width="15.28515625" customWidth="1"/>
    <col min="3" max="3" width="10.5703125" bestFit="1" customWidth="1"/>
    <col min="4" max="4" width="14.7109375" bestFit="1" customWidth="1"/>
    <col min="5" max="5" width="12.85546875" customWidth="1"/>
    <col min="10" max="10" width="15.28515625" customWidth="1"/>
    <col min="11" max="11" width="14.85546875" customWidth="1"/>
    <col min="12" max="12" width="14.7109375" bestFit="1" customWidth="1"/>
    <col min="13" max="13" width="12.85546875" customWidth="1"/>
  </cols>
  <sheetData>
    <row r="2" spans="2:12" ht="20.100000000000001" customHeight="1">
      <c r="B2" s="14" t="s">
        <v>37</v>
      </c>
      <c r="C2" s="14"/>
      <c r="D2" s="14"/>
      <c r="E2" s="14"/>
      <c r="I2" s="14" t="s">
        <v>25</v>
      </c>
      <c r="J2" s="14"/>
      <c r="K2" s="14"/>
      <c r="L2" s="14"/>
    </row>
    <row r="3" spans="2:12" ht="20.100000000000001" customHeight="1">
      <c r="B3" s="1"/>
      <c r="C3" s="1"/>
      <c r="D3" s="1"/>
      <c r="E3" s="1"/>
      <c r="I3" s="1"/>
      <c r="J3" s="1"/>
      <c r="K3" s="1"/>
      <c r="L3" s="1"/>
    </row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</v>
      </c>
      <c r="D7" s="2">
        <v>277</v>
      </c>
      <c r="E7" s="3">
        <f t="shared" si="0"/>
        <v>554</v>
      </c>
      <c r="I7" s="2" t="s">
        <v>7</v>
      </c>
      <c r="J7" s="3">
        <v>2</v>
      </c>
      <c r="K7" s="2">
        <v>277</v>
      </c>
      <c r="L7" s="3">
        <f t="shared" si="1"/>
        <v>554</v>
      </c>
    </row>
    <row r="8" spans="2:12" ht="20.100000000000001" customHeight="1">
      <c r="B8" s="2" t="s">
        <v>8</v>
      </c>
      <c r="C8" s="3">
        <v>2</v>
      </c>
      <c r="D8" s="2">
        <v>184</v>
      </c>
      <c r="E8" s="3">
        <f t="shared" si="0"/>
        <v>368</v>
      </c>
      <c r="I8" s="2" t="s">
        <v>8</v>
      </c>
      <c r="J8" s="3">
        <v>2</v>
      </c>
      <c r="K8" s="2">
        <v>184</v>
      </c>
      <c r="L8" s="3">
        <f t="shared" si="1"/>
        <v>368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2</v>
      </c>
      <c r="D14" s="2">
        <v>72</v>
      </c>
      <c r="E14" s="3">
        <f t="shared" si="0"/>
        <v>144</v>
      </c>
      <c r="I14" s="2" t="s">
        <v>14</v>
      </c>
      <c r="J14" s="3">
        <v>2</v>
      </c>
      <c r="K14" s="2">
        <v>72</v>
      </c>
      <c r="L14" s="3">
        <f t="shared" si="1"/>
        <v>144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2</v>
      </c>
      <c r="D16" s="2">
        <v>609</v>
      </c>
      <c r="E16" s="3">
        <f t="shared" si="0"/>
        <v>1218</v>
      </c>
      <c r="I16" s="2" t="s">
        <v>16</v>
      </c>
      <c r="J16" s="3">
        <v>2</v>
      </c>
      <c r="K16" s="2">
        <v>609</v>
      </c>
      <c r="L16" s="3">
        <f t="shared" si="1"/>
        <v>1218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38</v>
      </c>
      <c r="C19" s="15"/>
      <c r="D19" s="15"/>
      <c r="E19" s="7">
        <v>2</v>
      </c>
      <c r="I19" s="16" t="s">
        <v>38</v>
      </c>
      <c r="J19" s="18"/>
      <c r="K19" s="17"/>
      <c r="L19" s="7">
        <v>2</v>
      </c>
    </row>
    <row r="20" spans="2:12" ht="20.100000000000001" customHeight="1">
      <c r="B20" s="15" t="s">
        <v>23</v>
      </c>
      <c r="C20" s="15"/>
      <c r="D20" s="15"/>
      <c r="E20" s="7">
        <f>SUMIF(C5:C17,"&gt;="&amp;E19,E5:E17)</f>
        <v>6072.5800000000008</v>
      </c>
      <c r="I20" s="16" t="s">
        <v>23</v>
      </c>
      <c r="J20" s="18"/>
      <c r="K20" s="17"/>
      <c r="L20" s="7"/>
    </row>
  </sheetData>
  <mergeCells count="6">
    <mergeCell ref="I2:L2"/>
    <mergeCell ref="I19:K19"/>
    <mergeCell ref="I20:K20"/>
    <mergeCell ref="B2:E2"/>
    <mergeCell ref="B19:D19"/>
    <mergeCell ref="B20:D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23B1-E5F6-41F9-A728-DC12338F2125}">
  <dimension ref="B2:L20"/>
  <sheetViews>
    <sheetView showGridLines="0" workbookViewId="0">
      <selection activeCell="M23" sqref="M23"/>
    </sheetView>
  </sheetViews>
  <sheetFormatPr defaultRowHeight="20.100000000000001" customHeight="1"/>
  <cols>
    <col min="1" max="1" width="3.85546875" customWidth="1"/>
    <col min="2" max="2" width="13.140625" bestFit="1" customWidth="1"/>
    <col min="3" max="3" width="10.5703125" bestFit="1" customWidth="1"/>
    <col min="4" max="4" width="14.7109375" bestFit="1" customWidth="1"/>
    <col min="5" max="5" width="11.42578125" bestFit="1" customWidth="1"/>
    <col min="6" max="6" width="13" customWidth="1"/>
    <col min="7" max="7" width="11.140625" customWidth="1"/>
    <col min="8" max="8" width="12" bestFit="1" customWidth="1"/>
    <col min="9" max="9" width="13.140625" bestFit="1" customWidth="1"/>
    <col min="10" max="10" width="10.5703125" bestFit="1" customWidth="1"/>
    <col min="11" max="11" width="14.7109375" bestFit="1" customWidth="1"/>
    <col min="12" max="12" width="11.42578125" bestFit="1" customWidth="1"/>
  </cols>
  <sheetData>
    <row r="2" spans="2:12" ht="20.100000000000001" customHeight="1" thickBot="1">
      <c r="B2" s="14" t="s">
        <v>39</v>
      </c>
      <c r="C2" s="14"/>
      <c r="D2" s="14"/>
      <c r="E2" s="14"/>
      <c r="I2" s="14" t="s">
        <v>25</v>
      </c>
      <c r="J2" s="14"/>
      <c r="K2" s="14"/>
      <c r="L2" s="14"/>
    </row>
    <row r="3" spans="2:12" ht="20.100000000000001" customHeight="1" thickTop="1">
      <c r="B3" s="1"/>
      <c r="C3" s="1"/>
      <c r="D3" s="1"/>
      <c r="I3" s="1"/>
      <c r="J3" s="1"/>
      <c r="K3" s="1"/>
    </row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</v>
      </c>
      <c r="D7" s="2">
        <v>277</v>
      </c>
      <c r="E7" s="3">
        <f t="shared" si="0"/>
        <v>554</v>
      </c>
      <c r="I7" s="2" t="s">
        <v>7</v>
      </c>
      <c r="J7" s="3">
        <v>2</v>
      </c>
      <c r="K7" s="2">
        <v>277</v>
      </c>
      <c r="L7" s="3">
        <f t="shared" si="1"/>
        <v>554</v>
      </c>
    </row>
    <row r="8" spans="2:12" ht="20.100000000000001" customHeight="1">
      <c r="B8" s="2" t="s">
        <v>8</v>
      </c>
      <c r="C8" s="3">
        <v>2</v>
      </c>
      <c r="D8" s="2">
        <v>184</v>
      </c>
      <c r="E8" s="3">
        <f t="shared" si="0"/>
        <v>368</v>
      </c>
      <c r="I8" s="2" t="s">
        <v>8</v>
      </c>
      <c r="J8" s="3">
        <v>2</v>
      </c>
      <c r="K8" s="2">
        <v>184</v>
      </c>
      <c r="L8" s="3">
        <f t="shared" si="1"/>
        <v>368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2</v>
      </c>
      <c r="D14" s="2">
        <v>72</v>
      </c>
      <c r="E14" s="3">
        <f t="shared" si="0"/>
        <v>144</v>
      </c>
      <c r="I14" s="2" t="s">
        <v>14</v>
      </c>
      <c r="J14" s="3">
        <v>2</v>
      </c>
      <c r="K14" s="2">
        <v>72</v>
      </c>
      <c r="L14" s="3">
        <f t="shared" si="1"/>
        <v>144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2</v>
      </c>
      <c r="D16" s="2">
        <v>609</v>
      </c>
      <c r="E16" s="3">
        <f t="shared" si="0"/>
        <v>1218</v>
      </c>
      <c r="I16" s="2" t="s">
        <v>16</v>
      </c>
      <c r="J16" s="3">
        <v>2</v>
      </c>
      <c r="K16" s="2">
        <v>609</v>
      </c>
      <c r="L16" s="3">
        <f t="shared" si="1"/>
        <v>1218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40</v>
      </c>
      <c r="C19" s="15"/>
      <c r="D19" s="15"/>
      <c r="E19" s="7">
        <v>2</v>
      </c>
      <c r="I19" s="15" t="s">
        <v>40</v>
      </c>
      <c r="J19" s="15"/>
      <c r="K19" s="15"/>
      <c r="L19" s="7">
        <v>2</v>
      </c>
    </row>
    <row r="20" spans="2:12" ht="20.100000000000001" customHeight="1">
      <c r="B20" s="15" t="s">
        <v>23</v>
      </c>
      <c r="C20" s="15"/>
      <c r="D20" s="15"/>
      <c r="E20" s="7">
        <f>SUMIF(C5:C17,"="&amp;E19,E5:E17)</f>
        <v>2284</v>
      </c>
      <c r="I20" s="15" t="s">
        <v>23</v>
      </c>
      <c r="J20" s="15"/>
      <c r="K20" s="15"/>
      <c r="L20" s="7"/>
    </row>
  </sheetData>
  <mergeCells count="6">
    <mergeCell ref="B19:D19"/>
    <mergeCell ref="B20:D20"/>
    <mergeCell ref="B2:E2"/>
    <mergeCell ref="I2:L2"/>
    <mergeCell ref="I19:K19"/>
    <mergeCell ref="I20:K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0A86-9BD9-4F46-8CAA-E2732383BB84}">
  <dimension ref="B2:J18"/>
  <sheetViews>
    <sheetView showGridLines="0" workbookViewId="0">
      <selection activeCell="L13" sqref="L13"/>
    </sheetView>
  </sheetViews>
  <sheetFormatPr defaultColWidth="9.140625" defaultRowHeight="20.100000000000001" customHeight="1"/>
  <cols>
    <col min="1" max="1" width="3.85546875" style="1" customWidth="1"/>
    <col min="2" max="2" width="14.5703125" style="1" customWidth="1"/>
    <col min="3" max="3" width="12.140625" style="1" customWidth="1"/>
    <col min="4" max="4" width="12.42578125" style="1" customWidth="1"/>
    <col min="5" max="7" width="9.140625" style="1"/>
    <col min="8" max="8" width="16.28515625" style="1" customWidth="1"/>
    <col min="9" max="9" width="13.140625" style="1" customWidth="1"/>
    <col min="10" max="11" width="14.5703125" style="1" customWidth="1"/>
    <col min="12" max="12" width="12.140625" style="1" customWidth="1"/>
    <col min="13" max="13" width="12.42578125" style="1" customWidth="1"/>
    <col min="14" max="16384" width="9.140625" style="1"/>
  </cols>
  <sheetData>
    <row r="2" spans="2:10" ht="20.100000000000001" customHeight="1">
      <c r="B2" s="14" t="s">
        <v>41</v>
      </c>
      <c r="C2" s="14"/>
      <c r="D2" s="14"/>
      <c r="H2" s="14" t="s">
        <v>25</v>
      </c>
      <c r="I2" s="14"/>
      <c r="J2" s="14"/>
    </row>
    <row r="4" spans="2:10" ht="20.100000000000001" customHeight="1">
      <c r="B4" s="4" t="s">
        <v>42</v>
      </c>
      <c r="C4" s="4" t="s">
        <v>43</v>
      </c>
      <c r="D4" s="4" t="s">
        <v>4</v>
      </c>
      <c r="H4" s="4" t="s">
        <v>42</v>
      </c>
      <c r="I4" s="4" t="s">
        <v>43</v>
      </c>
      <c r="J4" s="4" t="s">
        <v>4</v>
      </c>
    </row>
    <row r="5" spans="2:10" ht="20.100000000000001" customHeight="1">
      <c r="B5" s="2">
        <v>100101</v>
      </c>
      <c r="C5" s="2" t="s">
        <v>44</v>
      </c>
      <c r="D5" s="6">
        <v>150</v>
      </c>
      <c r="H5" s="2">
        <v>100101</v>
      </c>
      <c r="I5" s="2" t="s">
        <v>44</v>
      </c>
      <c r="J5" s="6">
        <v>150</v>
      </c>
    </row>
    <row r="6" spans="2:10" ht="20.100000000000001" customHeight="1">
      <c r="B6" s="2">
        <v>100201</v>
      </c>
      <c r="C6" s="2" t="s">
        <v>45</v>
      </c>
      <c r="D6" s="6">
        <v>360</v>
      </c>
      <c r="H6" s="2">
        <v>100201</v>
      </c>
      <c r="I6" s="2" t="s">
        <v>45</v>
      </c>
      <c r="J6" s="6">
        <v>360</v>
      </c>
    </row>
    <row r="7" spans="2:10" ht="20.100000000000001" customHeight="1">
      <c r="B7" s="2">
        <v>100301</v>
      </c>
      <c r="C7" s="2" t="s">
        <v>46</v>
      </c>
      <c r="D7" s="6">
        <v>450</v>
      </c>
      <c r="H7" s="2">
        <v>100301</v>
      </c>
      <c r="I7" s="2" t="s">
        <v>46</v>
      </c>
      <c r="J7" s="6">
        <v>450</v>
      </c>
    </row>
    <row r="8" spans="2:10" ht="20.100000000000001" customHeight="1">
      <c r="B8" s="2">
        <v>100401</v>
      </c>
      <c r="C8" s="2" t="s">
        <v>47</v>
      </c>
      <c r="D8" s="6">
        <v>720</v>
      </c>
      <c r="H8" s="2">
        <v>100401</v>
      </c>
      <c r="I8" s="2" t="s">
        <v>47</v>
      </c>
      <c r="J8" s="6">
        <v>720</v>
      </c>
    </row>
    <row r="9" spans="2:10" ht="20.100000000000001" customHeight="1">
      <c r="B9" s="2">
        <v>100501</v>
      </c>
      <c r="C9" s="2" t="s">
        <v>47</v>
      </c>
      <c r="D9" s="6">
        <v>350</v>
      </c>
      <c r="H9" s="2">
        <v>100501</v>
      </c>
      <c r="I9" s="2" t="s">
        <v>47</v>
      </c>
      <c r="J9" s="6">
        <v>350</v>
      </c>
    </row>
    <row r="10" spans="2:10" ht="20.100000000000001" customHeight="1">
      <c r="B10" s="2">
        <v>100601</v>
      </c>
      <c r="C10" s="2" t="s">
        <v>45</v>
      </c>
      <c r="D10" s="6">
        <v>456</v>
      </c>
      <c r="H10" s="2">
        <v>100601</v>
      </c>
      <c r="I10" s="2" t="s">
        <v>45</v>
      </c>
      <c r="J10" s="6">
        <v>456</v>
      </c>
    </row>
    <row r="11" spans="2:10" ht="20.100000000000001" customHeight="1">
      <c r="B11" s="2">
        <v>100701</v>
      </c>
      <c r="C11" s="2" t="s">
        <v>46</v>
      </c>
      <c r="D11" s="6">
        <v>452</v>
      </c>
      <c r="H11" s="2">
        <v>100701</v>
      </c>
      <c r="I11" s="2" t="s">
        <v>46</v>
      </c>
      <c r="J11" s="6">
        <v>452</v>
      </c>
    </row>
    <row r="12" spans="2:10" ht="20.100000000000001" customHeight="1">
      <c r="B12" s="2">
        <v>100801</v>
      </c>
      <c r="C12" s="2" t="s">
        <v>46</v>
      </c>
      <c r="D12" s="6">
        <v>632</v>
      </c>
      <c r="H12" s="2">
        <v>100801</v>
      </c>
      <c r="I12" s="2" t="s">
        <v>46</v>
      </c>
      <c r="J12" s="6">
        <v>632</v>
      </c>
    </row>
    <row r="13" spans="2:10" ht="20.100000000000001" customHeight="1">
      <c r="B13" s="2">
        <v>100901</v>
      </c>
      <c r="C13" s="2" t="s">
        <v>46</v>
      </c>
      <c r="D13" s="6">
        <v>145</v>
      </c>
      <c r="H13" s="2">
        <v>100901</v>
      </c>
      <c r="I13" s="2" t="s">
        <v>46</v>
      </c>
      <c r="J13" s="6">
        <v>145</v>
      </c>
    </row>
    <row r="14" spans="2:10" ht="20.100000000000001" customHeight="1">
      <c r="B14" s="2">
        <v>100110</v>
      </c>
      <c r="C14" s="2" t="s">
        <v>44</v>
      </c>
      <c r="D14" s="6">
        <v>256</v>
      </c>
      <c r="H14" s="2">
        <v>100110</v>
      </c>
      <c r="I14" s="2" t="s">
        <v>44</v>
      </c>
      <c r="J14" s="6">
        <v>256</v>
      </c>
    </row>
    <row r="15" spans="2:10" ht="20.100000000000001" customHeight="1">
      <c r="B15" s="2">
        <v>100220</v>
      </c>
      <c r="C15" s="2" t="s">
        <v>44</v>
      </c>
      <c r="D15" s="6">
        <v>465</v>
      </c>
      <c r="H15" s="2">
        <v>100220</v>
      </c>
      <c r="I15" s="2" t="s">
        <v>44</v>
      </c>
      <c r="J15" s="6">
        <v>465</v>
      </c>
    </row>
    <row r="17" spans="2:9" ht="20.100000000000001" customHeight="1">
      <c r="B17" s="4" t="s">
        <v>43</v>
      </c>
      <c r="C17" s="9" t="s">
        <v>46</v>
      </c>
      <c r="H17" s="4" t="s">
        <v>43</v>
      </c>
      <c r="I17" s="9" t="s">
        <v>46</v>
      </c>
    </row>
    <row r="18" spans="2:9" ht="20.100000000000001" customHeight="1">
      <c r="B18" s="4" t="s">
        <v>4</v>
      </c>
      <c r="C18" s="10">
        <f>SUMIF(C5:C15,"="&amp;C17,D5:D15)</f>
        <v>1679</v>
      </c>
      <c r="H18" s="4" t="s">
        <v>4</v>
      </c>
      <c r="I18" s="10"/>
    </row>
  </sheetData>
  <mergeCells count="2">
    <mergeCell ref="B2:D2"/>
    <mergeCell ref="H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5099E-3146-4858-9E9D-A7C1DAA40166}">
  <dimension ref="B2:L21"/>
  <sheetViews>
    <sheetView showGridLines="0" workbookViewId="0">
      <selection activeCell="Q18" sqref="Q18"/>
    </sheetView>
  </sheetViews>
  <sheetFormatPr defaultColWidth="9.140625" defaultRowHeight="20.100000000000001" customHeight="1"/>
  <cols>
    <col min="1" max="1" width="3.85546875" style="1" customWidth="1"/>
    <col min="2" max="2" width="18.42578125" style="1" customWidth="1"/>
    <col min="3" max="3" width="14.85546875" style="1" customWidth="1"/>
    <col min="4" max="4" width="15" style="1" customWidth="1"/>
    <col min="5" max="5" width="11.42578125" style="1" bestFit="1" customWidth="1"/>
    <col min="6" max="6" width="9.140625" style="1"/>
    <col min="7" max="7" width="13.140625" style="1" bestFit="1" customWidth="1"/>
    <col min="8" max="8" width="10.5703125" style="1" bestFit="1" customWidth="1"/>
    <col min="9" max="9" width="18.42578125" style="1" customWidth="1"/>
    <col min="10" max="10" width="14.85546875" style="1" customWidth="1"/>
    <col min="11" max="11" width="15" style="1" customWidth="1"/>
    <col min="12" max="12" width="11.42578125" style="1" bestFit="1" customWidth="1"/>
    <col min="13" max="16384" width="9.140625" style="1"/>
  </cols>
  <sheetData>
    <row r="2" spans="2:12" ht="20.100000000000001" customHeight="1" thickBot="1">
      <c r="B2" s="14" t="s">
        <v>48</v>
      </c>
      <c r="C2" s="14"/>
      <c r="D2" s="14"/>
      <c r="E2" s="14"/>
      <c r="I2" s="14" t="s">
        <v>25</v>
      </c>
      <c r="J2" s="14"/>
      <c r="K2" s="14"/>
      <c r="L2" s="14"/>
    </row>
    <row r="3" spans="2:12" ht="20.100000000000001" customHeight="1" thickTop="1"/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  <c r="I7" s="2" t="s">
        <v>7</v>
      </c>
      <c r="J7" s="3">
        <v>2.29</v>
      </c>
      <c r="K7" s="2">
        <v>277</v>
      </c>
      <c r="L7" s="3">
        <f t="shared" si="1"/>
        <v>634.33000000000004</v>
      </c>
    </row>
    <row r="8" spans="2:12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  <c r="I8" s="2" t="s">
        <v>8</v>
      </c>
      <c r="J8" s="3">
        <v>1.99</v>
      </c>
      <c r="K8" s="2">
        <v>184</v>
      </c>
      <c r="L8" s="3">
        <f t="shared" si="1"/>
        <v>366.16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  <c r="I14" s="2" t="s">
        <v>14</v>
      </c>
      <c r="J14" s="3">
        <v>1.49</v>
      </c>
      <c r="K14" s="2">
        <v>72</v>
      </c>
      <c r="L14" s="3">
        <f t="shared" si="1"/>
        <v>107.28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  <c r="I16" s="2" t="s">
        <v>16</v>
      </c>
      <c r="J16" s="3">
        <v>0.79</v>
      </c>
      <c r="K16" s="2">
        <v>609</v>
      </c>
      <c r="L16" s="3">
        <f t="shared" si="1"/>
        <v>481.11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18</v>
      </c>
      <c r="C19" s="15"/>
      <c r="D19" s="7">
        <v>2</v>
      </c>
      <c r="I19" s="15" t="s">
        <v>18</v>
      </c>
      <c r="J19" s="15"/>
      <c r="K19" s="7">
        <v>2</v>
      </c>
    </row>
    <row r="20" spans="2:12" ht="20.100000000000001" customHeight="1">
      <c r="B20" s="15" t="s">
        <v>49</v>
      </c>
      <c r="C20" s="15"/>
      <c r="D20" s="7">
        <v>5</v>
      </c>
      <c r="I20" s="15" t="s">
        <v>49</v>
      </c>
      <c r="J20" s="15"/>
      <c r="K20" s="7">
        <v>5</v>
      </c>
    </row>
    <row r="21" spans="2:12" ht="20.100000000000001" customHeight="1">
      <c r="B21" s="15" t="s">
        <v>23</v>
      </c>
      <c r="C21" s="15"/>
      <c r="D21" s="7">
        <f>SUMIF(C5:C17,"&gt;"&amp;D19,E5:E17)-SUMIF(C5:C17,"&gt;="&amp;D20,E5:E17)</f>
        <v>4087.39</v>
      </c>
      <c r="I21" s="15" t="s">
        <v>23</v>
      </c>
      <c r="J21" s="15"/>
      <c r="K21" s="7"/>
    </row>
  </sheetData>
  <mergeCells count="8">
    <mergeCell ref="B19:C19"/>
    <mergeCell ref="B21:C21"/>
    <mergeCell ref="B20:C20"/>
    <mergeCell ref="B2:E2"/>
    <mergeCell ref="I2:L2"/>
    <mergeCell ref="I19:J19"/>
    <mergeCell ref="I20:J20"/>
    <mergeCell ref="I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7"/>
  <sheetViews>
    <sheetView showGridLines="0" workbookViewId="0">
      <selection activeCell="B2" sqref="B2:E17"/>
    </sheetView>
  </sheetViews>
  <sheetFormatPr defaultColWidth="9.140625" defaultRowHeight="20.100000000000001" customHeight="1"/>
  <cols>
    <col min="1" max="1" width="3.85546875" style="1" customWidth="1"/>
    <col min="2" max="3" width="13.140625" style="1" bestFit="1" customWidth="1"/>
    <col min="4" max="4" width="14.7109375" style="1" bestFit="1" customWidth="1"/>
    <col min="5" max="5" width="11.42578125" style="1" bestFit="1" customWidth="1"/>
    <col min="6" max="6" width="10.42578125" style="1" customWidth="1"/>
    <col min="7" max="8" width="9.140625" style="1" customWidth="1"/>
    <col min="9" max="16384" width="9.140625" style="1"/>
  </cols>
  <sheetData>
    <row r="2" spans="2:5" ht="20.100000000000001" customHeight="1" thickBot="1">
      <c r="B2" s="14" t="s">
        <v>24</v>
      </c>
      <c r="C2" s="14"/>
      <c r="D2" s="14"/>
      <c r="E2" s="14"/>
    </row>
    <row r="3" spans="2:5" ht="20.100000000000001" customHeight="1" thickTop="1"/>
    <row r="4" spans="2:5" ht="20.100000000000001" customHeight="1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</row>
    <row r="6" spans="2:5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</row>
    <row r="7" spans="2:5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</row>
    <row r="8" spans="2:5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</row>
    <row r="9" spans="2:5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</row>
    <row r="10" spans="2:5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</row>
    <row r="11" spans="2:5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</row>
    <row r="12" spans="2:5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</row>
    <row r="13" spans="2:5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</row>
    <row r="14" spans="2:5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</row>
    <row r="15" spans="2:5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</row>
    <row r="16" spans="2:5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</row>
    <row r="17" spans="2:5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1A18-E2EC-4CDE-8C20-F152BFB87BA5}">
  <sheetPr codeName="Sheet2"/>
  <dimension ref="B2:L20"/>
  <sheetViews>
    <sheetView showGridLines="0" workbookViewId="0">
      <selection activeCell="I20" sqref="I20:J20"/>
    </sheetView>
  </sheetViews>
  <sheetFormatPr defaultColWidth="9.140625" defaultRowHeight="20.100000000000001" customHeight="1"/>
  <cols>
    <col min="1" max="1" width="3.85546875" style="1" customWidth="1"/>
    <col min="2" max="3" width="13.140625" style="1" bestFit="1" customWidth="1"/>
    <col min="4" max="4" width="14.7109375" style="1" bestFit="1" customWidth="1"/>
    <col min="5" max="5" width="11.42578125" style="1" bestFit="1" customWidth="1"/>
    <col min="6" max="8" width="9.140625" style="1"/>
    <col min="9" max="9" width="20.28515625" style="1" customWidth="1"/>
    <col min="10" max="10" width="9.140625" style="1"/>
    <col min="11" max="12" width="13.140625" style="1" bestFit="1" customWidth="1"/>
    <col min="13" max="13" width="14.7109375" style="1" bestFit="1" customWidth="1"/>
    <col min="14" max="14" width="11.42578125" style="1" bestFit="1" customWidth="1"/>
    <col min="15" max="16384" width="9.140625" style="1"/>
  </cols>
  <sheetData>
    <row r="2" spans="2:12" ht="20.100000000000001" customHeight="1">
      <c r="B2" s="14" t="s">
        <v>19</v>
      </c>
      <c r="C2" s="14"/>
      <c r="D2" s="14"/>
      <c r="E2" s="14"/>
      <c r="I2" s="14" t="s">
        <v>25</v>
      </c>
      <c r="J2" s="14"/>
      <c r="K2" s="14"/>
      <c r="L2" s="14"/>
    </row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  <c r="I7" s="2" t="s">
        <v>7</v>
      </c>
      <c r="J7" s="3">
        <v>2.29</v>
      </c>
      <c r="K7" s="2">
        <v>277</v>
      </c>
      <c r="L7" s="3">
        <f t="shared" si="1"/>
        <v>634.33000000000004</v>
      </c>
    </row>
    <row r="8" spans="2:12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  <c r="I8" s="2" t="s">
        <v>8</v>
      </c>
      <c r="J8" s="3">
        <v>1.99</v>
      </c>
      <c r="K8" s="2">
        <v>184</v>
      </c>
      <c r="L8" s="3">
        <f t="shared" si="1"/>
        <v>366.16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  <c r="I14" s="2" t="s">
        <v>14</v>
      </c>
      <c r="J14" s="3">
        <v>1.49</v>
      </c>
      <c r="K14" s="2">
        <v>72</v>
      </c>
      <c r="L14" s="3">
        <f t="shared" si="1"/>
        <v>107.28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  <c r="I16" s="2" t="s">
        <v>16</v>
      </c>
      <c r="J16" s="3">
        <v>0.79</v>
      </c>
      <c r="K16" s="2">
        <v>609</v>
      </c>
      <c r="L16" s="3">
        <f t="shared" si="1"/>
        <v>481.11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18</v>
      </c>
      <c r="C19" s="15"/>
      <c r="D19" s="7">
        <v>2</v>
      </c>
      <c r="I19" s="16" t="s">
        <v>18</v>
      </c>
      <c r="J19" s="17"/>
      <c r="K19" s="7">
        <v>2</v>
      </c>
    </row>
    <row r="20" spans="2:12" ht="20.100000000000001" customHeight="1">
      <c r="B20" s="15" t="s">
        <v>20</v>
      </c>
      <c r="C20" s="15"/>
      <c r="D20" s="7">
        <f>SUMIF(C5:C17,"&gt;2")</f>
        <v>31.220000000000006</v>
      </c>
      <c r="I20" s="16" t="s">
        <v>20</v>
      </c>
      <c r="J20" s="17"/>
      <c r="K20" s="7"/>
    </row>
  </sheetData>
  <mergeCells count="6">
    <mergeCell ref="I2:L2"/>
    <mergeCell ref="I19:J19"/>
    <mergeCell ref="I20:J20"/>
    <mergeCell ref="B2:E2"/>
    <mergeCell ref="B19:C19"/>
    <mergeCell ref="B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FE13-BFD6-4C4F-B8D7-B9E134014ECF}">
  <sheetPr codeName="Sheet3"/>
  <dimension ref="B2:L20"/>
  <sheetViews>
    <sheetView showGridLines="0" workbookViewId="0">
      <selection activeCell="I20" sqref="I20:J20"/>
    </sheetView>
  </sheetViews>
  <sheetFormatPr defaultColWidth="9.140625" defaultRowHeight="20.100000000000001" customHeight="1"/>
  <cols>
    <col min="1" max="1" width="3.85546875" style="1" customWidth="1"/>
    <col min="2" max="3" width="13.140625" style="1" bestFit="1" customWidth="1"/>
    <col min="4" max="4" width="14.7109375" style="1" bestFit="1" customWidth="1"/>
    <col min="5" max="5" width="11.42578125" style="1" bestFit="1" customWidth="1"/>
    <col min="6" max="8" width="9.140625" style="1"/>
    <col min="9" max="9" width="14.7109375" style="1" customWidth="1"/>
    <col min="10" max="10" width="13.5703125" style="1" customWidth="1"/>
    <col min="11" max="12" width="13.140625" style="1" bestFit="1" customWidth="1"/>
    <col min="13" max="13" width="14.7109375" style="1" bestFit="1" customWidth="1"/>
    <col min="14" max="14" width="11.42578125" style="1" bestFit="1" customWidth="1"/>
    <col min="15" max="16384" width="9.140625" style="1"/>
  </cols>
  <sheetData>
    <row r="2" spans="2:12" ht="20.100000000000001" customHeight="1">
      <c r="B2" s="14" t="s">
        <v>21</v>
      </c>
      <c r="C2" s="14"/>
      <c r="D2" s="14"/>
      <c r="E2" s="14"/>
      <c r="I2" s="14" t="s">
        <v>25</v>
      </c>
      <c r="J2" s="14"/>
      <c r="K2" s="14"/>
      <c r="L2" s="14"/>
    </row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  <c r="I7" s="2" t="s">
        <v>7</v>
      </c>
      <c r="J7" s="3">
        <v>2.29</v>
      </c>
      <c r="K7" s="2">
        <v>277</v>
      </c>
      <c r="L7" s="3">
        <f t="shared" si="1"/>
        <v>634.33000000000004</v>
      </c>
    </row>
    <row r="8" spans="2:12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  <c r="I8" s="2" t="s">
        <v>8</v>
      </c>
      <c r="J8" s="3">
        <v>1.99</v>
      </c>
      <c r="K8" s="2">
        <v>184</v>
      </c>
      <c r="L8" s="3">
        <f t="shared" si="1"/>
        <v>366.16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  <c r="I14" s="2" t="s">
        <v>14</v>
      </c>
      <c r="J14" s="3">
        <v>1.49</v>
      </c>
      <c r="K14" s="2">
        <v>72</v>
      </c>
      <c r="L14" s="3">
        <f t="shared" si="1"/>
        <v>107.28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  <c r="I16" s="2" t="s">
        <v>16</v>
      </c>
      <c r="J16" s="3">
        <v>0.79</v>
      </c>
      <c r="K16" s="2">
        <v>609</v>
      </c>
      <c r="L16" s="3">
        <f t="shared" si="1"/>
        <v>481.11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18</v>
      </c>
      <c r="C19" s="15"/>
      <c r="D19" s="7">
        <v>2</v>
      </c>
      <c r="I19" s="16" t="s">
        <v>18</v>
      </c>
      <c r="J19" s="17"/>
      <c r="K19" s="7">
        <v>2</v>
      </c>
    </row>
    <row r="20" spans="2:12" ht="20.100000000000001" customHeight="1">
      <c r="B20" s="15" t="s">
        <v>20</v>
      </c>
      <c r="C20" s="15"/>
      <c r="D20" s="7">
        <f>SUMIF(C5:C17,"&gt;"&amp;D19)</f>
        <v>31.220000000000006</v>
      </c>
      <c r="I20" s="16" t="s">
        <v>20</v>
      </c>
      <c r="J20" s="17"/>
      <c r="K20" s="7"/>
    </row>
  </sheetData>
  <mergeCells count="6">
    <mergeCell ref="I2:L2"/>
    <mergeCell ref="I19:J19"/>
    <mergeCell ref="I20:J20"/>
    <mergeCell ref="B2:E2"/>
    <mergeCell ref="B19:C19"/>
    <mergeCell ref="B20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8404-ACEF-46D4-B800-E1A9590E9928}">
  <sheetPr codeName="Sheet4"/>
  <dimension ref="B2:L20"/>
  <sheetViews>
    <sheetView showGridLines="0" workbookViewId="0">
      <selection activeCell="I20" sqref="I20:J20"/>
    </sheetView>
  </sheetViews>
  <sheetFormatPr defaultColWidth="9.140625" defaultRowHeight="20.100000000000001" customHeight="1"/>
  <cols>
    <col min="1" max="1" width="3.85546875" style="1" customWidth="1"/>
    <col min="2" max="3" width="13.140625" style="1" bestFit="1" customWidth="1"/>
    <col min="4" max="4" width="14.7109375" style="1" bestFit="1" customWidth="1"/>
    <col min="5" max="5" width="11.42578125" style="1" bestFit="1" customWidth="1"/>
    <col min="6" max="8" width="9.140625" style="1"/>
    <col min="9" max="9" width="13.85546875" style="1" customWidth="1"/>
    <col min="10" max="10" width="15.7109375" style="1" customWidth="1"/>
    <col min="11" max="11" width="9.140625" style="1"/>
    <col min="12" max="12" width="13.140625" style="1" bestFit="1" customWidth="1"/>
    <col min="13" max="13" width="24.140625" style="1" customWidth="1"/>
    <col min="14" max="14" width="14.7109375" style="1" bestFit="1" customWidth="1"/>
    <col min="15" max="15" width="11.42578125" style="1" bestFit="1" customWidth="1"/>
    <col min="16" max="16384" width="9.140625" style="1"/>
  </cols>
  <sheetData>
    <row r="2" spans="2:12" ht="20.100000000000001" customHeight="1">
      <c r="B2" s="14" t="s">
        <v>26</v>
      </c>
      <c r="C2" s="14"/>
      <c r="D2" s="14"/>
      <c r="E2" s="14"/>
      <c r="I2" s="14" t="s">
        <v>25</v>
      </c>
      <c r="J2" s="14"/>
      <c r="K2" s="14"/>
      <c r="L2" s="14"/>
    </row>
    <row r="4" spans="2:12" ht="20.100000000000001" customHeight="1">
      <c r="B4" s="4" t="s">
        <v>1</v>
      </c>
      <c r="C4" s="4" t="s">
        <v>2</v>
      </c>
      <c r="D4" s="4" t="s">
        <v>3</v>
      </c>
      <c r="E4" s="4" t="s">
        <v>4</v>
      </c>
      <c r="I4" s="4" t="s">
        <v>1</v>
      </c>
      <c r="J4" s="4" t="s">
        <v>2</v>
      </c>
      <c r="K4" s="4" t="s">
        <v>3</v>
      </c>
      <c r="L4" s="4" t="s">
        <v>4</v>
      </c>
    </row>
    <row r="5" spans="2:12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  <c r="I5" s="2" t="s">
        <v>5</v>
      </c>
      <c r="J5" s="3">
        <v>0.99</v>
      </c>
      <c r="K5" s="2">
        <v>542</v>
      </c>
      <c r="L5" s="3">
        <f>K5*J5</f>
        <v>536.58000000000004</v>
      </c>
    </row>
    <row r="6" spans="2:12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  <c r="I6" s="2" t="s">
        <v>6</v>
      </c>
      <c r="J6" s="3">
        <v>0.79</v>
      </c>
      <c r="K6" s="2">
        <v>411</v>
      </c>
      <c r="L6" s="3">
        <f t="shared" ref="L6:L17" si="1">K6*J6</f>
        <v>324.69</v>
      </c>
    </row>
    <row r="7" spans="2:12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  <c r="I7" s="2" t="s">
        <v>7</v>
      </c>
      <c r="J7" s="3">
        <v>2.29</v>
      </c>
      <c r="K7" s="2">
        <v>277</v>
      </c>
      <c r="L7" s="3">
        <f t="shared" si="1"/>
        <v>634.33000000000004</v>
      </c>
    </row>
    <row r="8" spans="2:12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  <c r="I8" s="2" t="s">
        <v>8</v>
      </c>
      <c r="J8" s="3">
        <v>1.99</v>
      </c>
      <c r="K8" s="2">
        <v>184</v>
      </c>
      <c r="L8" s="3">
        <f t="shared" si="1"/>
        <v>366.16</v>
      </c>
    </row>
    <row r="9" spans="2:12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  <c r="I9" s="2" t="s">
        <v>9</v>
      </c>
      <c r="J9" s="3">
        <v>3.49</v>
      </c>
      <c r="K9" s="2">
        <v>96</v>
      </c>
      <c r="L9" s="3">
        <f t="shared" si="1"/>
        <v>335.04</v>
      </c>
    </row>
    <row r="10" spans="2:12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  <c r="I10" s="2" t="s">
        <v>10</v>
      </c>
      <c r="J10" s="3">
        <v>2.99</v>
      </c>
      <c r="K10" s="2">
        <v>210</v>
      </c>
      <c r="L10" s="3">
        <f t="shared" si="1"/>
        <v>627.90000000000009</v>
      </c>
    </row>
    <row r="11" spans="2:12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  <c r="I11" s="2" t="s">
        <v>11</v>
      </c>
      <c r="J11" s="3">
        <v>4.99</v>
      </c>
      <c r="K11" s="2">
        <v>78</v>
      </c>
      <c r="L11" s="3">
        <f t="shared" si="1"/>
        <v>389.22</v>
      </c>
    </row>
    <row r="12" spans="2:12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  <c r="I12" s="2" t="s">
        <v>12</v>
      </c>
      <c r="J12" s="3">
        <v>6.99</v>
      </c>
      <c r="K12" s="2">
        <v>48</v>
      </c>
      <c r="L12" s="3">
        <f t="shared" si="1"/>
        <v>335.52</v>
      </c>
    </row>
    <row r="13" spans="2:12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  <c r="I13" s="2" t="s">
        <v>13</v>
      </c>
      <c r="J13" s="3">
        <v>3.49</v>
      </c>
      <c r="K13" s="2">
        <v>159</v>
      </c>
      <c r="L13" s="3">
        <f t="shared" si="1"/>
        <v>554.91000000000008</v>
      </c>
    </row>
    <row r="14" spans="2:12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  <c r="I14" s="2" t="s">
        <v>14</v>
      </c>
      <c r="J14" s="3">
        <v>1.49</v>
      </c>
      <c r="K14" s="2">
        <v>72</v>
      </c>
      <c r="L14" s="3">
        <f t="shared" si="1"/>
        <v>107.28</v>
      </c>
    </row>
    <row r="15" spans="2:12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  <c r="I15" s="2" t="s">
        <v>15</v>
      </c>
      <c r="J15" s="3">
        <v>3.99</v>
      </c>
      <c r="K15" s="2">
        <v>48</v>
      </c>
      <c r="L15" s="3">
        <f t="shared" si="1"/>
        <v>191.52</v>
      </c>
    </row>
    <row r="16" spans="2:12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  <c r="I16" s="2" t="s">
        <v>16</v>
      </c>
      <c r="J16" s="3">
        <v>0.79</v>
      </c>
      <c r="K16" s="2">
        <v>609</v>
      </c>
      <c r="L16" s="3">
        <f t="shared" si="1"/>
        <v>481.11</v>
      </c>
    </row>
    <row r="17" spans="2:12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  <c r="I17" s="2" t="s">
        <v>17</v>
      </c>
      <c r="J17" s="3">
        <v>2.99</v>
      </c>
      <c r="K17" s="2">
        <v>453</v>
      </c>
      <c r="L17" s="3">
        <f t="shared" si="1"/>
        <v>1354.47</v>
      </c>
    </row>
    <row r="19" spans="2:12" ht="20.100000000000001" customHeight="1">
      <c r="B19" s="15" t="s">
        <v>18</v>
      </c>
      <c r="C19" s="15"/>
      <c r="D19" s="15"/>
      <c r="E19" s="7">
        <v>2</v>
      </c>
      <c r="I19" s="16" t="s">
        <v>18</v>
      </c>
      <c r="J19" s="17"/>
      <c r="K19" s="7">
        <v>2</v>
      </c>
    </row>
    <row r="20" spans="2:12" ht="20.100000000000001" customHeight="1">
      <c r="B20" s="15" t="s">
        <v>23</v>
      </c>
      <c r="C20" s="15"/>
      <c r="D20" s="15"/>
      <c r="E20" s="7">
        <f>SUMIF(C5:C17,"&gt;"&amp;E19,E5:E17)</f>
        <v>4422.91</v>
      </c>
      <c r="I20" s="16" t="s">
        <v>23</v>
      </c>
      <c r="J20" s="17"/>
      <c r="K20" s="7"/>
    </row>
  </sheetData>
  <mergeCells count="6">
    <mergeCell ref="I2:L2"/>
    <mergeCell ref="I19:J19"/>
    <mergeCell ref="I20:J20"/>
    <mergeCell ref="B2:E2"/>
    <mergeCell ref="B19:D19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B346F-184B-4A18-8106-F295923B6D11}">
  <sheetPr codeName="Sheet5"/>
  <dimension ref="B2:K20"/>
  <sheetViews>
    <sheetView showGridLines="0" workbookViewId="0">
      <selection activeCell="I2" sqref="I2:K20"/>
    </sheetView>
  </sheetViews>
  <sheetFormatPr defaultColWidth="9.140625" defaultRowHeight="20.100000000000001" customHeight="1"/>
  <cols>
    <col min="1" max="1" width="3.85546875" style="1" customWidth="1"/>
    <col min="2" max="3" width="14.7109375" style="1" bestFit="1" customWidth="1"/>
    <col min="4" max="4" width="12.5703125" style="1" customWidth="1"/>
    <col min="5" max="8" width="9.140625" style="1"/>
    <col min="9" max="9" width="16.7109375" style="1" customWidth="1"/>
    <col min="10" max="10" width="12.140625" style="1" customWidth="1"/>
    <col min="11" max="11" width="13.5703125" style="1" customWidth="1"/>
    <col min="12" max="12" width="9.140625" style="1"/>
    <col min="13" max="14" width="14.7109375" style="1" bestFit="1" customWidth="1"/>
    <col min="15" max="15" width="12.5703125" style="1" customWidth="1"/>
    <col min="16" max="16384" width="9.140625" style="1"/>
  </cols>
  <sheetData>
    <row r="2" spans="2:11" ht="20.100000000000001" customHeight="1">
      <c r="B2" s="14" t="s">
        <v>27</v>
      </c>
      <c r="C2" s="14"/>
      <c r="D2" s="14"/>
      <c r="I2" s="14" t="s">
        <v>25</v>
      </c>
      <c r="J2" s="14"/>
      <c r="K2" s="14"/>
    </row>
    <row r="4" spans="2:11" ht="20.100000000000001" customHeight="1">
      <c r="B4" s="4" t="s">
        <v>28</v>
      </c>
      <c r="C4" s="4" t="s">
        <v>29</v>
      </c>
      <c r="D4" s="4" t="s">
        <v>4</v>
      </c>
      <c r="I4" s="4" t="s">
        <v>28</v>
      </c>
      <c r="J4" s="4" t="s">
        <v>29</v>
      </c>
      <c r="K4" s="4" t="s">
        <v>4</v>
      </c>
    </row>
    <row r="5" spans="2:11" ht="20.100000000000001" customHeight="1">
      <c r="B5" s="5">
        <v>44927</v>
      </c>
      <c r="C5" s="2">
        <v>25</v>
      </c>
      <c r="D5" s="6">
        <v>536.58000000000004</v>
      </c>
      <c r="I5" s="5">
        <v>44927</v>
      </c>
      <c r="J5" s="2">
        <v>25</v>
      </c>
      <c r="K5" s="6">
        <v>536.58000000000004</v>
      </c>
    </row>
    <row r="6" spans="2:11" ht="20.100000000000001" customHeight="1">
      <c r="B6" s="5">
        <v>44928</v>
      </c>
      <c r="C6" s="2">
        <v>30</v>
      </c>
      <c r="D6" s="6">
        <v>324.69</v>
      </c>
      <c r="I6" s="5">
        <v>44928</v>
      </c>
      <c r="J6" s="2">
        <v>30</v>
      </c>
      <c r="K6" s="6">
        <v>324.69</v>
      </c>
    </row>
    <row r="7" spans="2:11" ht="20.100000000000001" customHeight="1">
      <c r="B7" s="5">
        <v>44929</v>
      </c>
      <c r="C7" s="2">
        <v>18</v>
      </c>
      <c r="D7" s="6">
        <v>634.33000000000004</v>
      </c>
      <c r="I7" s="5">
        <v>44929</v>
      </c>
      <c r="J7" s="2">
        <v>18</v>
      </c>
      <c r="K7" s="6">
        <v>634.33000000000004</v>
      </c>
    </row>
    <row r="8" spans="2:11" ht="20.100000000000001" customHeight="1">
      <c r="B8" s="5">
        <v>44930</v>
      </c>
      <c r="C8" s="2">
        <v>55</v>
      </c>
      <c r="D8" s="6">
        <v>366.16</v>
      </c>
      <c r="I8" s="5">
        <v>44930</v>
      </c>
      <c r="J8" s="2">
        <v>55</v>
      </c>
      <c r="K8" s="6">
        <v>366.16</v>
      </c>
    </row>
    <row r="9" spans="2:11" ht="20.100000000000001" customHeight="1">
      <c r="B9" s="5">
        <v>44931</v>
      </c>
      <c r="C9" s="2">
        <v>75</v>
      </c>
      <c r="D9" s="6">
        <v>335.04</v>
      </c>
      <c r="I9" s="5">
        <v>44931</v>
      </c>
      <c r="J9" s="2">
        <v>75</v>
      </c>
      <c r="K9" s="6">
        <v>335.04</v>
      </c>
    </row>
    <row r="10" spans="2:11" ht="20.100000000000001" customHeight="1">
      <c r="B10" s="5">
        <v>44932</v>
      </c>
      <c r="C10" s="2">
        <v>63</v>
      </c>
      <c r="D10" s="6">
        <v>627.90000000000009</v>
      </c>
      <c r="I10" s="5">
        <v>44932</v>
      </c>
      <c r="J10" s="2">
        <v>63</v>
      </c>
      <c r="K10" s="6">
        <v>627.90000000000009</v>
      </c>
    </row>
    <row r="11" spans="2:11" ht="20.100000000000001" customHeight="1">
      <c r="B11" s="5">
        <v>44933</v>
      </c>
      <c r="C11" s="2">
        <v>14</v>
      </c>
      <c r="D11" s="6">
        <v>389.22</v>
      </c>
      <c r="I11" s="5">
        <v>44933</v>
      </c>
      <c r="J11" s="2">
        <v>14</v>
      </c>
      <c r="K11" s="6">
        <v>389.22</v>
      </c>
    </row>
    <row r="12" spans="2:11" ht="20.100000000000001" customHeight="1">
      <c r="B12" s="5">
        <v>44934</v>
      </c>
      <c r="C12" s="2">
        <v>25</v>
      </c>
      <c r="D12" s="6">
        <v>335.52</v>
      </c>
      <c r="I12" s="5">
        <v>44934</v>
      </c>
      <c r="J12" s="2">
        <v>25</v>
      </c>
      <c r="K12" s="6">
        <v>335.52</v>
      </c>
    </row>
    <row r="13" spans="2:11" ht="20.100000000000001" customHeight="1">
      <c r="B13" s="5">
        <v>44935</v>
      </c>
      <c r="C13" s="2">
        <v>89</v>
      </c>
      <c r="D13" s="6">
        <v>554.91000000000008</v>
      </c>
      <c r="I13" s="5">
        <v>44935</v>
      </c>
      <c r="J13" s="2">
        <v>89</v>
      </c>
      <c r="K13" s="6">
        <v>554.91000000000008</v>
      </c>
    </row>
    <row r="14" spans="2:11" ht="20.100000000000001" customHeight="1">
      <c r="B14" s="5">
        <v>44936</v>
      </c>
      <c r="C14" s="2">
        <v>10</v>
      </c>
      <c r="D14" s="6">
        <v>107.28</v>
      </c>
      <c r="I14" s="5">
        <v>44936</v>
      </c>
      <c r="J14" s="2">
        <v>10</v>
      </c>
      <c r="K14" s="6">
        <v>107.28</v>
      </c>
    </row>
    <row r="15" spans="2:11" ht="20.100000000000001" customHeight="1">
      <c r="B15" s="5">
        <v>44937</v>
      </c>
      <c r="C15" s="2">
        <v>26</v>
      </c>
      <c r="D15" s="6">
        <v>191.52</v>
      </c>
      <c r="I15" s="5">
        <v>44937</v>
      </c>
      <c r="J15" s="2">
        <v>26</v>
      </c>
      <c r="K15" s="6">
        <v>191.52</v>
      </c>
    </row>
    <row r="16" spans="2:11" ht="20.100000000000001" customHeight="1">
      <c r="B16" s="5">
        <v>44938</v>
      </c>
      <c r="C16" s="2">
        <v>38</v>
      </c>
      <c r="D16" s="6">
        <v>481.11</v>
      </c>
      <c r="I16" s="5">
        <v>44938</v>
      </c>
      <c r="J16" s="2">
        <v>38</v>
      </c>
      <c r="K16" s="6">
        <v>481.11</v>
      </c>
    </row>
    <row r="17" spans="2:11" ht="20.100000000000001" customHeight="1">
      <c r="B17" s="5">
        <v>44939</v>
      </c>
      <c r="C17" s="2">
        <v>49</v>
      </c>
      <c r="D17" s="6">
        <v>1354.47</v>
      </c>
      <c r="I17" s="5">
        <v>44939</v>
      </c>
      <c r="J17" s="2">
        <v>49</v>
      </c>
      <c r="K17" s="6">
        <v>1354.47</v>
      </c>
    </row>
    <row r="19" spans="2:11" ht="20.100000000000001" customHeight="1">
      <c r="B19" s="15" t="s">
        <v>28</v>
      </c>
      <c r="C19" s="15"/>
      <c r="D19" s="8">
        <v>44933</v>
      </c>
      <c r="I19" s="15" t="s">
        <v>28</v>
      </c>
      <c r="J19" s="15"/>
      <c r="K19" s="8">
        <v>44933</v>
      </c>
    </row>
    <row r="20" spans="2:11" ht="20.100000000000001" customHeight="1">
      <c r="B20" s="15" t="s">
        <v>30</v>
      </c>
      <c r="C20" s="15"/>
      <c r="D20" s="11">
        <f>SUMIF(B5:B17,"&gt;"&amp;D19,D5:D17)</f>
        <v>3024.8100000000004</v>
      </c>
      <c r="I20" s="15" t="s">
        <v>30</v>
      </c>
      <c r="J20" s="15"/>
      <c r="K20" s="11"/>
    </row>
  </sheetData>
  <mergeCells count="6">
    <mergeCell ref="B2:D2"/>
    <mergeCell ref="B19:C19"/>
    <mergeCell ref="B20:C20"/>
    <mergeCell ref="I2:K2"/>
    <mergeCell ref="I19:J19"/>
    <mergeCell ref="I20:J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0E75-56F8-4DCA-86E4-7752486D2BFE}">
  <sheetPr codeName="Sheet6"/>
  <dimension ref="B2:K18"/>
  <sheetViews>
    <sheetView showGridLines="0" workbookViewId="0">
      <selection activeCell="I18" sqref="I18:J18"/>
    </sheetView>
  </sheetViews>
  <sheetFormatPr defaultColWidth="9.140625" defaultRowHeight="20.100000000000001" customHeight="1"/>
  <cols>
    <col min="1" max="1" width="3.42578125" style="1" customWidth="1"/>
    <col min="2" max="2" width="16.42578125" style="1" customWidth="1"/>
    <col min="3" max="3" width="18.85546875" style="1" customWidth="1"/>
    <col min="4" max="4" width="13.140625" style="1" customWidth="1"/>
    <col min="5" max="8" width="9.140625" style="1"/>
    <col min="9" max="9" width="16.5703125" style="1" customWidth="1"/>
    <col min="10" max="10" width="18.42578125" style="1" customWidth="1"/>
    <col min="11" max="11" width="16.42578125" style="1" customWidth="1"/>
    <col min="12" max="12" width="18.85546875" style="1" customWidth="1"/>
    <col min="13" max="13" width="13.140625" style="1" customWidth="1"/>
    <col min="14" max="16384" width="9.140625" style="1"/>
  </cols>
  <sheetData>
    <row r="2" spans="2:11" ht="20.100000000000001" customHeight="1">
      <c r="B2" s="14" t="s">
        <v>31</v>
      </c>
      <c r="C2" s="14"/>
      <c r="D2" s="14"/>
      <c r="I2" s="14" t="s">
        <v>25</v>
      </c>
      <c r="J2" s="14"/>
      <c r="K2" s="14"/>
    </row>
    <row r="4" spans="2:11" ht="20.100000000000001" customHeight="1">
      <c r="B4" s="4" t="s">
        <v>32</v>
      </c>
      <c r="C4" s="4" t="s">
        <v>2</v>
      </c>
      <c r="D4" s="4" t="s">
        <v>29</v>
      </c>
      <c r="I4" s="4" t="s">
        <v>32</v>
      </c>
      <c r="J4" s="4" t="s">
        <v>2</v>
      </c>
      <c r="K4" s="4" t="s">
        <v>29</v>
      </c>
    </row>
    <row r="5" spans="2:11" ht="20.100000000000001" customHeight="1">
      <c r="B5" s="2">
        <v>10021</v>
      </c>
      <c r="C5" s="6">
        <v>5</v>
      </c>
      <c r="D5" s="2">
        <v>10</v>
      </c>
      <c r="I5" s="2">
        <v>10021</v>
      </c>
      <c r="J5" s="6">
        <v>5</v>
      </c>
      <c r="K5" s="2">
        <v>10</v>
      </c>
    </row>
    <row r="6" spans="2:11" ht="20.100000000000001" customHeight="1">
      <c r="B6" s="2">
        <v>10035</v>
      </c>
      <c r="C6" s="6">
        <v>10</v>
      </c>
      <c r="D6" s="2">
        <v>0</v>
      </c>
      <c r="I6" s="2">
        <v>10035</v>
      </c>
      <c r="J6" s="6">
        <v>10</v>
      </c>
      <c r="K6" s="2">
        <v>0</v>
      </c>
    </row>
    <row r="7" spans="2:11" ht="20.100000000000001" customHeight="1">
      <c r="B7" s="2">
        <v>10048</v>
      </c>
      <c r="C7" s="6">
        <v>4</v>
      </c>
      <c r="D7" s="2">
        <v>5</v>
      </c>
      <c r="I7" s="2">
        <v>10048</v>
      </c>
      <c r="J7" s="6">
        <v>4</v>
      </c>
      <c r="K7" s="2">
        <v>5</v>
      </c>
    </row>
    <row r="8" spans="2:11" ht="20.100000000000001" customHeight="1">
      <c r="B8" s="2">
        <v>10069</v>
      </c>
      <c r="C8" s="6">
        <v>6</v>
      </c>
      <c r="D8" s="2">
        <v>9</v>
      </c>
      <c r="I8" s="2">
        <v>10069</v>
      </c>
      <c r="J8" s="6">
        <v>6</v>
      </c>
      <c r="K8" s="2">
        <v>9</v>
      </c>
    </row>
    <row r="9" spans="2:11" ht="20.100000000000001" customHeight="1">
      <c r="B9" s="2">
        <v>10078</v>
      </c>
      <c r="C9" s="6">
        <v>9</v>
      </c>
      <c r="D9" s="2">
        <v>14</v>
      </c>
      <c r="I9" s="2">
        <v>10078</v>
      </c>
      <c r="J9" s="6">
        <v>9</v>
      </c>
      <c r="K9" s="2">
        <v>14</v>
      </c>
    </row>
    <row r="10" spans="2:11" ht="20.100000000000001" customHeight="1">
      <c r="B10" s="2">
        <v>10036</v>
      </c>
      <c r="C10" s="6">
        <v>4</v>
      </c>
      <c r="D10" s="2">
        <v>0</v>
      </c>
      <c r="I10" s="2">
        <v>10036</v>
      </c>
      <c r="J10" s="6">
        <v>4</v>
      </c>
      <c r="K10" s="2">
        <v>0</v>
      </c>
    </row>
    <row r="11" spans="2:11" ht="20.100000000000001" customHeight="1">
      <c r="B11" s="2">
        <v>10043</v>
      </c>
      <c r="C11" s="6">
        <v>11</v>
      </c>
      <c r="D11" s="2">
        <v>7</v>
      </c>
      <c r="I11" s="2">
        <v>10043</v>
      </c>
      <c r="J11" s="6">
        <v>11</v>
      </c>
      <c r="K11" s="2">
        <v>7</v>
      </c>
    </row>
    <row r="12" spans="2:11" ht="20.100000000000001" customHeight="1">
      <c r="B12" s="2">
        <v>10073</v>
      </c>
      <c r="C12" s="6">
        <v>5</v>
      </c>
      <c r="D12" s="2">
        <v>0</v>
      </c>
      <c r="I12" s="2">
        <v>10073</v>
      </c>
      <c r="J12" s="6">
        <v>5</v>
      </c>
      <c r="K12" s="2">
        <v>0</v>
      </c>
    </row>
    <row r="13" spans="2:11" ht="20.100000000000001" customHeight="1">
      <c r="B13" s="2">
        <v>10019</v>
      </c>
      <c r="C13" s="6">
        <v>7</v>
      </c>
      <c r="D13" s="2">
        <v>9</v>
      </c>
      <c r="I13" s="2">
        <v>10019</v>
      </c>
      <c r="J13" s="6">
        <v>7</v>
      </c>
      <c r="K13" s="2">
        <v>9</v>
      </c>
    </row>
    <row r="14" spans="2:11" ht="20.100000000000001" customHeight="1">
      <c r="B14" s="2">
        <v>10061</v>
      </c>
      <c r="C14" s="6">
        <v>9</v>
      </c>
      <c r="D14" s="2">
        <v>5</v>
      </c>
      <c r="I14" s="2">
        <v>10061</v>
      </c>
      <c r="J14" s="6">
        <v>9</v>
      </c>
      <c r="K14" s="2">
        <v>5</v>
      </c>
    </row>
    <row r="15" spans="2:11" ht="20.100000000000001" customHeight="1">
      <c r="B15" s="2">
        <v>10082</v>
      </c>
      <c r="C15" s="6">
        <v>4</v>
      </c>
      <c r="D15" s="2">
        <v>1</v>
      </c>
      <c r="I15" s="2">
        <v>10082</v>
      </c>
      <c r="J15" s="6">
        <v>4</v>
      </c>
      <c r="K15" s="2">
        <v>1</v>
      </c>
    </row>
    <row r="17" spans="2:11" ht="20.100000000000001" customHeight="1">
      <c r="B17" s="15" t="s">
        <v>29</v>
      </c>
      <c r="C17" s="15"/>
      <c r="D17" s="9" t="s">
        <v>33</v>
      </c>
      <c r="I17" s="16" t="s">
        <v>29</v>
      </c>
      <c r="J17" s="17"/>
      <c r="K17" s="9" t="s">
        <v>33</v>
      </c>
    </row>
    <row r="18" spans="2:11" ht="20.100000000000001" customHeight="1">
      <c r="B18" s="15" t="s">
        <v>34</v>
      </c>
      <c r="C18" s="15"/>
      <c r="D18" s="10">
        <f>SUMIF(D5:D15,"&gt;0",C5:C15)</f>
        <v>55</v>
      </c>
      <c r="I18" s="16" t="s">
        <v>34</v>
      </c>
      <c r="J18" s="17"/>
      <c r="K18" s="10"/>
    </row>
  </sheetData>
  <mergeCells count="6">
    <mergeCell ref="I2:K2"/>
    <mergeCell ref="I17:J17"/>
    <mergeCell ref="I18:J18"/>
    <mergeCell ref="B2:D2"/>
    <mergeCell ref="B17:C17"/>
    <mergeCell ref="B18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6591-322B-4043-B21B-102D26B650A8}">
  <sheetPr codeName="Sheet7"/>
  <dimension ref="B2:H5"/>
  <sheetViews>
    <sheetView showGridLines="0" workbookViewId="0">
      <selection activeCell="G5" sqref="G5"/>
    </sheetView>
  </sheetViews>
  <sheetFormatPr defaultColWidth="9.140625" defaultRowHeight="20.100000000000001" customHeight="1"/>
  <cols>
    <col min="1" max="1" width="3.85546875" style="1" customWidth="1"/>
    <col min="2" max="2" width="33.140625" style="1" customWidth="1"/>
    <col min="3" max="3" width="15.5703125" style="1" customWidth="1"/>
    <col min="4" max="6" width="9.140625" style="1"/>
    <col min="7" max="7" width="30.85546875" style="1" customWidth="1"/>
    <col min="8" max="8" width="18.42578125" style="1" customWidth="1"/>
    <col min="9" max="9" width="33.140625" style="1" customWidth="1"/>
    <col min="10" max="10" width="15.5703125" style="1" customWidth="1"/>
    <col min="11" max="16384" width="9.140625" style="1"/>
  </cols>
  <sheetData>
    <row r="2" spans="2:8" ht="20.100000000000001" customHeight="1">
      <c r="B2" s="14" t="s">
        <v>35</v>
      </c>
      <c r="C2" s="14"/>
      <c r="G2" s="14" t="s">
        <v>25</v>
      </c>
      <c r="H2" s="14"/>
    </row>
    <row r="4" spans="2:8" ht="20.100000000000001" customHeight="1">
      <c r="B4" s="4" t="s">
        <v>18</v>
      </c>
      <c r="C4" s="7">
        <v>2</v>
      </c>
      <c r="G4" s="4" t="s">
        <v>18</v>
      </c>
      <c r="H4" s="7">
        <v>2</v>
      </c>
    </row>
    <row r="5" spans="2:8" ht="20.100000000000001" customHeight="1">
      <c r="B5" s="4" t="s">
        <v>23</v>
      </c>
      <c r="C5" s="7">
        <f>SUMIF('Reference Sheet'!C5:C17,"&gt;2",'Reference Sheet'!E5:E17)</f>
        <v>4422.91</v>
      </c>
      <c r="G5" s="4" t="s">
        <v>23</v>
      </c>
      <c r="H5" s="7"/>
    </row>
  </sheetData>
  <mergeCells count="2">
    <mergeCell ref="B2:C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3240-B898-4F0E-AC59-3C58A58BFD16}">
  <sheetPr codeName="Sheet8"/>
  <dimension ref="B2:E17"/>
  <sheetViews>
    <sheetView showGridLines="0" workbookViewId="0">
      <selection activeCell="P29" sqref="P29"/>
    </sheetView>
  </sheetViews>
  <sheetFormatPr defaultColWidth="9.140625" defaultRowHeight="20.100000000000001" customHeight="1"/>
  <cols>
    <col min="1" max="1" width="3.85546875" style="1" customWidth="1"/>
    <col min="2" max="3" width="13.140625" style="1" bestFit="1" customWidth="1"/>
    <col min="4" max="4" width="14.7109375" style="1" bestFit="1" customWidth="1"/>
    <col min="5" max="5" width="11.42578125" style="1" bestFit="1" customWidth="1"/>
    <col min="6" max="16384" width="9.140625" style="1"/>
  </cols>
  <sheetData>
    <row r="2" spans="2:5" ht="20.100000000000001" customHeight="1" thickBot="1">
      <c r="B2" s="14" t="s">
        <v>36</v>
      </c>
      <c r="C2" s="14"/>
      <c r="D2" s="14"/>
      <c r="E2" s="14"/>
    </row>
    <row r="3" spans="2:5" ht="20.100000000000001" customHeight="1" thickTop="1"/>
    <row r="4" spans="2:5" ht="20.100000000000001" customHeight="1">
      <c r="B4" s="4" t="s">
        <v>1</v>
      </c>
      <c r="C4" s="4" t="s">
        <v>2</v>
      </c>
      <c r="D4" s="4" t="s">
        <v>3</v>
      </c>
      <c r="E4" s="4" t="s">
        <v>4</v>
      </c>
    </row>
    <row r="5" spans="2:5" ht="20.100000000000001" customHeight="1">
      <c r="B5" s="2" t="s">
        <v>5</v>
      </c>
      <c r="C5" s="3">
        <v>0.99</v>
      </c>
      <c r="D5" s="2">
        <v>542</v>
      </c>
      <c r="E5" s="3">
        <f>D5*C5</f>
        <v>536.58000000000004</v>
      </c>
    </row>
    <row r="6" spans="2:5" ht="20.100000000000001" customHeight="1">
      <c r="B6" s="2" t="s">
        <v>6</v>
      </c>
      <c r="C6" s="3">
        <v>0.79</v>
      </c>
      <c r="D6" s="2">
        <v>411</v>
      </c>
      <c r="E6" s="3">
        <f t="shared" ref="E6:E17" si="0">D6*C6</f>
        <v>324.69</v>
      </c>
    </row>
    <row r="7" spans="2:5" ht="20.100000000000001" customHeight="1">
      <c r="B7" s="2" t="s">
        <v>7</v>
      </c>
      <c r="C7" s="3">
        <v>2.29</v>
      </c>
      <c r="D7" s="2">
        <v>277</v>
      </c>
      <c r="E7" s="3">
        <f t="shared" si="0"/>
        <v>634.33000000000004</v>
      </c>
    </row>
    <row r="8" spans="2:5" ht="20.100000000000001" customHeight="1">
      <c r="B8" s="2" t="s">
        <v>8</v>
      </c>
      <c r="C8" s="3">
        <v>1.99</v>
      </c>
      <c r="D8" s="2">
        <v>184</v>
      </c>
      <c r="E8" s="3">
        <f t="shared" si="0"/>
        <v>366.16</v>
      </c>
    </row>
    <row r="9" spans="2:5" ht="20.100000000000001" customHeight="1">
      <c r="B9" s="2" t="s">
        <v>9</v>
      </c>
      <c r="C9" s="3">
        <v>3.49</v>
      </c>
      <c r="D9" s="2">
        <v>96</v>
      </c>
      <c r="E9" s="3">
        <f t="shared" si="0"/>
        <v>335.04</v>
      </c>
    </row>
    <row r="10" spans="2:5" ht="20.100000000000001" customHeight="1">
      <c r="B10" s="2" t="s">
        <v>10</v>
      </c>
      <c r="C10" s="3">
        <v>2.99</v>
      </c>
      <c r="D10" s="2">
        <v>210</v>
      </c>
      <c r="E10" s="3">
        <f t="shared" si="0"/>
        <v>627.90000000000009</v>
      </c>
    </row>
    <row r="11" spans="2:5" ht="20.100000000000001" customHeight="1">
      <c r="B11" s="2" t="s">
        <v>11</v>
      </c>
      <c r="C11" s="3">
        <v>4.99</v>
      </c>
      <c r="D11" s="2">
        <v>78</v>
      </c>
      <c r="E11" s="3">
        <f t="shared" si="0"/>
        <v>389.22</v>
      </c>
    </row>
    <row r="12" spans="2:5" ht="20.100000000000001" customHeight="1">
      <c r="B12" s="2" t="s">
        <v>12</v>
      </c>
      <c r="C12" s="3">
        <v>6.99</v>
      </c>
      <c r="D12" s="2">
        <v>48</v>
      </c>
      <c r="E12" s="3">
        <f t="shared" si="0"/>
        <v>335.52</v>
      </c>
    </row>
    <row r="13" spans="2:5" ht="20.100000000000001" customHeight="1">
      <c r="B13" s="2" t="s">
        <v>13</v>
      </c>
      <c r="C13" s="3">
        <v>3.49</v>
      </c>
      <c r="D13" s="2">
        <v>159</v>
      </c>
      <c r="E13" s="3">
        <f t="shared" si="0"/>
        <v>554.91000000000008</v>
      </c>
    </row>
    <row r="14" spans="2:5" ht="20.100000000000001" customHeight="1">
      <c r="B14" s="2" t="s">
        <v>14</v>
      </c>
      <c r="C14" s="3">
        <v>1.49</v>
      </c>
      <c r="D14" s="2">
        <v>72</v>
      </c>
      <c r="E14" s="3">
        <f t="shared" si="0"/>
        <v>107.28</v>
      </c>
    </row>
    <row r="15" spans="2:5" ht="20.100000000000001" customHeight="1">
      <c r="B15" s="2" t="s">
        <v>15</v>
      </c>
      <c r="C15" s="3">
        <v>3.99</v>
      </c>
      <c r="D15" s="2">
        <v>48</v>
      </c>
      <c r="E15" s="3">
        <f t="shared" si="0"/>
        <v>191.52</v>
      </c>
    </row>
    <row r="16" spans="2:5" ht="20.100000000000001" customHeight="1">
      <c r="B16" s="2" t="s">
        <v>16</v>
      </c>
      <c r="C16" s="3">
        <v>0.79</v>
      </c>
      <c r="D16" s="2">
        <v>609</v>
      </c>
      <c r="E16" s="3">
        <f t="shared" si="0"/>
        <v>481.11</v>
      </c>
    </row>
    <row r="17" spans="2:5" ht="20.100000000000001" customHeight="1">
      <c r="B17" s="2" t="s">
        <v>17</v>
      </c>
      <c r="C17" s="3">
        <v>2.99</v>
      </c>
      <c r="D17" s="2">
        <v>453</v>
      </c>
      <c r="E17" s="3">
        <f t="shared" si="0"/>
        <v>1354.47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 Adrey</dc:creator>
  <cp:keywords/>
  <dc:description/>
  <cp:lastModifiedBy>RZ Adrey</cp:lastModifiedBy>
  <cp:revision/>
  <dcterms:created xsi:type="dcterms:W3CDTF">2015-06-05T18:17:20Z</dcterms:created>
  <dcterms:modified xsi:type="dcterms:W3CDTF">2023-05-10T05:45:55Z</dcterms:modified>
  <cp:category/>
  <cp:contentStatus/>
</cp:coreProperties>
</file>