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Job\Softeko\4.4.23 dmax method lactate threshold excel\"/>
    </mc:Choice>
  </mc:AlternateContent>
  <xr:revisionPtr revIDLastSave="0" documentId="13_ncr:1_{1B7FFA26-8968-4B0D-99C3-7F16700A802D}" xr6:coauthVersionLast="47" xr6:coauthVersionMax="47" xr10:uidLastSave="{00000000-0000-0000-0000-000000000000}"/>
  <bookViews>
    <workbookView xWindow="-108" yWindow="-108" windowWidth="23256" windowHeight="12576" tabRatio="599" activeTab="2" xr2:uid="{CC0913CE-704E-4843-ADC4-5F4D037728E9}"/>
  </bookViews>
  <sheets>
    <sheet name="Dataset" sheetId="4" r:id="rId1"/>
    <sheet name="Using DMAX" sheetId="7" r:id="rId2"/>
    <sheet name="Using DMAX Concept" sheetId="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9" l="1"/>
  <c r="C22" i="7"/>
  <c r="D22" i="7"/>
  <c r="D15" i="7"/>
  <c r="D14" i="7"/>
  <c r="D13" i="7"/>
  <c r="D12" i="7"/>
  <c r="D11" i="7"/>
  <c r="D10" i="7"/>
  <c r="D9" i="7"/>
  <c r="D8" i="7"/>
  <c r="D7" i="7"/>
  <c r="D23" i="7"/>
  <c r="E8" i="7"/>
  <c r="E14" i="7"/>
  <c r="E11" i="7"/>
  <c r="E10" i="7"/>
  <c r="C18" i="9"/>
  <c r="E9" i="7"/>
  <c r="C23" i="7"/>
  <c r="E7" i="7"/>
  <c r="E12" i="7"/>
  <c r="E15" i="7"/>
  <c r="E13" i="7"/>
</calcChain>
</file>

<file path=xl/sharedStrings.xml><?xml version="1.0" encoding="utf-8"?>
<sst xmlns="http://schemas.openxmlformats.org/spreadsheetml/2006/main" count="25" uniqueCount="18">
  <si>
    <t>Exercise Information</t>
  </si>
  <si>
    <t>Exercise Intensity (W)</t>
  </si>
  <si>
    <t>Lactate Concentration(mg/dL)</t>
  </si>
  <si>
    <t>Slope of the Straight Line Connecting the First and Last Data Point</t>
  </si>
  <si>
    <r>
      <t>y = 2E-06x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- 0.0011x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+ 0.1574x - 6.2308</t>
    </r>
  </si>
  <si>
    <t>m=0.0333</t>
  </si>
  <si>
    <t>Criteria</t>
  </si>
  <si>
    <t>x=297.03371933874</t>
  </si>
  <si>
    <t>Calculating Lactate Threshold Using DMAX Concept</t>
  </si>
  <si>
    <t>Calculating Lactate Threshold Using DMAX</t>
  </si>
  <si>
    <t>Calculating Lactate Threshold Using DMAX Method</t>
  </si>
  <si>
    <t>Difference in Lactate Concentration</t>
  </si>
  <si>
    <t>Lactate Threshold (Concentration)</t>
  </si>
  <si>
    <t>Lactate Threshold(Exercise Intensity)</t>
  </si>
  <si>
    <t>Output</t>
  </si>
  <si>
    <t>gr</t>
  </si>
  <si>
    <t>oj</t>
  </si>
  <si>
    <t>Lactate Threshold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</si>
</sst>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color rgb="FFD1D5DB"/>
      <name val="Segoe UI"/>
      <family val="2"/>
    </font>
    <font>
      <vertAlign val="superscript"/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9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/>
    <xf numFmtId="0" fontId="5" fillId="4" borderId="2" xfId="0" applyFont="1" applyFill="1" applyBorder="1" applyAlignment="1">
      <alignment horizontal="center" vertical="center"/>
    </xf>
    <xf numFmtId="0" fontId="6" fillId="0" borderId="0" xfId="0" applyFont="1"/>
    <xf numFmtId="0" fontId="5" fillId="4" borderId="2" xfId="0" applyFont="1" applyFill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3" fillId="3" borderId="0" xfId="1" applyFont="1" applyFill="1" applyBorder="1" applyAlignment="1">
      <alignment horizontal="center" vertical="center" wrapText="1"/>
    </xf>
    <xf numFmtId="0" fontId="4" fillId="2" borderId="3" xfId="2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4" fillId="2" borderId="0" xfId="2" applyFont="1" applyBorder="1" applyAlignment="1">
      <alignment horizontal="center" vertical="center" wrapText="1"/>
    </xf>
  </cellXfs>
  <cellStyles count="3">
    <cellStyle name="40% - Accent5" xfId="2" builtinId="47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Lactate Concentration(mg/dL)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'Using DMAX Concept'!$C$5</c:f>
              <c:strCache>
                <c:ptCount val="1"/>
                <c:pt idx="0">
                  <c:v>Lactate Concentration(mg/dL)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6617717867233809"/>
                  <c:y val="-1.283370113087009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/>
                      <a:t>y = 2E-06x</a:t>
                    </a:r>
                    <a:r>
                      <a:rPr lang="en-US" sz="1100" b="1" baseline="30000"/>
                      <a:t>3</a:t>
                    </a:r>
                    <a:r>
                      <a:rPr lang="en-US" sz="1100" b="1" baseline="0"/>
                      <a:t> - 0.0011x</a:t>
                    </a:r>
                    <a:r>
                      <a:rPr lang="en-US" sz="1100" b="1" baseline="30000"/>
                      <a:t>2</a:t>
                    </a:r>
                    <a:r>
                      <a:rPr lang="en-US" sz="1100" b="1" baseline="0"/>
                      <a:t> + 0.1574x - 6.2308</a:t>
                    </a:r>
                    <a:endParaRPr lang="en-US" sz="11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'Using DMAX Concept'!$B$6:$B$15</c:f>
              <c:numCache>
                <c:formatCode>General</c:formatCode>
                <c:ptCount val="10"/>
                <c:pt idx="0">
                  <c:v>110</c:v>
                </c:pt>
                <c:pt idx="1">
                  <c:v>130</c:v>
                </c:pt>
                <c:pt idx="2">
                  <c:v>150</c:v>
                </c:pt>
                <c:pt idx="3">
                  <c:v>170</c:v>
                </c:pt>
                <c:pt idx="4">
                  <c:v>190</c:v>
                </c:pt>
                <c:pt idx="5">
                  <c:v>210</c:v>
                </c:pt>
                <c:pt idx="6">
                  <c:v>230</c:v>
                </c:pt>
                <c:pt idx="7">
                  <c:v>250</c:v>
                </c:pt>
                <c:pt idx="8">
                  <c:v>270</c:v>
                </c:pt>
                <c:pt idx="9">
                  <c:v>290</c:v>
                </c:pt>
              </c:numCache>
            </c:numRef>
          </c:xVal>
          <c:yVal>
            <c:numRef>
              <c:f>'Using DMAX Concept'!$C$6:$C$15</c:f>
              <c:numCache>
                <c:formatCode>General</c:formatCode>
                <c:ptCount val="10"/>
                <c:pt idx="0">
                  <c:v>1.3</c:v>
                </c:pt>
                <c:pt idx="1">
                  <c:v>1.2</c:v>
                </c:pt>
                <c:pt idx="2">
                  <c:v>1</c:v>
                </c:pt>
                <c:pt idx="3">
                  <c:v>1.2</c:v>
                </c:pt>
                <c:pt idx="4">
                  <c:v>1.2</c:v>
                </c:pt>
                <c:pt idx="5">
                  <c:v>1.5</c:v>
                </c:pt>
                <c:pt idx="6">
                  <c:v>2.1</c:v>
                </c:pt>
                <c:pt idx="7">
                  <c:v>3.2</c:v>
                </c:pt>
                <c:pt idx="8">
                  <c:v>4.4000000000000004</c:v>
                </c:pt>
                <c:pt idx="9">
                  <c:v>7.3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78-4395-957A-2F0E55E96B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77579631"/>
        <c:axId val="677581295"/>
      </c:scatterChart>
      <c:valAx>
        <c:axId val="677579631"/>
        <c:scaling>
          <c:orientation val="minMax"/>
          <c:max val="300"/>
          <c:min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Exercise Intensity (W)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81295"/>
        <c:crosses val="autoZero"/>
        <c:crossBetween val="midCat"/>
        <c:majorUnit val="20"/>
      </c:valAx>
      <c:valAx>
        <c:axId val="677581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Lactate Concentration(mg/dL)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</xdr:colOff>
      <xdr:row>4</xdr:row>
      <xdr:rowOff>34290</xdr:rowOff>
    </xdr:from>
    <xdr:to>
      <xdr:col>8</xdr:col>
      <xdr:colOff>0</xdr:colOff>
      <xdr:row>21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68F88B-102E-4443-87BB-B96E9CB15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25400</xdr:colOff>
      <xdr:row>20</xdr:row>
      <xdr:rowOff>80010</xdr:rowOff>
    </xdr:from>
    <xdr:ext cx="3898952" cy="420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9901689-2BB4-449E-9F44-F925682D0EEB}"/>
                </a:ext>
              </a:extLst>
            </xdr:cNvPr>
            <xdr:cNvSpPr txBox="1"/>
          </xdr:nvSpPr>
          <xdr:spPr>
            <a:xfrm>
              <a:off x="279400" y="4550410"/>
              <a:ext cx="3898952" cy="420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n-US" sz="1100" b="0" i="0">
                      <a:solidFill>
                        <a:srgbClr val="836967"/>
                      </a:solidFill>
                      <a:latin typeface="Cambria Math" panose="02040503050406030204" pitchFamily="18" charset="0"/>
                    </a:rPr>
                    <m:t>m</m:t>
                  </m:r>
                  <m:r>
                    <a:rPr lang="en-US" sz="1100" b="0" i="0">
                      <a:solidFill>
                        <a:srgbClr val="836967"/>
                      </a:solidFill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1100" i="1">
                          <a:solidFill>
                            <a:srgbClr val="836967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>
                          <a:latin typeface="Cambria Math" panose="02040503050406030204" pitchFamily="18" charset="0"/>
                        </a:rPr>
                        <m:t>ⅆ</m:t>
                      </m:r>
                      <m:r>
                        <a:rPr lang="en-US" sz="1100" i="1">
                          <a:latin typeface="Cambria Math" panose="02040503050406030204" pitchFamily="18" charset="0"/>
                        </a:rPr>
                        <m:t>𝑦</m:t>
                      </m:r>
                    </m:num>
                    <m:den>
                      <m:r>
                        <a:rPr lang="en-US" sz="1100" i="0">
                          <a:latin typeface="Cambria Math" panose="02040503050406030204" pitchFamily="18" charset="0"/>
                        </a:rPr>
                        <m:t>ⅆ</m:t>
                      </m:r>
                      <m:r>
                        <a:rPr lang="en-US" sz="1100" i="1">
                          <a:latin typeface="Cambria Math" panose="02040503050406030204" pitchFamily="18" charset="0"/>
                        </a:rPr>
                        <m:t>𝑥</m:t>
                      </m:r>
                    </m:den>
                  </m:f>
                  <m:r>
                    <a:rPr lang="en-US" sz="1100" i="0">
                      <a:latin typeface="Cambria Math" panose="02040503050406030204" pitchFamily="18" charset="0"/>
                    </a:rPr>
                    <m:t>=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i="0">
                          <a:latin typeface="Cambria Math" panose="02040503050406030204" pitchFamily="18" charset="0"/>
                        </a:rPr>
                        <m:t>3×2×</m:t>
                      </m:r>
                      <m:r>
                        <a:rPr lang="en-US" sz="1100" i="1">
                          <a:latin typeface="Cambria Math" panose="02040503050406030204" pitchFamily="18" charset="0"/>
                        </a:rPr>
                        <m:t>𝐸</m:t>
                      </m:r>
                      <m:r>
                        <a:rPr lang="en-US" sz="1100" i="0">
                          <a:latin typeface="Cambria Math" panose="02040503050406030204" pitchFamily="18" charset="0"/>
                        </a:rPr>
                        <m:t>−6</m:t>
                      </m:r>
                      <m:sSup>
                        <m:sSupPr>
                          <m:ctrlPr>
                            <a:rPr lang="en-US" sz="1100" i="1">
                              <a:solidFill>
                                <a:srgbClr val="836967"/>
                              </a:solidFill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rgbClr val="836967"/>
                              </a:solidFill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p>
                          <m:r>
                            <a:rPr lang="en-US" sz="1100" i="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lang="en-US" sz="1100" i="0">
                      <a:latin typeface="Cambria Math" panose="02040503050406030204" pitchFamily="18" charset="0"/>
                    </a:rPr>
                    <m:t>−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i="0">
                          <a:latin typeface="Cambria Math" panose="02040503050406030204" pitchFamily="18" charset="0"/>
                        </a:rPr>
                        <m:t>2×0.0011</m:t>
                      </m:r>
                      <m:r>
                        <a:rPr lang="en-US" sz="1100" i="1">
                          <a:latin typeface="Cambria Math" panose="02040503050406030204" pitchFamily="18" charset="0"/>
                        </a:rPr>
                        <m:t>𝑥</m:t>
                      </m:r>
                    </m:e>
                  </m:d>
                  <m:r>
                    <a:rPr lang="en-US" sz="1100" i="0">
                      <a:latin typeface="Cambria Math" panose="02040503050406030204" pitchFamily="18" charset="0"/>
                    </a:rPr>
                    <m:t>+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0">
                          <a:latin typeface="Cambria Math" panose="02040503050406030204" pitchFamily="18" charset="0"/>
                        </a:rPr>
                        <m:t>0.1574</m:t>
                      </m:r>
                    </m:e>
                  </m:d>
                </m:oMath>
              </a14:m>
              <a:r>
                <a:rPr lang="en-US" sz="1100" b="0"/>
                <a:t>=0.0333</a:t>
              </a:r>
            </a:p>
            <a:p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9901689-2BB4-449E-9F44-F925682D0EEB}"/>
                </a:ext>
              </a:extLst>
            </xdr:cNvPr>
            <xdr:cNvSpPr txBox="1"/>
          </xdr:nvSpPr>
          <xdr:spPr>
            <a:xfrm>
              <a:off x="279400" y="4550410"/>
              <a:ext cx="3898952" cy="420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m=</a:t>
              </a:r>
              <a:r>
                <a:rPr lang="en-US" sz="1100" i="0">
                  <a:latin typeface="Cambria Math" panose="02040503050406030204" pitchFamily="18" charset="0"/>
                </a:rPr>
                <a:t>ⅆ𝑦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/</a:t>
              </a:r>
              <a:r>
                <a:rPr lang="en-US" sz="1100" i="0">
                  <a:latin typeface="Cambria Math" panose="02040503050406030204" pitchFamily="18" charset="0"/>
                </a:rPr>
                <a:t>ⅆ𝑥=</a:t>
              </a:r>
              <a:r>
                <a:rPr lang="en-US" sz="1100" b="0" i="0"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3×2×𝐸−6</a:t>
              </a:r>
              <a:r>
                <a:rPr lang="en-US" sz="11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𝑥^</a:t>
              </a:r>
              <a:r>
                <a:rPr lang="en-US" sz="1100" i="0">
                  <a:latin typeface="Cambria Math" panose="02040503050406030204" pitchFamily="18" charset="0"/>
                </a:rPr>
                <a:t>2 )−</a:t>
              </a:r>
              <a:r>
                <a:rPr lang="en-US" sz="1100" b="0" i="0"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2×0.0011𝑥)+</a:t>
              </a:r>
              <a:r>
                <a:rPr lang="en-US" sz="1100" b="0" i="0">
                  <a:latin typeface="Cambria Math" panose="02040503050406030204" pitchFamily="18" charset="0"/>
                </a:rPr>
                <a:t>(0.1574)</a:t>
              </a:r>
              <a:r>
                <a:rPr lang="en-US" sz="1100" b="0"/>
                <a:t>=0.0333</a:t>
              </a:r>
            </a:p>
            <a:p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46DB-812D-463C-839B-6A001168B30A}">
  <dimension ref="B2:F27"/>
  <sheetViews>
    <sheetView showGridLines="0" zoomScale="90" zoomScaleNormal="90" workbookViewId="0">
      <selection activeCell="B2" sqref="B2:C2"/>
    </sheetView>
  </sheetViews>
  <sheetFormatPr defaultRowHeight="14.4" x14ac:dyDescent="0.3"/>
  <cols>
    <col min="1" max="1" width="3.6640625" customWidth="1"/>
    <col min="2" max="2" width="34.77734375" bestFit="1" customWidth="1"/>
    <col min="3" max="3" width="29.21875" bestFit="1" customWidth="1"/>
    <col min="4" max="4" width="34.6640625" bestFit="1" customWidth="1"/>
    <col min="5" max="5" width="15.44140625" bestFit="1" customWidth="1"/>
  </cols>
  <sheetData>
    <row r="2" spans="2:6" ht="18.75" customHeight="1" x14ac:dyDescent="0.3">
      <c r="B2" s="15" t="s">
        <v>10</v>
      </c>
      <c r="C2" s="15"/>
    </row>
    <row r="3" spans="2:6" x14ac:dyDescent="0.3">
      <c r="B3" s="2"/>
      <c r="C3" s="2"/>
      <c r="F3" s="2"/>
    </row>
    <row r="4" spans="2:6" ht="15" customHeight="1" x14ac:dyDescent="0.3">
      <c r="B4" s="16" t="s">
        <v>0</v>
      </c>
      <c r="C4" s="16"/>
    </row>
    <row r="5" spans="2:6" ht="15" customHeight="1" x14ac:dyDescent="0.3">
      <c r="B5" s="1" t="s">
        <v>1</v>
      </c>
      <c r="C5" s="4" t="s">
        <v>2</v>
      </c>
    </row>
    <row r="6" spans="2:6" ht="15" customHeight="1" x14ac:dyDescent="0.3">
      <c r="B6" s="3">
        <v>110</v>
      </c>
      <c r="C6" s="3">
        <v>1.3</v>
      </c>
    </row>
    <row r="7" spans="2:6" ht="15" customHeight="1" x14ac:dyDescent="0.3">
      <c r="B7" s="3">
        <v>130</v>
      </c>
      <c r="C7" s="3">
        <v>1.2</v>
      </c>
      <c r="F7" s="5"/>
    </row>
    <row r="8" spans="2:6" ht="15" customHeight="1" x14ac:dyDescent="0.3">
      <c r="B8" s="3">
        <v>150</v>
      </c>
      <c r="C8" s="3">
        <v>1</v>
      </c>
    </row>
    <row r="9" spans="2:6" ht="15" customHeight="1" x14ac:dyDescent="0.3">
      <c r="B9" s="3">
        <v>170</v>
      </c>
      <c r="C9" s="3">
        <v>1.2</v>
      </c>
    </row>
    <row r="10" spans="2:6" ht="15" customHeight="1" x14ac:dyDescent="0.3">
      <c r="B10" s="3">
        <v>190</v>
      </c>
      <c r="C10" s="3">
        <v>1.2</v>
      </c>
    </row>
    <row r="11" spans="2:6" x14ac:dyDescent="0.3">
      <c r="B11" s="3">
        <v>210</v>
      </c>
      <c r="C11" s="3">
        <v>1.5</v>
      </c>
    </row>
    <row r="12" spans="2:6" x14ac:dyDescent="0.3">
      <c r="B12" s="3">
        <v>230</v>
      </c>
      <c r="C12" s="3">
        <v>2.1</v>
      </c>
    </row>
    <row r="13" spans="2:6" x14ac:dyDescent="0.3">
      <c r="B13" s="3">
        <v>250</v>
      </c>
      <c r="C13" s="3">
        <v>3.2</v>
      </c>
    </row>
    <row r="14" spans="2:6" x14ac:dyDescent="0.3">
      <c r="B14" s="3">
        <v>270</v>
      </c>
      <c r="C14" s="3">
        <v>4.4000000000000004</v>
      </c>
    </row>
    <row r="15" spans="2:6" x14ac:dyDescent="0.3">
      <c r="B15" s="3">
        <v>290</v>
      </c>
      <c r="C15" s="3">
        <v>7.3</v>
      </c>
    </row>
    <row r="26" ht="15.6" customHeight="1" x14ac:dyDescent="0.3"/>
    <row r="27" ht="15.6" customHeight="1" x14ac:dyDescent="0.3"/>
  </sheetData>
  <mergeCells count="2">
    <mergeCell ref="B2:C2"/>
    <mergeCell ref="B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B03EC-1C25-4D0E-BBBF-835DE6F5AD31}">
  <dimension ref="B2:R37"/>
  <sheetViews>
    <sheetView showGridLines="0" zoomScale="90" zoomScaleNormal="90" workbookViewId="0">
      <selection activeCell="C18" sqref="C18"/>
    </sheetView>
  </sheetViews>
  <sheetFormatPr defaultRowHeight="14.4" x14ac:dyDescent="0.3"/>
  <cols>
    <col min="1" max="1" width="1.33203125" customWidth="1"/>
    <col min="2" max="2" width="17.5546875" customWidth="1"/>
    <col min="3" max="3" width="32.6640625" customWidth="1"/>
    <col min="4" max="4" width="34.44140625" customWidth="1"/>
    <col min="5" max="5" width="15.44140625" bestFit="1" customWidth="1"/>
  </cols>
  <sheetData>
    <row r="2" spans="2:6" ht="18.75" customHeight="1" x14ac:dyDescent="0.3">
      <c r="B2" s="15" t="s">
        <v>9</v>
      </c>
      <c r="C2" s="15"/>
      <c r="D2" s="15"/>
    </row>
    <row r="3" spans="2:6" x14ac:dyDescent="0.3">
      <c r="B3" s="2"/>
      <c r="C3" s="2"/>
      <c r="F3" s="2"/>
    </row>
    <row r="4" spans="2:6" ht="15" customHeight="1" x14ac:dyDescent="0.3">
      <c r="B4" s="16" t="s">
        <v>0</v>
      </c>
      <c r="C4" s="16"/>
      <c r="D4" s="16"/>
    </row>
    <row r="5" spans="2:6" ht="31.8" customHeight="1" x14ac:dyDescent="0.3">
      <c r="B5" s="1" t="s">
        <v>1</v>
      </c>
      <c r="C5" s="4" t="s">
        <v>2</v>
      </c>
      <c r="D5" s="4" t="s">
        <v>11</v>
      </c>
    </row>
    <row r="6" spans="2:6" ht="15" customHeight="1" x14ac:dyDescent="0.3">
      <c r="B6" s="3">
        <v>110</v>
      </c>
      <c r="C6" s="3">
        <v>1.3</v>
      </c>
      <c r="D6" s="3">
        <v>0</v>
      </c>
    </row>
    <row r="7" spans="2:6" ht="15" customHeight="1" x14ac:dyDescent="0.3">
      <c r="B7" s="3">
        <v>130</v>
      </c>
      <c r="C7" s="3">
        <v>1.2</v>
      </c>
      <c r="D7" s="3">
        <f>ABS(C7-C6)</f>
        <v>0.10000000000000009</v>
      </c>
      <c r="E7" s="13" t="str">
        <f ca="1">_xlfn.FORMULATEXT(D7)</f>
        <v>=ABS(C7-C6)</v>
      </c>
      <c r="F7" s="5"/>
    </row>
    <row r="8" spans="2:6" ht="15" customHeight="1" x14ac:dyDescent="0.3">
      <c r="B8" s="3">
        <v>150</v>
      </c>
      <c r="C8" s="3">
        <v>1</v>
      </c>
      <c r="D8" s="3">
        <f t="shared" ref="D8:D15" si="0">ABS(C8-C7)</f>
        <v>0.19999999999999996</v>
      </c>
      <c r="E8" s="13" t="str">
        <f t="shared" ref="E8:E15" ca="1" si="1">_xlfn.FORMULATEXT(D8)</f>
        <v>=ABS(C8-C7)</v>
      </c>
    </row>
    <row r="9" spans="2:6" ht="15" customHeight="1" x14ac:dyDescent="0.3">
      <c r="B9" s="3">
        <v>170</v>
      </c>
      <c r="C9" s="3">
        <v>1.2</v>
      </c>
      <c r="D9" s="3">
        <f t="shared" si="0"/>
        <v>0.19999999999999996</v>
      </c>
      <c r="E9" s="13" t="str">
        <f t="shared" ca="1" si="1"/>
        <v>=ABS(C9-C8)</v>
      </c>
    </row>
    <row r="10" spans="2:6" ht="15" customHeight="1" x14ac:dyDescent="0.3">
      <c r="B10" s="3">
        <v>190</v>
      </c>
      <c r="C10" s="3">
        <v>1.2</v>
      </c>
      <c r="D10" s="3">
        <f t="shared" si="0"/>
        <v>0</v>
      </c>
      <c r="E10" s="13" t="str">
        <f t="shared" ca="1" si="1"/>
        <v>=ABS(C10-C9)</v>
      </c>
    </row>
    <row r="11" spans="2:6" ht="15.6" x14ac:dyDescent="0.3">
      <c r="B11" s="3">
        <v>210</v>
      </c>
      <c r="C11" s="3">
        <v>1.5</v>
      </c>
      <c r="D11" s="3">
        <f t="shared" si="0"/>
        <v>0.30000000000000004</v>
      </c>
      <c r="E11" s="13" t="str">
        <f t="shared" ca="1" si="1"/>
        <v>=ABS(C11-C10)</v>
      </c>
    </row>
    <row r="12" spans="2:6" ht="15.6" x14ac:dyDescent="0.3">
      <c r="B12" s="3">
        <v>230</v>
      </c>
      <c r="C12" s="3">
        <v>2.1</v>
      </c>
      <c r="D12" s="3">
        <f t="shared" si="0"/>
        <v>0.60000000000000009</v>
      </c>
      <c r="E12" s="13" t="str">
        <f t="shared" ca="1" si="1"/>
        <v>=ABS(C12-C11)</v>
      </c>
    </row>
    <row r="13" spans="2:6" ht="15.6" x14ac:dyDescent="0.3">
      <c r="B13" s="3">
        <v>250</v>
      </c>
      <c r="C13" s="3">
        <v>3.2</v>
      </c>
      <c r="D13" s="3">
        <f t="shared" si="0"/>
        <v>1.1000000000000001</v>
      </c>
      <c r="E13" s="13" t="str">
        <f t="shared" ca="1" si="1"/>
        <v>=ABS(C13-C12)</v>
      </c>
    </row>
    <row r="14" spans="2:6" ht="15.6" x14ac:dyDescent="0.3">
      <c r="B14" s="3">
        <v>270</v>
      </c>
      <c r="C14" s="3">
        <v>4.4000000000000004</v>
      </c>
      <c r="D14" s="3">
        <f t="shared" si="0"/>
        <v>1.2000000000000002</v>
      </c>
      <c r="E14" s="13" t="str">
        <f t="shared" ca="1" si="1"/>
        <v>=ABS(C14-C13)</v>
      </c>
    </row>
    <row r="15" spans="2:6" ht="13.2" customHeight="1" x14ac:dyDescent="0.3">
      <c r="B15" s="3">
        <v>290</v>
      </c>
      <c r="C15" s="3">
        <v>7.3</v>
      </c>
      <c r="D15" s="3">
        <f t="shared" si="0"/>
        <v>2.8999999999999995</v>
      </c>
      <c r="E15" s="13" t="str">
        <f t="shared" ca="1" si="1"/>
        <v>=ABS(C15-C14)</v>
      </c>
    </row>
    <row r="16" spans="2:6" ht="12.6" customHeight="1" x14ac:dyDescent="0.3"/>
    <row r="17" spans="2:18" ht="31.2" customHeight="1" x14ac:dyDescent="0.3">
      <c r="B17" s="17" t="s">
        <v>6</v>
      </c>
      <c r="C17" s="1" t="s">
        <v>11</v>
      </c>
    </row>
    <row r="18" spans="2:18" ht="15" customHeight="1" x14ac:dyDescent="0.3">
      <c r="B18" s="17"/>
      <c r="C18" s="3">
        <v>1.2</v>
      </c>
    </row>
    <row r="21" spans="2:18" ht="29.4" customHeight="1" x14ac:dyDescent="0.3">
      <c r="B21" s="17" t="s">
        <v>14</v>
      </c>
      <c r="C21" s="4" t="s">
        <v>12</v>
      </c>
      <c r="D21" s="4" t="s">
        <v>13</v>
      </c>
    </row>
    <row r="22" spans="2:18" x14ac:dyDescent="0.3">
      <c r="B22" s="17"/>
      <c r="C22" s="3">
        <f>DMAX(B5:D15,"Lactate Concentration(mg/dL)",C17:C18)</f>
        <v>4.4000000000000004</v>
      </c>
      <c r="D22" s="3">
        <f>DMAX(B5:D15,"Exercise Intensity (W)",C17:C18)</f>
        <v>270</v>
      </c>
    </row>
    <row r="23" spans="2:18" ht="62.4" customHeight="1" x14ac:dyDescent="0.3">
      <c r="C23" s="14" t="str">
        <f ca="1">_xlfn.FORMULATEXT(C22)</f>
        <v>=DMAX(B5:D15,"Lactate Concentration(mg/dL)",C17:C18)</v>
      </c>
      <c r="D23" s="14" t="str">
        <f ca="1">_xlfn.FORMULATEXT(D22)</f>
        <v>=DMAX(B5:D15,"Exercise Intensity (W)",C17:C18)</v>
      </c>
      <c r="R23" t="s">
        <v>15</v>
      </c>
    </row>
    <row r="24" spans="2:18" ht="57.6" customHeight="1" x14ac:dyDescent="0.3"/>
    <row r="26" spans="2:18" ht="15.6" customHeight="1" x14ac:dyDescent="0.3"/>
    <row r="27" spans="2:18" ht="15.6" customHeight="1" x14ac:dyDescent="0.3"/>
    <row r="37" spans="17:17" x14ac:dyDescent="0.3">
      <c r="Q37" t="s">
        <v>16</v>
      </c>
    </row>
  </sheetData>
  <mergeCells count="4">
    <mergeCell ref="B2:D2"/>
    <mergeCell ref="B4:D4"/>
    <mergeCell ref="B17:B18"/>
    <mergeCell ref="B21:B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2C644-ECFC-4949-9093-B720CDC9B910}">
  <dimension ref="B2:H27"/>
  <sheetViews>
    <sheetView showGridLines="0" tabSelected="1" topLeftCell="A6" zoomScale="90" zoomScaleNormal="90" workbookViewId="0">
      <selection activeCell="B2" sqref="B2:H2"/>
    </sheetView>
  </sheetViews>
  <sheetFormatPr defaultRowHeight="14.4" x14ac:dyDescent="0.3"/>
  <cols>
    <col min="1" max="1" width="3.6640625" customWidth="1"/>
    <col min="2" max="2" width="34.77734375" bestFit="1" customWidth="1"/>
    <col min="3" max="3" width="29.21875" bestFit="1" customWidth="1"/>
    <col min="4" max="4" width="34.6640625" bestFit="1" customWidth="1"/>
    <col min="5" max="5" width="15.44140625" bestFit="1" customWidth="1"/>
  </cols>
  <sheetData>
    <row r="2" spans="2:8" ht="18.75" customHeight="1" x14ac:dyDescent="0.3">
      <c r="B2" s="15" t="s">
        <v>8</v>
      </c>
      <c r="C2" s="15"/>
      <c r="D2" s="15"/>
      <c r="E2" s="15"/>
      <c r="F2" s="15"/>
      <c r="G2" s="15"/>
      <c r="H2" s="15"/>
    </row>
    <row r="3" spans="2:8" x14ac:dyDescent="0.3">
      <c r="B3" s="2"/>
      <c r="C3" s="2"/>
      <c r="F3" s="2"/>
    </row>
    <row r="4" spans="2:8" ht="15" customHeight="1" x14ac:dyDescent="0.3">
      <c r="B4" s="18" t="s">
        <v>0</v>
      </c>
      <c r="C4" s="18"/>
      <c r="D4" s="18"/>
      <c r="E4" s="18"/>
      <c r="F4" s="18"/>
      <c r="G4" s="18"/>
      <c r="H4" s="18"/>
    </row>
    <row r="5" spans="2:8" ht="15" customHeight="1" x14ac:dyDescent="0.3">
      <c r="B5" s="1" t="s">
        <v>1</v>
      </c>
      <c r="C5" s="4" t="s">
        <v>2</v>
      </c>
    </row>
    <row r="6" spans="2:8" ht="15" customHeight="1" x14ac:dyDescent="0.3">
      <c r="B6" s="3">
        <v>110</v>
      </c>
      <c r="C6" s="3">
        <v>1.3</v>
      </c>
    </row>
    <row r="7" spans="2:8" ht="15" customHeight="1" x14ac:dyDescent="0.3">
      <c r="B7" s="3">
        <v>130</v>
      </c>
      <c r="C7" s="3">
        <v>1.2</v>
      </c>
      <c r="F7" s="5"/>
    </row>
    <row r="8" spans="2:8" ht="15" customHeight="1" x14ac:dyDescent="0.3">
      <c r="B8" s="3">
        <v>150</v>
      </c>
      <c r="C8" s="3">
        <v>1</v>
      </c>
    </row>
    <row r="9" spans="2:8" ht="15" customHeight="1" x14ac:dyDescent="0.3">
      <c r="B9" s="3">
        <v>170</v>
      </c>
      <c r="C9" s="3">
        <v>1.2</v>
      </c>
    </row>
    <row r="10" spans="2:8" ht="15" customHeight="1" x14ac:dyDescent="0.3">
      <c r="B10" s="3">
        <v>190</v>
      </c>
      <c r="C10" s="3">
        <v>1.2</v>
      </c>
    </row>
    <row r="11" spans="2:8" x14ac:dyDescent="0.3">
      <c r="B11" s="3">
        <v>210</v>
      </c>
      <c r="C11" s="3">
        <v>1.5</v>
      </c>
    </row>
    <row r="12" spans="2:8" x14ac:dyDescent="0.3">
      <c r="B12" s="3">
        <v>230</v>
      </c>
      <c r="C12" s="3">
        <v>2.1</v>
      </c>
    </row>
    <row r="13" spans="2:8" x14ac:dyDescent="0.3">
      <c r="B13" s="3">
        <v>250</v>
      </c>
      <c r="C13" s="3">
        <v>3.2</v>
      </c>
    </row>
    <row r="14" spans="2:8" x14ac:dyDescent="0.3">
      <c r="B14" s="3">
        <v>270</v>
      </c>
      <c r="C14" s="3">
        <v>4.4000000000000004</v>
      </c>
    </row>
    <row r="15" spans="2:8" x14ac:dyDescent="0.3">
      <c r="B15" s="3">
        <v>290</v>
      </c>
      <c r="C15" s="3">
        <v>7.3</v>
      </c>
    </row>
    <row r="17" spans="2:3" ht="62.4" x14ac:dyDescent="0.3">
      <c r="B17" s="6" t="s">
        <v>3</v>
      </c>
      <c r="C17" s="3">
        <f>(C15-C6)/(B15-B6)</f>
        <v>3.3333333333333333E-2</v>
      </c>
    </row>
    <row r="18" spans="2:3" ht="15.6" x14ac:dyDescent="0.3">
      <c r="C18" s="13" t="str">
        <f ca="1">_xlfn.FORMULATEXT(C17)</f>
        <v>=(C15-C6)/(B15-B6)</v>
      </c>
    </row>
    <row r="20" spans="2:3" ht="16.2" x14ac:dyDescent="0.3">
      <c r="B20" s="7" t="s">
        <v>4</v>
      </c>
      <c r="C20" s="8"/>
    </row>
    <row r="21" spans="2:3" x14ac:dyDescent="0.3">
      <c r="B21" s="9"/>
      <c r="C21" s="10"/>
    </row>
    <row r="22" spans="2:3" x14ac:dyDescent="0.3">
      <c r="B22" s="9"/>
      <c r="C22" s="10"/>
    </row>
    <row r="23" spans="2:3" x14ac:dyDescent="0.3">
      <c r="B23" s="9"/>
      <c r="C23" s="10"/>
    </row>
    <row r="24" spans="2:3" x14ac:dyDescent="0.3">
      <c r="B24" s="9" t="s">
        <v>5</v>
      </c>
      <c r="C24" s="10"/>
    </row>
    <row r="25" spans="2:3" x14ac:dyDescent="0.3">
      <c r="B25" s="11" t="s">
        <v>7</v>
      </c>
      <c r="C25" s="12"/>
    </row>
    <row r="26" spans="2:3" ht="15.6" customHeight="1" x14ac:dyDescent="0.3"/>
    <row r="27" spans="2:3" ht="15.6" customHeight="1" x14ac:dyDescent="0.3">
      <c r="B27" s="1" t="s">
        <v>17</v>
      </c>
      <c r="C27" s="3">
        <v>297.03371933874001</v>
      </c>
    </row>
  </sheetData>
  <mergeCells count="2">
    <mergeCell ref="B2:H2"/>
    <mergeCell ref="B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Using DMAX</vt:lpstr>
      <vt:lpstr>Using DMAX Concept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2023-04-04T04:20:35Z</dcterms:created>
  <dcterms:modified xsi:type="dcterms:W3CDTF">2023-04-06T09:05:52Z</dcterms:modified>
  <cp:category/>
  <cp:contentStatus/>
</cp:coreProperties>
</file>