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Job\Softeko\4.13.23 how to calculate alpha in excel\"/>
    </mc:Choice>
  </mc:AlternateContent>
  <xr:revisionPtr revIDLastSave="0" documentId="13_ncr:1_{A7955974-D6F2-46CB-AD19-E727ED91D134}" xr6:coauthVersionLast="47" xr6:coauthVersionMax="47" xr10:uidLastSave="{00000000-0000-0000-0000-000000000000}"/>
  <bookViews>
    <workbookView xWindow="-108" yWindow="-108" windowWidth="23256" windowHeight="12576" tabRatio="1000" activeTab="3" xr2:uid="{2F000199-06CD-42C1-9783-AF79846A79DC}"/>
  </bookViews>
  <sheets>
    <sheet name="Cronbach’s Alpha" sheetId="30" r:id="rId1"/>
    <sheet name="Calculating Alpha Using Beta " sheetId="27" r:id="rId2"/>
    <sheet name="Alpha Using CAPM Formula" sheetId="28" r:id="rId3"/>
    <sheet name="For Multiple Securities" sheetId="29" r:id="rId4"/>
  </sheets>
  <definedNames>
    <definedName name="_xlnm._FilterDatabase" localSheetId="2" hidden="1">'Alpha Using CAPM Formula'!$B$4:$C$8</definedName>
    <definedName name="_xlnm._FilterDatabase" localSheetId="1" hidden="1">'Calculating Alpha Using Beta '!$B$4:$D$14</definedName>
    <definedName name="_xlnm._FilterDatabase" localSheetId="0" hidden="1">'Cronbach’s Alpha'!$C$4:$F$14</definedName>
    <definedName name="_xlnm._FilterDatabase" localSheetId="3" hidden="1">'For Multiple Securities'!$B$4:$C$6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5" i="30" l="1"/>
  <c r="C45" i="30"/>
  <c r="C18" i="29" l="1"/>
  <c r="C17" i="29"/>
  <c r="C16" i="29"/>
  <c r="C17" i="27"/>
  <c r="D17" i="27"/>
  <c r="C11" i="28"/>
  <c r="C12" i="28" s="1"/>
  <c r="C22" i="27"/>
  <c r="C21" i="27"/>
  <c r="C23" i="27" s="1"/>
  <c r="D12" i="28"/>
  <c r="D18" i="29"/>
  <c r="C18" i="27"/>
  <c r="D21" i="27"/>
  <c r="D27" i="27"/>
  <c r="D28" i="27"/>
  <c r="D11" i="28"/>
  <c r="D22" i="27"/>
  <c r="D19" i="29"/>
  <c r="D16" i="29"/>
  <c r="D18" i="27"/>
  <c r="D23" i="27"/>
  <c r="D17" i="29"/>
  <c r="C19" i="29" l="1"/>
  <c r="C27" i="27"/>
  <c r="C28" i="27" s="1"/>
</calcChain>
</file>

<file path=xl/sharedStrings.xml><?xml version="1.0" encoding="utf-8"?>
<sst xmlns="http://schemas.openxmlformats.org/spreadsheetml/2006/main" count="84" uniqueCount="67">
  <si>
    <t>Portfolio Returns</t>
  </si>
  <si>
    <t>Market Returns</t>
  </si>
  <si>
    <t>Time</t>
  </si>
  <si>
    <t>Covarinace</t>
  </si>
  <si>
    <t>Variance</t>
  </si>
  <si>
    <t>Beta</t>
  </si>
  <si>
    <t>Risk Free Rate</t>
  </si>
  <si>
    <t>Jensen's Alpha</t>
  </si>
  <si>
    <t>Average</t>
  </si>
  <si>
    <t>Calculating Alpha Using Beta Calculation</t>
  </si>
  <si>
    <t>Portfolio Indicators</t>
  </si>
  <si>
    <t>Measurements</t>
  </si>
  <si>
    <t>Returns of the Porfolio</t>
  </si>
  <si>
    <t>Market Return</t>
  </si>
  <si>
    <t>Alpha</t>
  </si>
  <si>
    <t>Calculating Alpha Using CAPM Formula</t>
  </si>
  <si>
    <t>Security Name</t>
  </si>
  <si>
    <t>NYSE</t>
  </si>
  <si>
    <t>Nasdaq</t>
  </si>
  <si>
    <t>BSE</t>
  </si>
  <si>
    <t xml:space="preserve">Beta </t>
  </si>
  <si>
    <t>Weight in Porfolio</t>
  </si>
  <si>
    <t>CHX</t>
  </si>
  <si>
    <t>Formula</t>
  </si>
  <si>
    <t>Returns</t>
  </si>
  <si>
    <t>Formula Used</t>
  </si>
  <si>
    <t>Porfolio Beta</t>
  </si>
  <si>
    <t>Value</t>
  </si>
  <si>
    <t>Calculating Alpha for Portfolio of Multiple Securities</t>
  </si>
  <si>
    <t>Expected Rate of Return</t>
  </si>
  <si>
    <t>Question 1</t>
  </si>
  <si>
    <t>Question 2</t>
  </si>
  <si>
    <t>Question 3</t>
  </si>
  <si>
    <t>Question 4</t>
  </si>
  <si>
    <t>Calculating Cronbach’s Alpha</t>
  </si>
  <si>
    <t>Anova: Two-Factor Without Replication</t>
  </si>
  <si>
    <t>SUMMARY</t>
  </si>
  <si>
    <t>Count</t>
  </si>
  <si>
    <t>Sum</t>
  </si>
  <si>
    <t>Row 1</t>
  </si>
  <si>
    <t>Row 2</t>
  </si>
  <si>
    <t>Row 3</t>
  </si>
  <si>
    <t>Row 4</t>
  </si>
  <si>
    <t>Row 5</t>
  </si>
  <si>
    <t>Row 6</t>
  </si>
  <si>
    <t>Row 7</t>
  </si>
  <si>
    <t>Row 8</t>
  </si>
  <si>
    <t>Row 9</t>
  </si>
  <si>
    <t>Row 10</t>
  </si>
  <si>
    <t>Column 1</t>
  </si>
  <si>
    <t>Column 2</t>
  </si>
  <si>
    <t>Column 3</t>
  </si>
  <si>
    <t>Column 4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</si>
  <si>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</si>
  <si>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</si>
  <si>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</si>
  <si>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</si>
  <si>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</si>
  <si>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</si>
  <si>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</si>
  <si>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</si>
  <si>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Rows</t>
  </si>
  <si>
    <t>Columns</t>
  </si>
  <si>
    <t>Error</t>
  </si>
  <si>
    <t>Total</t>
  </si>
  <si>
    <t>Cronbach’s Alpha</t>
  </si>
  <si>
    <t xml:space="preserve">Response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</si>
</sst>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2" applyNumberFormat="0" applyFill="0" applyAlignment="0" applyProtection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0" applyNumberFormat="1" applyBorder="1" applyAlignment="1">
      <alignment vertical="center"/>
    </xf>
    <xf numFmtId="15" fontId="0" fillId="0" borderId="1" xfId="0" applyNumberFormat="1" applyBorder="1" applyAlignment="1">
      <alignment vertical="center"/>
    </xf>
    <xf numFmtId="0" fontId="0" fillId="0" borderId="1" xfId="0" applyBorder="1"/>
    <xf numFmtId="10" fontId="0" fillId="0" borderId="1" xfId="0" applyNumberFormat="1" applyBorder="1" applyAlignment="1">
      <alignment vertical="center"/>
    </xf>
    <xf numFmtId="10" fontId="0" fillId="4" borderId="1" xfId="0" applyNumberForma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2" applyNumberFormat="1" applyFont="1" applyAlignment="1">
      <alignment vertical="center"/>
    </xf>
    <xf numFmtId="0" fontId="1" fillId="2" borderId="1" xfId="2" applyNumberFormat="1" applyFont="1" applyFill="1" applyBorder="1" applyAlignment="1">
      <alignment horizontal="center" vertical="center"/>
    </xf>
    <xf numFmtId="0" fontId="0" fillId="0" borderId="1" xfId="2" applyNumberFormat="1" applyFont="1" applyBorder="1" applyAlignment="1">
      <alignment vertical="center"/>
    </xf>
    <xf numFmtId="0" fontId="0" fillId="0" borderId="0" xfId="2" applyNumberFormat="1" applyFont="1"/>
    <xf numFmtId="0" fontId="0" fillId="0" borderId="3" xfId="0" applyBorder="1"/>
    <xf numFmtId="0" fontId="5" fillId="0" borderId="4" xfId="0" applyFont="1" applyBorder="1" applyAlignment="1">
      <alignment horizontal="center"/>
    </xf>
    <xf numFmtId="0" fontId="2" fillId="3" borderId="0" xfId="1" applyFill="1" applyBorder="1" applyAlignment="1">
      <alignment horizontal="center" vertical="center"/>
    </xf>
    <xf numFmtId="0" fontId="2" fillId="3" borderId="2" xfId="1" applyFill="1" applyAlignment="1">
      <alignment horizontal="center" vertical="center"/>
    </xf>
  </cellXfs>
  <cellStyles count="3">
    <cellStyle name="Currency" xfId="2" builtinId="4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849E4-CF63-44E9-922D-C4983C06DD62}">
  <sheetPr codeName="Sheet10"/>
  <dimension ref="B2:I45"/>
  <sheetViews>
    <sheetView showGridLines="0" topLeftCell="A31" zoomScale="90" zoomScaleNormal="90" workbookViewId="0">
      <selection activeCell="B2" sqref="B2:I2"/>
    </sheetView>
  </sheetViews>
  <sheetFormatPr defaultColWidth="10.6640625" defaultRowHeight="14.4" customHeight="1" x14ac:dyDescent="0.3"/>
  <cols>
    <col min="1" max="1" width="2.6640625" customWidth="1"/>
    <col min="2" max="2" width="35.5546875" bestFit="1" customWidth="1"/>
    <col min="3" max="3" width="14" bestFit="1" customWidth="1"/>
    <col min="4" max="4" width="11.21875" bestFit="1" customWidth="1"/>
    <col min="5" max="5" width="13.33203125" bestFit="1" customWidth="1"/>
    <col min="6" max="6" width="13.33203125" style="13" bestFit="1" customWidth="1"/>
    <col min="7" max="9" width="13.33203125" bestFit="1" customWidth="1"/>
    <col min="10" max="11" width="10.44140625" bestFit="1" customWidth="1"/>
  </cols>
  <sheetData>
    <row r="2" spans="2:9" ht="14.4" customHeight="1" x14ac:dyDescent="0.3">
      <c r="B2" s="16" t="s">
        <v>34</v>
      </c>
      <c r="C2" s="16"/>
      <c r="D2" s="16"/>
      <c r="E2" s="16"/>
      <c r="F2" s="16"/>
      <c r="G2" s="16"/>
      <c r="H2" s="16"/>
      <c r="I2" s="16"/>
    </row>
    <row r="3" spans="2:9" ht="14.4" customHeight="1" x14ac:dyDescent="0.3">
      <c r="C3" s="1"/>
      <c r="D3" s="1"/>
      <c r="E3" s="1"/>
      <c r="F3" s="10"/>
    </row>
    <row r="4" spans="2:9" ht="14.4" customHeight="1" x14ac:dyDescent="0.3">
      <c r="B4" s="2" t="s">
        <v>66</v>
      </c>
      <c r="C4" s="2" t="s">
        <v>30</v>
      </c>
      <c r="D4" s="2" t="s">
        <v>31</v>
      </c>
      <c r="E4" s="2" t="s">
        <v>32</v>
      </c>
      <c r="F4" s="11" t="s">
        <v>33</v>
      </c>
    </row>
    <row r="5" spans="2:9" ht="14.4" customHeight="1" x14ac:dyDescent="0.3">
      <c r="B5" s="6">
        <v>1</v>
      </c>
      <c r="C5" s="3">
        <v>4</v>
      </c>
      <c r="D5" s="3">
        <v>2</v>
      </c>
      <c r="E5" s="3">
        <v>5</v>
      </c>
      <c r="F5" s="12">
        <v>3</v>
      </c>
    </row>
    <row r="6" spans="2:9" ht="14.4" customHeight="1" x14ac:dyDescent="0.3">
      <c r="B6" s="6">
        <v>2</v>
      </c>
      <c r="C6" s="3">
        <v>3</v>
      </c>
      <c r="D6" s="3">
        <v>4</v>
      </c>
      <c r="E6" s="3">
        <v>2</v>
      </c>
      <c r="F6" s="12">
        <v>4</v>
      </c>
    </row>
    <row r="7" spans="2:9" ht="14.4" customHeight="1" x14ac:dyDescent="0.3">
      <c r="B7" s="6">
        <v>3</v>
      </c>
      <c r="C7" s="3">
        <v>5</v>
      </c>
      <c r="D7" s="3">
        <v>5</v>
      </c>
      <c r="E7" s="3">
        <v>4</v>
      </c>
      <c r="F7" s="12">
        <v>5</v>
      </c>
    </row>
    <row r="8" spans="2:9" ht="14.4" customHeight="1" x14ac:dyDescent="0.3">
      <c r="B8" s="6">
        <v>4</v>
      </c>
      <c r="C8" s="3">
        <v>4</v>
      </c>
      <c r="D8" s="3">
        <v>3</v>
      </c>
      <c r="E8" s="3">
        <v>4</v>
      </c>
      <c r="F8" s="12">
        <v>4</v>
      </c>
    </row>
    <row r="9" spans="2:9" ht="14.4" customHeight="1" x14ac:dyDescent="0.3">
      <c r="B9" s="6">
        <v>5</v>
      </c>
      <c r="C9" s="3">
        <v>2</v>
      </c>
      <c r="D9" s="3">
        <v>1</v>
      </c>
      <c r="E9" s="3">
        <v>3</v>
      </c>
      <c r="F9" s="12">
        <v>2</v>
      </c>
    </row>
    <row r="10" spans="2:9" ht="14.4" customHeight="1" x14ac:dyDescent="0.3">
      <c r="B10" s="6">
        <v>6</v>
      </c>
      <c r="C10" s="3">
        <v>3</v>
      </c>
      <c r="D10" s="3">
        <v>2</v>
      </c>
      <c r="E10" s="3">
        <v>3</v>
      </c>
      <c r="F10" s="12">
        <v>4</v>
      </c>
    </row>
    <row r="11" spans="2:9" ht="14.4" customHeight="1" x14ac:dyDescent="0.3">
      <c r="B11" s="6">
        <v>7</v>
      </c>
      <c r="C11" s="3">
        <v>5</v>
      </c>
      <c r="D11" s="3">
        <v>5</v>
      </c>
      <c r="E11" s="3">
        <v>5</v>
      </c>
      <c r="F11" s="12">
        <v>5</v>
      </c>
    </row>
    <row r="12" spans="2:9" ht="14.4" customHeight="1" x14ac:dyDescent="0.3">
      <c r="B12" s="6">
        <v>8</v>
      </c>
      <c r="C12" s="3">
        <v>4</v>
      </c>
      <c r="D12" s="3">
        <v>3</v>
      </c>
      <c r="E12" s="3">
        <v>4</v>
      </c>
      <c r="F12" s="12">
        <v>3</v>
      </c>
    </row>
    <row r="13" spans="2:9" ht="14.4" customHeight="1" x14ac:dyDescent="0.3">
      <c r="B13" s="6">
        <v>9</v>
      </c>
      <c r="C13" s="3">
        <v>3</v>
      </c>
      <c r="D13" s="3">
        <v>2</v>
      </c>
      <c r="E13" s="3">
        <v>2</v>
      </c>
      <c r="F13" s="12">
        <v>2</v>
      </c>
    </row>
    <row r="14" spans="2:9" ht="14.4" customHeight="1" x14ac:dyDescent="0.3">
      <c r="B14" s="6">
        <v>10</v>
      </c>
      <c r="C14" s="3">
        <v>2</v>
      </c>
      <c r="D14" s="3">
        <v>1</v>
      </c>
      <c r="E14" s="3">
        <v>3</v>
      </c>
      <c r="F14" s="12">
        <v>2</v>
      </c>
    </row>
    <row r="16" spans="2:9" ht="14.4" customHeight="1" x14ac:dyDescent="0.3">
      <c r="B16" t="s">
        <v>35</v>
      </c>
      <c r="F16"/>
    </row>
    <row r="17" spans="2:6" ht="14.4" customHeight="1" thickBot="1" x14ac:dyDescent="0.35">
      <c r="F17"/>
    </row>
    <row r="18" spans="2:6" ht="14.4" customHeight="1" x14ac:dyDescent="0.3">
      <c r="B18" s="15" t="s">
        <v>36</v>
      </c>
      <c r="C18" s="15" t="s">
        <v>37</v>
      </c>
      <c r="D18" s="15" t="s">
        <v>38</v>
      </c>
      <c r="E18" s="15" t="s">
        <v>8</v>
      </c>
      <c r="F18" s="15" t="s">
        <v>4</v>
      </c>
    </row>
    <row r="19" spans="2:6" ht="14.4" customHeight="1" x14ac:dyDescent="0.3">
      <c r="B19" t="s">
        <v>39</v>
      </c>
      <c r="C19">
        <v>4</v>
      </c>
      <c r="D19">
        <v>14</v>
      </c>
      <c r="E19">
        <v>3.5</v>
      </c>
      <c r="F19">
        <v>1.6666666666666667</v>
      </c>
    </row>
    <row r="20" spans="2:6" ht="14.4" customHeight="1" x14ac:dyDescent="0.3">
      <c r="B20" t="s">
        <v>40</v>
      </c>
      <c r="C20">
        <v>4</v>
      </c>
      <c r="D20">
        <v>13</v>
      </c>
      <c r="E20">
        <v>3.25</v>
      </c>
      <c r="F20">
        <v>0.91666666666666663</v>
      </c>
    </row>
    <row r="21" spans="2:6" ht="14.4" customHeight="1" x14ac:dyDescent="0.3">
      <c r="B21" t="s">
        <v>41</v>
      </c>
      <c r="C21">
        <v>4</v>
      </c>
      <c r="D21">
        <v>19</v>
      </c>
      <c r="E21">
        <v>4.75</v>
      </c>
      <c r="F21">
        <v>0.25</v>
      </c>
    </row>
    <row r="22" spans="2:6" ht="14.4" customHeight="1" x14ac:dyDescent="0.3">
      <c r="B22" t="s">
        <v>42</v>
      </c>
      <c r="C22">
        <v>4</v>
      </c>
      <c r="D22">
        <v>15</v>
      </c>
      <c r="E22">
        <v>3.75</v>
      </c>
      <c r="F22">
        <v>0.25</v>
      </c>
    </row>
    <row r="23" spans="2:6" ht="14.4" customHeight="1" x14ac:dyDescent="0.3">
      <c r="B23" t="s">
        <v>43</v>
      </c>
      <c r="C23">
        <v>4</v>
      </c>
      <c r="D23">
        <v>8</v>
      </c>
      <c r="E23">
        <v>2</v>
      </c>
      <c r="F23">
        <v>0.66666666666666663</v>
      </c>
    </row>
    <row r="24" spans="2:6" ht="14.4" customHeight="1" x14ac:dyDescent="0.3">
      <c r="B24" t="s">
        <v>44</v>
      </c>
      <c r="C24">
        <v>4</v>
      </c>
      <c r="D24">
        <v>12</v>
      </c>
      <c r="E24">
        <v>3</v>
      </c>
      <c r="F24">
        <v>0.66666666666666663</v>
      </c>
    </row>
    <row r="25" spans="2:6" ht="14.4" customHeight="1" x14ac:dyDescent="0.3">
      <c r="B25" t="s">
        <v>45</v>
      </c>
      <c r="C25">
        <v>4</v>
      </c>
      <c r="D25">
        <v>20</v>
      </c>
      <c r="E25">
        <v>5</v>
      </c>
      <c r="F25">
        <v>0</v>
      </c>
    </row>
    <row r="26" spans="2:6" ht="14.4" customHeight="1" x14ac:dyDescent="0.3">
      <c r="B26" t="s">
        <v>46</v>
      </c>
      <c r="C26">
        <v>4</v>
      </c>
      <c r="D26">
        <v>14</v>
      </c>
      <c r="E26">
        <v>3.5</v>
      </c>
      <c r="F26">
        <v>0.33333333333333331</v>
      </c>
    </row>
    <row r="27" spans="2:6" ht="14.4" customHeight="1" x14ac:dyDescent="0.3">
      <c r="B27" t="s">
        <v>47</v>
      </c>
      <c r="C27">
        <v>4</v>
      </c>
      <c r="D27">
        <v>9</v>
      </c>
      <c r="E27">
        <v>2.25</v>
      </c>
      <c r="F27">
        <v>0.25</v>
      </c>
    </row>
    <row r="28" spans="2:6" ht="14.4" customHeight="1" x14ac:dyDescent="0.3">
      <c r="B28" t="s">
        <v>48</v>
      </c>
      <c r="C28">
        <v>4</v>
      </c>
      <c r="D28">
        <v>8</v>
      </c>
      <c r="E28">
        <v>2</v>
      </c>
      <c r="F28">
        <v>0.66666666666666663</v>
      </c>
    </row>
    <row r="29" spans="2:6" ht="14.4" customHeight="1" x14ac:dyDescent="0.3">
      <c r="F29"/>
    </row>
    <row r="30" spans="2:6" ht="14.4" customHeight="1" x14ac:dyDescent="0.3">
      <c r="B30" t="s">
        <v>49</v>
      </c>
      <c r="C30">
        <v>10</v>
      </c>
      <c r="D30">
        <v>35</v>
      </c>
      <c r="E30">
        <v>3.5</v>
      </c>
      <c r="F30">
        <v>1.1666666666666667</v>
      </c>
    </row>
    <row r="31" spans="2:6" ht="14.4" customHeight="1" x14ac:dyDescent="0.3">
      <c r="B31" t="s">
        <v>50</v>
      </c>
      <c r="C31">
        <v>10</v>
      </c>
      <c r="D31">
        <v>28</v>
      </c>
      <c r="E31">
        <v>2.8</v>
      </c>
      <c r="F31">
        <v>2.1777777777777771</v>
      </c>
    </row>
    <row r="32" spans="2:6" ht="14.4" customHeight="1" x14ac:dyDescent="0.3">
      <c r="B32" t="s">
        <v>51</v>
      </c>
      <c r="C32">
        <v>10</v>
      </c>
      <c r="D32">
        <v>35</v>
      </c>
      <c r="E32">
        <v>3.5</v>
      </c>
      <c r="F32">
        <v>1.1666666666666667</v>
      </c>
    </row>
    <row r="33" spans="2:8" ht="14.4" customHeight="1" thickBot="1" x14ac:dyDescent="0.35">
      <c r="B33" s="14" t="s">
        <v>52</v>
      </c>
      <c r="C33" s="14">
        <v>10</v>
      </c>
      <c r="D33" s="14">
        <v>34</v>
      </c>
      <c r="E33" s="14">
        <v>3.4</v>
      </c>
      <c r="F33" s="14">
        <v>1.3777777777777784</v>
      </c>
    </row>
    <row r="34" spans="2:8" ht="14.4" customHeight="1" x14ac:dyDescent="0.3">
      <c r="F34"/>
    </row>
    <row r="35" spans="2:8" ht="14.4" customHeight="1" x14ac:dyDescent="0.3">
      <c r="F35"/>
    </row>
    <row r="36" spans="2:8" ht="14.4" customHeight="1" thickBot="1" x14ac:dyDescent="0.35">
      <c r="B36" t="s">
        <v>53</v>
      </c>
      <c r="F36"/>
    </row>
    <row r="37" spans="2:8" ht="14.4" customHeight="1" x14ac:dyDescent="0.3">
      <c r="B37" s="15" t="s">
        <v>54</v>
      </c>
      <c r="C37" s="15" t="s">
        <v>55</v>
      </c>
      <c r="D37" s="15" t="s">
        <v>56</v>
      </c>
      <c r="E37" s="15" t="s">
        <v>57</v>
      </c>
      <c r="F37" s="15" t="s">
        <v>58</v>
      </c>
      <c r="G37" s="15" t="s">
        <v>59</v>
      </c>
      <c r="H37" s="15" t="s">
        <v>60</v>
      </c>
    </row>
    <row r="38" spans="2:8" ht="14.4" customHeight="1" x14ac:dyDescent="0.3">
      <c r="B38" t="s">
        <v>61</v>
      </c>
      <c r="C38">
        <v>39.400000000000013</v>
      </c>
      <c r="D38">
        <v>9</v>
      </c>
      <c r="E38">
        <v>4.3777777777777791</v>
      </c>
      <c r="F38">
        <v>8.6911764705882497</v>
      </c>
      <c r="G38">
        <v>5.4069151962610915E-6</v>
      </c>
      <c r="H38">
        <v>2.250131477202665</v>
      </c>
    </row>
    <row r="39" spans="2:8" ht="14.4" customHeight="1" x14ac:dyDescent="0.3">
      <c r="B39" t="s">
        <v>62</v>
      </c>
      <c r="C39">
        <v>3.4000000000000199</v>
      </c>
      <c r="D39">
        <v>3</v>
      </c>
      <c r="E39">
        <v>1.13333333333334</v>
      </c>
      <c r="F39">
        <v>2.2500000000000164</v>
      </c>
      <c r="G39">
        <v>0.10533022589560491</v>
      </c>
      <c r="H39">
        <v>2.9603513184112873</v>
      </c>
    </row>
    <row r="40" spans="2:8" ht="14.4" customHeight="1" x14ac:dyDescent="0.3">
      <c r="B40" t="s">
        <v>63</v>
      </c>
      <c r="C40">
        <v>13.59999999999998</v>
      </c>
      <c r="D40">
        <v>27</v>
      </c>
      <c r="E40">
        <v>0.50370370370370299</v>
      </c>
      <c r="F40"/>
    </row>
    <row r="41" spans="2:8" ht="14.4" customHeight="1" x14ac:dyDescent="0.3">
      <c r="F41"/>
    </row>
    <row r="42" spans="2:8" ht="14.4" customHeight="1" thickBot="1" x14ac:dyDescent="0.35">
      <c r="B42" s="14" t="s">
        <v>64</v>
      </c>
      <c r="C42" s="14">
        <v>56.400000000000013</v>
      </c>
      <c r="D42" s="14">
        <v>39</v>
      </c>
      <c r="E42" s="14"/>
      <c r="F42" s="14"/>
      <c r="G42" s="14"/>
      <c r="H42" s="14"/>
    </row>
    <row r="43" spans="2:8" ht="14.4" customHeight="1" x14ac:dyDescent="0.3">
      <c r="E43" s="13"/>
      <c r="F43"/>
    </row>
    <row r="44" spans="2:8" ht="14.4" customHeight="1" x14ac:dyDescent="0.3">
      <c r="B44" s="2" t="s">
        <v>65</v>
      </c>
      <c r="C44" s="2" t="s">
        <v>25</v>
      </c>
      <c r="E44" s="13"/>
      <c r="F44"/>
    </row>
    <row r="45" spans="2:8" ht="14.4" customHeight="1" x14ac:dyDescent="0.3">
      <c r="B45" s="6">
        <f>1-(E40/E38)</f>
        <v>0.88494077834179374</v>
      </c>
      <c r="C45" s="9" t="str">
        <f ca="1">_xlfn.FORMULATEXT(B45)</f>
        <v>=1-(E40/E38)</v>
      </c>
      <c r="E45" s="13"/>
      <c r="F45"/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B2C96-6317-41C9-B0F0-DB2C96857DBE}">
  <sheetPr codeName="Sheet7"/>
  <dimension ref="B2:I32"/>
  <sheetViews>
    <sheetView showGridLines="0" zoomScale="90" zoomScaleNormal="90" workbookViewId="0">
      <selection activeCell="B2" sqref="B2:D2"/>
    </sheetView>
  </sheetViews>
  <sheetFormatPr defaultColWidth="10.6640625" defaultRowHeight="14.4" customHeight="1" x14ac:dyDescent="0.3"/>
  <cols>
    <col min="1" max="1" width="2.6640625" style="1" customWidth="1"/>
    <col min="2" max="2" width="23.88671875" style="1" bestFit="1" customWidth="1"/>
    <col min="3" max="3" width="19.77734375" style="1" bestFit="1" customWidth="1"/>
    <col min="4" max="4" width="32.44140625" style="1" bestFit="1" customWidth="1"/>
    <col min="5" max="16384" width="10.6640625" style="1"/>
  </cols>
  <sheetData>
    <row r="2" spans="2:9" ht="14.4" customHeight="1" thickBot="1" x14ac:dyDescent="0.35">
      <c r="B2" s="17" t="s">
        <v>9</v>
      </c>
      <c r="C2" s="17"/>
      <c r="D2" s="17"/>
    </row>
    <row r="3" spans="2:9" ht="14.4" customHeight="1" thickTop="1" x14ac:dyDescent="0.3"/>
    <row r="4" spans="2:9" ht="14.4" customHeight="1" x14ac:dyDescent="0.3">
      <c r="B4" s="2" t="s">
        <v>2</v>
      </c>
      <c r="C4" s="2" t="s">
        <v>0</v>
      </c>
      <c r="D4" s="2" t="s">
        <v>1</v>
      </c>
      <c r="G4"/>
      <c r="H4"/>
      <c r="I4"/>
    </row>
    <row r="5" spans="2:9" ht="14.4" customHeight="1" x14ac:dyDescent="0.3">
      <c r="B5" s="5">
        <v>44562</v>
      </c>
      <c r="C5" s="4">
        <v>0.1</v>
      </c>
      <c r="D5" s="4">
        <v>7.0000000000000007E-2</v>
      </c>
      <c r="G5"/>
      <c r="H5"/>
      <c r="I5"/>
    </row>
    <row r="6" spans="2:9" ht="14.4" customHeight="1" x14ac:dyDescent="0.3">
      <c r="B6" s="5">
        <v>44593</v>
      </c>
      <c r="C6" s="4">
        <v>0.08</v>
      </c>
      <c r="D6" s="4">
        <v>0.05</v>
      </c>
      <c r="G6"/>
      <c r="H6"/>
      <c r="I6"/>
    </row>
    <row r="7" spans="2:9" ht="14.4" customHeight="1" x14ac:dyDescent="0.3">
      <c r="B7" s="5">
        <v>44621</v>
      </c>
      <c r="C7" s="4">
        <v>0.09</v>
      </c>
      <c r="D7" s="4">
        <v>0.06</v>
      </c>
      <c r="G7"/>
      <c r="H7"/>
      <c r="I7"/>
    </row>
    <row r="8" spans="2:9" ht="14.4" customHeight="1" x14ac:dyDescent="0.3">
      <c r="B8" s="5">
        <v>44652</v>
      </c>
      <c r="C8" s="4">
        <v>0.03</v>
      </c>
      <c r="D8" s="4">
        <v>0.02</v>
      </c>
      <c r="G8"/>
      <c r="H8"/>
      <c r="I8"/>
    </row>
    <row r="9" spans="2:9" ht="14.4" customHeight="1" x14ac:dyDescent="0.3">
      <c r="B9" s="5">
        <v>44682</v>
      </c>
      <c r="C9" s="4">
        <v>0.12</v>
      </c>
      <c r="D9" s="4">
        <v>0.09</v>
      </c>
      <c r="G9"/>
      <c r="H9"/>
      <c r="I9"/>
    </row>
    <row r="10" spans="2:9" ht="14.4" customHeight="1" x14ac:dyDescent="0.3">
      <c r="B10" s="5">
        <v>44713</v>
      </c>
      <c r="C10" s="4">
        <v>7.0000000000000007E-2</v>
      </c>
      <c r="D10" s="4">
        <v>0.05</v>
      </c>
      <c r="G10"/>
      <c r="H10"/>
      <c r="I10"/>
    </row>
    <row r="11" spans="2:9" ht="14.4" customHeight="1" x14ac:dyDescent="0.3">
      <c r="B11" s="5">
        <v>44743</v>
      </c>
      <c r="C11" s="4">
        <v>0.08</v>
      </c>
      <c r="D11" s="4">
        <v>0.06</v>
      </c>
      <c r="G11"/>
      <c r="H11"/>
      <c r="I11"/>
    </row>
    <row r="12" spans="2:9" ht="14.4" customHeight="1" x14ac:dyDescent="0.3">
      <c r="B12" s="5">
        <v>44774</v>
      </c>
      <c r="C12" s="4">
        <v>0.11</v>
      </c>
      <c r="D12" s="4">
        <v>0.08</v>
      </c>
      <c r="G12"/>
      <c r="H12"/>
      <c r="I12"/>
    </row>
    <row r="13" spans="2:9" ht="14.4" customHeight="1" x14ac:dyDescent="0.3">
      <c r="B13" s="5">
        <v>44805</v>
      </c>
      <c r="C13" s="4">
        <v>0.13</v>
      </c>
      <c r="D13" s="4">
        <v>0.1</v>
      </c>
      <c r="G13"/>
      <c r="H13"/>
      <c r="I13"/>
    </row>
    <row r="14" spans="2:9" ht="14.4" customHeight="1" x14ac:dyDescent="0.3">
      <c r="B14" s="5">
        <v>44835</v>
      </c>
      <c r="C14" s="4">
        <v>0.14000000000000001</v>
      </c>
      <c r="D14" s="4">
        <v>0.11</v>
      </c>
      <c r="G14"/>
      <c r="H14"/>
      <c r="I14"/>
    </row>
    <row r="15" spans="2:9" ht="14.4" customHeight="1" x14ac:dyDescent="0.3">
      <c r="B15" s="5">
        <v>44866</v>
      </c>
      <c r="C15" s="4">
        <v>0.05</v>
      </c>
      <c r="D15" s="4">
        <v>0.03</v>
      </c>
      <c r="G15"/>
      <c r="H15"/>
      <c r="I15"/>
    </row>
    <row r="16" spans="2:9" ht="14.4" customHeight="1" x14ac:dyDescent="0.3">
      <c r="B16" s="5">
        <v>44896</v>
      </c>
      <c r="C16" s="4">
        <v>0.1</v>
      </c>
      <c r="D16" s="4">
        <v>0.08</v>
      </c>
      <c r="G16"/>
      <c r="H16"/>
      <c r="I16"/>
    </row>
    <row r="17" spans="2:9" ht="14.4" customHeight="1" x14ac:dyDescent="0.3">
      <c r="B17" s="2" t="s">
        <v>8</v>
      </c>
      <c r="C17" s="8">
        <f>AVERAGE(C5:C16)</f>
        <v>9.1666666666666674E-2</v>
      </c>
      <c r="D17" s="8">
        <f>AVERAGE(D5:D16)</f>
        <v>6.6666666666666666E-2</v>
      </c>
      <c r="G17"/>
      <c r="H17"/>
      <c r="I17"/>
    </row>
    <row r="18" spans="2:9" ht="14.4" customHeight="1" x14ac:dyDescent="0.3">
      <c r="B18" s="2" t="s">
        <v>23</v>
      </c>
      <c r="C18" s="9" t="str">
        <f ca="1">_xlfn.FORMULATEXT(C17)</f>
        <v>=AVERAGE(C5:C16)</v>
      </c>
      <c r="D18" s="9" t="str">
        <f ca="1">_xlfn.FORMULATEXT(D17)</f>
        <v>=AVERAGE(D5:D16)</v>
      </c>
      <c r="G18"/>
      <c r="H18"/>
      <c r="I18"/>
    </row>
    <row r="19" spans="2:9" ht="14.4" customHeight="1" x14ac:dyDescent="0.3">
      <c r="G19"/>
      <c r="H19"/>
      <c r="I19"/>
    </row>
    <row r="20" spans="2:9" ht="14.4" customHeight="1" x14ac:dyDescent="0.3">
      <c r="D20" s="2" t="s">
        <v>25</v>
      </c>
      <c r="G20"/>
      <c r="H20"/>
      <c r="I20"/>
    </row>
    <row r="21" spans="2:9" ht="14.4" customHeight="1" x14ac:dyDescent="0.3">
      <c r="B21" s="2" t="s">
        <v>3</v>
      </c>
      <c r="C21" s="3">
        <f>_xlfn.COVARIANCE.P(C5:C16,D5:D16)</f>
        <v>7.8888888888888878E-4</v>
      </c>
      <c r="D21" s="9" t="str">
        <f ca="1">_xlfn.FORMULATEXT(C21)</f>
        <v>=COVARIANCE.P(C5:C16,D5:D16)</v>
      </c>
      <c r="G21"/>
      <c r="H21"/>
      <c r="I21"/>
    </row>
    <row r="22" spans="2:9" ht="14.4" customHeight="1" x14ac:dyDescent="0.3">
      <c r="B22" s="2" t="s">
        <v>4</v>
      </c>
      <c r="C22" s="3">
        <f>_xlfn.VAR.P(C5:C16)</f>
        <v>9.4722222222222278E-4</v>
      </c>
      <c r="D22" s="9" t="str">
        <f t="shared" ref="D22:D23" ca="1" si="0">_xlfn.FORMULATEXT(C22)</f>
        <v>=VAR.P(C5:C16)</v>
      </c>
      <c r="G22"/>
      <c r="H22"/>
      <c r="I22"/>
    </row>
    <row r="23" spans="2:9" ht="14.4" customHeight="1" x14ac:dyDescent="0.3">
      <c r="B23" s="2" t="s">
        <v>5</v>
      </c>
      <c r="C23" s="3">
        <f>C21/C22</f>
        <v>0.83284457478005802</v>
      </c>
      <c r="D23" s="9" t="str">
        <f t="shared" ca="1" si="0"/>
        <v>=C21/C22</v>
      </c>
      <c r="G23"/>
      <c r="H23"/>
      <c r="I23"/>
    </row>
    <row r="24" spans="2:9" ht="14.4" customHeight="1" x14ac:dyDescent="0.3">
      <c r="G24"/>
      <c r="H24"/>
      <c r="I24"/>
    </row>
    <row r="25" spans="2:9" ht="14.4" customHeight="1" x14ac:dyDescent="0.3">
      <c r="D25" s="2" t="s">
        <v>25</v>
      </c>
      <c r="G25"/>
      <c r="H25"/>
      <c r="I25"/>
    </row>
    <row r="26" spans="2:9" ht="14.4" customHeight="1" x14ac:dyDescent="0.3">
      <c r="B26" s="2" t="s">
        <v>6</v>
      </c>
      <c r="C26" s="7">
        <v>1.2999999999999999E-2</v>
      </c>
      <c r="D26" s="3"/>
      <c r="G26"/>
      <c r="H26"/>
      <c r="I26"/>
    </row>
    <row r="27" spans="2:9" ht="14.4" customHeight="1" x14ac:dyDescent="0.3">
      <c r="B27" s="2" t="s">
        <v>29</v>
      </c>
      <c r="C27" s="7">
        <f>C26+C23*(D17-C26)</f>
        <v>5.7695992179863112E-2</v>
      </c>
      <c r="D27" s="9" t="str">
        <f ca="1">_xlfn.FORMULATEXT(C27)</f>
        <v>=C26+C23*(D17-C26)</v>
      </c>
      <c r="G27"/>
      <c r="H27"/>
      <c r="I27"/>
    </row>
    <row r="28" spans="2:9" ht="14.4" customHeight="1" x14ac:dyDescent="0.3">
      <c r="B28" s="2" t="s">
        <v>7</v>
      </c>
      <c r="C28" s="7">
        <f>C17-C27</f>
        <v>3.3970674486803562E-2</v>
      </c>
      <c r="D28" s="9" t="str">
        <f ca="1">_xlfn.FORMULATEXT(C28)</f>
        <v>=C17-C27</v>
      </c>
      <c r="G28"/>
      <c r="H28"/>
      <c r="I28"/>
    </row>
    <row r="29" spans="2:9" ht="14.4" customHeight="1" x14ac:dyDescent="0.3">
      <c r="G29"/>
      <c r="H29"/>
      <c r="I29"/>
    </row>
    <row r="30" spans="2:9" ht="14.4" customHeight="1" x14ac:dyDescent="0.3">
      <c r="G30"/>
      <c r="H30"/>
      <c r="I30"/>
    </row>
    <row r="31" spans="2:9" ht="14.4" customHeight="1" x14ac:dyDescent="0.3">
      <c r="G31"/>
      <c r="H31"/>
      <c r="I31"/>
    </row>
    <row r="32" spans="2:9" ht="14.4" customHeight="1" x14ac:dyDescent="0.3">
      <c r="G32"/>
      <c r="H32"/>
      <c r="I32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FBFC0-B9C3-4614-88EB-EBC72A672CF1}">
  <sheetPr codeName="Sheet8"/>
  <dimension ref="B2:E12"/>
  <sheetViews>
    <sheetView showGridLines="0" zoomScale="90" zoomScaleNormal="90" workbookViewId="0">
      <selection activeCell="B2" sqref="B2:D2"/>
    </sheetView>
  </sheetViews>
  <sheetFormatPr defaultColWidth="10.6640625" defaultRowHeight="14.4" customHeight="1" x14ac:dyDescent="0.3"/>
  <cols>
    <col min="1" max="1" width="2.6640625" style="1" customWidth="1"/>
    <col min="2" max="2" width="23.88671875" style="1" bestFit="1" customWidth="1"/>
    <col min="3" max="3" width="15.21875" style="1" bestFit="1" customWidth="1"/>
    <col min="4" max="4" width="16.44140625" style="1" bestFit="1" customWidth="1"/>
    <col min="5" max="16384" width="10.6640625" style="1"/>
  </cols>
  <sheetData>
    <row r="2" spans="2:5" ht="14.4" customHeight="1" thickBot="1" x14ac:dyDescent="0.35">
      <c r="B2" s="17" t="s">
        <v>15</v>
      </c>
      <c r="C2" s="17"/>
      <c r="D2" s="17"/>
      <c r="E2"/>
    </row>
    <row r="3" spans="2:5" ht="14.4" customHeight="1" thickTop="1" x14ac:dyDescent="0.3"/>
    <row r="4" spans="2:5" ht="14.4" customHeight="1" x14ac:dyDescent="0.3">
      <c r="B4" s="2" t="s">
        <v>10</v>
      </c>
      <c r="C4" s="2" t="s">
        <v>11</v>
      </c>
    </row>
    <row r="5" spans="2:5" ht="14.4" customHeight="1" x14ac:dyDescent="0.3">
      <c r="B5" s="3" t="s">
        <v>12</v>
      </c>
      <c r="C5" s="8">
        <v>9.1700000000000004E-2</v>
      </c>
    </row>
    <row r="6" spans="2:5" ht="14.4" customHeight="1" x14ac:dyDescent="0.3">
      <c r="B6" s="3" t="s">
        <v>6</v>
      </c>
      <c r="C6" s="7">
        <v>1.2999999999999999E-2</v>
      </c>
    </row>
    <row r="7" spans="2:5" ht="14.4" customHeight="1" x14ac:dyDescent="0.3">
      <c r="B7" s="3" t="s">
        <v>5</v>
      </c>
      <c r="C7" s="3">
        <v>0.83</v>
      </c>
    </row>
    <row r="8" spans="2:5" ht="14.4" customHeight="1" x14ac:dyDescent="0.3">
      <c r="B8" s="3" t="s">
        <v>13</v>
      </c>
      <c r="C8" s="7">
        <v>6.6699999999999995E-2</v>
      </c>
    </row>
    <row r="10" spans="2:5" ht="14.4" customHeight="1" x14ac:dyDescent="0.3">
      <c r="D10" s="2" t="s">
        <v>25</v>
      </c>
    </row>
    <row r="11" spans="2:5" ht="14.4" customHeight="1" x14ac:dyDescent="0.3">
      <c r="B11" s="2" t="s">
        <v>29</v>
      </c>
      <c r="C11" s="7">
        <f>C6+C7*(C8-C6)</f>
        <v>5.757099999999999E-2</v>
      </c>
      <c r="D11" s="9" t="str">
        <f ca="1">_xlfn.FORMULATEXT(C11)</f>
        <v>=C6+C7*(C8-C6)</v>
      </c>
    </row>
    <row r="12" spans="2:5" ht="14.4" customHeight="1" x14ac:dyDescent="0.3">
      <c r="B12" s="2" t="s">
        <v>14</v>
      </c>
      <c r="C12" s="7">
        <f>C5-C11</f>
        <v>3.4129000000000013E-2</v>
      </c>
      <c r="D12" s="9" t="str">
        <f ca="1">_xlfn.FORMULATEXT(C12)</f>
        <v>=C5-C11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81F70-DDB2-443C-B09B-FE3D91F0D49D}">
  <sheetPr codeName="Sheet9"/>
  <dimension ref="B2:E22"/>
  <sheetViews>
    <sheetView showGridLines="0" tabSelected="1" zoomScale="90" zoomScaleNormal="90" workbookViewId="0">
      <selection activeCell="B2" sqref="B2:E2"/>
    </sheetView>
  </sheetViews>
  <sheetFormatPr defaultColWidth="10.6640625" defaultRowHeight="14.4" customHeight="1" x14ac:dyDescent="0.3"/>
  <cols>
    <col min="1" max="1" width="2.6640625" style="1" customWidth="1"/>
    <col min="2" max="2" width="21.88671875" style="1" bestFit="1" customWidth="1"/>
    <col min="3" max="3" width="15.21875" style="1" bestFit="1" customWidth="1"/>
    <col min="4" max="4" width="39.33203125" style="1" bestFit="1" customWidth="1"/>
    <col min="5" max="5" width="18.21875" style="1" bestFit="1" customWidth="1"/>
    <col min="6" max="16384" width="10.6640625" style="1"/>
  </cols>
  <sheetData>
    <row r="2" spans="2:5" ht="14.4" customHeight="1" x14ac:dyDescent="0.3">
      <c r="B2" s="16" t="s">
        <v>28</v>
      </c>
      <c r="C2" s="16"/>
      <c r="D2" s="16"/>
      <c r="E2" s="16"/>
    </row>
    <row r="4" spans="2:5" ht="14.4" customHeight="1" x14ac:dyDescent="0.3">
      <c r="B4" s="2" t="s">
        <v>10</v>
      </c>
      <c r="C4" s="2" t="s">
        <v>11</v>
      </c>
    </row>
    <row r="5" spans="2:5" ht="14.4" customHeight="1" x14ac:dyDescent="0.3">
      <c r="B5" s="3" t="s">
        <v>13</v>
      </c>
      <c r="C5" s="7">
        <v>6.6699999999999995E-2</v>
      </c>
    </row>
    <row r="6" spans="2:5" ht="14.4" customHeight="1" x14ac:dyDescent="0.3">
      <c r="B6" s="3" t="s">
        <v>6</v>
      </c>
      <c r="C6" s="7">
        <v>1.2999999999999999E-2</v>
      </c>
    </row>
    <row r="9" spans="2:5" ht="14.4" customHeight="1" x14ac:dyDescent="0.3">
      <c r="B9" s="2" t="s">
        <v>16</v>
      </c>
      <c r="C9" s="2" t="s">
        <v>24</v>
      </c>
      <c r="D9" s="2" t="s">
        <v>20</v>
      </c>
      <c r="E9" s="2" t="s">
        <v>21</v>
      </c>
    </row>
    <row r="10" spans="2:5" ht="14.4" customHeight="1" x14ac:dyDescent="0.3">
      <c r="B10" s="3" t="s">
        <v>17</v>
      </c>
      <c r="C10" s="7">
        <v>9.1700000000000004E-2</v>
      </c>
      <c r="D10" s="3">
        <v>0.83</v>
      </c>
      <c r="E10" s="3">
        <v>0.2</v>
      </c>
    </row>
    <row r="11" spans="2:5" ht="14.4" customHeight="1" x14ac:dyDescent="0.3">
      <c r="B11" s="3" t="s">
        <v>18</v>
      </c>
      <c r="C11" s="7">
        <v>0.08</v>
      </c>
      <c r="D11" s="3">
        <v>1.6</v>
      </c>
      <c r="E11" s="3">
        <v>0.3</v>
      </c>
    </row>
    <row r="12" spans="2:5" ht="14.4" customHeight="1" x14ac:dyDescent="0.3">
      <c r="B12" s="3" t="s">
        <v>19</v>
      </c>
      <c r="C12" s="7">
        <v>7.5200000000000003E-2</v>
      </c>
      <c r="D12" s="3">
        <v>1.4</v>
      </c>
      <c r="E12" s="3">
        <v>0.15</v>
      </c>
    </row>
    <row r="13" spans="2:5" ht="14.4" customHeight="1" x14ac:dyDescent="0.3">
      <c r="B13" s="3" t="s">
        <v>22</v>
      </c>
      <c r="C13" s="7">
        <v>8.1500000000000003E-2</v>
      </c>
      <c r="D13" s="3">
        <v>1.1000000000000001</v>
      </c>
      <c r="E13" s="3">
        <v>0.35</v>
      </c>
    </row>
    <row r="15" spans="2:5" ht="14.4" customHeight="1" x14ac:dyDescent="0.3">
      <c r="B15" s="2" t="s">
        <v>10</v>
      </c>
      <c r="C15" s="2" t="s">
        <v>27</v>
      </c>
      <c r="D15" s="2" t="s">
        <v>25</v>
      </c>
    </row>
    <row r="16" spans="2:5" ht="14.4" customHeight="1" x14ac:dyDescent="0.3">
      <c r="B16" s="3" t="s">
        <v>0</v>
      </c>
      <c r="C16" s="7">
        <f>C10*E10+C11*E11+C12*E12+C13*E13</f>
        <v>8.2144999999999996E-2</v>
      </c>
      <c r="D16" s="9" t="str">
        <f ca="1">_xlfn.FORMULATEXT(C16)</f>
        <v>=C10*E10+C11*E11+C12*E12+C13*E13</v>
      </c>
    </row>
    <row r="17" spans="2:4" ht="14.4" customHeight="1" x14ac:dyDescent="0.3">
      <c r="B17" s="3" t="s">
        <v>26</v>
      </c>
      <c r="C17" s="3">
        <f>D10*E10+D11*E11+D12*E12+D13*E13</f>
        <v>1.2410000000000001</v>
      </c>
      <c r="D17" s="9" t="str">
        <f t="shared" ref="D17:D19" ca="1" si="0">_xlfn.FORMULATEXT(C17)</f>
        <v>=D10*E10+D11*E11+D12*E12+D13*E13</v>
      </c>
    </row>
    <row r="18" spans="2:4" ht="14.4" customHeight="1" x14ac:dyDescent="0.3">
      <c r="B18" s="3" t="s">
        <v>29</v>
      </c>
      <c r="C18" s="7">
        <f>C6+C17*(C5-C6)</f>
        <v>7.9641699999999996E-2</v>
      </c>
      <c r="D18" s="9" t="str">
        <f ca="1">_xlfn.FORMULATEXT(C18)</f>
        <v>=C6+C17*(C5-C6)</v>
      </c>
    </row>
    <row r="19" spans="2:4" ht="14.4" customHeight="1" x14ac:dyDescent="0.3">
      <c r="B19" s="3" t="s">
        <v>14</v>
      </c>
      <c r="C19" s="7">
        <f>C16-C18</f>
        <v>2.5033E-3</v>
      </c>
      <c r="D19" s="9" t="str">
        <f t="shared" ca="1" si="0"/>
        <v>=C16-C18</v>
      </c>
    </row>
    <row r="20" spans="2:4" ht="14.4" customHeight="1" x14ac:dyDescent="0.3">
      <c r="B20"/>
      <c r="C20"/>
    </row>
    <row r="21" spans="2:4" ht="14.4" customHeight="1" x14ac:dyDescent="0.3">
      <c r="B21"/>
      <c r="C21"/>
    </row>
    <row r="22" spans="2:4" ht="14.4" customHeight="1" x14ac:dyDescent="0.3">
      <c r="B22"/>
      <c r="C22"/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Cronbach’s Alpha</vt:lpstr>
      <vt:lpstr>Calculating Alpha Using Beta </vt:lpstr>
      <vt:lpstr>Alpha Using CAPM Formula</vt:lpstr>
      <vt:lpstr>For Multiple Securities</vt:lpstr>
    </vt:vector>
  </TitlesOfParts>
  <Manager/>
  <Company>buet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User</cp:lastModifiedBy>
  <cp:revision/>
  <dcterms:created xsi:type="dcterms:W3CDTF">2022-05-09T09:42:09Z</dcterms:created>
  <dcterms:modified xsi:type="dcterms:W3CDTF">2023-04-17T04:51:31Z</dcterms:modified>
  <cp:category/>
  <cp:contentStatus/>
</cp:coreProperties>
</file>